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defaultThemeVersion="124226"/>
  <xr:revisionPtr revIDLastSave="0" documentId="13_ncr:1_{A2BCAF60-C6AC-4AB3-9CEE-7B2C32834281}" xr6:coauthVersionLast="47" xr6:coauthVersionMax="47" xr10:uidLastSave="{00000000-0000-0000-0000-000000000000}"/>
  <bookViews>
    <workbookView xWindow="28680" yWindow="-120" windowWidth="29040" windowHeight="15720" tabRatio="771" xr2:uid="{00000000-000D-0000-FFFF-FFFF00000000}"/>
  </bookViews>
  <sheets>
    <sheet name="実績額調書（別紙５）" sheetId="106" r:id="rId1"/>
    <sheet name="別紙2（案２）" sheetId="71" state="hidden" r:id="rId2"/>
    <sheet name="（積算）" sheetId="72" state="hidden" r:id="rId3"/>
    <sheet name="（別紙1）" sheetId="61" state="hidden" r:id="rId4"/>
    <sheet name="（別紙2）" sheetId="62" state="hidden" r:id="rId5"/>
    <sheet name="第3号様式" sheetId="47" state="hidden" r:id="rId6"/>
    <sheet name="〔別紙1〕" sheetId="65" state="hidden" r:id="rId7"/>
    <sheet name="〔別紙2〕" sheetId="63" state="hidden" r:id="rId8"/>
    <sheet name="第4号様式" sheetId="49" state="hidden" r:id="rId9"/>
    <sheet name="第5号様式" sheetId="50" state="hidden" r:id="rId10"/>
    <sheet name="第6号様式" sheetId="52" state="hidden" r:id="rId11"/>
    <sheet name="事業分類・区分" sheetId="45" state="hidden" r:id="rId12"/>
    <sheet name="補助率・係数" sheetId="54" state="hidden" r:id="rId13"/>
    <sheet name="【参考】算出区分" sheetId="66" state="hidden" r:id="rId14"/>
    <sheet name="【参考】計算方法早見表" sheetId="67" state="hidden" r:id="rId15"/>
  </sheets>
  <definedNames>
    <definedName name="_">事業分類・区分!$F$3</definedName>
    <definedName name="_１_ア_小児初期救急センター運営事業">【参考】算出区分!$F$2:$F$3</definedName>
    <definedName name="_１_イ_共同利用型病院運営事業">【参考】算出区分!$F$4:$F$5</definedName>
    <definedName name="_１_ウ_ヘリコプター等添乗医師等確保事業">【参考】算出区分!$F$6:$F$7</definedName>
    <definedName name="_１_エ_救命救急センター運営事業">【参考】算出区分!$F$11</definedName>
    <definedName name="_１_オ_小児救命救急センター運営事業">【参考】算出区分!$F$12:$F$14</definedName>
    <definedName name="_１_カ_ドクターヘリ導入促進事業">【参考】算出区分!$F$18:$F$19</definedName>
    <definedName name="_１_キ_救急救命士病院実習受入促進事業">【参考】算出区分!$F$20:$F$21</definedName>
    <definedName name="_１_ク_自動体外式除細動器_ＡＥＤ_の普及啓発事業">【参考】算出区分!$F$8</definedName>
    <definedName name="_１_ケ_救急医療情報センター_広域災害・救急医療情報システム_運営事業">【参考】算出区分!$F$9</definedName>
    <definedName name="_１_コ_救急・周産期医療情報システム機能強化事業">【参考】算出区分!$F$10</definedName>
    <definedName name="_１_サ_救急患者退院コーディネーター事業">【参考】算出区分!$F$15:$F$17</definedName>
    <definedName name="_２_ア_周産期医療対策事業">【参考】算出区分!$F$22</definedName>
    <definedName name="_２_イ_周産期母子医療センター運営事業">【参考】算出区分!$F$23:$F$24</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【参考】算出区分!$F$27:$F$28</definedName>
    <definedName name="_３_ア_外国人看護師候補者就労研修支援事業">【参考】算出区分!$F$29:$F$30</definedName>
    <definedName name="_３_イ_看護職員就業相談員派遣面接相談事業">【参考】算出区分!$F$31</definedName>
    <definedName name="_３_ウ_助産師出向支援導入事業">【参考】算出区分!$F$32</definedName>
    <definedName name="_４_歯科医療安全管理体制推進特別事業">【参考】算出区分!$F$33</definedName>
    <definedName name="_５_院内感染地域支援ネットワ_ク事業">【参考】算出区分!$F$34</definedName>
    <definedName name="_６_医療連携体制推進事業">【参考】算出区分!$F$35</definedName>
    <definedName name="_７_ア_ア_休日夜間急患センター設備整備事業">【参考】算出区分!$F$36</definedName>
    <definedName name="_７_ア_イ_小児初期救急センター設備整備事業">【参考】算出区分!$F$37</definedName>
    <definedName name="_７_ア_ウ_病院群輪番制病院及び共同利用型病院設備整備事業">【参考】算出区分!$F$47:$F$48</definedName>
    <definedName name="_７_ア_エ_救命救急センター設備整備事業">【参考】算出区分!$F$38</definedName>
    <definedName name="_７_ア_オ_高度救命救急センター設備整備事業">【参考】算出区分!$F$39</definedName>
    <definedName name="_７_ア_カ_小児救急医療拠点病院設備整備事業">【参考】算出区分!$F$40</definedName>
    <definedName name="_７_ア_キ_小児集中治療室設備整備事業">【参考】算出区分!$F$49:$F$50</definedName>
    <definedName name="_７_イ_小児救急遠隔医療設備整備事業">【参考】算出区分!$F$41</definedName>
    <definedName name="_７_ウ_ア_小児医療施設設備整備事業">【参考】算出区分!$F$42</definedName>
    <definedName name="_７_ウ_イ_周産期医療施設設備整備事業">【参考】算出区分!$F$43</definedName>
    <definedName name="_７_ウ_ウ_地域療育支援施設設備整備事業">【参考】算出区分!$F$51</definedName>
    <definedName name="_７_エ_共同利用施設設備整備事業_ア_公的医療機関等による共同利用施設">【参考】算出区分!$F$52</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【参考】算出区分!$F$59:$F$60</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【参考】算出区分!$F$46</definedName>
    <definedName name="_７_ケ_環境調整室設備整備事業">【参考】算出区分!$F$64:$F$65</definedName>
    <definedName name="_７_コ_内視鏡訓練施設設備整備事業">【参考】算出区分!$F$66</definedName>
    <definedName name="_７_サ_医療機関アクセス支援車整備事業">【参考】算出区分!$F$57:$F$58</definedName>
    <definedName name="_８_アスベスト除去等整備促進事業">【参考】算出区分!$F$67:$F$68</definedName>
    <definedName name="_xlnm._FilterDatabase" localSheetId="1" hidden="1">'別紙2（案２）'!$A$7:$N$22</definedName>
    <definedName name="_xlnm._FilterDatabase" localSheetId="12" hidden="1">補助率・係数!$A$2:$F$62</definedName>
    <definedName name="ＨＬＡ検査センター設備整備事業">事業分類・区分!$B$68</definedName>
    <definedName name="ＮＢＣ災害・テロ対策設備整備事業">事業分類・区分!$B$64</definedName>
    <definedName name="ＮＩＣＵ等長期入院児支援事業">事業分類・区分!$B$42:$C$42</definedName>
    <definedName name="_xlnm.Print_Area" localSheetId="3">'（別紙1）'!$B$1:$E$31</definedName>
    <definedName name="_xlnm.Print_Area" localSheetId="4">'（別紙2）'!$B$1:$Q$38</definedName>
    <definedName name="_xlnm.Print_Area" localSheetId="14">【参考】計算方法早見表!$A$1:$N$25</definedName>
    <definedName name="_xlnm.Print_Area" localSheetId="13">【参考】算出区分!$A$1:$I$68</definedName>
    <definedName name="_xlnm.Print_Area" localSheetId="6">〔別紙1〕!$B$1:$E$31</definedName>
    <definedName name="_xlnm.Print_Area" localSheetId="7">〔別紙2〕!$B$1:$R$38</definedName>
    <definedName name="_xlnm.Print_Area" localSheetId="0">'実績額調書（別紙５）'!$A$1:$S$30</definedName>
    <definedName name="_xlnm.Print_Area" localSheetId="10">第6号様式!$B$1:$N$26</definedName>
    <definedName name="_xlnm.Print_Area" localSheetId="1">'別紙2（案２）'!$B$1:$L$25</definedName>
    <definedName name="_xlnm.Print_Titles" localSheetId="3">'（別紙1）'!$6:$6</definedName>
    <definedName name="_xlnm.Print_Titles" localSheetId="4">'（別紙2）'!$5:$7</definedName>
    <definedName name="_xlnm.Print_Titles" localSheetId="6">〔別紙1〕!$6:$6</definedName>
    <definedName name="_xlnm.Print_Titles" localSheetId="7">〔別紙2〕!$5:$7</definedName>
    <definedName name="_xlnm.Print_Titles" localSheetId="1">'別紙2（案２）'!$5:$7</definedName>
    <definedName name="アスベスト除去等整備促進事業">事業分類・区分!$B$73</definedName>
    <definedName name="アスベスト対策事業">事業分類・区分!$I$3</definedName>
    <definedName name="ドクターヘリ導入促進事業">事業分類・区分!$B$34</definedName>
    <definedName name="ヘリコプター等添乗医師等確保事業">事業分類・区分!$B$31</definedName>
    <definedName name="医療機関アクセス支援車整備事業">事業分類・区分!$B$72:$C$72</definedName>
    <definedName name="医療提供体制設備整備事業">事業分類・区分!$H$3:$H$26</definedName>
    <definedName name="医療連携体制推進事業">事業分類・区分!$B$48</definedName>
    <definedName name="院内感染対策設備整備事業">事業分類・区分!$B$69</definedName>
    <definedName name="院内感染地域支援ネットワーク事業">事業分類・区分!$F$3</definedName>
    <definedName name="外国人看護師候補者就労研修支援事業">事業分類・区分!$B$43</definedName>
    <definedName name="環境調整室設備整備事業">事業分類・区分!$B$70</definedName>
    <definedName name="看護職員確保対策事業">事業分類・区分!$D$3:$D$5</definedName>
    <definedName name="看護職員就業相談員派遣面接相談事業">事業分類・区分!$B$44</definedName>
    <definedName name="基幹災害拠点病院設備整備事業">事業分類・区分!$B$62</definedName>
    <definedName name="休日夜間急患センター設備整備事業">事業分類・区分!$B$49</definedName>
    <definedName name="救急・周産期医療情報システム機能強化事業">事業分類・区分!$B$38</definedName>
    <definedName name="救急医療情報センター_広域災害・救急医療情報システム_運営事業">事業分類・区分!$B$37</definedName>
    <definedName name="救急医療対策事業">事業分類・区分!$B$3:$B$13</definedName>
    <definedName name="救急患者退院コーディネーター事業">事業分類・区分!$B$39</definedName>
    <definedName name="救急救命士病院実習受入促進事業">事業分類・区分!$B$35</definedName>
    <definedName name="救命救急センター運営事業">事業分類・区分!$B$32:$C$32</definedName>
    <definedName name="救命救急センター設備整備事業">事業分類・区分!$B$52:$E$52</definedName>
    <definedName name="共同利用型病院運営事業">事業分類・区分!$B$30</definedName>
    <definedName name="共同利用施設設備整備事業_公的医療機関等による共同利用施設_">事業分類・区分!$B$60</definedName>
    <definedName name="共同利用施設設備整備事業_地域医療支援病院の共同利用部門_">事業分類・区分!$B$61</definedName>
    <definedName name="航空搬送拠点臨時医療施設設備整備事業">事業分類・区分!$B$65</definedName>
    <definedName name="高度救命救急センター設備整備事業">事業分類・区分!$B$53:$D$53</definedName>
    <definedName name="災害拠点精神科病院設備等整備事業">事業分類・区分!$B$66</definedName>
    <definedName name="歯科医療安全管理体制推進特別事業">事業分類・区分!$B$46</definedName>
    <definedName name="歯科保健医療対策事業">事業分類・区分!$E$3</definedName>
    <definedName name="自動体外式除細動器_ＡＥＤ_の普及啓発事業">事業分類・区分!$B$36</definedName>
    <definedName name="周産期医療施設設備整備事業">事業分類・区分!$B$58:$C$58</definedName>
    <definedName name="周産期医療対策事業">事業分類・区分!$B$40:$C$40</definedName>
    <definedName name="周産期医療対策事業等">事業分類・区分!$C$3:$C$5</definedName>
    <definedName name="周産期母子医療センター運営事業">事業分類・区分!$B$41:$F$41</definedName>
    <definedName name="助産師出向等支援導入事業">事業分類・区分!$B$45</definedName>
    <definedName name="小児医療施設設備整備事業">事業分類・区分!$B$57</definedName>
    <definedName name="小児救急医療拠点病院設備整備事業">事業分類・区分!$B$54</definedName>
    <definedName name="小児救急遠隔医療設備整備事業">事業分類・区分!$B$56</definedName>
    <definedName name="小児救命救急センター運営事業">事業分類・区分!$B$33</definedName>
    <definedName name="小児集中治療室設備整備事業">事業分類・区分!$B$55</definedName>
    <definedName name="小児初期救急センター運営事業">事業分類・区分!$B$29</definedName>
    <definedName name="小児初期救急センター設備整備事業">事業分類・区分!$B$50</definedName>
    <definedName name="人工腎臓装置不足地域設備整備事業">事業分類・区分!$B$67</definedName>
    <definedName name="地域医療対策事業">事業分類・区分!$G$3</definedName>
    <definedName name="地域災害拠点病院設備整備事業">事業分類・区分!$B$63</definedName>
    <definedName name="地域療育支援施設設備整備事業">事業分類・区分!$B$59</definedName>
    <definedName name="内視鏡訓練施設設備整備事業">事業分類・区分!$B$71</definedName>
    <definedName name="病院群輪番制病院及び共同利用型病院設備整備事業">事業分類・区分!$B$51:$C$51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06" l="1"/>
  <c r="H22" i="106" s="1"/>
  <c r="L22" i="106" s="1"/>
  <c r="P22" i="106" s="1"/>
  <c r="N21" i="71" l="1"/>
  <c r="G21" i="71"/>
  <c r="H21" i="71" s="1"/>
  <c r="K21" i="71" s="1"/>
  <c r="N20" i="71"/>
  <c r="G20" i="71"/>
  <c r="H20" i="71" s="1"/>
  <c r="K20" i="71" s="1"/>
  <c r="N19" i="71"/>
  <c r="G19" i="71"/>
  <c r="H19" i="71" s="1"/>
  <c r="K19" i="71" s="1"/>
  <c r="N18" i="71"/>
  <c r="G18" i="71"/>
  <c r="H18" i="71" s="1"/>
  <c r="K18" i="71" s="1"/>
  <c r="N17" i="71"/>
  <c r="G17" i="71"/>
  <c r="H17" i="71" s="1"/>
  <c r="K17" i="71" s="1"/>
  <c r="N16" i="71"/>
  <c r="G16" i="71"/>
  <c r="H16" i="71" s="1"/>
  <c r="K16" i="71" s="1"/>
  <c r="N15" i="71"/>
  <c r="G15" i="71"/>
  <c r="H15" i="71" s="1"/>
  <c r="K15" i="71" s="1"/>
  <c r="N14" i="71"/>
  <c r="G14" i="71"/>
  <c r="H14" i="71" s="1"/>
  <c r="K14" i="71" s="1"/>
  <c r="N13" i="71"/>
  <c r="G13" i="71"/>
  <c r="H13" i="71" s="1"/>
  <c r="K13" i="71" s="1"/>
  <c r="N12" i="71"/>
  <c r="H12" i="71"/>
  <c r="K12" i="71" s="1"/>
  <c r="G12" i="71"/>
  <c r="N11" i="71"/>
  <c r="G11" i="71"/>
  <c r="H11" i="71" s="1"/>
  <c r="K11" i="71" s="1"/>
  <c r="N10" i="71"/>
  <c r="G10" i="71"/>
  <c r="H10" i="71" s="1"/>
  <c r="K10" i="71" s="1"/>
  <c r="N9" i="71"/>
  <c r="G9" i="71"/>
  <c r="H9" i="71" s="1"/>
  <c r="K9" i="71" s="1"/>
  <c r="N8" i="71"/>
  <c r="G8" i="71"/>
  <c r="H8" i="71" s="1"/>
  <c r="K8" i="71" s="1"/>
  <c r="A8" i="71"/>
  <c r="A9" i="71" s="1"/>
  <c r="A10" i="71" s="1"/>
  <c r="A11" i="71" s="1"/>
  <c r="A12" i="71" s="1"/>
  <c r="A13" i="71" s="1"/>
  <c r="A14" i="71" s="1"/>
  <c r="A15" i="71" s="1"/>
  <c r="A16" i="71" s="1"/>
  <c r="A17" i="71" s="1"/>
  <c r="A18" i="71" s="1"/>
  <c r="A19" i="71" s="1"/>
  <c r="A20" i="71" s="1"/>
  <c r="A21" i="71" s="1"/>
  <c r="J3" i="71"/>
  <c r="K22" i="71" l="1"/>
  <c r="M9" i="62" l="1"/>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S19" i="62" l="1"/>
  <c r="S31" i="62"/>
  <c r="U31" i="62" s="1"/>
  <c r="S14" i="62"/>
  <c r="U14" i="62" s="1"/>
  <c r="T30" i="63"/>
  <c r="V30" i="63" s="1"/>
  <c r="M30" i="63" s="1"/>
  <c r="T25" i="63"/>
  <c r="S25" i="62"/>
  <c r="U25" i="62" s="1"/>
  <c r="S23" i="62"/>
  <c r="U23" i="62" s="1"/>
  <c r="T32" i="63"/>
  <c r="V32" i="63" s="1"/>
  <c r="M32" i="63" s="1"/>
  <c r="T31" i="63"/>
  <c r="T27" i="63"/>
  <c r="V27" i="63" s="1"/>
  <c r="M27" i="63" s="1"/>
  <c r="S27" i="62"/>
  <c r="U27" i="62" s="1"/>
  <c r="T23" i="63"/>
  <c r="S28" i="62"/>
  <c r="S20" i="62"/>
  <c r="S29" i="62"/>
  <c r="U29" i="62" s="1"/>
  <c r="S17" i="62"/>
  <c r="U17" i="62" s="1"/>
  <c r="S32" i="62"/>
  <c r="S21" i="62"/>
  <c r="U21" i="62" s="1"/>
  <c r="T29" i="63"/>
  <c r="V29" i="63" s="1"/>
  <c r="M29" i="63" s="1"/>
  <c r="S13" i="62"/>
  <c r="U13" i="62" s="1"/>
  <c r="S15" i="62"/>
  <c r="S30" i="62"/>
  <c r="U30" i="62" s="1"/>
  <c r="T26" i="63"/>
  <c r="V26" i="63" s="1"/>
  <c r="M26" i="63" s="1"/>
  <c r="V24" i="63"/>
  <c r="M24" i="63" s="1"/>
  <c r="U32" i="62"/>
  <c r="U28" i="62"/>
  <c r="V25" i="63"/>
  <c r="M25" i="63" s="1"/>
  <c r="V23" i="63"/>
  <c r="M23" i="63" s="1"/>
  <c r="U24" i="62"/>
  <c r="U26" i="62"/>
  <c r="V31" i="63"/>
  <c r="M31" i="63" s="1"/>
  <c r="V28" i="63"/>
  <c r="M28" i="63" s="1"/>
  <c r="U16" i="62"/>
  <c r="U15" i="62"/>
  <c r="U19" i="62"/>
  <c r="U18" i="62"/>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M22" i="63" s="1"/>
  <c r="B22" i="63"/>
  <c r="D21" i="63"/>
  <c r="C21" i="63"/>
  <c r="T21" i="63" s="1"/>
  <c r="V21" i="63" s="1"/>
  <c r="M21" i="63" s="1"/>
  <c r="B21" i="63"/>
  <c r="D20" i="63"/>
  <c r="C20" i="63"/>
  <c r="T20" i="63" s="1"/>
  <c r="V20" i="63" s="1"/>
  <c r="M20" i="63" s="1"/>
  <c r="B20" i="63"/>
  <c r="D19" i="63"/>
  <c r="C19" i="63"/>
  <c r="T19" i="63" s="1"/>
  <c r="V19" i="63" s="1"/>
  <c r="M19" i="63" s="1"/>
  <c r="B19" i="63"/>
  <c r="D18" i="63"/>
  <c r="C18" i="63"/>
  <c r="T18" i="63" s="1"/>
  <c r="V18" i="63" s="1"/>
  <c r="M18" i="63" s="1"/>
  <c r="B18" i="63"/>
  <c r="D17" i="63"/>
  <c r="C17" i="63"/>
  <c r="T17" i="63" s="1"/>
  <c r="V17" i="63" s="1"/>
  <c r="M17" i="63" s="1"/>
  <c r="B17" i="63"/>
  <c r="D16" i="63"/>
  <c r="C16" i="63"/>
  <c r="T16" i="63" s="1"/>
  <c r="V16" i="63" s="1"/>
  <c r="M16" i="63" s="1"/>
  <c r="B16" i="63"/>
  <c r="D15" i="63"/>
  <c r="C15" i="63"/>
  <c r="T15" i="63" s="1"/>
  <c r="V15" i="63" s="1"/>
  <c r="M15" i="63" s="1"/>
  <c r="B15" i="63"/>
  <c r="D14" i="63"/>
  <c r="C14" i="63"/>
  <c r="T14" i="63" s="1"/>
  <c r="V14" i="63" s="1"/>
  <c r="M14" i="63" s="1"/>
  <c r="B14" i="63"/>
  <c r="D13" i="63"/>
  <c r="C13" i="63"/>
  <c r="T13" i="63" s="1"/>
  <c r="V13" i="63" s="1"/>
  <c r="M13" i="63" s="1"/>
  <c r="B13" i="63"/>
  <c r="D12" i="63"/>
  <c r="C12" i="63"/>
  <c r="T12" i="63" s="1"/>
  <c r="V12" i="63" s="1"/>
  <c r="M12" i="63" s="1"/>
  <c r="B12" i="63"/>
  <c r="D11" i="63"/>
  <c r="C11" i="63"/>
  <c r="T11" i="63" s="1"/>
  <c r="V11" i="63" s="1"/>
  <c r="M11" i="63" s="1"/>
  <c r="B11" i="63"/>
  <c r="D10" i="63"/>
  <c r="C10" i="63"/>
  <c r="T10" i="63" s="1"/>
  <c r="V10" i="63" s="1"/>
  <c r="M10" i="63" s="1"/>
  <c r="B10" i="63"/>
  <c r="D9" i="63"/>
  <c r="C9" i="63"/>
  <c r="T9" i="63" s="1"/>
  <c r="V9" i="63" s="1"/>
  <c r="M9" i="63" s="1"/>
  <c r="B9" i="63"/>
  <c r="D8" i="63"/>
  <c r="T8" i="63"/>
  <c r="V8" i="63" s="1"/>
  <c r="M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<sst xmlns="http://schemas.openxmlformats.org/spreadsheetml/2006/main" count="1306" uniqueCount="619">
  <si>
    <t>事業区分</t>
    <rPh sb="0" eb="2">
      <t>ジギョウ</t>
    </rPh>
    <rPh sb="2" eb="3">
      <t>ク</t>
    </rPh>
    <rPh sb="3" eb="4">
      <t>ブン</t>
    </rPh>
    <phoneticPr fontId="3"/>
  </si>
  <si>
    <t>施設の設置主体</t>
    <rPh sb="0" eb="2">
      <t>シセツ</t>
    </rPh>
    <rPh sb="3" eb="5">
      <t>セッチ</t>
    </rPh>
    <rPh sb="5" eb="7">
      <t>シュタイ</t>
    </rPh>
    <phoneticPr fontId="3"/>
  </si>
  <si>
    <t>施設（地区又は市町村）の名称</t>
    <rPh sb="0" eb="1">
      <t>シ</t>
    </rPh>
    <rPh sb="1" eb="2">
      <t>セツ</t>
    </rPh>
    <rPh sb="3" eb="5">
      <t>チク</t>
    </rPh>
    <rPh sb="5" eb="6">
      <t>マタ</t>
    </rPh>
    <rPh sb="7" eb="10">
      <t>シチョウソン</t>
    </rPh>
    <rPh sb="12" eb="13">
      <t>メイ</t>
    </rPh>
    <rPh sb="13" eb="14">
      <t>ショウ</t>
    </rPh>
    <phoneticPr fontId="3"/>
  </si>
  <si>
    <t>事業分類</t>
    <rPh sb="0" eb="2">
      <t>ジギョウ</t>
    </rPh>
    <rPh sb="2" eb="4">
      <t>ブンルイ</t>
    </rPh>
    <phoneticPr fontId="3"/>
  </si>
  <si>
    <t>番　　　　　号</t>
  </si>
  <si>
    <t>年　　月　　日</t>
  </si>
  <si>
    <t>厚生労働大臣　殿</t>
  </si>
  <si>
    <t>（作成要領）</t>
    <rPh sb="1" eb="3">
      <t>サクセイ</t>
    </rPh>
    <rPh sb="3" eb="5">
      <t>ヨウリョウ</t>
    </rPh>
    <phoneticPr fontId="3"/>
  </si>
  <si>
    <t>合　　計</t>
    <rPh sb="0" eb="1">
      <t>ゴウ</t>
    </rPh>
    <rPh sb="3" eb="4">
      <t>ケイ</t>
    </rPh>
    <phoneticPr fontId="3"/>
  </si>
  <si>
    <t>円</t>
    <rPh sb="0" eb="1">
      <t>エン</t>
    </rPh>
    <phoneticPr fontId="3"/>
  </si>
  <si>
    <t>(D)</t>
    <phoneticPr fontId="3"/>
  </si>
  <si>
    <t>(C)</t>
    <phoneticPr fontId="3"/>
  </si>
  <si>
    <t>備　考</t>
    <rPh sb="0" eb="1">
      <t>ソナエ</t>
    </rPh>
    <rPh sb="2" eb="3">
      <t>コウ</t>
    </rPh>
    <phoneticPr fontId="3"/>
  </si>
  <si>
    <t>選定額</t>
    <rPh sb="0" eb="1">
      <t>セン</t>
    </rPh>
    <rPh sb="1" eb="2">
      <t>サダム</t>
    </rPh>
    <rPh sb="2" eb="3">
      <t>ガク</t>
    </rPh>
    <phoneticPr fontId="3"/>
  </si>
  <si>
    <t>交付決定額</t>
    <rPh sb="0" eb="2">
      <t>コウフ</t>
    </rPh>
    <rPh sb="2" eb="4">
      <t>ケッテイ</t>
    </rPh>
    <rPh sb="4" eb="5">
      <t>ガク</t>
    </rPh>
    <phoneticPr fontId="3"/>
  </si>
  <si>
    <t>（別紙１）</t>
    <rPh sb="1" eb="3">
      <t>ベッシ</t>
    </rPh>
    <phoneticPr fontId="3"/>
  </si>
  <si>
    <t>（別紙２）</t>
    <rPh sb="1" eb="3">
      <t>ベッシ</t>
    </rPh>
    <phoneticPr fontId="3"/>
  </si>
  <si>
    <t>外国人看護師候補者就労研修支援事業</t>
  </si>
  <si>
    <t>看護職員就業相談員派遣面接相談事業</t>
  </si>
  <si>
    <t>地域療育支援施設設備整備事業</t>
  </si>
  <si>
    <t>４　添付書類</t>
    <phoneticPr fontId="3"/>
  </si>
  <si>
    <t>１　精　算　額</t>
    <phoneticPr fontId="3"/>
  </si>
  <si>
    <t>３　医療提供体制推進事業費補助金精算額算出内訳</t>
    <phoneticPr fontId="3"/>
  </si>
  <si>
    <t>・総事業費及び寄付金その他収入額を証する資料</t>
    <phoneticPr fontId="3"/>
  </si>
  <si>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</si>
  <si>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</si>
  <si>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</si>
  <si>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</si>
  <si>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</si>
  <si>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</si>
  <si>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</si>
  <si>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</si>
  <si>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3"/>
  </si>
  <si>
    <t>　（目）医療提供体制推進</t>
    <rPh sb="2" eb="3">
      <t>モク</t>
    </rPh>
    <rPh sb="4" eb="6">
      <t>イリョウ</t>
    </rPh>
    <rPh sb="6" eb="8">
      <t>テイキョウ</t>
    </rPh>
    <rPh sb="8" eb="10">
      <t>タイセイ</t>
    </rPh>
    <rPh sb="10" eb="12">
      <t>スイシン</t>
    </rPh>
    <phoneticPr fontId="3"/>
  </si>
  <si>
    <t>（項）医療提供体制基盤整備費</t>
    <rPh sb="1" eb="2">
      <t>コウ</t>
    </rPh>
    <rPh sb="3" eb="5">
      <t>イリョウ</t>
    </rPh>
    <rPh sb="5" eb="7">
      <t>テイキョウ</t>
    </rPh>
    <rPh sb="7" eb="9">
      <t>タイセイ</t>
    </rPh>
    <rPh sb="9" eb="11">
      <t>キバン</t>
    </rPh>
    <rPh sb="11" eb="14">
      <t>セイビヒ</t>
    </rPh>
    <phoneticPr fontId="3"/>
  </si>
  <si>
    <t>相　当　額</t>
    <rPh sb="0" eb="1">
      <t>ソウ</t>
    </rPh>
    <rPh sb="2" eb="3">
      <t>トウ</t>
    </rPh>
    <rPh sb="4" eb="5">
      <t>ガク</t>
    </rPh>
    <phoneticPr fontId="3"/>
  </si>
  <si>
    <t>うち補助金</t>
    <rPh sb="2" eb="5">
      <t>ホジョキン</t>
    </rPh>
    <phoneticPr fontId="3"/>
  </si>
  <si>
    <t>科　目</t>
    <rPh sb="0" eb="1">
      <t>カ</t>
    </rPh>
    <rPh sb="2" eb="3">
      <t>メ</t>
    </rPh>
    <phoneticPr fontId="3"/>
  </si>
  <si>
    <t>収入済額</t>
    <rPh sb="0" eb="2">
      <t>シュウニュウ</t>
    </rPh>
    <rPh sb="2" eb="3">
      <t>ズ</t>
    </rPh>
    <rPh sb="3" eb="4">
      <t>ガク</t>
    </rPh>
    <phoneticPr fontId="3"/>
  </si>
  <si>
    <t>予算現額</t>
    <rPh sb="0" eb="2">
      <t>ヨサン</t>
    </rPh>
    <rPh sb="2" eb="3">
      <t>ウツツ</t>
    </rPh>
    <rPh sb="3" eb="4">
      <t>ガク</t>
    </rPh>
    <phoneticPr fontId="3"/>
  </si>
  <si>
    <t>の　　額</t>
  </si>
  <si>
    <t>翌年度繰越額</t>
    <rPh sb="0" eb="3">
      <t>ヨクネンド</t>
    </rPh>
    <rPh sb="3" eb="4">
      <t>ク</t>
    </rPh>
    <rPh sb="4" eb="5">
      <t>コ</t>
    </rPh>
    <rPh sb="5" eb="6">
      <t>ガク</t>
    </rPh>
    <phoneticPr fontId="3"/>
  </si>
  <si>
    <t>支出済額</t>
    <rPh sb="0" eb="2">
      <t>シシュツ</t>
    </rPh>
    <rPh sb="2" eb="3">
      <t>ズ</t>
    </rPh>
    <phoneticPr fontId="3"/>
  </si>
  <si>
    <t>予算現額</t>
  </si>
  <si>
    <t>交付決定</t>
    <rPh sb="0" eb="2">
      <t>コウフ</t>
    </rPh>
    <rPh sb="2" eb="4">
      <t>ケッテイ</t>
    </rPh>
    <phoneticPr fontId="3"/>
  </si>
  <si>
    <t>地　方　公　共　団　体</t>
    <rPh sb="0" eb="1">
      <t>チ</t>
    </rPh>
    <rPh sb="2" eb="3">
      <t>カタ</t>
    </rPh>
    <rPh sb="4" eb="5">
      <t>コウ</t>
    </rPh>
    <rPh sb="6" eb="7">
      <t>トモ</t>
    </rPh>
    <rPh sb="8" eb="9">
      <t>ダン</t>
    </rPh>
    <rPh sb="10" eb="11">
      <t>カラダ</t>
    </rPh>
    <phoneticPr fontId="3"/>
  </si>
  <si>
    <t>国</t>
    <rPh sb="0" eb="1">
      <t>クニ</t>
    </rPh>
    <phoneticPr fontId="3"/>
  </si>
  <si>
    <t>別紙１</t>
    <rPh sb="0" eb="2">
      <t>ベッシ</t>
    </rPh>
    <phoneticPr fontId="3"/>
  </si>
  <si>
    <t>殿</t>
    <phoneticPr fontId="3"/>
  </si>
  <si>
    <t xml:space="preserve">  </t>
    <phoneticPr fontId="3"/>
  </si>
  <si>
    <t>　</t>
    <phoneticPr fontId="3"/>
  </si>
  <si>
    <t>都道府県知事又は広域連合長</t>
    <rPh sb="6" eb="7">
      <t>マタ</t>
    </rPh>
    <phoneticPr fontId="3"/>
  </si>
  <si>
    <t>別表２の第１欄に定める事業分類</t>
    <phoneticPr fontId="3"/>
  </si>
  <si>
    <t>別表２の第２欄に定める事業区分</t>
    <phoneticPr fontId="3"/>
  </si>
  <si>
    <t>救急医療対策事業</t>
    <phoneticPr fontId="3"/>
  </si>
  <si>
    <t>周産期医療対策事業等</t>
    <phoneticPr fontId="3"/>
  </si>
  <si>
    <t>看護職員確保対策事業</t>
    <phoneticPr fontId="3"/>
  </si>
  <si>
    <t>歯科保健医療対策事業</t>
    <phoneticPr fontId="3"/>
  </si>
  <si>
    <t>院内感染地域支援ネットワーク事業</t>
    <phoneticPr fontId="3"/>
  </si>
  <si>
    <t>地域医療対策事業</t>
    <phoneticPr fontId="3"/>
  </si>
  <si>
    <t>医療提供体制設備整備事業</t>
    <phoneticPr fontId="3"/>
  </si>
  <si>
    <t>別表２の第３欄に定める種目</t>
    <rPh sb="11" eb="13">
      <t>シュモク</t>
    </rPh>
    <phoneticPr fontId="3"/>
  </si>
  <si>
    <t>救命救急センター</t>
    <rPh sb="0" eb="2">
      <t>キュウメイ</t>
    </rPh>
    <rPh sb="2" eb="4">
      <t>キュウキュウ</t>
    </rPh>
    <phoneticPr fontId="3"/>
  </si>
  <si>
    <t>地域救命救急センター</t>
    <rPh sb="0" eb="2">
      <t>チイキ</t>
    </rPh>
    <rPh sb="2" eb="4">
      <t>キュウメイ</t>
    </rPh>
    <rPh sb="4" eb="6">
      <t>キュウキュウ</t>
    </rPh>
    <phoneticPr fontId="3"/>
  </si>
  <si>
    <t>周産期医療協議会等</t>
    <rPh sb="0" eb="3">
      <t>シュウサンキ</t>
    </rPh>
    <rPh sb="3" eb="5">
      <t>イリョウ</t>
    </rPh>
    <rPh sb="5" eb="8">
      <t>キョウギカイ</t>
    </rPh>
    <rPh sb="8" eb="9">
      <t>トウ</t>
    </rPh>
    <phoneticPr fontId="3"/>
  </si>
  <si>
    <t>搬送コーディネーター</t>
    <rPh sb="0" eb="2">
      <t>ハンソウ</t>
    </rPh>
    <phoneticPr fontId="3"/>
  </si>
  <si>
    <t>地域周産期母子医療センター</t>
    <rPh sb="0" eb="2">
      <t>チイキ</t>
    </rPh>
    <rPh sb="2" eb="5">
      <t>シュウサンキ</t>
    </rPh>
    <rPh sb="5" eb="7">
      <t>ボシ</t>
    </rPh>
    <rPh sb="7" eb="9">
      <t>イリョウ</t>
    </rPh>
    <phoneticPr fontId="3"/>
  </si>
  <si>
    <t>麻酔科医配置加算</t>
    <rPh sb="0" eb="3">
      <t>マスイカ</t>
    </rPh>
    <rPh sb="3" eb="4">
      <t>イ</t>
    </rPh>
    <rPh sb="4" eb="6">
      <t>ハイチ</t>
    </rPh>
    <rPh sb="6" eb="8">
      <t>カサン</t>
    </rPh>
    <phoneticPr fontId="3"/>
  </si>
  <si>
    <t>医療機器</t>
    <rPh sb="0" eb="2">
      <t>イリョウ</t>
    </rPh>
    <rPh sb="2" eb="4">
      <t>キキ</t>
    </rPh>
    <phoneticPr fontId="3"/>
  </si>
  <si>
    <t>心電図受信装置</t>
    <rPh sb="0" eb="3">
      <t>シンデンズ</t>
    </rPh>
    <rPh sb="3" eb="5">
      <t>ジュシン</t>
    </rPh>
    <rPh sb="5" eb="7">
      <t>ソウチ</t>
    </rPh>
    <phoneticPr fontId="3"/>
  </si>
  <si>
    <t>ドクターカー</t>
    <phoneticPr fontId="3"/>
  </si>
  <si>
    <t>無線装置</t>
    <rPh sb="0" eb="2">
      <t>ムセン</t>
    </rPh>
    <rPh sb="2" eb="4">
      <t>ソウチ</t>
    </rPh>
    <phoneticPr fontId="3"/>
  </si>
  <si>
    <t>広範囲熱傷用医療機器</t>
    <rPh sb="0" eb="3">
      <t>コウハンイ</t>
    </rPh>
    <rPh sb="3" eb="5">
      <t>ネッショウ</t>
    </rPh>
    <rPh sb="5" eb="6">
      <t>ヨウ</t>
    </rPh>
    <rPh sb="6" eb="8">
      <t>イリョウ</t>
    </rPh>
    <rPh sb="8" eb="10">
      <t>キキ</t>
    </rPh>
    <phoneticPr fontId="3"/>
  </si>
  <si>
    <t>指肢切断用医療機器</t>
    <rPh sb="0" eb="1">
      <t>ユビ</t>
    </rPh>
    <rPh sb="1" eb="2">
      <t>アシ</t>
    </rPh>
    <rPh sb="2" eb="5">
      <t>セツダンヨウ</t>
    </rPh>
    <rPh sb="5" eb="7">
      <t>イリョウ</t>
    </rPh>
    <rPh sb="7" eb="9">
      <t>キキ</t>
    </rPh>
    <phoneticPr fontId="3"/>
  </si>
  <si>
    <t>急性中毒用医療機器</t>
    <rPh sb="0" eb="2">
      <t>キュウセイ</t>
    </rPh>
    <rPh sb="2" eb="4">
      <t>チュウドク</t>
    </rPh>
    <rPh sb="4" eb="5">
      <t>ヨウ</t>
    </rPh>
    <rPh sb="5" eb="7">
      <t>イリョウ</t>
    </rPh>
    <rPh sb="7" eb="9">
      <t>キキ</t>
    </rPh>
    <phoneticPr fontId="3"/>
  </si>
  <si>
    <t>遠隔医療設備</t>
    <rPh sb="0" eb="2">
      <t>エンカク</t>
    </rPh>
    <rPh sb="2" eb="4">
      <t>イリョウ</t>
    </rPh>
    <rPh sb="4" eb="6">
      <t>セツビ</t>
    </rPh>
    <phoneticPr fontId="3"/>
  </si>
  <si>
    <t>共同利用高額医療機器</t>
    <rPh sb="0" eb="2">
      <t>キョウドウ</t>
    </rPh>
    <rPh sb="2" eb="4">
      <t>リヨウ</t>
    </rPh>
    <rPh sb="4" eb="6">
      <t>コウガク</t>
    </rPh>
    <rPh sb="6" eb="8">
      <t>イリョウ</t>
    </rPh>
    <rPh sb="8" eb="10">
      <t>キキ</t>
    </rPh>
    <phoneticPr fontId="3"/>
  </si>
  <si>
    <t>医療機器等</t>
    <rPh sb="0" eb="2">
      <t>イリョウ</t>
    </rPh>
    <rPh sb="2" eb="4">
      <t>キキ</t>
    </rPh>
    <rPh sb="4" eb="5">
      <t>トウ</t>
    </rPh>
    <phoneticPr fontId="3"/>
  </si>
  <si>
    <t>ＮＢＣ災害・テロ対策設備整備事業</t>
  </si>
  <si>
    <t>ＮＢＣ災害・テロ対策設用医療機器等</t>
    <rPh sb="11" eb="12">
      <t>ヨウ</t>
    </rPh>
    <rPh sb="12" eb="14">
      <t>イリョウ</t>
    </rPh>
    <rPh sb="14" eb="16">
      <t>キキ</t>
    </rPh>
    <rPh sb="16" eb="17">
      <t>トウ</t>
    </rPh>
    <phoneticPr fontId="3"/>
  </si>
  <si>
    <t>人工腎臓装置</t>
    <rPh sb="0" eb="2">
      <t>ジンコウ</t>
    </rPh>
    <rPh sb="2" eb="4">
      <t>ジンゾウ</t>
    </rPh>
    <rPh sb="4" eb="6">
      <t>ソウチ</t>
    </rPh>
    <phoneticPr fontId="3"/>
  </si>
  <si>
    <t>初度設備</t>
    <rPh sb="0" eb="2">
      <t>ショド</t>
    </rPh>
    <rPh sb="2" eb="4">
      <t>セツビ</t>
    </rPh>
    <phoneticPr fontId="3"/>
  </si>
  <si>
    <t>検査機器</t>
    <rPh sb="0" eb="2">
      <t>ケンサ</t>
    </rPh>
    <rPh sb="2" eb="4">
      <t>キキ</t>
    </rPh>
    <phoneticPr fontId="3"/>
  </si>
  <si>
    <t>手術台等</t>
    <rPh sb="0" eb="3">
      <t>シュジュツダイ</t>
    </rPh>
    <rPh sb="3" eb="4">
      <t>トウ</t>
    </rPh>
    <phoneticPr fontId="3"/>
  </si>
  <si>
    <t>ワゴン車等</t>
    <rPh sb="3" eb="4">
      <t>シャ</t>
    </rPh>
    <rPh sb="4" eb="5">
      <t>トウ</t>
    </rPh>
    <phoneticPr fontId="3"/>
  </si>
  <si>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</si>
  <si>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</si>
  <si>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</si>
  <si>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</si>
  <si>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</si>
  <si>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</si>
  <si>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</si>
  <si>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</si>
  <si>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</si>
  <si>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</si>
  <si>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</si>
  <si>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</si>
  <si>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</si>
  <si>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</si>
  <si>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3"/>
  </si>
  <si>
    <t>医療機関アクセス支援車整備事業</t>
    <phoneticPr fontId="3"/>
  </si>
  <si>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</si>
  <si>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</si>
  <si>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</si>
  <si>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</si>
  <si>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</si>
  <si>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</si>
  <si>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</si>
  <si>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</si>
  <si>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</si>
  <si>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</si>
  <si>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</si>
  <si>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</si>
  <si>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3"/>
  </si>
  <si>
    <t>日中一時支援事業</t>
    <rPh sb="0" eb="2">
      <t>ニッチュウ</t>
    </rPh>
    <rPh sb="2" eb="4">
      <t>イチジ</t>
    </rPh>
    <rPh sb="4" eb="6">
      <t>シエン</t>
    </rPh>
    <rPh sb="6" eb="8">
      <t>ジギョウ</t>
    </rPh>
    <phoneticPr fontId="3"/>
  </si>
  <si>
    <t>臨床心理技術者配置加算</t>
    <rPh sb="0" eb="2">
      <t>リンショウ</t>
    </rPh>
    <rPh sb="2" eb="4">
      <t>シンリ</t>
    </rPh>
    <rPh sb="4" eb="6">
      <t>ギジュツ</t>
    </rPh>
    <rPh sb="7" eb="9">
      <t>ハイチ</t>
    </rPh>
    <rPh sb="9" eb="11">
      <t>カサン</t>
    </rPh>
    <phoneticPr fontId="3"/>
  </si>
  <si>
    <t>別表2</t>
    <rPh sb="0" eb="2">
      <t>ベッピョウ</t>
    </rPh>
    <phoneticPr fontId="3"/>
  </si>
  <si>
    <t>事業分類（別表２の第１欄）</t>
    <phoneticPr fontId="3"/>
  </si>
  <si>
    <t>事業区分（別表２の第２欄）</t>
    <phoneticPr fontId="3"/>
  </si>
  <si>
    <t>種目（別表２の第３欄）</t>
    <rPh sb="0" eb="2">
      <t>シュモク</t>
    </rPh>
    <phoneticPr fontId="3"/>
  </si>
  <si>
    <t>補助率（別表２の第６欄）</t>
    <rPh sb="0" eb="3">
      <t>ホジョリツ</t>
    </rPh>
    <phoneticPr fontId="3"/>
  </si>
  <si>
    <t>係数ａ（別表３の第３欄）</t>
    <rPh sb="0" eb="2">
      <t>ケイスウ</t>
    </rPh>
    <rPh sb="4" eb="6">
      <t>ベッピョウ</t>
    </rPh>
    <rPh sb="8" eb="9">
      <t>ダイ</t>
    </rPh>
    <rPh sb="10" eb="11">
      <t>ラン</t>
    </rPh>
    <phoneticPr fontId="3"/>
  </si>
  <si>
    <t>係数b（別表３の第４欄）</t>
    <rPh sb="0" eb="2">
      <t>ケイスウ</t>
    </rPh>
    <phoneticPr fontId="3"/>
  </si>
  <si>
    <t>施設（地区又は市町村）の名称</t>
    <rPh sb="0" eb="1">
      <t>シ</t>
    </rPh>
    <rPh sb="1" eb="2">
      <t>セツ</t>
    </rPh>
    <rPh sb="3" eb="5">
      <t>チク</t>
    </rPh>
    <rPh sb="5" eb="6">
      <t>マタ</t>
    </rPh>
    <phoneticPr fontId="3"/>
  </si>
  <si>
    <t>別表2の第3欄に定める種目</t>
    <phoneticPr fontId="3"/>
  </si>
  <si>
    <t>別表2の第4欄に定める基準額　　　</t>
    <phoneticPr fontId="3"/>
  </si>
  <si>
    <t xml:space="preserve">別表2の第5欄に定める対象経費の支出予定額　　 </t>
    <rPh sb="8" eb="9">
      <t>サダ</t>
    </rPh>
    <rPh sb="11" eb="13">
      <t>タイショウ</t>
    </rPh>
    <phoneticPr fontId="3"/>
  </si>
  <si>
    <t>総事業費から寄付金その他収入額を控除した額　</t>
    <rPh sb="6" eb="7">
      <t>ヤドリキ</t>
    </rPh>
    <rPh sb="7" eb="8">
      <t>フ</t>
    </rPh>
    <rPh sb="8" eb="9">
      <t>キン</t>
    </rPh>
    <rPh sb="11" eb="12">
      <t>ホカ</t>
    </rPh>
    <phoneticPr fontId="3"/>
  </si>
  <si>
    <t>交付額</t>
    <phoneticPr fontId="3"/>
  </si>
  <si>
    <t>調整方法
調整係数等</t>
    <phoneticPr fontId="3"/>
  </si>
  <si>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3"/>
  </si>
  <si>
    <t>(F)</t>
    <phoneticPr fontId="3"/>
  </si>
  <si>
    <t>(G)</t>
    <phoneticPr fontId="3"/>
  </si>
  <si>
    <t>(H)</t>
    <phoneticPr fontId="3"/>
  </si>
  <si>
    <t>（I)</t>
    <phoneticPr fontId="3"/>
  </si>
  <si>
    <t>（J)</t>
    <phoneticPr fontId="3"/>
  </si>
  <si>
    <t>（K)</t>
    <phoneticPr fontId="3"/>
  </si>
  <si>
    <t>　　　年　　月　　日第　　　号で交付決定を受けた○○○補助金について、交付決定通知により付された条件に基づき、下記のとおり報告する。</t>
    <phoneticPr fontId="3"/>
  </si>
  <si>
    <t>第３号様式</t>
    <rPh sb="0" eb="1">
      <t>ダイ</t>
    </rPh>
    <rPh sb="2" eb="3">
      <t>ゴウ</t>
    </rPh>
    <rPh sb="3" eb="5">
      <t>ヨウシキ</t>
    </rPh>
    <phoneticPr fontId="3"/>
  </si>
  <si>
    <t>第４号様式</t>
    <phoneticPr fontId="3"/>
  </si>
  <si>
    <t>第５号様式</t>
    <phoneticPr fontId="3"/>
  </si>
  <si>
    <t>第６号様式</t>
    <phoneticPr fontId="3"/>
  </si>
  <si>
    <t>事業計画の概要</t>
    <rPh sb="0" eb="2">
      <t>ジギョウ</t>
    </rPh>
    <rPh sb="2" eb="4">
      <t>ケイカク</t>
    </rPh>
    <rPh sb="5" eb="7">
      <t>ガイヨウ</t>
    </rPh>
    <phoneticPr fontId="3"/>
  </si>
  <si>
    <t>　　　年　　月　　日厚生労働省発医政    第  号をもって交付決定を受けた　　　　年度医療提供体制推進事業費補助金に係る事業実績については、次の関係書類を添えて報告する。</t>
    <phoneticPr fontId="3"/>
  </si>
  <si>
    <t>・別紙２に掲げる対象経費の支出額を証する資料</t>
    <rPh sb="2" eb="4">
      <t>ベッシ</t>
    </rPh>
    <phoneticPr fontId="3"/>
  </si>
  <si>
    <t>別紙２</t>
    <rPh sb="0" eb="2">
      <t>ベッシ</t>
    </rPh>
    <phoneticPr fontId="3"/>
  </si>
  <si>
    <t xml:space="preserve">別表2の第5欄に定める対象経費の実支出額　　 </t>
    <rPh sb="8" eb="9">
      <t>サダ</t>
    </rPh>
    <rPh sb="11" eb="13">
      <t>タイショウ</t>
    </rPh>
    <rPh sb="16" eb="17">
      <t>ジツ</t>
    </rPh>
    <phoneticPr fontId="3"/>
  </si>
  <si>
    <t>　　　年　　月　　日厚生労働省発医政    第  号により交付決定を受けた　　　　年度医療提供体制推進事業費補助金に係る消費税及び地方消費税に係る仕入控除税額については、次のとおり報告する。</t>
    <phoneticPr fontId="3"/>
  </si>
  <si>
    <t>　４　添付書類
　　記載内容を確認するための書類（確定申告書の写し、課税売上割合等が把握
　できる資料、特定収入の割合を確認できる資料）を添付する。</t>
    <phoneticPr fontId="3"/>
  </si>
  <si>
    <t>　２　補助金等に係る予算の執行の適正化に関する法律（昭和３０年法律第１７
　　９号）第１５条の規定による確定額又は事業実績報告による精算額</t>
    <phoneticPr fontId="3"/>
  </si>
  <si>
    <t>　３　消費税及び地方消費税の申告により確定した消費税及び地方消費税に係る
　　仕入控除税額（要補助金返還相当額）</t>
    <phoneticPr fontId="3"/>
  </si>
  <si>
    <t>　３　消費税及び地方消費税の申告により確定した消費税及び地方消費税に係る
　　仕入控除税額（要国庫補助金等返還相当額）</t>
    <phoneticPr fontId="3"/>
  </si>
  <si>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3"/>
  </si>
  <si>
    <t>予 算 科 目</t>
    <rPh sb="0" eb="1">
      <t>ヨ</t>
    </rPh>
    <rPh sb="2" eb="3">
      <t>ザン</t>
    </rPh>
    <rPh sb="4" eb="5">
      <t>カ</t>
    </rPh>
    <rPh sb="6" eb="7">
      <t>メ</t>
    </rPh>
    <phoneticPr fontId="3"/>
  </si>
  <si>
    <t xml:space="preserve">
別表2の第6欄に定める補助率又は別表3の第4欄に定める係数b
</t>
    <rPh sb="9" eb="10">
      <t>サダ</t>
    </rPh>
    <rPh sb="12" eb="15">
      <t>ホジョリツ</t>
    </rPh>
    <rPh sb="15" eb="16">
      <t>マタ</t>
    </rPh>
    <phoneticPr fontId="3"/>
  </si>
  <si>
    <t>都道府県
補助額</t>
    <rPh sb="0" eb="4">
      <t>トドウフケン</t>
    </rPh>
    <phoneticPr fontId="3"/>
  </si>
  <si>
    <t>市町村
補助額</t>
    <rPh sb="0" eb="3">
      <t>シチョウソン</t>
    </rPh>
    <phoneticPr fontId="3"/>
  </si>
  <si>
    <t>別表3の第3欄に定める係数a</t>
    <rPh sb="0" eb="2">
      <t>ベッピョウ</t>
    </rPh>
    <rPh sb="4" eb="5">
      <t>ダイ</t>
    </rPh>
    <phoneticPr fontId="3"/>
  </si>
  <si>
    <t>調整後
交付額</t>
    <phoneticPr fontId="3"/>
  </si>
  <si>
    <t>国庫補助金
受入済額　</t>
    <phoneticPr fontId="3"/>
  </si>
  <si>
    <t>差引過△
不足額</t>
    <phoneticPr fontId="3"/>
  </si>
  <si>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3"/>
  </si>
  <si>
    <t>ヘリコプター等添乗医師等確保事業</t>
  </si>
  <si>
    <t>ヘリコプター等添乗医師等確保事業</t>
    <phoneticPr fontId="3"/>
  </si>
  <si>
    <t>ドクターヘリ導入促進事業</t>
  </si>
  <si>
    <t>ドクターヘリ導入促進事業</t>
    <phoneticPr fontId="3"/>
  </si>
  <si>
    <t>救急・周産期医療情報システム機能強化事業</t>
  </si>
  <si>
    <t>救急・周産期医療情報システム機能強化事業</t>
    <phoneticPr fontId="3"/>
  </si>
  <si>
    <t>救急患者退院コーディネーター事業</t>
  </si>
  <si>
    <t>救急患者退院コーディネーター事業</t>
    <phoneticPr fontId="3"/>
  </si>
  <si>
    <t>総合周産期母子医療センター運営事業</t>
    <rPh sb="0" eb="2">
      <t>ソウゴウ</t>
    </rPh>
    <rPh sb="2" eb="5">
      <t>シュウサンキ</t>
    </rPh>
    <rPh sb="5" eb="7">
      <t>ボシ</t>
    </rPh>
    <rPh sb="7" eb="9">
      <t>イリョウ</t>
    </rPh>
    <rPh sb="13" eb="15">
      <t>ウンエイ</t>
    </rPh>
    <rPh sb="15" eb="17">
      <t>ジギョウ</t>
    </rPh>
    <phoneticPr fontId="3"/>
  </si>
  <si>
    <t>マイクロバス</t>
  </si>
  <si>
    <t>マイクロバス</t>
    <phoneticPr fontId="3"/>
  </si>
  <si>
    <t>アスベスト対策事業</t>
  </si>
  <si>
    <t>アスベスト対策事業</t>
    <rPh sb="5" eb="7">
      <t>タイサク</t>
    </rPh>
    <rPh sb="7" eb="9">
      <t>ジギョウ</t>
    </rPh>
    <phoneticPr fontId="3"/>
  </si>
  <si>
    <t>アスベスト除去等整備促進事業</t>
  </si>
  <si>
    <t>アスベスト除去等整備促進事業</t>
    <phoneticPr fontId="3"/>
  </si>
  <si>
    <t>外国人看護師候補者就労研修支援事業</t>
    <phoneticPr fontId="3"/>
  </si>
  <si>
    <t>看護職員就業相談員派遣面接相談事業</t>
    <phoneticPr fontId="3"/>
  </si>
  <si>
    <t>助産師出向等支援導入事業</t>
    <phoneticPr fontId="3"/>
  </si>
  <si>
    <t>医療連携体制推進事業</t>
    <rPh sb="0" eb="2">
      <t>イリョウ</t>
    </rPh>
    <rPh sb="2" eb="4">
      <t>レンケイ</t>
    </rPh>
    <rPh sb="4" eb="6">
      <t>タイセイ</t>
    </rPh>
    <rPh sb="6" eb="8">
      <t>スイシン</t>
    </rPh>
    <rPh sb="8" eb="10">
      <t>ジギョウ</t>
    </rPh>
    <phoneticPr fontId="3"/>
  </si>
  <si>
    <t>救命救急センター設備整備事業</t>
    <phoneticPr fontId="3"/>
  </si>
  <si>
    <t>医療提供施設等の施設の運営及び設備整備等に関する計画</t>
    <phoneticPr fontId="3"/>
  </si>
  <si>
    <t>救急医療情報センター_広域災害・救急医療情報システム_運営事業</t>
    <phoneticPr fontId="3"/>
  </si>
  <si>
    <t>自動体外式除細動器_ＡＥＤ_の普及啓発事業</t>
    <phoneticPr fontId="3"/>
  </si>
  <si>
    <t>自動体外式除細動器_ＡＥＤ_の普及啓発事業</t>
    <phoneticPr fontId="3"/>
  </si>
  <si>
    <t>救急医療情報センター_広域災害・救急医療情報システム_運営事業</t>
    <phoneticPr fontId="3"/>
  </si>
  <si>
    <t>共同利用施設設備整備事業_公的医療機関等による共同利用施設_</t>
  </si>
  <si>
    <t>共同利用施設設備整備事業_公的医療機関等による共同利用施設_</t>
    <phoneticPr fontId="3"/>
  </si>
  <si>
    <t>共同利用施設設備整備事業_地域医療支援病院の共同利用部門_</t>
  </si>
  <si>
    <t>共同利用施設設備整備事業_地域医療支援病院の共同利用部門_</t>
    <phoneticPr fontId="3"/>
  </si>
  <si>
    <t>共同利用施設設備整備事業_地域医療支援病院の共同利用部門_</t>
    <phoneticPr fontId="3"/>
  </si>
  <si>
    <t>アスベスト対策事業</t>
    <phoneticPr fontId="3"/>
  </si>
  <si>
    <t>定額</t>
    <rPh sb="0" eb="2">
      <t>テイガク</t>
    </rPh>
    <phoneticPr fontId="3"/>
  </si>
  <si>
    <t>（事業者名）</t>
    <rPh sb="1" eb="4">
      <t>ジギョウシャ</t>
    </rPh>
    <rPh sb="4" eb="5">
      <t>メイ</t>
    </rPh>
    <phoneticPr fontId="3"/>
  </si>
  <si>
    <t>（K）－(I)</t>
    <phoneticPr fontId="3"/>
  </si>
  <si>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3"/>
  </si>
  <si>
    <t>（事業者名）</t>
    <rPh sb="1" eb="3">
      <t>ジギョウ</t>
    </rPh>
    <rPh sb="3" eb="4">
      <t>シャ</t>
    </rPh>
    <rPh sb="4" eb="5">
      <t>メイ</t>
    </rPh>
    <phoneticPr fontId="3"/>
  </si>
  <si>
    <t>　年度医療提供体制推進事業費補助金の事業実績報告書</t>
    <rPh sb="24" eb="25">
      <t>ショ</t>
    </rPh>
    <phoneticPr fontId="3"/>
  </si>
  <si>
    <t>２　医療提供施設等の施設の運営及び設備整備に関する実績</t>
    <rPh sb="25" eb="27">
      <t>ジッセキ</t>
    </rPh>
    <phoneticPr fontId="3"/>
  </si>
  <si>
    <t>・契約書の写し、納品書の写し</t>
    <phoneticPr fontId="3"/>
  </si>
  <si>
    <t>厚生労働省所管</t>
    <rPh sb="0" eb="2">
      <t>コウセイ</t>
    </rPh>
    <rPh sb="2" eb="5">
      <t>ロウドウショウ</t>
    </rPh>
    <rPh sb="5" eb="7">
      <t>ショカン</t>
    </rPh>
    <phoneticPr fontId="3"/>
  </si>
  <si>
    <t>　印</t>
    <rPh sb="1" eb="2">
      <t>イン</t>
    </rPh>
    <phoneticPr fontId="3"/>
  </si>
  <si>
    <t>事業者名　　</t>
    <phoneticPr fontId="3"/>
  </si>
  <si>
    <t>間接補助事業者名　　</t>
    <phoneticPr fontId="3"/>
  </si>
  <si>
    <t>院内感染地域支援ネットワーク事業</t>
  </si>
  <si>
    <t>・歳入歳出決算書抄本</t>
    <rPh sb="6" eb="9">
      <t>ケッサンショ</t>
    </rPh>
    <phoneticPr fontId="3"/>
  </si>
  <si>
    <t>歳　　入</t>
    <rPh sb="0" eb="1">
      <t>トシ</t>
    </rPh>
    <rPh sb="3" eb="4">
      <t>イリ</t>
    </rPh>
    <phoneticPr fontId="3"/>
  </si>
  <si>
    <t>歳　　　　出</t>
    <rPh sb="0" eb="1">
      <t>トシ</t>
    </rPh>
    <rPh sb="5" eb="6">
      <t>デ</t>
    </rPh>
    <phoneticPr fontId="3"/>
  </si>
  <si>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</si>
  <si>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</si>
  <si>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</si>
  <si>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</si>
  <si>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</si>
  <si>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</si>
  <si>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</si>
  <si>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</si>
  <si>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</si>
  <si>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</si>
  <si>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</si>
  <si>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</si>
  <si>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</si>
  <si>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</si>
  <si>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</si>
  <si>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</si>
  <si>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</si>
  <si>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</si>
  <si>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</si>
  <si>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</si>
  <si>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</si>
  <si>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</si>
  <si>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</si>
  <si>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</si>
  <si>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</si>
  <si>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</si>
  <si>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</si>
  <si>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</si>
  <si>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</si>
  <si>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</si>
  <si>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</si>
  <si>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</si>
  <si>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</si>
  <si>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</si>
  <si>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</si>
  <si>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</si>
  <si>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</si>
  <si>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</si>
  <si>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</si>
  <si>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</si>
  <si>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</si>
  <si>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</si>
  <si>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</si>
  <si>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</si>
  <si>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</si>
  <si>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</si>
  <si>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</si>
  <si>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</si>
  <si>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</si>
  <si>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</si>
  <si>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</si>
  <si>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</si>
  <si>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</si>
  <si>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</si>
  <si>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</si>
  <si>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</si>
  <si>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</si>
  <si>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</si>
  <si>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</si>
  <si>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</si>
  <si>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</si>
  <si>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</si>
  <si>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</si>
  <si>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</si>
  <si>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</si>
  <si>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</si>
  <si>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</si>
  <si>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</si>
  <si>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</si>
  <si>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</si>
  <si>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</si>
  <si>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</si>
  <si>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</si>
  <si>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</si>
  <si>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</si>
  <si>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</si>
  <si>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</si>
  <si>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</si>
  <si>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</si>
  <si>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</si>
  <si>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</si>
  <si>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</si>
  <si>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</si>
  <si>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</si>
  <si>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</si>
  <si>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</si>
  <si>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</si>
  <si>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</si>
  <si>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</si>
  <si>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</si>
  <si>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</si>
  <si>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</si>
  <si>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</si>
  <si>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</si>
  <si>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</si>
  <si>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</si>
  <si>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</si>
  <si>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</si>
  <si>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</si>
  <si>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</si>
  <si>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</si>
  <si>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</si>
  <si>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</si>
  <si>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</si>
  <si>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</si>
  <si>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</si>
  <si>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</si>
  <si>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</si>
  <si>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</si>
  <si>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</si>
  <si>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</si>
  <si>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</si>
  <si>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</si>
  <si>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</si>
  <si>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</si>
  <si>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</si>
  <si>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</si>
  <si>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</si>
  <si>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</si>
  <si>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</si>
  <si>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</si>
  <si>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</si>
  <si>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</si>
  <si>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</si>
  <si>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</si>
  <si>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</si>
  <si>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</si>
  <si>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</si>
  <si>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</si>
  <si>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</si>
  <si>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</si>
  <si>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</si>
  <si>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</si>
  <si>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</si>
  <si>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</si>
  <si>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</si>
  <si>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</si>
  <si>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</si>
  <si>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</si>
  <si>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</si>
  <si>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</si>
  <si>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</si>
  <si>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</si>
  <si>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</si>
  <si>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</si>
  <si>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</si>
  <si>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</si>
  <si>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</si>
  <si>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</si>
  <si>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</si>
  <si>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</si>
  <si>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</si>
  <si>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</si>
  <si>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</si>
  <si>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</si>
  <si>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</si>
  <si>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</si>
  <si>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</si>
  <si>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</si>
  <si>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</si>
  <si>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</si>
  <si>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3"/>
  </si>
  <si>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</si>
  <si>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</si>
  <si>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</si>
  <si>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</si>
  <si>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</si>
  <si>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</si>
  <si>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</si>
  <si>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</si>
  <si>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</si>
  <si>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</si>
  <si>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</si>
  <si>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</si>
  <si>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</si>
  <si>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</si>
  <si>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</si>
  <si>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</si>
  <si>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</si>
  <si>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</si>
  <si>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</si>
  <si>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</si>
  <si>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</si>
  <si>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</si>
  <si>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</si>
  <si>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</si>
  <si>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</si>
  <si>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</si>
  <si>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</si>
  <si>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</si>
  <si>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</si>
  <si>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</si>
  <si>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</si>
  <si>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</si>
  <si>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</si>
  <si>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</si>
  <si>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</si>
  <si>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</si>
  <si>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</si>
  <si>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</si>
  <si>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3"/>
  </si>
  <si>
    <t>小児初期救急センター運営事業</t>
    <phoneticPr fontId="3"/>
  </si>
  <si>
    <t>共同利用型病院運営事業</t>
    <phoneticPr fontId="3"/>
  </si>
  <si>
    <t>ヘリコプター等添乗医師等確保事業</t>
    <phoneticPr fontId="3"/>
  </si>
  <si>
    <t>救急・周産期医療情報システム機能強化事業</t>
    <phoneticPr fontId="3"/>
  </si>
  <si>
    <t>救命救急センター運営事業</t>
    <phoneticPr fontId="3"/>
  </si>
  <si>
    <t>小児救命救急センター運営事業</t>
    <phoneticPr fontId="3"/>
  </si>
  <si>
    <t>救急患者退院コーディネーター事業</t>
    <phoneticPr fontId="3"/>
  </si>
  <si>
    <t>ドクターヘリ導入促進事業</t>
    <phoneticPr fontId="3"/>
  </si>
  <si>
    <t>救急救命士病院実習受入促進事業</t>
    <phoneticPr fontId="3"/>
  </si>
  <si>
    <t>周産期医療対策事業</t>
    <phoneticPr fontId="3"/>
  </si>
  <si>
    <t>周産期母子医療センター運営事業</t>
    <phoneticPr fontId="3"/>
  </si>
  <si>
    <t>外国人看護師候補者就労研修支援事業</t>
    <phoneticPr fontId="3"/>
  </si>
  <si>
    <t>看護職員就業相談員派遣面接相談事業</t>
    <phoneticPr fontId="3"/>
  </si>
  <si>
    <t>休日夜間急患センター設備整備事業</t>
    <phoneticPr fontId="3"/>
  </si>
  <si>
    <t>医療連携体制推進事業</t>
    <phoneticPr fontId="3"/>
  </si>
  <si>
    <t>歯科医療安全管理体制推進特別事業</t>
    <phoneticPr fontId="3"/>
  </si>
  <si>
    <t>小児救急遠隔医療設備整備事業</t>
    <phoneticPr fontId="3"/>
  </si>
  <si>
    <t>小児医療施設設備整備事業</t>
    <phoneticPr fontId="3"/>
  </si>
  <si>
    <t>周産期医療施設設備整備事業</t>
    <phoneticPr fontId="3"/>
  </si>
  <si>
    <t>基幹災害拠点病院設備整備事業</t>
    <phoneticPr fontId="3"/>
  </si>
  <si>
    <t>地域災害拠点病院設備整備事業</t>
    <phoneticPr fontId="3"/>
  </si>
  <si>
    <t>院内感染対策設備整備事業</t>
    <phoneticPr fontId="3"/>
  </si>
  <si>
    <t>病院群輪番制病院及び共同利用型病院設備整備事業</t>
    <phoneticPr fontId="3"/>
  </si>
  <si>
    <t>小児集中治療室設備整備事業</t>
    <phoneticPr fontId="3"/>
  </si>
  <si>
    <t>小児救急医療拠点病院設備整備事業</t>
    <phoneticPr fontId="3"/>
  </si>
  <si>
    <t>高度救命救急センター設備整備事業</t>
    <phoneticPr fontId="3"/>
  </si>
  <si>
    <t>救命救急センター設備整備事業</t>
    <phoneticPr fontId="3"/>
  </si>
  <si>
    <t>小児初期救急センター設備整備事業</t>
    <phoneticPr fontId="3"/>
  </si>
  <si>
    <t>地域療育支援施設設備整備事業</t>
    <phoneticPr fontId="3"/>
  </si>
  <si>
    <t>医療機関アクセス支援車整備事業</t>
    <phoneticPr fontId="3"/>
  </si>
  <si>
    <t>ＮＢＣ災害・テロ対策設備整備事業</t>
    <phoneticPr fontId="3"/>
  </si>
  <si>
    <t>航空搬送拠点臨時医療施設設備整備事業</t>
    <phoneticPr fontId="3"/>
  </si>
  <si>
    <t>ＨＬＡ検査センター設備整備事業</t>
    <phoneticPr fontId="3"/>
  </si>
  <si>
    <t>人工腎臓装置不足地域設備整備事業</t>
    <phoneticPr fontId="3"/>
  </si>
  <si>
    <t>環境調整室設備整備事業</t>
    <phoneticPr fontId="3"/>
  </si>
  <si>
    <t>内視鏡訓練施設設備整備事業</t>
    <phoneticPr fontId="3"/>
  </si>
  <si>
    <t>アスベスト除去等整備促進事業</t>
    <phoneticPr fontId="3"/>
  </si>
  <si>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</si>
  <si>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</si>
  <si>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</si>
  <si>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</si>
  <si>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</si>
  <si>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</si>
  <si>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</si>
  <si>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3"/>
  </si>
  <si>
    <t>ダミー２（名前の定義用）</t>
    <rPh sb="5" eb="7">
      <t>ナマエ</t>
    </rPh>
    <rPh sb="8" eb="10">
      <t>テイギ</t>
    </rPh>
    <rPh sb="10" eb="11">
      <t>ヨウ</t>
    </rPh>
    <phoneticPr fontId="3"/>
  </si>
  <si>
    <t>ダミー３</t>
    <phoneticPr fontId="3"/>
  </si>
  <si>
    <t>比率規定有</t>
    <rPh sb="0" eb="2">
      <t>ヒリツ</t>
    </rPh>
    <rPh sb="2" eb="4">
      <t>キテイ</t>
    </rPh>
    <rPh sb="4" eb="5">
      <t>アリ</t>
    </rPh>
    <phoneticPr fontId="3"/>
  </si>
  <si>
    <t>＊U～Zは要綱指定様式上に項目なし</t>
    <rPh sb="5" eb="7">
      <t>ヨウコウ</t>
    </rPh>
    <rPh sb="7" eb="9">
      <t>シテイ</t>
    </rPh>
    <rPh sb="9" eb="11">
      <t>ヨウシキ</t>
    </rPh>
    <rPh sb="11" eb="12">
      <t>ジョウ</t>
    </rPh>
    <rPh sb="13" eb="15">
      <t>コウモク</t>
    </rPh>
    <phoneticPr fontId="3"/>
  </si>
  <si>
    <t>G補助額</t>
    <phoneticPr fontId="3"/>
  </si>
  <si>
    <t>C補助額</t>
    <phoneticPr fontId="3"/>
  </si>
  <si>
    <t>計算方法</t>
    <rPh sb="0" eb="2">
      <t>ケイサン</t>
    </rPh>
    <rPh sb="2" eb="4">
      <t>ホウホウ</t>
    </rPh>
    <phoneticPr fontId="3"/>
  </si>
  <si>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3"/>
  </si>
  <si>
    <t>ＮＩＣＵ等長期入院児支援事業</t>
    <phoneticPr fontId="3"/>
  </si>
  <si>
    <t>_２_ウ_ＮＩＣＵ等長期入院児支援事業_ア_地域療育支援施設運営事業_イ_日中一時支援事業</t>
    <phoneticPr fontId="3"/>
  </si>
  <si>
    <t>歯科医療安全管理体制推進特別事業</t>
    <phoneticPr fontId="3"/>
  </si>
  <si>
    <t>_５_院内感染地域支援ネットワ_ク事業</t>
    <phoneticPr fontId="3"/>
  </si>
  <si>
    <t>_</t>
  </si>
  <si>
    <t>_</t>
    <phoneticPr fontId="3"/>
  </si>
  <si>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</si>
  <si>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3"/>
  </si>
  <si>
    <t>歯科医療安全管理体制推進特別事業</t>
    <phoneticPr fontId="3"/>
  </si>
  <si>
    <t>助産師出向等支援導入事業</t>
    <rPh sb="5" eb="6">
      <t>ナド</t>
    </rPh>
    <phoneticPr fontId="3"/>
  </si>
  <si>
    <t>助産師出向等支援導入事業</t>
    <rPh sb="5" eb="6">
      <t>ナド</t>
    </rPh>
    <phoneticPr fontId="3"/>
  </si>
  <si>
    <t>歯科医療安全管理体制推進特別事業</t>
    <phoneticPr fontId="3"/>
  </si>
  <si>
    <t>ＮＩＣＵ等長期入院児支援事業</t>
    <phoneticPr fontId="3"/>
  </si>
  <si>
    <t>母体救命強化加算</t>
    <rPh sb="0" eb="2">
      <t>ボタイ</t>
    </rPh>
    <rPh sb="2" eb="4">
      <t>キュウメイ</t>
    </rPh>
    <rPh sb="4" eb="6">
      <t>キョウカ</t>
    </rPh>
    <rPh sb="6" eb="8">
      <t>カサン</t>
    </rPh>
    <phoneticPr fontId="3"/>
  </si>
  <si>
    <t>システム端末等</t>
  </si>
  <si>
    <t>システム端末等</t>
    <phoneticPr fontId="3"/>
  </si>
  <si>
    <t>災害拠点精神科病院設備等整備事業</t>
    <phoneticPr fontId="3"/>
  </si>
  <si>
    <t>災害拠点精神科病院設備等整備事業</t>
    <phoneticPr fontId="3"/>
  </si>
  <si>
    <t>災害拠点精神科病院設備等整備事業</t>
    <phoneticPr fontId="3"/>
  </si>
  <si>
    <t>_１_イ_共同利用型病院運営事業</t>
    <phoneticPr fontId="3"/>
  </si>
  <si>
    <t>_１_コ_救急・周産期医療情報システム機能強化事業</t>
    <phoneticPr fontId="3"/>
  </si>
  <si>
    <t>_２_ア_周産期医療対策事業</t>
    <phoneticPr fontId="3"/>
  </si>
  <si>
    <t>_３_ウ_助産師出向支援導入事業</t>
    <phoneticPr fontId="3"/>
  </si>
  <si>
    <t>_４_歯科医療安全管理体制推進特別事業</t>
    <phoneticPr fontId="3"/>
  </si>
  <si>
    <t>_７_ア_エ_救命救急センター設備整備事業</t>
    <phoneticPr fontId="3"/>
  </si>
  <si>
    <t>_７_イ_小児救急遠隔医療設備整備事業</t>
    <phoneticPr fontId="3"/>
  </si>
  <si>
    <t>_７_オ_イ_地域災害拠点病院設備整備事業</t>
    <phoneticPr fontId="3"/>
  </si>
  <si>
    <t>_７_ア_ウ_病院群輪番制病院及び共同利用型病院設備整備事業</t>
    <phoneticPr fontId="3"/>
  </si>
  <si>
    <t>_７_ケ_環境調整室設備整備事業</t>
    <phoneticPr fontId="3"/>
  </si>
  <si>
    <t>_１_ア_小児初期救急センター運営事業</t>
    <phoneticPr fontId="3"/>
  </si>
  <si>
    <t>_１_ウ_ヘリコプター等添乗医師等確保事業</t>
    <phoneticPr fontId="3"/>
  </si>
  <si>
    <t>_１_エ_救命救急センター運営事業</t>
    <phoneticPr fontId="3"/>
  </si>
  <si>
    <t>_１_オ_小児救命救急センター運営事業</t>
    <phoneticPr fontId="3"/>
  </si>
  <si>
    <t>_１_サ_救急患者退院コーディネーター事業</t>
    <phoneticPr fontId="3"/>
  </si>
  <si>
    <t>_１_カ_ドクターヘリ導入促進事業</t>
    <phoneticPr fontId="3"/>
  </si>
  <si>
    <t>_１_キ_救急救命士病院実習受入促進事業</t>
    <phoneticPr fontId="3"/>
  </si>
  <si>
    <t>_２_イ_周産期母子医療センター運営事業</t>
    <phoneticPr fontId="3"/>
  </si>
  <si>
    <t>_３_ア_外国人看護師候補者就労研修支援事業</t>
    <phoneticPr fontId="3"/>
  </si>
  <si>
    <t>_３_イ_看護職員就業相談員派遣面接相談事業</t>
    <phoneticPr fontId="3"/>
  </si>
  <si>
    <t>_６_医療連携体制推進事業</t>
    <phoneticPr fontId="3"/>
  </si>
  <si>
    <t>_７_ア_ア_休日夜間急患センター設備整備事業</t>
    <phoneticPr fontId="3"/>
  </si>
  <si>
    <t>_７_ア_イ_小児初期救急センター設備整備事業</t>
    <phoneticPr fontId="3"/>
  </si>
  <si>
    <t>_７_ア_オ_高度救命救急センター設備整備事業</t>
    <phoneticPr fontId="3"/>
  </si>
  <si>
    <t>_７_ア_カ_小児救急医療拠点病院設備整備事業</t>
    <phoneticPr fontId="3"/>
  </si>
  <si>
    <t>_７_ウ_ア_小児医療施設設備整備事業</t>
    <phoneticPr fontId="3"/>
  </si>
  <si>
    <t>_７_ウ_イ_周産期医療施設設備整備事業</t>
    <phoneticPr fontId="3"/>
  </si>
  <si>
    <t>_７_オ_ア_基幹災害拠点病院設備整備事業</t>
    <phoneticPr fontId="3"/>
  </si>
  <si>
    <t>_７_ク_院内感染対策設備整備事業</t>
    <phoneticPr fontId="3"/>
  </si>
  <si>
    <t>_７_ア_キ_小児集中治療室設備整備事業</t>
    <phoneticPr fontId="3"/>
  </si>
  <si>
    <t>_７_ウ_ウ_地域療育支援施設設備整備事業</t>
    <phoneticPr fontId="3"/>
  </si>
  <si>
    <t>_７_サ_医療機関アクセス支援車整備事業</t>
    <phoneticPr fontId="3"/>
  </si>
  <si>
    <t>_７_オ_ウ_ＮＢＣ災害・テロ対策設備整備事業</t>
    <phoneticPr fontId="3"/>
  </si>
  <si>
    <t>_７_オ_エ_航空搬送拠点臨時医療施設設備整備事業</t>
    <phoneticPr fontId="3"/>
  </si>
  <si>
    <t>_７_カ_人工腎臓装置不足地域設備整備事業</t>
    <phoneticPr fontId="3"/>
  </si>
  <si>
    <t>_７_キ_ＨＬＡ検査センター設備整備事業</t>
    <phoneticPr fontId="3"/>
  </si>
  <si>
    <t>_７_コ_内視鏡訓練施設設備整備事業</t>
    <phoneticPr fontId="3"/>
  </si>
  <si>
    <t>_８_アスベスト除去等整備促進事業</t>
    <phoneticPr fontId="3"/>
  </si>
  <si>
    <t>災害拠点精神科病院設備等整備事業</t>
    <phoneticPr fontId="3"/>
  </si>
  <si>
    <t>_７_オ_オ_災害拠点精神科病院設備等整備事業</t>
    <phoneticPr fontId="3"/>
  </si>
  <si>
    <t>_７_オ_オ_災害拠点精神科病院設備等整備事業</t>
    <phoneticPr fontId="3"/>
  </si>
  <si>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3"/>
  </si>
  <si>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</si>
  <si>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</si>
  <si>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</si>
  <si>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</si>
  <si>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</si>
  <si>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</si>
  <si>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</si>
  <si>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</si>
  <si>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2"/>
  </si>
  <si>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</si>
  <si>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</si>
  <si>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</si>
  <si>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</si>
  <si>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</si>
  <si>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</si>
  <si>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3"/>
  </si>
  <si>
    <t>別表の第２欄に定める基準額　　　</t>
    <phoneticPr fontId="3"/>
  </si>
  <si>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3"/>
  </si>
  <si>
    <t xml:space="preserve">別表の第２に定める対象経費の支出予定額　　 </t>
    <rPh sb="6" eb="7">
      <t>サダ</t>
    </rPh>
    <rPh sb="9" eb="11">
      <t>タイショウ</t>
    </rPh>
    <phoneticPr fontId="3"/>
  </si>
  <si>
    <t>別表の第２に定める対象経費における寄付金その他収入額</t>
    <rPh sb="0" eb="2">
      <t>ベッピョウ</t>
    </rPh>
    <rPh sb="3" eb="4">
      <t>ダイ</t>
    </rPh>
    <rPh sb="6" eb="7">
      <t>サダ</t>
    </rPh>
    <rPh sb="9" eb="11">
      <t>タイショウ</t>
    </rPh>
    <rPh sb="11" eb="13">
      <t>ケイヒ</t>
    </rPh>
    <phoneticPr fontId="3"/>
  </si>
  <si>
    <t>別表２の第４欄に定める交付率</t>
    <rPh sb="8" eb="9">
      <t>サダ</t>
    </rPh>
    <rPh sb="11" eb="14">
      <t>コウフリツ</t>
    </rPh>
    <phoneticPr fontId="3"/>
  </si>
  <si>
    <t>（A)</t>
    <phoneticPr fontId="3"/>
  </si>
  <si>
    <t>（B)</t>
    <phoneticPr fontId="3"/>
  </si>
  <si>
    <t>（C)</t>
    <phoneticPr fontId="3"/>
  </si>
  <si>
    <t>（D)＝（B)-（C)</t>
    <phoneticPr fontId="3"/>
  </si>
  <si>
    <t>（F）</t>
    <phoneticPr fontId="3"/>
  </si>
  <si>
    <t>（E)-(F)</t>
    <phoneticPr fontId="3"/>
  </si>
  <si>
    <t>（E)=（A)or（D)
※1,000円未満切捨</t>
    <rPh sb="19" eb="20">
      <t>エン</t>
    </rPh>
    <rPh sb="20" eb="22">
      <t>ミマン</t>
    </rPh>
    <rPh sb="22" eb="23">
      <t>キ</t>
    </rPh>
    <rPh sb="23" eb="24">
      <t>ス</t>
    </rPh>
    <phoneticPr fontId="3"/>
  </si>
  <si>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3"/>
  </si>
  <si>
    <t>派遣事業費
（総額）</t>
    <rPh sb="0" eb="2">
      <t>ハケン</t>
    </rPh>
    <rPh sb="2" eb="5">
      <t>ジギョウヒ</t>
    </rPh>
    <rPh sb="7" eb="9">
      <t>ソウガク</t>
    </rPh>
    <phoneticPr fontId="3"/>
  </si>
  <si>
    <t>搬送調整本部経費
（総額）</t>
    <rPh sb="0" eb="2">
      <t>ハンソウ</t>
    </rPh>
    <rPh sb="2" eb="4">
      <t>チョウセイ</t>
    </rPh>
    <rPh sb="4" eb="6">
      <t>ホンブ</t>
    </rPh>
    <rPh sb="6" eb="8">
      <t>ケイヒ</t>
    </rPh>
    <rPh sb="10" eb="12">
      <t>ソウガク</t>
    </rPh>
    <phoneticPr fontId="3"/>
  </si>
  <si>
    <t>調整本部時間数
（時間数）</t>
    <rPh sb="0" eb="2">
      <t>チョウセイ</t>
    </rPh>
    <rPh sb="2" eb="4">
      <t>ホンブ</t>
    </rPh>
    <rPh sb="4" eb="7">
      <t>ジカンスウ</t>
    </rPh>
    <rPh sb="9" eb="12">
      <t>ジカンスウ</t>
    </rPh>
    <phoneticPr fontId="3"/>
  </si>
  <si>
    <t>搬送同乗医師経費
（総額）</t>
    <rPh sb="0" eb="2">
      <t>ハンソウ</t>
    </rPh>
    <rPh sb="2" eb="4">
      <t>ドウジョウ</t>
    </rPh>
    <rPh sb="4" eb="6">
      <t>イシ</t>
    </rPh>
    <rPh sb="6" eb="8">
      <t>ケイヒ</t>
    </rPh>
    <rPh sb="10" eb="12">
      <t>ソウガク</t>
    </rPh>
    <phoneticPr fontId="3"/>
  </si>
  <si>
    <t>搬送同乗時間数
（時間数）</t>
    <rPh sb="0" eb="2">
      <t>ハンソウ</t>
    </rPh>
    <rPh sb="2" eb="4">
      <t>ドウジョウ</t>
    </rPh>
    <rPh sb="4" eb="7">
      <t>ジカンスウ</t>
    </rPh>
    <rPh sb="9" eb="12">
      <t>ジカンスウ</t>
    </rPh>
    <phoneticPr fontId="3"/>
  </si>
  <si>
    <t>医師派遣事業費
（総額）</t>
    <rPh sb="0" eb="2">
      <t>イシ</t>
    </rPh>
    <rPh sb="2" eb="4">
      <t>ハケン</t>
    </rPh>
    <rPh sb="4" eb="7">
      <t>ジギョウヒ</t>
    </rPh>
    <rPh sb="9" eb="11">
      <t>ソウガク</t>
    </rPh>
    <phoneticPr fontId="3"/>
  </si>
  <si>
    <t>医師派遣時間数
（１時間単位）</t>
    <rPh sb="0" eb="2">
      <t>イシ</t>
    </rPh>
    <rPh sb="2" eb="4">
      <t>ハケン</t>
    </rPh>
    <rPh sb="4" eb="7">
      <t>ジカンスウ</t>
    </rPh>
    <rPh sb="10" eb="12">
      <t>ジカン</t>
    </rPh>
    <rPh sb="12" eb="14">
      <t>タンイ</t>
    </rPh>
    <phoneticPr fontId="3"/>
  </si>
  <si>
    <t>看護師派遣事業費
（総額）</t>
    <rPh sb="0" eb="3">
      <t>カンゴシ</t>
    </rPh>
    <rPh sb="3" eb="5">
      <t>ハケン</t>
    </rPh>
    <rPh sb="5" eb="8">
      <t>ジギョウヒ</t>
    </rPh>
    <rPh sb="10" eb="12">
      <t>ソウガク</t>
    </rPh>
    <phoneticPr fontId="3"/>
  </si>
  <si>
    <t>看護師派遣時間数
（１時間単位）</t>
    <rPh sb="0" eb="3">
      <t>カンゴシ</t>
    </rPh>
    <rPh sb="3" eb="5">
      <t>ハケン</t>
    </rPh>
    <rPh sb="5" eb="8">
      <t>ジカンスウ</t>
    </rPh>
    <rPh sb="11" eb="13">
      <t>ジカン</t>
    </rPh>
    <rPh sb="13" eb="15">
      <t>タンイ</t>
    </rPh>
    <phoneticPr fontId="3"/>
  </si>
  <si>
    <t>民間救急所要経費
（総額）</t>
    <rPh sb="0" eb="2">
      <t>ミンカン</t>
    </rPh>
    <rPh sb="2" eb="4">
      <t>キュウキュウ</t>
    </rPh>
    <rPh sb="4" eb="6">
      <t>ショヨウ</t>
    </rPh>
    <rPh sb="6" eb="8">
      <t>ケイヒ</t>
    </rPh>
    <rPh sb="10" eb="12">
      <t>ソウガク</t>
    </rPh>
    <phoneticPr fontId="3"/>
  </si>
  <si>
    <t>搬送用バッグ導入費</t>
    <rPh sb="0" eb="3">
      <t>ハンソウヨウ</t>
    </rPh>
    <rPh sb="6" eb="9">
      <t>ドウニュウヒ</t>
    </rPh>
    <phoneticPr fontId="3"/>
  </si>
  <si>
    <t>搬送用バッグ数</t>
    <rPh sb="0" eb="3">
      <t>ハンソウヨウ</t>
    </rPh>
    <rPh sb="6" eb="7">
      <t>スウ</t>
    </rPh>
    <phoneticPr fontId="3"/>
  </si>
  <si>
    <t>消耗品費</t>
    <rPh sb="0" eb="3">
      <t>ショウモウヒン</t>
    </rPh>
    <rPh sb="3" eb="4">
      <t>ヒ</t>
    </rPh>
    <phoneticPr fontId="3"/>
  </si>
  <si>
    <t>搬送患者数
（総数）</t>
    <rPh sb="0" eb="2">
      <t>ハンソウ</t>
    </rPh>
    <rPh sb="2" eb="5">
      <t>カンジャスウ</t>
    </rPh>
    <rPh sb="7" eb="9">
      <t>ソウスウ</t>
    </rPh>
    <phoneticPr fontId="3"/>
  </si>
  <si>
    <t>調整員派遣事業費
（総額）</t>
    <rPh sb="0" eb="2">
      <t>チョウセイ</t>
    </rPh>
    <rPh sb="2" eb="3">
      <t>イン</t>
    </rPh>
    <rPh sb="3" eb="5">
      <t>ハケン</t>
    </rPh>
    <rPh sb="5" eb="8">
      <t>ジギョウヒ</t>
    </rPh>
    <rPh sb="10" eb="12">
      <t>ソウガク</t>
    </rPh>
    <phoneticPr fontId="3"/>
  </si>
  <si>
    <t>調整員派遣時間数
（１時間単位）</t>
    <rPh sb="0" eb="2">
      <t>チョウセイ</t>
    </rPh>
    <rPh sb="2" eb="3">
      <t>イン</t>
    </rPh>
    <rPh sb="3" eb="5">
      <t>ハケン</t>
    </rPh>
    <rPh sb="5" eb="8">
      <t>ジカンスウ</t>
    </rPh>
    <rPh sb="11" eb="13">
      <t>ジカン</t>
    </rPh>
    <rPh sb="13" eb="15">
      <t>タンイ</t>
    </rPh>
    <phoneticPr fontId="3"/>
  </si>
  <si>
    <t>燃料費他活動に係る経費</t>
    <rPh sb="0" eb="3">
      <t>ネンリョウヒ</t>
    </rPh>
    <rPh sb="3" eb="4">
      <t>ホカ</t>
    </rPh>
    <rPh sb="4" eb="6">
      <t>カツドウ</t>
    </rPh>
    <rPh sb="7" eb="8">
      <t>カカ</t>
    </rPh>
    <rPh sb="9" eb="11">
      <t>ケイヒ</t>
    </rPh>
    <phoneticPr fontId="3"/>
  </si>
  <si>
    <t>都道府県拠点向け補助件数</t>
    <rPh sb="0" eb="4">
      <t>トドウフケン</t>
    </rPh>
    <rPh sb="4" eb="6">
      <t>キョテン</t>
    </rPh>
    <rPh sb="6" eb="7">
      <t>ム</t>
    </rPh>
    <rPh sb="8" eb="10">
      <t>ホジョ</t>
    </rPh>
    <rPh sb="10" eb="12">
      <t>ケンスウ</t>
    </rPh>
    <phoneticPr fontId="3"/>
  </si>
  <si>
    <t>都道府県拠点総事業費</t>
    <rPh sb="0" eb="4">
      <t>トドウフケン</t>
    </rPh>
    <rPh sb="4" eb="6">
      <t>キョテン</t>
    </rPh>
    <rPh sb="6" eb="7">
      <t>ソウ</t>
    </rPh>
    <rPh sb="7" eb="10">
      <t>ジギョウヒ</t>
    </rPh>
    <phoneticPr fontId="3"/>
  </si>
  <si>
    <t>二次医療圏拠点向け補助件数</t>
    <rPh sb="0" eb="2">
      <t>ニジ</t>
    </rPh>
    <rPh sb="2" eb="5">
      <t>イリョウケン</t>
    </rPh>
    <rPh sb="5" eb="7">
      <t>キョテン</t>
    </rPh>
    <rPh sb="7" eb="8">
      <t>ム</t>
    </rPh>
    <rPh sb="9" eb="11">
      <t>ホジョ</t>
    </rPh>
    <rPh sb="11" eb="13">
      <t>ケンスウ</t>
    </rPh>
    <phoneticPr fontId="3"/>
  </si>
  <si>
    <t>二次医療圏拠点総事業費</t>
    <rPh sb="0" eb="2">
      <t>ニジ</t>
    </rPh>
    <rPh sb="2" eb="5">
      <t>イリョウケン</t>
    </rPh>
    <rPh sb="5" eb="7">
      <t>キョテン</t>
    </rPh>
    <rPh sb="7" eb="8">
      <t>ソウ</t>
    </rPh>
    <rPh sb="8" eb="11">
      <t>ジギョウヒ</t>
    </rPh>
    <phoneticPr fontId="3"/>
  </si>
  <si>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3"/>
  </si>
  <si>
    <t>医師派遣日数
（１日単位）</t>
    <rPh sb="0" eb="2">
      <t>イシ</t>
    </rPh>
    <rPh sb="2" eb="4">
      <t>ハケン</t>
    </rPh>
    <rPh sb="4" eb="6">
      <t>ニッスウ</t>
    </rPh>
    <rPh sb="9" eb="10">
      <t>ニチ</t>
    </rPh>
    <rPh sb="10" eb="12">
      <t>タンイ</t>
    </rPh>
    <phoneticPr fontId="3"/>
  </si>
  <si>
    <t>医療従事者派遣日数
（１日単位）</t>
    <rPh sb="0" eb="2">
      <t>イリョウ</t>
    </rPh>
    <rPh sb="2" eb="5">
      <t>ジュウジシャ</t>
    </rPh>
    <rPh sb="5" eb="7">
      <t>ハケン</t>
    </rPh>
    <rPh sb="7" eb="9">
      <t>ニッスウ</t>
    </rPh>
    <rPh sb="12" eb="13">
      <t>ニチ</t>
    </rPh>
    <rPh sb="13" eb="15">
      <t>タンイ</t>
    </rPh>
    <phoneticPr fontId="3"/>
  </si>
  <si>
    <t>総事業費</t>
    <rPh sb="0" eb="1">
      <t>ソウ</t>
    </rPh>
    <rPh sb="1" eb="4">
      <t>ジギョウヒ</t>
    </rPh>
    <phoneticPr fontId="3"/>
  </si>
  <si>
    <t>消毒等に係る経費
（上限額600,000円）</t>
    <rPh sb="0" eb="2">
      <t>ショウドク</t>
    </rPh>
    <rPh sb="2" eb="3">
      <t>トウ</t>
    </rPh>
    <rPh sb="4" eb="5">
      <t>カカ</t>
    </rPh>
    <rPh sb="6" eb="8">
      <t>ケイヒ</t>
    </rPh>
    <rPh sb="10" eb="13">
      <t>ジョウゲンガク</t>
    </rPh>
    <rPh sb="20" eb="21">
      <t>エン</t>
    </rPh>
    <phoneticPr fontId="3"/>
  </si>
  <si>
    <t>HEPAフィルター付空気清浄機購入台数（２台まで）</t>
    <rPh sb="15" eb="17">
      <t>コウニュウ</t>
    </rPh>
    <rPh sb="17" eb="19">
      <t>ダイスウ</t>
    </rPh>
    <rPh sb="18" eb="19">
      <t>スウ</t>
    </rPh>
    <rPh sb="21" eb="22">
      <t>ダイ</t>
    </rPh>
    <phoneticPr fontId="3"/>
  </si>
  <si>
    <t>別紙２に掲げる対象経費の支出予定額を証する資料</t>
    <phoneticPr fontId="3"/>
  </si>
  <si>
    <t>(A)</t>
    <phoneticPr fontId="3"/>
  </si>
  <si>
    <t>(B)</t>
    <phoneticPr fontId="3"/>
  </si>
  <si>
    <t>申請者</t>
    <rPh sb="0" eb="3">
      <t>シンセイシャ</t>
    </rPh>
    <phoneticPr fontId="3"/>
  </si>
  <si>
    <t>フリガナ</t>
    <phoneticPr fontId="3"/>
  </si>
  <si>
    <t>住所・
電話番号</t>
    <rPh sb="0" eb="2">
      <t>ジュウショ</t>
    </rPh>
    <rPh sb="4" eb="6">
      <t>デンワ</t>
    </rPh>
    <rPh sb="6" eb="8">
      <t>バンゴウ</t>
    </rPh>
    <phoneticPr fontId="3"/>
  </si>
  <si>
    <t>氏名</t>
    <phoneticPr fontId="3"/>
  </si>
  <si>
    <t>配偶者</t>
    <rPh sb="0" eb="3">
      <t>ハイグウシャ</t>
    </rPh>
    <phoneticPr fontId="3"/>
  </si>
  <si>
    <t>○あっせん事業の概要</t>
    <rPh sb="5" eb="7">
      <t>ジギョウ</t>
    </rPh>
    <rPh sb="8" eb="10">
      <t>ガイヨウ</t>
    </rPh>
    <phoneticPr fontId="3"/>
  </si>
  <si>
    <t>事業者名</t>
    <rPh sb="0" eb="3">
      <t>ジギョウシャ</t>
    </rPh>
    <rPh sb="3" eb="4">
      <t>メイ</t>
    </rPh>
    <phoneticPr fontId="3"/>
  </si>
  <si>
    <t>○補助金算定額表</t>
    <rPh sb="1" eb="4">
      <t>ホジョキン</t>
    </rPh>
    <rPh sb="4" eb="6">
      <t>サンテイ</t>
    </rPh>
    <rPh sb="6" eb="7">
      <t>ガク</t>
    </rPh>
    <rPh sb="7" eb="8">
      <t>ヒョウ</t>
    </rPh>
    <phoneticPr fontId="3"/>
  </si>
  <si>
    <t>総事業費</t>
    <rPh sb="0" eb="4">
      <t>ソウジギョウヒ</t>
    </rPh>
    <phoneticPr fontId="3"/>
  </si>
  <si>
    <t>基準額</t>
    <rPh sb="0" eb="2">
      <t>キジュン</t>
    </rPh>
    <rPh sb="2" eb="3">
      <t>ガク</t>
    </rPh>
    <phoneticPr fontId="3"/>
  </si>
  <si>
    <t>選定額</t>
    <rPh sb="0" eb="2">
      <t>センテイ</t>
    </rPh>
    <rPh sb="2" eb="3">
      <t>ガク</t>
    </rPh>
    <phoneticPr fontId="3"/>
  </si>
  <si>
    <t>県補助基本額</t>
    <rPh sb="0" eb="1">
      <t>ケン</t>
    </rPh>
    <rPh sb="1" eb="3">
      <t>ホジョ</t>
    </rPh>
    <rPh sb="3" eb="5">
      <t>キホン</t>
    </rPh>
    <rPh sb="5" eb="6">
      <t>ガク</t>
    </rPh>
    <phoneticPr fontId="3"/>
  </si>
  <si>
    <t>補助率</t>
    <rPh sb="0" eb="3">
      <t>ホジョリツ</t>
    </rPh>
    <phoneticPr fontId="3"/>
  </si>
  <si>
    <t>県補助所要額</t>
    <rPh sb="0" eb="1">
      <t>ケン</t>
    </rPh>
    <rPh sb="1" eb="3">
      <t>ホジョ</t>
    </rPh>
    <rPh sb="3" eb="5">
      <t>ショヨウ</t>
    </rPh>
    <rPh sb="5" eb="6">
      <t>ガク</t>
    </rPh>
    <phoneticPr fontId="3"/>
  </si>
  <si>
    <t>(D)=(C)</t>
    <phoneticPr fontId="3"/>
  </si>
  <si>
    <t>(E)</t>
    <phoneticPr fontId="3"/>
  </si>
  <si>
    <t>(F)=(D)*(E)</t>
    <phoneticPr fontId="3"/>
  </si>
  <si>
    <t xml:space="preserve">円 </t>
    <rPh sb="0" eb="1">
      <t>エン</t>
    </rPh>
    <phoneticPr fontId="3"/>
  </si>
  <si>
    <t>10/10</t>
  </si>
  <si>
    <t>（注）</t>
    <phoneticPr fontId="3"/>
  </si>
  <si>
    <t>１　「総事業費」の欄は、あっせん事業者に支払った手数料の総額を記載すること。</t>
    <rPh sb="3" eb="7">
      <t>ソウジギョウヒ</t>
    </rPh>
    <rPh sb="9" eb="10">
      <t>ラン</t>
    </rPh>
    <rPh sb="16" eb="19">
      <t>ジギョウシャ</t>
    </rPh>
    <rPh sb="20" eb="22">
      <t>シハラ</t>
    </rPh>
    <rPh sb="24" eb="27">
      <t>テスウリョウ</t>
    </rPh>
    <rPh sb="28" eb="30">
      <t>ソウガク</t>
    </rPh>
    <rPh sb="31" eb="33">
      <t>キサイ</t>
    </rPh>
    <phoneticPr fontId="3"/>
  </si>
  <si>
    <t>２　「基準額」の欄は、補助要綱の別表に掲げる基準額を記載すること。</t>
    <rPh sb="3" eb="5">
      <t>キジュン</t>
    </rPh>
    <rPh sb="5" eb="6">
      <t>ガク</t>
    </rPh>
    <rPh sb="8" eb="9">
      <t>ラン</t>
    </rPh>
    <rPh sb="11" eb="13">
      <t>ホジョ</t>
    </rPh>
    <rPh sb="13" eb="15">
      <t>ヨウコウ</t>
    </rPh>
    <rPh sb="16" eb="18">
      <t>ベッピョウ</t>
    </rPh>
    <rPh sb="19" eb="20">
      <t>カカ</t>
    </rPh>
    <rPh sb="22" eb="24">
      <t>キジュン</t>
    </rPh>
    <rPh sb="24" eb="25">
      <t>ガク</t>
    </rPh>
    <rPh sb="26" eb="28">
      <t>キサイ</t>
    </rPh>
    <phoneticPr fontId="3"/>
  </si>
  <si>
    <t>４　「県補助基本額」の欄は、「選定額」と同額を記載すること。</t>
    <rPh sb="3" eb="4">
      <t>ケン</t>
    </rPh>
    <rPh sb="4" eb="6">
      <t>ホジョ</t>
    </rPh>
    <rPh sb="6" eb="8">
      <t>キホン</t>
    </rPh>
    <rPh sb="8" eb="9">
      <t>ガク</t>
    </rPh>
    <rPh sb="11" eb="12">
      <t>ラン</t>
    </rPh>
    <rPh sb="15" eb="17">
      <t>センテイ</t>
    </rPh>
    <rPh sb="17" eb="18">
      <t>ガク</t>
    </rPh>
    <rPh sb="20" eb="21">
      <t>ドウ</t>
    </rPh>
    <rPh sb="21" eb="22">
      <t>ガク</t>
    </rPh>
    <rPh sb="23" eb="25">
      <t>キサイ</t>
    </rPh>
    <phoneticPr fontId="3"/>
  </si>
  <si>
    <t>実　績　額　調　書　　（養親希望者手数料負担軽減事業）</t>
    <rPh sb="0" eb="1">
      <t>ジツ</t>
    </rPh>
    <rPh sb="2" eb="3">
      <t>イサオ</t>
    </rPh>
    <rPh sb="4" eb="5">
      <t>ガク</t>
    </rPh>
    <rPh sb="12" eb="14">
      <t>ヨウシン</t>
    </rPh>
    <rPh sb="14" eb="17">
      <t>キボウシャ</t>
    </rPh>
    <rPh sb="17" eb="20">
      <t>テスウリョウ</t>
    </rPh>
    <rPh sb="20" eb="22">
      <t>フタン</t>
    </rPh>
    <rPh sb="22" eb="24">
      <t>ケイゲン</t>
    </rPh>
    <rPh sb="24" eb="26">
      <t>ジギョウ</t>
    </rPh>
    <phoneticPr fontId="3"/>
  </si>
  <si>
    <t>（〒　　　－　　　　）　　　　　　　　　　　　　　　　　（電話番号　　　　　　－　　　　　　－　　　　　　）</t>
    <phoneticPr fontId="3"/>
  </si>
  <si>
    <t>事業者の所在地
電話番号</t>
    <rPh sb="0" eb="3">
      <t>ジギョウシャ</t>
    </rPh>
    <rPh sb="4" eb="7">
      <t>ショザイチ</t>
    </rPh>
    <rPh sb="8" eb="10">
      <t>デンワ</t>
    </rPh>
    <rPh sb="10" eb="12">
      <t>バンゴウ</t>
    </rPh>
    <phoneticPr fontId="3"/>
  </si>
  <si>
    <t>（〒　　　－　　　　）　　　　　　　　　　　</t>
    <phoneticPr fontId="3"/>
  </si>
  <si>
    <t>養子縁組あっせん契約
締結年月日</t>
    <rPh sb="0" eb="2">
      <t>ヨウシ</t>
    </rPh>
    <rPh sb="2" eb="4">
      <t>エングミ</t>
    </rPh>
    <rPh sb="8" eb="10">
      <t>ケイヤク</t>
    </rPh>
    <rPh sb="11" eb="13">
      <t>テイケツ</t>
    </rPh>
    <rPh sb="13" eb="14">
      <t>ネン</t>
    </rPh>
    <rPh sb="14" eb="15">
      <t>ガツ</t>
    </rPh>
    <rPh sb="15" eb="16">
      <t>ビ</t>
    </rPh>
    <phoneticPr fontId="3"/>
  </si>
  <si>
    <t>縁組成立前養育
開始年月日</t>
    <phoneticPr fontId="3"/>
  </si>
  <si>
    <t>補助対象額</t>
    <rPh sb="0" eb="2">
      <t>ホジョ</t>
    </rPh>
    <rPh sb="2" eb="4">
      <t>タイショウ</t>
    </rPh>
    <rPh sb="4" eb="5">
      <t>ガク</t>
    </rPh>
    <phoneticPr fontId="3"/>
  </si>
  <si>
    <t>(H)=MIN(F,G)</t>
    <phoneticPr fontId="3"/>
  </si>
  <si>
    <t>３　「選定額」の欄は、「総事業費」及び「基準額」とを比較して，少ない額を記載すること。</t>
    <rPh sb="3" eb="5">
      <t>センテイ</t>
    </rPh>
    <rPh sb="5" eb="6">
      <t>ガク</t>
    </rPh>
    <rPh sb="8" eb="9">
      <t>ラン</t>
    </rPh>
    <rPh sb="12" eb="16">
      <t>ソウジギョウヒ</t>
    </rPh>
    <rPh sb="17" eb="18">
      <t>オヨ</t>
    </rPh>
    <rPh sb="20" eb="22">
      <t>キジュン</t>
    </rPh>
    <rPh sb="22" eb="23">
      <t>ガク</t>
    </rPh>
    <rPh sb="26" eb="28">
      <t>ヒカク</t>
    </rPh>
    <rPh sb="31" eb="32">
      <t>スク</t>
    </rPh>
    <rPh sb="34" eb="35">
      <t>ガク</t>
    </rPh>
    <rPh sb="36" eb="38">
      <t>キサイ</t>
    </rPh>
    <phoneticPr fontId="3"/>
  </si>
  <si>
    <t>別紙５</t>
    <rPh sb="0" eb="2">
      <t>ベッシ</t>
    </rPh>
    <phoneticPr fontId="3"/>
  </si>
  <si>
    <t>令和　　年　　月　　日</t>
    <rPh sb="0" eb="2">
      <t>レイワ</t>
    </rPh>
    <rPh sb="4" eb="5">
      <t>ネン</t>
    </rPh>
    <rPh sb="7" eb="8">
      <t>ガツ</t>
    </rPh>
    <rPh sb="10" eb="11">
      <t>ニチ</t>
    </rPh>
    <phoneticPr fontId="3"/>
  </si>
  <si>
    <t>　　　　　　令和　　年　　月　　日</t>
    <rPh sb="6" eb="8">
      <t>レイワ</t>
    </rPh>
    <rPh sb="10" eb="11">
      <t>ネン</t>
    </rPh>
    <rPh sb="13" eb="14">
      <t>ガツ</t>
    </rPh>
    <rPh sb="16" eb="17">
      <t>ニチ</t>
    </rPh>
    <phoneticPr fontId="3"/>
  </si>
  <si>
    <t>５　「県補助所要額」の欄は、「県補助基本額」に補助率を乗じた額を記載すること。</t>
    <rPh sb="3" eb="4">
      <t>ケン</t>
    </rPh>
    <rPh sb="4" eb="6">
      <t>ホジョ</t>
    </rPh>
    <rPh sb="6" eb="8">
      <t>ショヨウ</t>
    </rPh>
    <rPh sb="8" eb="9">
      <t>ガク</t>
    </rPh>
    <rPh sb="11" eb="12">
      <t>ラン</t>
    </rPh>
    <rPh sb="15" eb="16">
      <t>ケン</t>
    </rPh>
    <rPh sb="16" eb="18">
      <t>ホジョ</t>
    </rPh>
    <rPh sb="18" eb="20">
      <t>キホン</t>
    </rPh>
    <rPh sb="20" eb="21">
      <t>ガク</t>
    </rPh>
    <rPh sb="23" eb="26">
      <t>ホジョリツ</t>
    </rPh>
    <rPh sb="27" eb="28">
      <t>ジョウ</t>
    </rPh>
    <rPh sb="30" eb="31">
      <t>ガク</t>
    </rPh>
    <rPh sb="32" eb="34">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</si>
</sst>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quot;金&quot;#,##0&quot;円&quot;_ ;[Red]\-#,##0\ "/>
    <numFmt numFmtId="178" formatCode="#;\-#;&quot;&quot;;@"/>
    <numFmt numFmtId="179" formatCode="#,##0.000_ "/>
    <numFmt numFmtId="180" formatCode="#,##0_);[Red]\(#,##0\)"/>
    <numFmt numFmtId="181" formatCode="#,##0;&quot;△ &quot;#,##0"/>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0"/>
      <name val="ＭＳ 明朝"/>
      <family val="1"/>
      <charset val="128"/>
    </font>
    <font>
      <sz val="11"/>
      <color theme="1"/>
      <name val="ＭＳ Ｐゴシック"/>
      <family val="3"/>
      <charset val="128"/>
      <scheme val="minor"/>
    </font>
    <font>
      <sz val="12"/>
      <name val="ＭＳ Ｐ明朝"/>
      <family val="1"/>
      <charset val="128"/>
    </font>
    <font>
      <sz val="11"/>
      <name val="ＭＳ Ｐ明朝"/>
      <family val="1"/>
      <charset val="128"/>
    </font>
    <font>
      <b/>
      <sz val="11"/>
      <name val="ＭＳ Ｐ明朝"/>
      <family val="1"/>
      <charset val="128"/>
    </font>
    <font>
      <sz val="15"/>
      <name val="ＭＳ Ｐ明朝"/>
      <family val="1"/>
      <charset val="128"/>
    </font>
    <font>
      <sz val="9"/>
      <name val="ＭＳ Ｐ明朝"/>
      <family val="1"/>
      <charset val="128"/>
    </font>
    <font>
      <sz val="11"/>
      <name val="ＭＳ 明朝"/>
      <family val="1"/>
      <charset val="128"/>
    </font>
    <font>
      <sz val="10"/>
      <name val="ＭＳ Ｐ明朝"/>
      <family val="1"/>
      <charset val="128"/>
    </font>
    <font>
      <sz val="8"/>
      <name val="ＭＳ Ｐ明朝"/>
      <family val="1"/>
      <charset val="128"/>
    </font>
  </fonts>
  <fills count="19">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s>
  <cellStyleXfs count="13">
    <xf numFmtId="0" fontId="0" fillId="0" borderId="0"/>
    <xf numFmtId="38" fontId="2" fillId="0" borderId="0" applyFont="0" applyFill="0" applyBorder="0" applyAlignment="0" applyProtection="0"/>
    <xf numFmtId="0" fontId="11" fillId="0" borderId="0"/>
    <xf numFmtId="0" fontId="2" fillId="0" borderId="0">
      <alignment vertical="center"/>
    </xf>
    <xf numFmtId="0" fontId="2" fillId="0" borderId="0"/>
    <xf numFmtId="0" fontId="29"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cellStyleXfs>
  <cellXfs count="407">
    <xf numFmtId="0" fontId="0" fillId="0" borderId="0" xfId="0"/>
    <xf numFmtId="0" fontId="4"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176" fontId="4" fillId="0" borderId="2" xfId="0" applyNumberFormat="1" applyFont="1" applyBorder="1" applyAlignment="1">
      <alignment vertical="center"/>
    </xf>
    <xf numFmtId="176" fontId="4" fillId="0" borderId="4" xfId="0" applyNumberFormat="1" applyFont="1" applyBorder="1" applyAlignment="1">
      <alignment vertical="center"/>
    </xf>
    <xf numFmtId="176" fontId="4" fillId="2" borderId="2" xfId="0" applyNumberFormat="1" applyFont="1" applyFill="1" applyBorder="1" applyAlignment="1">
      <alignment vertical="center"/>
    </xf>
    <xf numFmtId="176" fontId="4" fillId="2" borderId="4" xfId="0" applyNumberFormat="1" applyFont="1" applyFill="1" applyBorder="1" applyAlignment="1">
      <alignment vertical="center"/>
    </xf>
    <xf numFmtId="176" fontId="4" fillId="0" borderId="7" xfId="0" applyNumberFormat="1" applyFont="1" applyBorder="1" applyAlignment="1">
      <alignment vertical="center"/>
    </xf>
    <xf numFmtId="176" fontId="4" fillId="0" borderId="6" xfId="0" applyNumberFormat="1" applyFont="1" applyBorder="1" applyAlignment="1">
      <alignment vertical="center"/>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0" borderId="0" xfId="0" applyFont="1" applyAlignment="1">
      <alignment horizontal="centerContinuous" vertical="center"/>
    </xf>
    <xf numFmtId="0" fontId="6" fillId="0" borderId="0" xfId="0" applyFont="1" applyAlignment="1">
      <alignment vertical="center"/>
    </xf>
    <xf numFmtId="0" fontId="5" fillId="0" borderId="0" xfId="0" applyFont="1" applyAlignment="1">
      <alignment horizontal="left" vertical="center" indent="1"/>
    </xf>
    <xf numFmtId="0" fontId="7" fillId="0" borderId="0" xfId="0" applyFont="1" applyAlignment="1">
      <alignment vertical="center" wrapText="1"/>
    </xf>
    <xf numFmtId="0" fontId="8" fillId="0" borderId="0" xfId="0" applyFont="1" applyAlignment="1">
      <alignment vertical="center" wrapText="1"/>
    </xf>
    <xf numFmtId="0" fontId="8" fillId="0" borderId="1" xfId="0" applyFont="1" applyBorder="1" applyAlignment="1">
      <alignment vertical="center" wrapText="1"/>
    </xf>
    <xf numFmtId="0" fontId="8" fillId="3" borderId="5" xfId="0" applyFont="1" applyFill="1" applyBorder="1" applyAlignment="1">
      <alignment vertical="center" wrapText="1"/>
    </xf>
    <xf numFmtId="0" fontId="8" fillId="4" borderId="5" xfId="0" applyFont="1" applyFill="1" applyBorder="1" applyAlignment="1">
      <alignment vertical="center" wrapText="1"/>
    </xf>
    <xf numFmtId="0" fontId="8" fillId="5" borderId="5" xfId="0" applyFont="1" applyFill="1" applyBorder="1" applyAlignment="1">
      <alignment vertical="center" wrapText="1"/>
    </xf>
    <xf numFmtId="0" fontId="8" fillId="6" borderId="1" xfId="0" applyFont="1" applyFill="1" applyBorder="1" applyAlignment="1">
      <alignment vertical="center" wrapText="1"/>
    </xf>
    <xf numFmtId="0" fontId="8" fillId="7" borderId="1" xfId="0" applyFont="1" applyFill="1" applyBorder="1" applyAlignment="1">
      <alignment vertical="center" wrapText="1"/>
    </xf>
    <xf numFmtId="0" fontId="8" fillId="8" borderId="1" xfId="0" applyFont="1" applyFill="1" applyBorder="1" applyAlignment="1">
      <alignment vertical="center" wrapText="1"/>
    </xf>
    <xf numFmtId="0" fontId="8" fillId="9" borderId="1" xfId="0" applyFont="1" applyFill="1" applyBorder="1" applyAlignment="1">
      <alignment vertical="center" wrapText="1"/>
    </xf>
    <xf numFmtId="0" fontId="8" fillId="0" borderId="8" xfId="0" applyFont="1" applyBorder="1" applyAlignment="1">
      <alignment vertical="center" wrapText="1"/>
    </xf>
    <xf numFmtId="0" fontId="8" fillId="3" borderId="1" xfId="0" applyFont="1" applyFill="1" applyBorder="1" applyAlignment="1">
      <alignment vertical="center" wrapText="1"/>
    </xf>
    <xf numFmtId="0" fontId="8" fillId="4" borderId="1" xfId="0" applyFont="1" applyFill="1" applyBorder="1" applyAlignment="1">
      <alignment vertical="center" wrapText="1"/>
    </xf>
    <xf numFmtId="0" fontId="8" fillId="5" borderId="1" xfId="0" applyFont="1" applyFill="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0" xfId="0" applyFont="1" applyAlignment="1">
      <alignment vertical="center"/>
    </xf>
    <xf numFmtId="0" fontId="8" fillId="10" borderId="1" xfId="0" applyFont="1" applyFill="1" applyBorder="1" applyAlignment="1">
      <alignment vertical="center" wrapText="1"/>
    </xf>
    <xf numFmtId="0" fontId="7" fillId="0" borderId="0" xfId="0" applyFont="1" applyAlignment="1">
      <alignment vertical="center"/>
    </xf>
    <xf numFmtId="0" fontId="8" fillId="3" borderId="6" xfId="0" applyFont="1" applyFill="1" applyBorder="1" applyAlignment="1">
      <alignment vertical="center" wrapText="1"/>
    </xf>
    <xf numFmtId="0" fontId="8" fillId="4" borderId="6" xfId="0" applyFont="1" applyFill="1" applyBorder="1" applyAlignment="1">
      <alignment vertical="center" wrapText="1"/>
    </xf>
    <xf numFmtId="0" fontId="8" fillId="4" borderId="4" xfId="0" applyFont="1" applyFill="1" applyBorder="1" applyAlignment="1">
      <alignment vertical="center" wrapText="1"/>
    </xf>
    <xf numFmtId="0" fontId="8" fillId="9" borderId="5" xfId="0" applyFont="1" applyFill="1" applyBorder="1" applyAlignment="1">
      <alignment vertical="center" wrapText="1"/>
    </xf>
    <xf numFmtId="0" fontId="8" fillId="9" borderId="6" xfId="0" applyFont="1" applyFill="1" applyBorder="1" applyAlignment="1">
      <alignment vertical="center" wrapText="1"/>
    </xf>
    <xf numFmtId="0" fontId="8" fillId="9" borderId="4" xfId="0" applyFont="1" applyFill="1" applyBorder="1" applyAlignment="1">
      <alignment vertical="center" wrapText="1"/>
    </xf>
    <xf numFmtId="12" fontId="8" fillId="0" borderId="1" xfId="0" applyNumberFormat="1" applyFont="1" applyBorder="1" applyAlignment="1">
      <alignment horizontal="center" vertical="center" wrapText="1"/>
    </xf>
    <xf numFmtId="0" fontId="8" fillId="0" borderId="4" xfId="0" applyFont="1" applyBorder="1" applyAlignment="1">
      <alignment vertical="center" wrapText="1"/>
    </xf>
    <xf numFmtId="0" fontId="8" fillId="0" borderId="1" xfId="0" applyFont="1" applyBorder="1" applyAlignment="1">
      <alignment horizontal="center" vertical="center" wrapText="1"/>
    </xf>
    <xf numFmtId="0" fontId="8" fillId="0" borderId="6" xfId="0" applyFont="1" applyBorder="1" applyAlignment="1">
      <alignment vertical="center" wrapText="1"/>
    </xf>
    <xf numFmtId="0" fontId="8" fillId="10" borderId="5" xfId="0" applyFont="1" applyFill="1" applyBorder="1" applyAlignment="1">
      <alignment vertical="center" wrapText="1"/>
    </xf>
    <xf numFmtId="0" fontId="8" fillId="0" borderId="0" xfId="0" applyFont="1" applyAlignment="1">
      <alignment horizontal="centerContinuous" vertical="center"/>
    </xf>
    <xf numFmtId="0" fontId="8" fillId="2" borderId="0" xfId="0" applyFont="1" applyFill="1" applyAlignment="1">
      <alignment horizontal="right" vertical="center"/>
    </xf>
    <xf numFmtId="0" fontId="8" fillId="0" borderId="1" xfId="0" applyFont="1" applyBorder="1" applyAlignment="1">
      <alignment horizontal="center" vertical="center"/>
    </xf>
    <xf numFmtId="0" fontId="8" fillId="0" borderId="0" xfId="0" applyFont="1"/>
    <xf numFmtId="0" fontId="8" fillId="2" borderId="1" xfId="0" applyFont="1" applyFill="1" applyBorder="1" applyAlignment="1">
      <alignment vertical="center" wrapText="1" shrinkToFit="1"/>
    </xf>
    <xf numFmtId="0" fontId="8" fillId="2" borderId="1" xfId="0" applyFont="1" applyFill="1" applyBorder="1" applyAlignment="1">
      <alignment vertical="center" wrapText="1"/>
    </xf>
    <xf numFmtId="0" fontId="8" fillId="2" borderId="6" xfId="0" applyFont="1" applyFill="1" applyBorder="1" applyAlignment="1">
      <alignment vertical="center" wrapText="1"/>
    </xf>
    <xf numFmtId="0" fontId="8" fillId="2" borderId="6" xfId="0" applyFont="1" applyFill="1" applyBorder="1" applyAlignment="1">
      <alignment vertical="center" wrapText="1" shrinkToFit="1"/>
    </xf>
    <xf numFmtId="0" fontId="8" fillId="0" borderId="5" xfId="0" applyFont="1" applyBorder="1" applyAlignment="1">
      <alignment horizontal="center" vertical="center"/>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righ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horizontal="right" vertical="center"/>
    </xf>
    <xf numFmtId="0" fontId="8" fillId="0" borderId="7" xfId="0" applyFont="1" applyBorder="1" applyAlignment="1">
      <alignment vertical="center" wrapText="1"/>
    </xf>
    <xf numFmtId="3" fontId="8" fillId="0" borderId="6" xfId="0" applyNumberFormat="1" applyFont="1" applyBorder="1" applyAlignment="1">
      <alignment vertical="center"/>
    </xf>
    <xf numFmtId="178" fontId="8" fillId="0" borderId="1" xfId="0" applyNumberFormat="1" applyFont="1" applyBorder="1" applyAlignment="1">
      <alignment vertical="center" wrapText="1"/>
    </xf>
    <xf numFmtId="178" fontId="8" fillId="0" borderId="7" xfId="0" applyNumberFormat="1" applyFont="1" applyBorder="1" applyAlignment="1">
      <alignment vertical="center" wrapText="1"/>
    </xf>
    <xf numFmtId="178" fontId="8" fillId="0" borderId="14" xfId="0" applyNumberFormat="1" applyFont="1" applyBorder="1" applyAlignment="1">
      <alignment vertical="center" wrapText="1"/>
    </xf>
    <xf numFmtId="38" fontId="8" fillId="0" borderId="12" xfId="1" applyFont="1" applyFill="1" applyBorder="1" applyAlignment="1">
      <alignment vertical="center"/>
    </xf>
    <xf numFmtId="38" fontId="8" fillId="0" borderId="13" xfId="1" applyFont="1" applyFill="1" applyBorder="1" applyAlignment="1">
      <alignment vertical="center"/>
    </xf>
    <xf numFmtId="38" fontId="8" fillId="0" borderId="1" xfId="1" applyFont="1" applyFill="1" applyBorder="1" applyAlignment="1">
      <alignment vertical="center"/>
    </xf>
    <xf numFmtId="38" fontId="8" fillId="0" borderId="16" xfId="1" applyFont="1" applyFill="1" applyBorder="1" applyAlignment="1">
      <alignment vertical="center"/>
    </xf>
    <xf numFmtId="38" fontId="8" fillId="0" borderId="15" xfId="1" applyFont="1" applyFill="1" applyBorder="1" applyAlignment="1">
      <alignment vertical="center"/>
    </xf>
    <xf numFmtId="38" fontId="8" fillId="0" borderId="14" xfId="1" applyFont="1" applyFill="1" applyBorder="1" applyAlignment="1">
      <alignment vertical="center"/>
    </xf>
    <xf numFmtId="38" fontId="8" fillId="0" borderId="9" xfId="1" applyFont="1" applyFill="1" applyBorder="1" applyAlignment="1">
      <alignment horizontal="center" vertical="center"/>
    </xf>
    <xf numFmtId="38" fontId="8" fillId="0" borderId="7" xfId="1" applyFont="1" applyFill="1" applyBorder="1" applyAlignment="1">
      <alignment vertical="center"/>
    </xf>
    <xf numFmtId="38" fontId="8" fillId="0" borderId="6" xfId="1" applyFont="1" applyFill="1" applyBorder="1" applyAlignment="1">
      <alignment vertical="center"/>
    </xf>
    <xf numFmtId="3" fontId="8" fillId="2" borderId="6" xfId="0" applyNumberFormat="1" applyFont="1" applyFill="1" applyBorder="1" applyAlignment="1">
      <alignment vertical="center" wrapText="1"/>
    </xf>
    <xf numFmtId="3" fontId="8" fillId="0" borderId="6" xfId="0" applyNumberFormat="1" applyFont="1" applyBorder="1" applyAlignment="1">
      <alignment vertical="center" wrapText="1"/>
    </xf>
    <xf numFmtId="12" fontId="8" fillId="0" borderId="6" xfId="0" quotePrefix="1" applyNumberFormat="1" applyFont="1" applyBorder="1" applyAlignment="1">
      <alignment horizontal="center" vertical="center" wrapText="1"/>
    </xf>
    <xf numFmtId="3" fontId="8" fillId="2" borderId="7" xfId="0" applyNumberFormat="1" applyFont="1" applyFill="1" applyBorder="1" applyAlignment="1">
      <alignment vertical="center" wrapText="1"/>
    </xf>
    <xf numFmtId="3" fontId="8" fillId="2" borderId="1" xfId="0" applyNumberFormat="1" applyFont="1" applyFill="1" applyBorder="1" applyAlignment="1">
      <alignment vertical="center" wrapText="1"/>
    </xf>
    <xf numFmtId="3" fontId="8" fillId="2" borderId="14" xfId="0" applyNumberFormat="1" applyFont="1" applyFill="1" applyBorder="1" applyAlignment="1">
      <alignment vertical="center" wrapText="1"/>
    </xf>
    <xf numFmtId="0" fontId="8" fillId="0" borderId="6" xfId="0" applyFont="1" applyBorder="1" applyAlignment="1">
      <alignment horizontal="center" vertical="center" wrapText="1"/>
    </xf>
    <xf numFmtId="0" fontId="8" fillId="0" borderId="7" xfId="0" applyFont="1" applyBorder="1" applyAlignment="1">
      <alignment vertical="center"/>
    </xf>
    <xf numFmtId="0" fontId="8" fillId="0" borderId="0" xfId="0" applyFont="1" applyAlignment="1">
      <alignment wrapText="1"/>
    </xf>
    <xf numFmtId="3" fontId="8" fillId="0" borderId="7" xfId="0" applyNumberFormat="1"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9" xfId="0" applyFont="1" applyBorder="1" applyAlignment="1">
      <alignment horizontal="center" vertical="center"/>
    </xf>
    <xf numFmtId="179" fontId="8" fillId="0" borderId="7" xfId="0" applyNumberFormat="1" applyFont="1" applyBorder="1" applyAlignment="1">
      <alignment vertical="center" wrapText="1"/>
    </xf>
    <xf numFmtId="3" fontId="8" fillId="0" borderId="7" xfId="0" applyNumberFormat="1" applyFont="1" applyBorder="1" applyAlignment="1">
      <alignment vertical="center" wrapText="1"/>
    </xf>
    <xf numFmtId="0" fontId="8" fillId="0" borderId="6" xfId="0" applyFont="1" applyBorder="1" applyAlignment="1">
      <alignment horizontal="right" vertical="center" wrapText="1"/>
    </xf>
    <xf numFmtId="0" fontId="8" fillId="2" borderId="7" xfId="0" applyFont="1" applyFill="1" applyBorder="1" applyAlignment="1">
      <alignment vertical="center" wrapText="1"/>
    </xf>
    <xf numFmtId="38" fontId="8" fillId="0" borderId="17" xfId="1" applyFont="1" applyFill="1" applyBorder="1" applyAlignment="1">
      <alignment vertical="center"/>
    </xf>
    <xf numFmtId="38" fontId="8" fillId="0" borderId="3" xfId="1" applyFont="1" applyFill="1" applyBorder="1" applyAlignment="1">
      <alignment vertical="center"/>
    </xf>
    <xf numFmtId="38" fontId="8" fillId="0" borderId="5" xfId="1" applyFont="1" applyFill="1" applyBorder="1" applyAlignment="1">
      <alignment vertical="center"/>
    </xf>
    <xf numFmtId="0" fontId="8" fillId="0" borderId="17" xfId="0" applyFont="1" applyBorder="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8" fillId="0" borderId="14" xfId="0" applyFont="1" applyBorder="1" applyAlignment="1">
      <alignment vertical="center" wrapText="1"/>
    </xf>
    <xf numFmtId="3" fontId="8" fillId="0" borderId="9" xfId="0" applyNumberFormat="1" applyFont="1" applyBorder="1" applyAlignment="1">
      <alignment vertical="center" wrapText="1"/>
    </xf>
    <xf numFmtId="0" fontId="8" fillId="0" borderId="6" xfId="0" applyFont="1" applyBorder="1" applyAlignment="1">
      <alignment vertical="center"/>
    </xf>
    <xf numFmtId="3" fontId="8" fillId="0" borderId="9" xfId="0" applyNumberFormat="1" applyFont="1" applyBorder="1" applyAlignment="1">
      <alignment vertical="center"/>
    </xf>
    <xf numFmtId="178" fontId="8" fillId="0" borderId="6" xfId="0" applyNumberFormat="1" applyFont="1" applyBorder="1" applyAlignment="1">
      <alignment vertical="center" wrapText="1"/>
    </xf>
    <xf numFmtId="177" fontId="5" fillId="0" borderId="0" xfId="0" applyNumberFormat="1" applyFont="1" applyAlignment="1">
      <alignment horizontal="left" vertical="center"/>
    </xf>
    <xf numFmtId="0" fontId="0" fillId="0" borderId="18" xfId="0" applyBorder="1" applyAlignment="1">
      <alignment horizontal="center" vertical="center" wrapText="1"/>
    </xf>
    <xf numFmtId="0" fontId="0" fillId="0" borderId="22" xfId="0" applyBorder="1" applyAlignment="1">
      <alignment horizontal="left" vertical="top" wrapText="1"/>
    </xf>
    <xf numFmtId="0" fontId="0" fillId="0" borderId="22" xfId="0" applyBorder="1" applyAlignment="1">
      <alignment horizontal="left" vertical="center" wrapText="1"/>
    </xf>
    <xf numFmtId="0" fontId="0" fillId="0" borderId="18" xfId="0" applyBorder="1" applyAlignment="1">
      <alignment vertical="center" wrapText="1"/>
    </xf>
    <xf numFmtId="0" fontId="0" fillId="0" borderId="24" xfId="0" applyBorder="1" applyAlignment="1">
      <alignment horizontal="left" vertical="top" wrapText="1"/>
    </xf>
    <xf numFmtId="0" fontId="0" fillId="0" borderId="25" xfId="0" applyBorder="1" applyAlignment="1">
      <alignment horizontal="left" vertical="center" wrapText="1"/>
    </xf>
    <xf numFmtId="0" fontId="0" fillId="0" borderId="18"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top" wrapText="1"/>
    </xf>
    <xf numFmtId="0" fontId="0" fillId="0" borderId="18" xfId="0" applyBorder="1" applyAlignment="1">
      <alignment horizontal="left" vertical="top" wrapText="1"/>
    </xf>
    <xf numFmtId="0" fontId="0" fillId="0" borderId="22" xfId="0" applyBorder="1" applyAlignment="1">
      <alignment vertical="center" wrapText="1"/>
    </xf>
    <xf numFmtId="0" fontId="11" fillId="0" borderId="21" xfId="0" applyFont="1" applyBorder="1" applyAlignment="1">
      <alignment horizontal="center" vertical="center" wrapText="1"/>
    </xf>
    <xf numFmtId="0" fontId="13" fillId="0" borderId="0" xfId="2" applyFont="1"/>
    <xf numFmtId="0" fontId="14" fillId="0" borderId="0" xfId="2" applyFont="1"/>
    <xf numFmtId="0" fontId="11" fillId="0" borderId="0" xfId="2"/>
    <xf numFmtId="0" fontId="14" fillId="0" borderId="0" xfId="2" applyFont="1" applyAlignment="1">
      <alignment vertical="center"/>
    </xf>
    <xf numFmtId="0" fontId="14" fillId="15" borderId="18" xfId="2" applyFont="1" applyFill="1" applyBorder="1" applyAlignment="1">
      <alignment horizontal="center" vertical="center"/>
    </xf>
    <xf numFmtId="0" fontId="18" fillId="0" borderId="0" xfId="2" applyFont="1"/>
    <xf numFmtId="20" fontId="11" fillId="0" borderId="0" xfId="2" applyNumberFormat="1"/>
    <xf numFmtId="0" fontId="19" fillId="0" borderId="0" xfId="0" applyFont="1" applyAlignment="1">
      <alignment vertical="center"/>
    </xf>
    <xf numFmtId="0" fontId="0" fillId="0" borderId="0" xfId="0" applyAlignment="1">
      <alignment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21" fillId="0" borderId="18" xfId="0" applyFont="1" applyBorder="1" applyAlignment="1">
      <alignment horizontal="center" vertical="center" wrapText="1"/>
    </xf>
    <xf numFmtId="0" fontId="21" fillId="0" borderId="22" xfId="0" applyFont="1" applyBorder="1" applyAlignment="1">
      <alignment horizontal="left" vertical="center" wrapText="1"/>
    </xf>
    <xf numFmtId="0" fontId="21" fillId="0" borderId="25" xfId="0" applyFont="1" applyBorder="1" applyAlignment="1">
      <alignment horizontal="left" vertical="center" wrapText="1"/>
    </xf>
    <xf numFmtId="0" fontId="21" fillId="0" borderId="24"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xf numFmtId="0" fontId="20" fillId="0" borderId="1" xfId="0" applyFont="1" applyBorder="1" applyAlignment="1">
      <alignment vertical="center" wrapText="1"/>
    </xf>
    <xf numFmtId="0" fontId="22" fillId="0" borderId="0" xfId="0" applyFont="1" applyAlignment="1">
      <alignment horizontal="center" vertical="center" wrapText="1"/>
    </xf>
    <xf numFmtId="0" fontId="21" fillId="0" borderId="35" xfId="0" applyFont="1" applyBorder="1" applyAlignment="1">
      <alignment vertical="center" wrapText="1"/>
    </xf>
    <xf numFmtId="0" fontId="8" fillId="0" borderId="1" xfId="0" applyFont="1" applyBorder="1" applyAlignment="1">
      <alignment vertical="center"/>
    </xf>
    <xf numFmtId="0" fontId="20" fillId="0" borderId="1" xfId="0" applyFont="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vertical="center"/>
    </xf>
    <xf numFmtId="0" fontId="13" fillId="0" borderId="0" xfId="0" applyFont="1"/>
    <xf numFmtId="0" fontId="14" fillId="0" borderId="0" xfId="0" applyFont="1"/>
    <xf numFmtId="0" fontId="14" fillId="11" borderId="18" xfId="2" applyFont="1" applyFill="1" applyBorder="1" applyAlignment="1">
      <alignment horizontal="center" vertical="center"/>
    </xf>
    <xf numFmtId="0" fontId="14" fillId="12" borderId="18" xfId="2" applyFont="1" applyFill="1" applyBorder="1" applyAlignment="1">
      <alignment horizontal="center" vertical="center"/>
    </xf>
    <xf numFmtId="0" fontId="14" fillId="13" borderId="18" xfId="2" applyFont="1" applyFill="1" applyBorder="1" applyAlignment="1">
      <alignment horizontal="center" vertical="center"/>
    </xf>
    <xf numFmtId="0" fontId="14" fillId="0" borderId="0" xfId="2" applyFont="1" applyAlignment="1">
      <alignment horizontal="center" vertical="center"/>
    </xf>
    <xf numFmtId="0" fontId="14" fillId="0" borderId="18" xfId="2" applyFont="1" applyBorder="1" applyAlignment="1">
      <alignment horizontal="center" vertical="center"/>
    </xf>
    <xf numFmtId="0" fontId="14" fillId="0" borderId="22" xfId="2" applyFont="1" applyBorder="1" applyAlignment="1">
      <alignment horizontal="center" vertical="center"/>
    </xf>
    <xf numFmtId="0" fontId="14" fillId="0" borderId="1" xfId="2" applyFont="1" applyBorder="1" applyAlignment="1">
      <alignment horizontal="center" vertical="center"/>
    </xf>
    <xf numFmtId="0" fontId="14" fillId="11" borderId="19" xfId="2" applyFont="1" applyFill="1" applyBorder="1" applyAlignment="1">
      <alignment horizontal="center" vertical="center"/>
    </xf>
    <xf numFmtId="0" fontId="14" fillId="0" borderId="19" xfId="2" applyFont="1" applyBorder="1" applyAlignment="1">
      <alignment horizontal="center" vertical="center"/>
    </xf>
    <xf numFmtId="0" fontId="14" fillId="0" borderId="37" xfId="2" applyFont="1" applyBorder="1" applyAlignment="1">
      <alignment horizontal="center" vertical="center"/>
    </xf>
    <xf numFmtId="0" fontId="0" fillId="0" borderId="23" xfId="0" applyBorder="1" applyAlignment="1">
      <alignment horizontal="left" vertical="center" wrapText="1"/>
    </xf>
    <xf numFmtId="0" fontId="12" fillId="0" borderId="19" xfId="0" applyFont="1" applyBorder="1" applyAlignment="1">
      <alignment horizontal="center" vertical="center" wrapText="1"/>
    </xf>
    <xf numFmtId="0" fontId="0" fillId="0" borderId="26" xfId="0" applyBorder="1" applyAlignment="1">
      <alignment horizontal="left" vertical="center" wrapText="1"/>
    </xf>
    <xf numFmtId="0" fontId="12" fillId="0" borderId="27" xfId="0" applyFont="1" applyBorder="1" applyAlignment="1">
      <alignment horizontal="center" vertical="center" wrapText="1"/>
    </xf>
    <xf numFmtId="0" fontId="23" fillId="0" borderId="28" xfId="0" applyFont="1" applyBorder="1" applyAlignment="1">
      <alignment horizontal="left" vertical="center" wrapText="1"/>
    </xf>
    <xf numFmtId="0" fontId="24" fillId="0" borderId="29" xfId="0" applyFont="1" applyBorder="1" applyAlignment="1">
      <alignment horizontal="center" vertical="center" wrapText="1"/>
    </xf>
    <xf numFmtId="0" fontId="23" fillId="0" borderId="30" xfId="0" applyFont="1" applyBorder="1" applyAlignment="1">
      <alignment horizontal="left" vertical="center" wrapText="1"/>
    </xf>
    <xf numFmtId="0" fontId="24" fillId="0" borderId="31" xfId="0" applyFont="1" applyBorder="1" applyAlignment="1">
      <alignment horizontal="center" vertical="center" wrapText="1"/>
    </xf>
    <xf numFmtId="0" fontId="0" fillId="0" borderId="20" xfId="0" applyBorder="1" applyAlignment="1">
      <alignment horizontal="left" vertical="center" wrapText="1"/>
    </xf>
    <xf numFmtId="0" fontId="12" fillId="0" borderId="36" xfId="0" applyFont="1" applyBorder="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center" vertical="center"/>
    </xf>
    <xf numFmtId="38" fontId="8" fillId="0" borderId="0" xfId="1" applyFont="1" applyFill="1" applyBorder="1" applyAlignment="1">
      <alignment vertical="center"/>
    </xf>
    <xf numFmtId="0" fontId="8" fillId="0" borderId="8" xfId="0" applyFont="1" applyBorder="1" applyAlignment="1">
      <alignment horizontal="center" vertical="center"/>
    </xf>
    <xf numFmtId="0" fontId="8" fillId="0" borderId="4" xfId="0" applyFont="1" applyBorder="1" applyAlignment="1">
      <alignment horizontal="right" vertical="center"/>
    </xf>
    <xf numFmtId="38" fontId="8" fillId="0" borderId="6" xfId="1" applyFont="1" applyFill="1" applyBorder="1" applyAlignment="1">
      <alignment vertical="center" wrapText="1"/>
    </xf>
    <xf numFmtId="3" fontId="8" fillId="0" borderId="1" xfId="0" applyNumberFormat="1" applyFont="1" applyBorder="1" applyAlignment="1">
      <alignment vertical="center" wrapText="1"/>
    </xf>
    <xf numFmtId="3" fontId="8" fillId="0" borderId="38" xfId="0" applyNumberFormat="1" applyFont="1" applyBorder="1" applyAlignment="1">
      <alignment vertical="center" wrapText="1"/>
    </xf>
    <xf numFmtId="38" fontId="8" fillId="0" borderId="14" xfId="1" applyFont="1" applyFill="1" applyBorder="1" applyAlignment="1">
      <alignment vertical="center" wrapText="1"/>
    </xf>
    <xf numFmtId="3" fontId="8" fillId="2" borderId="38" xfId="0" applyNumberFormat="1" applyFont="1" applyFill="1" applyBorder="1" applyAlignment="1">
      <alignment vertical="center" wrapText="1"/>
    </xf>
    <xf numFmtId="0" fontId="14" fillId="13" borderId="19" xfId="2" applyFont="1" applyFill="1" applyBorder="1" applyAlignment="1">
      <alignment horizontal="center" vertical="center"/>
    </xf>
    <xf numFmtId="0" fontId="17" fillId="14" borderId="19" xfId="2" applyFont="1" applyFill="1" applyBorder="1" applyAlignment="1">
      <alignment horizontal="center" vertical="center"/>
    </xf>
    <xf numFmtId="0" fontId="14" fillId="0" borderId="39" xfId="2" applyFont="1" applyBorder="1" applyAlignment="1">
      <alignment horizontal="center" vertical="center"/>
    </xf>
    <xf numFmtId="0" fontId="14" fillId="11" borderId="1" xfId="2" applyFont="1" applyFill="1" applyBorder="1" applyAlignment="1">
      <alignment horizontal="center" vertical="center"/>
    </xf>
    <xf numFmtId="0" fontId="14" fillId="12" borderId="1" xfId="2" applyFont="1" applyFill="1" applyBorder="1" applyAlignment="1">
      <alignment horizontal="center" vertical="center"/>
    </xf>
    <xf numFmtId="0" fontId="14" fillId="14" borderId="1" xfId="2" applyFont="1" applyFill="1" applyBorder="1" applyAlignment="1">
      <alignment horizontal="center" vertical="center"/>
    </xf>
    <xf numFmtId="0" fontId="13" fillId="11" borderId="1" xfId="2" applyFont="1" applyFill="1" applyBorder="1" applyAlignment="1">
      <alignment horizontal="center" vertical="center"/>
    </xf>
    <xf numFmtId="0" fontId="15" fillId="11" borderId="1" xfId="2" applyFont="1" applyFill="1" applyBorder="1" applyAlignment="1">
      <alignment horizontal="center" vertical="center"/>
    </xf>
    <xf numFmtId="0" fontId="14" fillId="13" borderId="1" xfId="2" applyFont="1" applyFill="1" applyBorder="1" applyAlignment="1">
      <alignment horizontal="center" vertical="center"/>
    </xf>
    <xf numFmtId="0" fontId="16" fillId="14" borderId="1" xfId="2" applyFont="1" applyFill="1" applyBorder="1" applyAlignment="1">
      <alignment horizontal="center" vertical="center"/>
    </xf>
    <xf numFmtId="0" fontId="17" fillId="14" borderId="1" xfId="2" applyFont="1" applyFill="1" applyBorder="1" applyAlignment="1">
      <alignment horizontal="center" vertical="center"/>
    </xf>
    <xf numFmtId="0" fontId="0" fillId="16" borderId="22" xfId="0" applyFill="1" applyBorder="1" applyAlignment="1">
      <alignment horizontal="left" vertical="center" wrapText="1"/>
    </xf>
    <xf numFmtId="0" fontId="0" fillId="16" borderId="25" xfId="0" applyFill="1" applyBorder="1" applyAlignment="1">
      <alignment horizontal="left" vertical="center" wrapText="1"/>
    </xf>
    <xf numFmtId="0" fontId="0" fillId="16" borderId="18" xfId="0" applyFill="1" applyBorder="1" applyAlignment="1">
      <alignment horizontal="left" vertical="center" wrapText="1"/>
    </xf>
    <xf numFmtId="0" fontId="0" fillId="16" borderId="24" xfId="0" applyFill="1" applyBorder="1" applyAlignment="1">
      <alignment horizontal="left" vertical="center" wrapText="1"/>
    </xf>
    <xf numFmtId="0" fontId="0" fillId="16" borderId="25" xfId="0" applyFill="1" applyBorder="1" applyAlignment="1">
      <alignment horizontal="center" vertical="center" wrapText="1"/>
    </xf>
    <xf numFmtId="0" fontId="21" fillId="16" borderId="22" xfId="0" applyFont="1" applyFill="1" applyBorder="1" applyAlignment="1">
      <alignment horizontal="left" vertical="center" wrapText="1"/>
    </xf>
    <xf numFmtId="0" fontId="0" fillId="16" borderId="18" xfId="0" applyFill="1" applyBorder="1" applyAlignment="1">
      <alignment vertical="center" wrapText="1"/>
    </xf>
    <xf numFmtId="0" fontId="21" fillId="16" borderId="35" xfId="0" applyFont="1" applyFill="1" applyBorder="1" applyAlignment="1">
      <alignment vertical="center" wrapText="1"/>
    </xf>
    <xf numFmtId="0" fontId="0" fillId="16" borderId="30" xfId="0" applyFill="1" applyBorder="1" applyAlignment="1">
      <alignment horizontal="left" vertical="center" wrapText="1"/>
    </xf>
    <xf numFmtId="0" fontId="12" fillId="16" borderId="32" xfId="0" applyFont="1" applyFill="1" applyBorder="1" applyAlignment="1">
      <alignment horizontal="center" vertical="center" wrapText="1"/>
    </xf>
    <xf numFmtId="0" fontId="21" fillId="16" borderId="25" xfId="0" applyFont="1" applyFill="1" applyBorder="1" applyAlignment="1">
      <alignment horizontal="left" vertical="center" wrapText="1"/>
    </xf>
    <xf numFmtId="0" fontId="0" fillId="16" borderId="23" xfId="0" applyFill="1" applyBorder="1" applyAlignment="1">
      <alignment horizontal="left" vertical="center" wrapText="1"/>
    </xf>
    <xf numFmtId="0" fontId="12" fillId="16" borderId="19" xfId="0" applyFont="1" applyFill="1" applyBorder="1" applyAlignment="1">
      <alignment horizontal="center" vertical="center" wrapText="1"/>
    </xf>
    <xf numFmtId="0" fontId="21" fillId="16" borderId="18" xfId="0" applyFont="1" applyFill="1" applyBorder="1" applyAlignment="1">
      <alignment horizontal="left" vertical="center" wrapText="1"/>
    </xf>
    <xf numFmtId="0" fontId="0" fillId="16" borderId="26" xfId="0" applyFill="1" applyBorder="1" applyAlignment="1">
      <alignment horizontal="left" vertical="center" wrapText="1"/>
    </xf>
    <xf numFmtId="0" fontId="12" fillId="16" borderId="27" xfId="0" applyFont="1" applyFill="1" applyBorder="1" applyAlignment="1">
      <alignment horizontal="center" vertical="center" wrapText="1"/>
    </xf>
    <xf numFmtId="0" fontId="21" fillId="16" borderId="24" xfId="0" applyFont="1" applyFill="1" applyBorder="1" applyAlignment="1">
      <alignment horizontal="left" vertical="center" wrapText="1"/>
    </xf>
    <xf numFmtId="0" fontId="23" fillId="16" borderId="28" xfId="0" applyFont="1" applyFill="1" applyBorder="1" applyAlignment="1">
      <alignment horizontal="left" vertical="center" wrapText="1"/>
    </xf>
    <xf numFmtId="0" fontId="24" fillId="16" borderId="29" xfId="0" applyFont="1" applyFill="1" applyBorder="1" applyAlignment="1">
      <alignment horizontal="center" vertical="center" wrapText="1"/>
    </xf>
    <xf numFmtId="0" fontId="23" fillId="16" borderId="30" xfId="0" applyFont="1" applyFill="1" applyBorder="1" applyAlignment="1">
      <alignment horizontal="left" vertical="center" wrapText="1"/>
    </xf>
    <xf numFmtId="0" fontId="24" fillId="16" borderId="31" xfId="0" applyFont="1" applyFill="1" applyBorder="1" applyAlignment="1">
      <alignment horizontal="center" vertical="center" wrapText="1"/>
    </xf>
    <xf numFmtId="0" fontId="12" fillId="16" borderId="27" xfId="0" applyFont="1" applyFill="1" applyBorder="1" applyAlignment="1">
      <alignment horizontal="left" vertical="center" wrapText="1"/>
    </xf>
    <xf numFmtId="0" fontId="24" fillId="16" borderId="31" xfId="0" applyFont="1" applyFill="1" applyBorder="1" applyAlignment="1">
      <alignment horizontal="left" vertical="center" wrapText="1"/>
    </xf>
    <xf numFmtId="0" fontId="0" fillId="16" borderId="23" xfId="0" applyFill="1" applyBorder="1" applyAlignment="1">
      <alignment horizontal="left" vertical="center"/>
    </xf>
    <xf numFmtId="0" fontId="0" fillId="0" borderId="24" xfId="0" applyBorder="1" applyAlignment="1">
      <alignment horizontal="center" vertical="center" wrapText="1"/>
    </xf>
    <xf numFmtId="0" fontId="12" fillId="0" borderId="39" xfId="0" applyFont="1" applyBorder="1" applyAlignment="1">
      <alignment horizontal="center" vertical="center" wrapText="1"/>
    </xf>
    <xf numFmtId="0" fontId="21" fillId="0" borderId="40" xfId="0" applyFont="1" applyBorder="1" applyAlignment="1">
      <alignment vertical="center" wrapText="1"/>
    </xf>
    <xf numFmtId="178" fontId="8" fillId="0" borderId="13" xfId="0" applyNumberFormat="1" applyFont="1" applyBorder="1" applyAlignment="1">
      <alignment vertical="center" wrapText="1"/>
    </xf>
    <xf numFmtId="0" fontId="8" fillId="2" borderId="13" xfId="0" applyFont="1" applyFill="1" applyBorder="1" applyAlignment="1">
      <alignment vertical="center" wrapText="1"/>
    </xf>
    <xf numFmtId="3" fontId="8" fillId="2" borderId="13" xfId="0" applyNumberFormat="1" applyFont="1" applyFill="1" applyBorder="1" applyAlignment="1">
      <alignment vertical="center" wrapText="1"/>
    </xf>
    <xf numFmtId="38" fontId="8" fillId="0" borderId="1" xfId="1" applyFont="1" applyFill="1" applyBorder="1" applyAlignment="1">
      <alignment vertical="center" wrapText="1"/>
    </xf>
    <xf numFmtId="178" fontId="8" fillId="0" borderId="41" xfId="0" applyNumberFormat="1" applyFont="1" applyBorder="1" applyAlignment="1">
      <alignment vertical="center" wrapText="1"/>
    </xf>
    <xf numFmtId="0" fontId="8" fillId="2" borderId="41" xfId="0" applyFont="1" applyFill="1" applyBorder="1" applyAlignment="1">
      <alignment vertical="center" wrapText="1"/>
    </xf>
    <xf numFmtId="3" fontId="8" fillId="2" borderId="41" xfId="0" applyNumberFormat="1" applyFont="1" applyFill="1" applyBorder="1" applyAlignment="1">
      <alignment vertical="center" wrapText="1"/>
    </xf>
    <xf numFmtId="38" fontId="8" fillId="0" borderId="7" xfId="0" applyNumberFormat="1" applyFont="1" applyBorder="1" applyAlignment="1">
      <alignment vertical="center" wrapText="1"/>
    </xf>
    <xf numFmtId="3" fontId="8" fillId="0" borderId="0" xfId="0" applyNumberFormat="1" applyFont="1" applyAlignment="1">
      <alignment vertical="center" wrapText="1"/>
    </xf>
    <xf numFmtId="179" fontId="8" fillId="2" borderId="7" xfId="0" applyNumberFormat="1" applyFont="1" applyFill="1" applyBorder="1" applyAlignment="1">
      <alignment horizontal="center" vertical="center" wrapText="1"/>
    </xf>
    <xf numFmtId="0" fontId="27" fillId="0" borderId="0" xfId="0" applyFont="1" applyAlignment="1">
      <alignment vertical="center"/>
    </xf>
    <xf numFmtId="12" fontId="8" fillId="0" borderId="1" xfId="0" quotePrefix="1" applyNumberFormat="1" applyFont="1" applyBorder="1" applyAlignment="1">
      <alignment horizontal="center" vertical="center" wrapText="1"/>
    </xf>
    <xf numFmtId="3" fontId="8" fillId="0" borderId="13" xfId="0" applyNumberFormat="1" applyFont="1" applyBorder="1" applyAlignment="1">
      <alignment vertical="center" wrapText="1"/>
    </xf>
    <xf numFmtId="179" fontId="8" fillId="0" borderId="13" xfId="0" applyNumberFormat="1" applyFont="1" applyBorder="1" applyAlignment="1">
      <alignment vertical="center" wrapText="1"/>
    </xf>
    <xf numFmtId="12" fontId="8" fillId="0" borderId="38" xfId="0" quotePrefix="1" applyNumberFormat="1" applyFont="1" applyBorder="1" applyAlignment="1">
      <alignment horizontal="center" vertical="center" wrapText="1"/>
    </xf>
    <xf numFmtId="3" fontId="8" fillId="0" borderId="41" xfId="0" applyNumberFormat="1" applyFont="1" applyBorder="1" applyAlignment="1">
      <alignment vertical="center" wrapText="1"/>
    </xf>
    <xf numFmtId="179" fontId="8" fillId="0" borderId="41" xfId="0" applyNumberFormat="1" applyFont="1" applyBorder="1" applyAlignment="1">
      <alignment vertical="center" wrapText="1"/>
    </xf>
    <xf numFmtId="179" fontId="8" fillId="2" borderId="13" xfId="0" applyNumberFormat="1" applyFont="1" applyFill="1" applyBorder="1" applyAlignment="1">
      <alignment horizontal="center" vertical="center" wrapText="1"/>
    </xf>
    <xf numFmtId="179" fontId="8" fillId="2" borderId="41" xfId="0" applyNumberFormat="1" applyFont="1" applyFill="1" applyBorder="1" applyAlignment="1">
      <alignment horizontal="center" vertical="center" wrapText="1"/>
    </xf>
    <xf numFmtId="0" fontId="21" fillId="0" borderId="0" xfId="0" applyFont="1" applyAlignment="1">
      <alignment horizontal="left"/>
    </xf>
    <xf numFmtId="0" fontId="0" fillId="0" borderId="24" xfId="0" applyBorder="1" applyAlignment="1">
      <alignment vertical="center" wrapText="1"/>
    </xf>
    <xf numFmtId="0" fontId="21"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42" xfId="0" applyBorder="1" applyAlignment="1">
      <alignment horizontal="left" vertical="center" wrapText="1"/>
    </xf>
    <xf numFmtId="0" fontId="25" fillId="0" borderId="0" xfId="0" applyFont="1" applyAlignment="1">
      <alignment vertical="center" wrapText="1"/>
    </xf>
    <xf numFmtId="0" fontId="26" fillId="0" borderId="12" xfId="0" applyFont="1" applyBorder="1" applyAlignment="1">
      <alignment horizontal="center" vertical="center"/>
    </xf>
    <xf numFmtId="0" fontId="26" fillId="0" borderId="1" xfId="0" applyFont="1" applyBorder="1" applyAlignment="1">
      <alignment horizontal="center" vertical="center"/>
    </xf>
    <xf numFmtId="0" fontId="8" fillId="6" borderId="5" xfId="0" applyFont="1" applyFill="1" applyBorder="1" applyAlignment="1">
      <alignment vertical="center" wrapText="1"/>
    </xf>
    <xf numFmtId="0" fontId="9" fillId="0" borderId="1" xfId="0" applyFont="1" applyBorder="1" applyAlignment="1">
      <alignment horizontal="center" wrapText="1"/>
    </xf>
    <xf numFmtId="0" fontId="9" fillId="0" borderId="0" xfId="0" applyFont="1" applyAlignment="1">
      <alignment horizontal="center" wrapText="1"/>
    </xf>
    <xf numFmtId="0" fontId="9" fillId="0" borderId="0" xfId="0" applyFont="1"/>
    <xf numFmtId="0" fontId="9" fillId="17" borderId="5" xfId="0" applyFont="1" applyFill="1" applyBorder="1" applyAlignment="1">
      <alignment horizontal="center"/>
    </xf>
    <xf numFmtId="0" fontId="9" fillId="0" borderId="0" xfId="0" applyFont="1" applyAlignment="1">
      <alignment horizontal="center"/>
    </xf>
    <xf numFmtId="0" fontId="9" fillId="17" borderId="1" xfId="0" applyFont="1" applyFill="1" applyBorder="1" applyAlignment="1">
      <alignment horizont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7" xfId="0" applyFont="1" applyBorder="1" applyAlignment="1">
      <alignment horizontal="center"/>
    </xf>
    <xf numFmtId="0" fontId="9" fillId="17" borderId="1" xfId="0" applyFont="1" applyFill="1" applyBorder="1" applyAlignment="1">
      <alignment horizontal="center" wrapText="1"/>
    </xf>
    <xf numFmtId="0" fontId="9" fillId="0" borderId="9" xfId="0" applyFont="1" applyBorder="1" applyAlignment="1">
      <alignment horizontal="center"/>
    </xf>
    <xf numFmtId="0" fontId="9" fillId="0" borderId="0" xfId="0" applyFont="1" applyAlignment="1">
      <alignment vertical="center" wrapText="1"/>
    </xf>
    <xf numFmtId="38" fontId="31" fillId="0" borderId="0" xfId="8" applyFont="1" applyFill="1">
      <alignment vertical="center"/>
    </xf>
    <xf numFmtId="38" fontId="31" fillId="0" borderId="0" xfId="8" applyFont="1" applyFill="1" applyBorder="1" applyAlignment="1">
      <alignment horizontal="center" vertical="center"/>
    </xf>
    <xf numFmtId="38" fontId="32" fillId="0" borderId="0" xfId="8" applyFont="1" applyFill="1" applyAlignment="1">
      <alignment vertical="center" wrapText="1"/>
    </xf>
    <xf numFmtId="38" fontId="31" fillId="0" borderId="0" xfId="8" applyFont="1" applyFill="1" applyAlignment="1">
      <alignment horizontal="center" vertical="center" wrapText="1"/>
    </xf>
    <xf numFmtId="38" fontId="31" fillId="0" borderId="0" xfId="8" applyFont="1" applyFill="1" applyBorder="1" applyAlignment="1">
      <alignment horizontal="center" vertical="center" wrapText="1"/>
    </xf>
    <xf numFmtId="38" fontId="34" fillId="0" borderId="5" xfId="8" applyFont="1" applyFill="1" applyBorder="1" applyAlignment="1">
      <alignment horizontal="center" vertical="center"/>
    </xf>
    <xf numFmtId="38" fontId="31" fillId="0" borderId="0" xfId="8" applyFont="1" applyFill="1" applyAlignment="1">
      <alignment horizontal="left" vertical="center"/>
    </xf>
    <xf numFmtId="38" fontId="31" fillId="0" borderId="0" xfId="8" applyFont="1" applyFill="1" applyAlignment="1">
      <alignment horizontal="right" vertical="center"/>
    </xf>
    <xf numFmtId="0" fontId="2" fillId="0" borderId="0" xfId="11">
      <alignment vertical="center"/>
    </xf>
    <xf numFmtId="0" fontId="30" fillId="0" borderId="0" xfId="11" applyFont="1">
      <alignment vertical="center"/>
    </xf>
    <xf numFmtId="0" fontId="5" fillId="0" borderId="0" xfId="11" applyFont="1">
      <alignment vertical="center"/>
    </xf>
    <xf numFmtId="0" fontId="28" fillId="0" borderId="0" xfId="11" applyFont="1" applyAlignment="1">
      <alignment horizontal="right"/>
    </xf>
    <xf numFmtId="0" fontId="28" fillId="0" borderId="0" xfId="11" applyFont="1" applyAlignment="1">
      <alignment horizontal="right" vertical="center"/>
    </xf>
    <xf numFmtId="0" fontId="28" fillId="0" borderId="0" xfId="11" applyFont="1" applyAlignment="1"/>
    <xf numFmtId="0" fontId="5" fillId="0" borderId="10" xfId="11" applyFont="1" applyBorder="1">
      <alignment vertical="center"/>
    </xf>
    <xf numFmtId="38" fontId="33" fillId="0" borderId="0" xfId="8" applyFont="1" applyFill="1" applyAlignment="1">
      <alignment horizontal="center" vertical="center"/>
    </xf>
    <xf numFmtId="38" fontId="31" fillId="0" borderId="1" xfId="8" applyFont="1" applyFill="1" applyBorder="1" applyAlignment="1">
      <alignment horizontal="center" vertical="center" wrapText="1"/>
    </xf>
    <xf numFmtId="38" fontId="31" fillId="0" borderId="46" xfId="8" applyFont="1" applyFill="1" applyBorder="1" applyAlignment="1">
      <alignment horizontal="center" vertical="center"/>
    </xf>
    <xf numFmtId="38" fontId="31" fillId="0" borderId="47" xfId="8" applyFont="1" applyFill="1" applyBorder="1" applyAlignment="1">
      <alignment horizontal="center" vertical="center"/>
    </xf>
    <xf numFmtId="38" fontId="31" fillId="0" borderId="48" xfId="8" applyFont="1" applyFill="1" applyBorder="1" applyAlignment="1">
      <alignment horizontal="center" vertical="center"/>
    </xf>
    <xf numFmtId="38" fontId="37" fillId="0" borderId="1" xfId="8" applyFont="1" applyFill="1" applyBorder="1" applyAlignment="1">
      <alignment horizontal="center" vertical="center" wrapText="1" shrinkToFit="1"/>
    </xf>
    <xf numFmtId="38" fontId="37" fillId="0" borderId="1" xfId="8" applyFont="1" applyFill="1" applyBorder="1" applyAlignment="1">
      <alignment horizontal="center" vertical="center" shrinkToFit="1"/>
    </xf>
    <xf numFmtId="38" fontId="31" fillId="0" borderId="46" xfId="8" applyFont="1" applyFill="1" applyBorder="1" applyAlignment="1">
      <alignment horizontal="left" vertical="center"/>
    </xf>
    <xf numFmtId="38" fontId="31" fillId="0" borderId="47" xfId="8" applyFont="1" applyFill="1" applyBorder="1" applyAlignment="1">
      <alignment horizontal="left" vertical="center"/>
    </xf>
    <xf numFmtId="38" fontId="31" fillId="0" borderId="48" xfId="8" applyFont="1" applyFill="1" applyBorder="1" applyAlignment="1">
      <alignment horizontal="left" vertical="center"/>
    </xf>
    <xf numFmtId="38" fontId="31" fillId="0" borderId="45" xfId="8" applyFont="1" applyFill="1" applyBorder="1" applyAlignment="1">
      <alignment horizontal="center" vertical="center"/>
    </xf>
    <xf numFmtId="38" fontId="31" fillId="0" borderId="6" xfId="8" applyFont="1" applyFill="1" applyBorder="1" applyAlignment="1">
      <alignment horizontal="center" vertical="center"/>
    </xf>
    <xf numFmtId="38" fontId="31" fillId="0" borderId="8" xfId="8" applyFont="1" applyFill="1" applyBorder="1" applyAlignment="1">
      <alignment horizontal="center" vertical="center"/>
    </xf>
    <xf numFmtId="38" fontId="31" fillId="0" borderId="0" xfId="8" applyFont="1" applyFill="1" applyBorder="1" applyAlignment="1">
      <alignment horizontal="center" vertical="center"/>
    </xf>
    <xf numFmtId="38" fontId="31" fillId="0" borderId="2" xfId="8" applyFont="1" applyFill="1" applyBorder="1" applyAlignment="1">
      <alignment horizontal="center" vertical="center"/>
    </xf>
    <xf numFmtId="38" fontId="31" fillId="0" borderId="9" xfId="8" applyFont="1" applyFill="1" applyBorder="1" applyAlignment="1">
      <alignment horizontal="center" vertical="center"/>
    </xf>
    <xf numFmtId="38" fontId="31" fillId="0" borderId="44" xfId="8" applyFont="1" applyFill="1" applyBorder="1" applyAlignment="1">
      <alignment horizontal="center" vertical="center"/>
    </xf>
    <xf numFmtId="38" fontId="31" fillId="0" borderId="7" xfId="8" applyFont="1" applyFill="1" applyBorder="1" applyAlignment="1">
      <alignment horizontal="center" vertical="center"/>
    </xf>
    <xf numFmtId="38" fontId="31" fillId="0" borderId="8" xfId="8" applyFont="1" applyFill="1" applyBorder="1" applyAlignment="1">
      <alignment horizontal="left" vertical="top"/>
    </xf>
    <xf numFmtId="38" fontId="31" fillId="0" borderId="0" xfId="8" applyFont="1" applyFill="1" applyBorder="1" applyAlignment="1">
      <alignment horizontal="left" vertical="top"/>
    </xf>
    <xf numFmtId="38" fontId="31" fillId="0" borderId="2" xfId="8" applyFont="1" applyFill="1" applyBorder="1" applyAlignment="1">
      <alignment horizontal="left" vertical="top"/>
    </xf>
    <xf numFmtId="38" fontId="31" fillId="0" borderId="9" xfId="8" applyFont="1" applyFill="1" applyBorder="1" applyAlignment="1">
      <alignment horizontal="left" vertical="top"/>
    </xf>
    <xf numFmtId="38" fontId="31" fillId="0" borderId="44" xfId="8" applyFont="1" applyFill="1" applyBorder="1" applyAlignment="1">
      <alignment horizontal="left" vertical="top"/>
    </xf>
    <xf numFmtId="38" fontId="31" fillId="0" borderId="7" xfId="8" applyFont="1" applyFill="1" applyBorder="1" applyAlignment="1">
      <alignment horizontal="left" vertical="top"/>
    </xf>
    <xf numFmtId="38" fontId="31" fillId="0" borderId="12" xfId="8" applyFont="1" applyFill="1" applyBorder="1" applyAlignment="1">
      <alignment horizontal="center" vertical="center" wrapText="1" shrinkToFit="1"/>
    </xf>
    <xf numFmtId="38" fontId="31" fillId="0" borderId="11" xfId="8" applyFont="1" applyFill="1" applyBorder="1" applyAlignment="1">
      <alignment horizontal="center" vertical="center" shrinkToFit="1"/>
    </xf>
    <xf numFmtId="38" fontId="31" fillId="0" borderId="13" xfId="8" applyFont="1" applyFill="1" applyBorder="1" applyAlignment="1">
      <alignment horizontal="center" vertical="center" shrinkToFit="1"/>
    </xf>
    <xf numFmtId="38" fontId="31" fillId="0" borderId="12" xfId="8" applyFont="1" applyFill="1" applyBorder="1" applyAlignment="1">
      <alignment horizontal="center" vertical="center"/>
    </xf>
    <xf numFmtId="38" fontId="31" fillId="0" borderId="11" xfId="8" applyFont="1" applyFill="1" applyBorder="1" applyAlignment="1">
      <alignment horizontal="center" vertical="center"/>
    </xf>
    <xf numFmtId="38" fontId="31" fillId="0" borderId="13" xfId="8" applyFont="1" applyFill="1" applyBorder="1" applyAlignment="1">
      <alignment horizontal="center" vertical="center"/>
    </xf>
    <xf numFmtId="38" fontId="31" fillId="0" borderId="12" xfId="8" applyFont="1" applyFill="1" applyBorder="1" applyAlignment="1">
      <alignment horizontal="center" vertical="center" wrapText="1"/>
    </xf>
    <xf numFmtId="38" fontId="31" fillId="0" borderId="11" xfId="8" applyFont="1" applyFill="1" applyBorder="1" applyAlignment="1">
      <alignment horizontal="center" vertical="center" wrapText="1"/>
    </xf>
    <xf numFmtId="38" fontId="31" fillId="0" borderId="13" xfId="8" applyFont="1" applyFill="1" applyBorder="1" applyAlignment="1">
      <alignment horizontal="center" vertical="center" wrapText="1"/>
    </xf>
    <xf numFmtId="38" fontId="31" fillId="0" borderId="4" xfId="8" applyFont="1" applyFill="1" applyBorder="1" applyAlignment="1">
      <alignment horizontal="center" vertical="center"/>
    </xf>
    <xf numFmtId="38" fontId="31" fillId="0" borderId="17" xfId="8" applyFont="1" applyFill="1" applyBorder="1" applyAlignment="1">
      <alignment horizontal="center" vertical="center" wrapText="1"/>
    </xf>
    <xf numFmtId="38" fontId="31" fillId="0" borderId="3" xfId="8" applyFont="1" applyFill="1" applyBorder="1" applyAlignment="1">
      <alignment horizontal="center" vertical="center" wrapText="1"/>
    </xf>
    <xf numFmtId="38" fontId="31" fillId="0" borderId="8" xfId="8" applyFont="1" applyFill="1" applyBorder="1" applyAlignment="1">
      <alignment horizontal="center" vertical="center" wrapText="1"/>
    </xf>
    <xf numFmtId="38" fontId="31" fillId="0" borderId="2" xfId="8" applyFont="1" applyFill="1" applyBorder="1" applyAlignment="1">
      <alignment horizontal="center" vertical="center" wrapText="1"/>
    </xf>
    <xf numFmtId="38" fontId="31" fillId="0" borderId="17" xfId="8" applyFont="1" applyFill="1" applyBorder="1" applyAlignment="1">
      <alignment horizontal="center" vertical="center"/>
    </xf>
    <xf numFmtId="38" fontId="31" fillId="0" borderId="10" xfId="8" applyFont="1" applyFill="1" applyBorder="1" applyAlignment="1">
      <alignment horizontal="center" vertical="center"/>
    </xf>
    <xf numFmtId="38" fontId="31" fillId="0" borderId="3" xfId="8" applyFont="1" applyFill="1" applyBorder="1" applyAlignment="1">
      <alignment horizontal="center" vertical="center"/>
    </xf>
    <xf numFmtId="38" fontId="34" fillId="0" borderId="17" xfId="8" applyFont="1" applyFill="1" applyBorder="1" applyAlignment="1">
      <alignment horizontal="center" vertical="center" wrapText="1"/>
    </xf>
    <xf numFmtId="38" fontId="34" fillId="0" borderId="3" xfId="8" applyFont="1" applyFill="1" applyBorder="1" applyAlignment="1">
      <alignment horizontal="center" vertical="center" wrapText="1"/>
    </xf>
    <xf numFmtId="38" fontId="34" fillId="0" borderId="8" xfId="8" applyFont="1" applyFill="1" applyBorder="1" applyAlignment="1">
      <alignment horizontal="center" vertical="center" wrapText="1"/>
    </xf>
    <xf numFmtId="38" fontId="34" fillId="0" borderId="2" xfId="8" applyFont="1" applyFill="1" applyBorder="1" applyAlignment="1">
      <alignment horizontal="center" vertical="center" wrapText="1"/>
    </xf>
    <xf numFmtId="38" fontId="34" fillId="0" borderId="9" xfId="8" applyFont="1" applyFill="1" applyBorder="1" applyAlignment="1">
      <alignment horizontal="center" vertical="center" wrapText="1"/>
    </xf>
    <xf numFmtId="38" fontId="34" fillId="0" borderId="7" xfId="8" applyFont="1" applyFill="1" applyBorder="1" applyAlignment="1">
      <alignment horizontal="center" vertical="center" wrapText="1"/>
    </xf>
    <xf numFmtId="38" fontId="31" fillId="0" borderId="46" xfId="8" applyFont="1" applyFill="1" applyBorder="1" applyAlignment="1">
      <alignment horizontal="left" vertical="center" wrapText="1"/>
    </xf>
    <xf numFmtId="38" fontId="31" fillId="0" borderId="47" xfId="8" applyFont="1" applyFill="1" applyBorder="1" applyAlignment="1">
      <alignment horizontal="left" vertical="center" wrapText="1"/>
    </xf>
    <xf numFmtId="38" fontId="31" fillId="0" borderId="48" xfId="8" applyFont="1" applyFill="1" applyBorder="1" applyAlignment="1">
      <alignment horizontal="left" vertical="center" wrapText="1"/>
    </xf>
    <xf numFmtId="38" fontId="31" fillId="0" borderId="0" xfId="8" applyFont="1" applyFill="1" applyBorder="1" applyAlignment="1">
      <alignment horizontal="center" vertical="center" wrapText="1"/>
    </xf>
    <xf numFmtId="38" fontId="31" fillId="0" borderId="44" xfId="8" applyFont="1" applyFill="1" applyBorder="1" applyAlignment="1">
      <alignment horizontal="center" vertical="center" wrapText="1"/>
    </xf>
    <xf numFmtId="38" fontId="31" fillId="0" borderId="7" xfId="8" applyFont="1" applyFill="1" applyBorder="1" applyAlignment="1">
      <alignment horizontal="center" vertical="center" wrapText="1"/>
    </xf>
    <xf numFmtId="38" fontId="31" fillId="0" borderId="12" xfId="8" applyFont="1" applyFill="1" applyBorder="1" applyAlignment="1">
      <alignment horizontal="left" vertical="center"/>
    </xf>
    <xf numFmtId="38" fontId="31" fillId="0" borderId="11" xfId="8" applyFont="1" applyFill="1" applyBorder="1" applyAlignment="1">
      <alignment horizontal="left" vertical="center"/>
    </xf>
    <xf numFmtId="38" fontId="31" fillId="0" borderId="13" xfId="8" applyFont="1" applyFill="1" applyBorder="1" applyAlignment="1">
      <alignment horizontal="left" vertical="center"/>
    </xf>
    <xf numFmtId="0" fontId="35" fillId="0" borderId="50" xfId="11" applyFont="1" applyBorder="1" applyAlignment="1">
      <alignment horizontal="center" vertical="center"/>
    </xf>
    <xf numFmtId="0" fontId="35" fillId="0" borderId="49" xfId="11" applyFont="1" applyBorder="1" applyAlignment="1">
      <alignment horizontal="center" vertical="center"/>
    </xf>
    <xf numFmtId="0" fontId="35" fillId="0" borderId="10" xfId="11" applyFont="1" applyBorder="1" applyAlignment="1">
      <alignment horizontal="center" vertical="center"/>
    </xf>
    <xf numFmtId="0" fontId="35" fillId="0" borderId="3" xfId="11" applyFont="1" applyBorder="1" applyAlignment="1">
      <alignment horizontal="center" vertical="center"/>
    </xf>
    <xf numFmtId="49" fontId="35" fillId="0" borderId="9" xfId="11" applyNumberFormat="1" applyFont="1" applyBorder="1" applyAlignment="1">
      <alignment horizontal="right" vertical="center"/>
    </xf>
    <xf numFmtId="49" fontId="35" fillId="0" borderId="51" xfId="11" applyNumberFormat="1" applyFont="1" applyBorder="1" applyAlignment="1">
      <alignment horizontal="right" vertical="center"/>
    </xf>
    <xf numFmtId="49" fontId="35" fillId="0" borderId="52" xfId="11" applyNumberFormat="1" applyFont="1" applyBorder="1" applyAlignment="1">
      <alignment horizontal="right" vertical="center"/>
    </xf>
    <xf numFmtId="0" fontId="35" fillId="0" borderId="52" xfId="11" applyFont="1" applyBorder="1" applyAlignment="1">
      <alignment horizontal="right" vertical="center"/>
    </xf>
    <xf numFmtId="0" fontId="35" fillId="0" borderId="51" xfId="11" applyFont="1" applyBorder="1" applyAlignment="1">
      <alignment horizontal="right" vertical="center"/>
    </xf>
    <xf numFmtId="0" fontId="35" fillId="0" borderId="53" xfId="11" applyFont="1" applyBorder="1" applyAlignment="1">
      <alignment horizontal="right" vertical="center"/>
    </xf>
    <xf numFmtId="0" fontId="35" fillId="0" borderId="0" xfId="11" applyFont="1" applyAlignment="1">
      <alignment horizontal="right" vertical="center"/>
    </xf>
    <xf numFmtId="0" fontId="35" fillId="0" borderId="17" xfId="11" applyFont="1" applyBorder="1" applyAlignment="1">
      <alignment horizontal="center" vertical="center"/>
    </xf>
    <xf numFmtId="0" fontId="35" fillId="0" borderId="50" xfId="11" applyFont="1" applyBorder="1" applyAlignment="1">
      <alignment horizontal="center" vertical="center" wrapText="1"/>
    </xf>
    <xf numFmtId="0" fontId="35" fillId="0" borderId="49" xfId="11" applyFont="1" applyBorder="1" applyAlignment="1">
      <alignment horizontal="center" vertical="center" wrapText="1"/>
    </xf>
    <xf numFmtId="49" fontId="35" fillId="0" borderId="52" xfId="11" applyNumberFormat="1" applyFont="1" applyBorder="1" applyAlignment="1">
      <alignment horizontal="center" vertical="center"/>
    </xf>
    <xf numFmtId="49" fontId="35" fillId="0" borderId="51" xfId="11" applyNumberFormat="1" applyFont="1" applyBorder="1" applyAlignment="1">
      <alignment horizontal="center" vertical="center"/>
    </xf>
    <xf numFmtId="49" fontId="35" fillId="0" borderId="44" xfId="11" applyNumberFormat="1" applyFont="1" applyBorder="1" applyAlignment="1">
      <alignment horizontal="center" vertical="center"/>
    </xf>
    <xf numFmtId="49" fontId="35" fillId="0" borderId="7" xfId="11" applyNumberFormat="1" applyFont="1" applyBorder="1" applyAlignment="1">
      <alignment horizontal="center" vertical="center"/>
    </xf>
    <xf numFmtId="0" fontId="34" fillId="0" borderId="17" xfId="11" applyFont="1" applyBorder="1" applyAlignment="1">
      <alignment horizontal="right" vertical="center"/>
    </xf>
    <xf numFmtId="0" fontId="34" fillId="0" borderId="49" xfId="11" applyFont="1" applyBorder="1" applyAlignment="1">
      <alignment horizontal="right" vertical="center"/>
    </xf>
    <xf numFmtId="0" fontId="34" fillId="0" borderId="50" xfId="11" applyFont="1" applyBorder="1" applyAlignment="1">
      <alignment horizontal="right" vertical="center"/>
    </xf>
    <xf numFmtId="0" fontId="34" fillId="0" borderId="50" xfId="11" applyFont="1" applyBorder="1" applyAlignment="1">
      <alignment horizontal="center" vertical="center"/>
    </xf>
    <xf numFmtId="0" fontId="34" fillId="0" borderId="49" xfId="11" applyFont="1" applyBorder="1" applyAlignment="1">
      <alignment horizontal="center" vertical="center"/>
    </xf>
    <xf numFmtId="0" fontId="28" fillId="0" borderId="0" xfId="11" applyFont="1" applyAlignment="1"/>
    <xf numFmtId="0" fontId="2" fillId="0" borderId="0" xfId="11">
      <alignment vertical="center"/>
    </xf>
    <xf numFmtId="0" fontId="35" fillId="0" borderId="0" xfId="11" applyFont="1" applyAlignment="1">
      <alignment horizontal="center" vertical="center"/>
    </xf>
    <xf numFmtId="0" fontId="35" fillId="0" borderId="2" xfId="11" applyFont="1" applyBorder="1" applyAlignment="1">
      <alignment horizontal="center" vertical="center"/>
    </xf>
    <xf numFmtId="180" fontId="28" fillId="0" borderId="9" xfId="11" applyNumberFormat="1" applyFont="1" applyBorder="1" applyAlignment="1">
      <alignment horizontal="right" vertical="center"/>
    </xf>
    <xf numFmtId="180" fontId="28" fillId="0" borderId="51" xfId="11" applyNumberFormat="1" applyFont="1" applyBorder="1" applyAlignment="1">
      <alignment horizontal="right" vertical="center"/>
    </xf>
    <xf numFmtId="180" fontId="28" fillId="18" borderId="52" xfId="11" applyNumberFormat="1" applyFont="1" applyFill="1" applyBorder="1" applyAlignment="1">
      <alignment horizontal="right" vertical="center"/>
    </xf>
    <xf numFmtId="180" fontId="28" fillId="18" borderId="51" xfId="11" applyNumberFormat="1" applyFont="1" applyFill="1" applyBorder="1" applyAlignment="1">
      <alignment horizontal="right" vertical="center"/>
    </xf>
    <xf numFmtId="180" fontId="28" fillId="0" borderId="52" xfId="11" applyNumberFormat="1" applyFont="1" applyBorder="1" applyAlignment="1">
      <alignment horizontal="right" vertical="center"/>
    </xf>
    <xf numFmtId="13" fontId="28" fillId="0" borderId="52" xfId="11" applyNumberFormat="1" applyFont="1" applyBorder="1" applyAlignment="1">
      <alignment horizontal="right" vertical="center"/>
    </xf>
    <xf numFmtId="13" fontId="28" fillId="0" borderId="51" xfId="11" applyNumberFormat="1" applyFont="1" applyBorder="1" applyAlignment="1">
      <alignment horizontal="right" vertical="center"/>
    </xf>
    <xf numFmtId="181" fontId="36" fillId="0" borderId="52" xfId="8" applyNumberFormat="1" applyFont="1" applyFill="1" applyBorder="1" applyAlignment="1">
      <alignment horizontal="center" vertical="center"/>
    </xf>
    <xf numFmtId="181" fontId="36" fillId="0" borderId="51" xfId="8" applyNumberFormat="1" applyFont="1" applyFill="1" applyBorder="1" applyAlignment="1">
      <alignment horizontal="center" vertical="center"/>
    </xf>
    <xf numFmtId="180" fontId="36" fillId="0" borderId="52" xfId="11" applyNumberFormat="1" applyFont="1" applyBorder="1" applyAlignment="1">
      <alignment horizontal="right" vertical="center"/>
    </xf>
    <xf numFmtId="0" fontId="36" fillId="0" borderId="51" xfId="11" applyFont="1" applyBorder="1" applyAlignment="1">
      <alignment horizontal="right" vertical="center"/>
    </xf>
    <xf numFmtId="0" fontId="34" fillId="0" borderId="44" xfId="11" applyFont="1" applyBorder="1" applyAlignment="1">
      <alignment horizontal="center" vertical="center"/>
    </xf>
    <xf numFmtId="0" fontId="34" fillId="0" borderId="7" xfId="11" applyFont="1" applyBorder="1" applyAlignment="1">
      <alignment horizontal="center" vertical="center"/>
    </xf>
    <xf numFmtId="0" fontId="28" fillId="0" borderId="0" xfId="11" applyFont="1" applyAlignment="1">
      <alignment horizontal="left"/>
    </xf>
    <xf numFmtId="0" fontId="8" fillId="0" borderId="0" xfId="0" applyFont="1" applyAlignment="1">
      <alignment horizontal="center" vertical="center"/>
    </xf>
    <xf numFmtId="0" fontId="8" fillId="17" borderId="0" xfId="0" applyFont="1" applyFill="1" applyAlignment="1">
      <alignment horizontal="righ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0" fillId="0" borderId="0" xfId="0" applyAlignment="1">
      <alignment horizontal="center"/>
    </xf>
    <xf numFmtId="0" fontId="9" fillId="0" borderId="4" xfId="0" applyFont="1" applyBorder="1" applyAlignment="1">
      <alignment horizontal="left" vertical="center" wrapText="1"/>
    </xf>
    <xf numFmtId="0" fontId="26" fillId="0" borderId="0" xfId="0" applyFont="1" applyAlignment="1">
      <alignment horizontal="left" vertical="center" wrapText="1"/>
    </xf>
    <xf numFmtId="0" fontId="8" fillId="0" borderId="0" xfId="0" applyFont="1" applyAlignment="1">
      <alignment horizontal="right" vertical="center"/>
    </xf>
    <xf numFmtId="0" fontId="9" fillId="0" borderId="0" xfId="0" applyFont="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7" fontId="5" fillId="2" borderId="0" xfId="0" applyNumberFormat="1" applyFont="1" applyFill="1" applyAlignment="1">
      <alignment horizontal="left" vertical="center"/>
    </xf>
    <xf numFmtId="0" fontId="5" fillId="2" borderId="0" xfId="0" applyFont="1" applyFill="1" applyAlignment="1">
      <alignment horizontal="right" vertical="center"/>
    </xf>
    <xf numFmtId="0" fontId="5" fillId="0" borderId="0" xfId="0" applyFont="1" applyAlignment="1">
      <alignment vertical="center" wrapText="1"/>
    </xf>
    <xf numFmtId="177" fontId="10" fillId="2" borderId="0" xfId="0" applyNumberFormat="1" applyFont="1" applyFill="1" applyAlignment="1">
      <alignment horizontal="right" vertical="center"/>
    </xf>
    <xf numFmtId="0" fontId="5" fillId="2" borderId="0" xfId="0" applyFont="1" applyFill="1" applyAlignment="1">
      <alignment horizontal="left" vertical="center" shrinkToFit="1"/>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4" fillId="0" borderId="0" xfId="2" applyFont="1" applyAlignment="1">
      <alignment horizontal="center" vertical="center"/>
    </xf>
    <xf numFmtId="0" fontId="13" fillId="0" borderId="1" xfId="2" applyFont="1" applyBorder="1" applyAlignment="1">
      <alignment horizontal="center" vertical="center"/>
    </xf>
    <xf numFmtId="0" fontId="13" fillId="0" borderId="5" xfId="2" applyFont="1" applyBorder="1" applyAlignment="1">
      <alignment horizontal="center" vertical="center"/>
    </xf>
  </cellXfs>
  <cellStyles count="13">
    <cellStyle name="桁区切り" xfId="1" builtinId="6"/>
    <cellStyle name="桁区切り 2" xfId="8" xr:uid="{00000000-0005-0000-0000-000001000000}"/>
    <cellStyle name="標準" xfId="0" builtinId="0"/>
    <cellStyle name="標準 10" xfId="4" xr:uid="{00000000-0005-0000-0000-000003000000}"/>
    <cellStyle name="標準 2" xfId="2" xr:uid="{00000000-0005-0000-0000-000004000000}"/>
    <cellStyle name="標準 2 2" xfId="9" xr:uid="{00000000-0005-0000-0000-000005000000}"/>
    <cellStyle name="標準 3" xfId="3" xr:uid="{00000000-0005-0000-0000-000006000000}"/>
    <cellStyle name="標準 4" xfId="5" xr:uid="{00000000-0005-0000-0000-000007000000}"/>
    <cellStyle name="標準 4 2" xfId="6" xr:uid="{00000000-0005-0000-0000-000008000000}"/>
    <cellStyle name="標準 5" xfId="7" xr:uid="{00000000-0005-0000-0000-000009000000}"/>
    <cellStyle name="標準 6" xfId="10" xr:uid="{00000000-0005-0000-0000-00000A000000}"/>
    <cellStyle name="標準 7" xfId="11" xr:uid="{00000000-0005-0000-0000-00000B000000}"/>
    <cellStyle name="標準 8" xfId="12" xr:uid="{00000000-0005-0000-0000-00000C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04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04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04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04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04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04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07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07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07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07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07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07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07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0A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0A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0A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0A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0A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0A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0A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0"/>
  <sheetViews>
    <sheetView showGridLines="0" tabSelected="1" view="pageBreakPreview" zoomScale="85" zoomScaleNormal="100" zoomScaleSheetLayoutView="85" workbookViewId="0">
      <selection activeCell="F11" sqref="F11"/>
    </sheetView>
  </sheetViews>
  <sheetFormatPr defaultColWidth="9" defaultRowHeight="14.4" x14ac:dyDescent="0.2"/>
  <cols>
    <col min="1" max="1" width="2.6640625" style="275" customWidth="1"/>
    <col min="2" max="19" width="6.77734375" style="277" customWidth="1"/>
    <col min="20" max="20" width="9" style="277"/>
    <col min="21" max="16384" width="9" style="275"/>
  </cols>
  <sheetData>
    <row r="1" spans="1:23" x14ac:dyDescent="0.2">
      <c r="B1" s="276" t="s">
        <v>615</v>
      </c>
      <c r="C1" s="267"/>
      <c r="D1" s="267"/>
      <c r="E1" s="267"/>
      <c r="F1" s="267"/>
      <c r="G1" s="267"/>
      <c r="H1" s="267"/>
      <c r="I1" s="267"/>
      <c r="J1" s="267"/>
      <c r="K1" s="267"/>
      <c r="L1" s="267"/>
      <c r="M1" s="267"/>
      <c r="N1" s="267"/>
      <c r="O1" s="267"/>
      <c r="P1" s="267"/>
    </row>
    <row r="2" spans="1:23" x14ac:dyDescent="0.2">
      <c r="B2" s="267"/>
      <c r="C2" s="267"/>
      <c r="D2" s="267"/>
      <c r="E2" s="267"/>
      <c r="F2" s="267"/>
      <c r="G2" s="267"/>
      <c r="H2" s="267"/>
      <c r="I2" s="268"/>
      <c r="J2" s="268"/>
      <c r="K2" s="268"/>
      <c r="L2" s="268"/>
      <c r="M2" s="268"/>
      <c r="N2" s="268"/>
      <c r="O2" s="268"/>
      <c r="P2" s="267"/>
    </row>
    <row r="3" spans="1:23" ht="27.75" customHeight="1" x14ac:dyDescent="0.2">
      <c r="A3" s="269"/>
      <c r="B3" s="282" t="s">
        <v>606</v>
      </c>
      <c r="C3" s="282"/>
      <c r="D3" s="282"/>
      <c r="E3" s="282"/>
      <c r="F3" s="282"/>
      <c r="G3" s="282"/>
      <c r="H3" s="282"/>
      <c r="I3" s="282"/>
      <c r="J3" s="282"/>
      <c r="K3" s="282"/>
      <c r="L3" s="282"/>
      <c r="M3" s="282"/>
      <c r="N3" s="282"/>
      <c r="O3" s="282"/>
      <c r="P3" s="282"/>
      <c r="Q3" s="282"/>
      <c r="R3" s="282"/>
      <c r="S3" s="282"/>
    </row>
    <row r="4" spans="1:23" x14ac:dyDescent="0.2">
      <c r="B4" s="270"/>
      <c r="C4" s="270"/>
      <c r="D4" s="270"/>
      <c r="E4" s="270"/>
      <c r="F4" s="270"/>
      <c r="G4" s="270"/>
      <c r="H4" s="271"/>
      <c r="I4" s="271"/>
      <c r="J4" s="271"/>
      <c r="K4" s="271"/>
      <c r="L4" s="271"/>
      <c r="M4" s="271"/>
      <c r="N4" s="271"/>
      <c r="O4" s="271"/>
      <c r="P4" s="267"/>
    </row>
    <row r="5" spans="1:23" ht="14.25" customHeight="1" x14ac:dyDescent="0.2">
      <c r="B5" s="283" t="s">
        <v>583</v>
      </c>
      <c r="C5" s="272" t="s">
        <v>584</v>
      </c>
      <c r="D5" s="284"/>
      <c r="E5" s="285"/>
      <c r="F5" s="285"/>
      <c r="G5" s="286"/>
      <c r="H5" s="287" t="s">
        <v>585</v>
      </c>
      <c r="I5" s="289" t="s">
        <v>607</v>
      </c>
      <c r="J5" s="290"/>
      <c r="K5" s="290"/>
      <c r="L5" s="290"/>
      <c r="M5" s="290"/>
      <c r="N5" s="290"/>
      <c r="O5" s="290"/>
      <c r="P5" s="290"/>
      <c r="Q5" s="290"/>
      <c r="R5" s="290"/>
      <c r="S5" s="291"/>
      <c r="U5" s="277"/>
    </row>
    <row r="6" spans="1:23" ht="14.25" customHeight="1" x14ac:dyDescent="0.2">
      <c r="B6" s="283"/>
      <c r="C6" s="292" t="s">
        <v>586</v>
      </c>
      <c r="D6" s="294"/>
      <c r="E6" s="295"/>
      <c r="F6" s="295"/>
      <c r="G6" s="296"/>
      <c r="H6" s="288"/>
      <c r="I6" s="300"/>
      <c r="J6" s="301"/>
      <c r="K6" s="301"/>
      <c r="L6" s="301"/>
      <c r="M6" s="301"/>
      <c r="N6" s="301"/>
      <c r="O6" s="301"/>
      <c r="P6" s="301"/>
      <c r="Q6" s="301"/>
      <c r="R6" s="301"/>
      <c r="S6" s="302"/>
      <c r="U6" s="277"/>
    </row>
    <row r="7" spans="1:23" ht="14.25" customHeight="1" x14ac:dyDescent="0.2">
      <c r="B7" s="283"/>
      <c r="C7" s="293"/>
      <c r="D7" s="297"/>
      <c r="E7" s="298"/>
      <c r="F7" s="298"/>
      <c r="G7" s="299"/>
      <c r="H7" s="288"/>
      <c r="I7" s="303"/>
      <c r="J7" s="304"/>
      <c r="K7" s="304"/>
      <c r="L7" s="304"/>
      <c r="M7" s="304"/>
      <c r="N7" s="304"/>
      <c r="O7" s="304"/>
      <c r="P7" s="304"/>
      <c r="Q7" s="304"/>
      <c r="R7" s="304"/>
      <c r="S7" s="305"/>
      <c r="U7" s="277"/>
    </row>
    <row r="8" spans="1:23" ht="14.25" customHeight="1" x14ac:dyDescent="0.2">
      <c r="B8" s="283" t="s">
        <v>587</v>
      </c>
      <c r="C8" s="272" t="s">
        <v>584</v>
      </c>
      <c r="D8" s="284"/>
      <c r="E8" s="285"/>
      <c r="F8" s="285"/>
      <c r="G8" s="286"/>
      <c r="H8" s="287" t="s">
        <v>585</v>
      </c>
      <c r="I8" s="289" t="s">
        <v>607</v>
      </c>
      <c r="J8" s="290"/>
      <c r="K8" s="290"/>
      <c r="L8" s="290"/>
      <c r="M8" s="290"/>
      <c r="N8" s="290"/>
      <c r="O8" s="290"/>
      <c r="P8" s="290"/>
      <c r="Q8" s="290"/>
      <c r="R8" s="290"/>
      <c r="S8" s="291"/>
      <c r="U8" s="277"/>
    </row>
    <row r="9" spans="1:23" x14ac:dyDescent="0.2">
      <c r="B9" s="283"/>
      <c r="C9" s="315" t="s">
        <v>586</v>
      </c>
      <c r="D9" s="294"/>
      <c r="E9" s="295"/>
      <c r="F9" s="295"/>
      <c r="G9" s="296"/>
      <c r="H9" s="288"/>
      <c r="I9" s="300"/>
      <c r="J9" s="301"/>
      <c r="K9" s="301"/>
      <c r="L9" s="301"/>
      <c r="M9" s="301"/>
      <c r="N9" s="301"/>
      <c r="O9" s="301"/>
      <c r="P9" s="301"/>
      <c r="Q9" s="301"/>
      <c r="R9" s="301"/>
      <c r="S9" s="302"/>
      <c r="U9" s="277"/>
    </row>
    <row r="10" spans="1:23" x14ac:dyDescent="0.2">
      <c r="B10" s="283"/>
      <c r="C10" s="293"/>
      <c r="D10" s="297"/>
      <c r="E10" s="298"/>
      <c r="F10" s="298"/>
      <c r="G10" s="299"/>
      <c r="H10" s="288"/>
      <c r="I10" s="303"/>
      <c r="J10" s="304"/>
      <c r="K10" s="304"/>
      <c r="L10" s="304"/>
      <c r="M10" s="304"/>
      <c r="N10" s="304"/>
      <c r="O10" s="304"/>
      <c r="P10" s="304"/>
      <c r="Q10" s="304"/>
      <c r="R10" s="304"/>
      <c r="S10" s="305"/>
      <c r="U10" s="277"/>
    </row>
    <row r="11" spans="1:23" ht="14.25" customHeight="1" x14ac:dyDescent="0.2">
      <c r="B11" s="270"/>
      <c r="C11" s="270"/>
      <c r="D11" s="270"/>
      <c r="E11" s="270"/>
      <c r="F11" s="270"/>
      <c r="G11" s="270"/>
      <c r="H11" s="271"/>
      <c r="I11" s="271"/>
      <c r="J11" s="271"/>
      <c r="K11" s="271"/>
      <c r="L11" s="271"/>
      <c r="M11" s="271"/>
      <c r="N11" s="271"/>
      <c r="O11" s="271"/>
      <c r="P11" s="267"/>
    </row>
    <row r="12" spans="1:23" x14ac:dyDescent="0.2">
      <c r="B12" s="273" t="s">
        <v>588</v>
      </c>
      <c r="C12" s="270"/>
      <c r="D12" s="270"/>
      <c r="E12" s="270"/>
      <c r="F12" s="270"/>
      <c r="G12" s="270"/>
      <c r="H12" s="271"/>
      <c r="I12" s="271"/>
      <c r="J12" s="271"/>
      <c r="K12" s="271"/>
      <c r="L12" s="271"/>
      <c r="M12" s="271"/>
      <c r="N12" s="271"/>
      <c r="O12" s="271"/>
      <c r="P12" s="267"/>
    </row>
    <row r="13" spans="1:23" ht="18.75" customHeight="1" x14ac:dyDescent="0.2">
      <c r="B13" s="316" t="s">
        <v>589</v>
      </c>
      <c r="C13" s="317"/>
      <c r="D13" s="320"/>
      <c r="E13" s="321"/>
      <c r="F13" s="321"/>
      <c r="G13" s="322"/>
      <c r="H13" s="323" t="s">
        <v>608</v>
      </c>
      <c r="I13" s="324"/>
      <c r="J13" s="329" t="s">
        <v>609</v>
      </c>
      <c r="K13" s="330"/>
      <c r="L13" s="330"/>
      <c r="M13" s="330"/>
      <c r="N13" s="330"/>
      <c r="O13" s="330"/>
      <c r="P13" s="330"/>
      <c r="Q13" s="330"/>
      <c r="R13" s="330"/>
      <c r="S13" s="331"/>
      <c r="U13" s="277"/>
      <c r="V13" s="277"/>
    </row>
    <row r="14" spans="1:23" x14ac:dyDescent="0.2">
      <c r="B14" s="318"/>
      <c r="C14" s="319"/>
      <c r="D14" s="294"/>
      <c r="E14" s="295"/>
      <c r="F14" s="295"/>
      <c r="G14" s="296"/>
      <c r="H14" s="325"/>
      <c r="I14" s="326"/>
      <c r="J14" s="318"/>
      <c r="K14" s="332"/>
      <c r="L14" s="332"/>
      <c r="M14" s="332"/>
      <c r="N14" s="332"/>
      <c r="O14" s="332"/>
      <c r="P14" s="332"/>
      <c r="Q14" s="332"/>
      <c r="R14" s="332"/>
      <c r="S14" s="319"/>
      <c r="U14" s="277"/>
      <c r="V14" s="277"/>
    </row>
    <row r="15" spans="1:23" x14ac:dyDescent="0.2">
      <c r="B15" s="318"/>
      <c r="C15" s="319"/>
      <c r="D15" s="294"/>
      <c r="E15" s="295"/>
      <c r="F15" s="295"/>
      <c r="G15" s="296"/>
      <c r="H15" s="327"/>
      <c r="I15" s="328"/>
      <c r="J15" s="318"/>
      <c r="K15" s="332"/>
      <c r="L15" s="332"/>
      <c r="M15" s="332"/>
      <c r="N15" s="332"/>
      <c r="O15" s="332"/>
      <c r="P15" s="332"/>
      <c r="Q15" s="332"/>
      <c r="R15" s="333"/>
      <c r="S15" s="334"/>
      <c r="U15" s="277"/>
      <c r="V15" s="277"/>
    </row>
    <row r="16" spans="1:23" ht="42.75" customHeight="1" x14ac:dyDescent="0.2">
      <c r="B16" s="306" t="s">
        <v>610</v>
      </c>
      <c r="C16" s="307"/>
      <c r="D16" s="307"/>
      <c r="E16" s="308"/>
      <c r="F16" s="309" t="s">
        <v>616</v>
      </c>
      <c r="G16" s="310"/>
      <c r="H16" s="310"/>
      <c r="I16" s="311"/>
      <c r="J16" s="312" t="s">
        <v>611</v>
      </c>
      <c r="K16" s="313"/>
      <c r="L16" s="313"/>
      <c r="M16" s="314"/>
      <c r="N16" s="335" t="s">
        <v>617</v>
      </c>
      <c r="O16" s="336"/>
      <c r="P16" s="336"/>
      <c r="Q16" s="336"/>
      <c r="R16" s="336"/>
      <c r="S16" s="337"/>
      <c r="U16" s="277"/>
      <c r="V16" s="277"/>
      <c r="W16" s="277"/>
    </row>
    <row r="17" spans="1:20" x14ac:dyDescent="0.2">
      <c r="B17" s="274"/>
      <c r="C17" s="267"/>
      <c r="D17" s="267"/>
      <c r="E17" s="267"/>
      <c r="F17" s="267"/>
      <c r="G17" s="267"/>
      <c r="H17" s="267"/>
      <c r="I17" s="267"/>
      <c r="J17" s="267"/>
      <c r="K17" s="267"/>
      <c r="L17" s="267"/>
      <c r="M17" s="267"/>
      <c r="N17" s="267"/>
      <c r="O17" s="267"/>
      <c r="P17" s="267"/>
      <c r="S17" s="281"/>
    </row>
    <row r="18" spans="1:20" x14ac:dyDescent="0.2">
      <c r="B18" s="267" t="s">
        <v>590</v>
      </c>
      <c r="C18" s="267"/>
      <c r="D18" s="267"/>
      <c r="E18" s="267"/>
      <c r="F18" s="267"/>
      <c r="G18" s="267"/>
      <c r="H18" s="267"/>
      <c r="I18" s="267"/>
      <c r="J18" s="267"/>
      <c r="K18" s="267"/>
      <c r="L18" s="267"/>
      <c r="M18" s="267"/>
      <c r="N18" s="267"/>
      <c r="O18" s="267"/>
      <c r="P18" s="267"/>
    </row>
    <row r="19" spans="1:20" x14ac:dyDescent="0.2">
      <c r="B19" s="349" t="s">
        <v>591</v>
      </c>
      <c r="C19" s="339"/>
      <c r="D19" s="350" t="s">
        <v>592</v>
      </c>
      <c r="E19" s="351"/>
      <c r="F19" s="350" t="s">
        <v>593</v>
      </c>
      <c r="G19" s="351"/>
      <c r="H19" s="350" t="s">
        <v>594</v>
      </c>
      <c r="I19" s="351"/>
      <c r="J19" s="338" t="s">
        <v>595</v>
      </c>
      <c r="K19" s="339"/>
      <c r="L19" s="350" t="s">
        <v>596</v>
      </c>
      <c r="M19" s="351"/>
      <c r="N19" s="338" t="s">
        <v>14</v>
      </c>
      <c r="O19" s="339"/>
      <c r="P19" s="338" t="s">
        <v>612</v>
      </c>
      <c r="Q19" s="339"/>
      <c r="R19" s="340" t="s">
        <v>12</v>
      </c>
      <c r="S19" s="341"/>
    </row>
    <row r="20" spans="1:20" x14ac:dyDescent="0.2">
      <c r="B20" s="342" t="s">
        <v>581</v>
      </c>
      <c r="C20" s="343"/>
      <c r="D20" s="344" t="s">
        <v>582</v>
      </c>
      <c r="E20" s="343"/>
      <c r="F20" s="344" t="s">
        <v>11</v>
      </c>
      <c r="G20" s="343"/>
      <c r="H20" s="345" t="s">
        <v>597</v>
      </c>
      <c r="I20" s="346"/>
      <c r="J20" s="344" t="s">
        <v>598</v>
      </c>
      <c r="K20" s="343"/>
      <c r="L20" s="347" t="s">
        <v>599</v>
      </c>
      <c r="M20" s="348"/>
      <c r="N20" s="344" t="s">
        <v>132</v>
      </c>
      <c r="O20" s="343"/>
      <c r="P20" s="352" t="s">
        <v>613</v>
      </c>
      <c r="Q20" s="353"/>
      <c r="R20" s="354"/>
      <c r="S20" s="355"/>
    </row>
    <row r="21" spans="1:20" x14ac:dyDescent="0.2">
      <c r="B21" s="356" t="s">
        <v>600</v>
      </c>
      <c r="C21" s="357"/>
      <c r="D21" s="358" t="s">
        <v>600</v>
      </c>
      <c r="E21" s="357"/>
      <c r="F21" s="358" t="s">
        <v>600</v>
      </c>
      <c r="G21" s="357"/>
      <c r="H21" s="358" t="s">
        <v>600</v>
      </c>
      <c r="I21" s="357"/>
      <c r="J21" s="359"/>
      <c r="K21" s="360"/>
      <c r="L21" s="358" t="s">
        <v>600</v>
      </c>
      <c r="M21" s="357"/>
      <c r="N21" s="358" t="s">
        <v>600</v>
      </c>
      <c r="O21" s="357"/>
      <c r="P21" s="358" t="s">
        <v>600</v>
      </c>
      <c r="Q21" s="357"/>
      <c r="R21" s="363"/>
      <c r="S21" s="364"/>
    </row>
    <row r="22" spans="1:20" ht="27" customHeight="1" x14ac:dyDescent="0.2">
      <c r="B22" s="365"/>
      <c r="C22" s="366"/>
      <c r="D22" s="367">
        <v>400000</v>
      </c>
      <c r="E22" s="368"/>
      <c r="F22" s="369">
        <f>MIN(B22:E22)</f>
        <v>400000</v>
      </c>
      <c r="G22" s="366"/>
      <c r="H22" s="369">
        <f>F22</f>
        <v>400000</v>
      </c>
      <c r="I22" s="366"/>
      <c r="J22" s="370" t="s">
        <v>601</v>
      </c>
      <c r="K22" s="371"/>
      <c r="L22" s="369">
        <f>ROUNDDOWN(H22,3)</f>
        <v>400000</v>
      </c>
      <c r="M22" s="366"/>
      <c r="N22" s="372"/>
      <c r="O22" s="373"/>
      <c r="P22" s="374">
        <f>MIN(L22:O22)</f>
        <v>400000</v>
      </c>
      <c r="Q22" s="375"/>
      <c r="R22" s="376"/>
      <c r="S22" s="377"/>
    </row>
    <row r="23" spans="1:20" ht="28.5" customHeight="1" x14ac:dyDescent="0.2">
      <c r="R23" s="275"/>
      <c r="S23" s="275"/>
      <c r="T23" s="275"/>
    </row>
    <row r="24" spans="1:20" x14ac:dyDescent="0.15">
      <c r="A24" s="278"/>
      <c r="B24" s="279" t="s">
        <v>602</v>
      </c>
      <c r="C24" s="378" t="s">
        <v>603</v>
      </c>
      <c r="D24" s="378"/>
      <c r="E24" s="378"/>
      <c r="F24" s="378"/>
      <c r="G24" s="378"/>
      <c r="H24" s="378"/>
      <c r="I24" s="378"/>
      <c r="J24" s="378"/>
      <c r="K24" s="378"/>
      <c r="L24" s="378"/>
      <c r="M24" s="378"/>
      <c r="N24" s="378"/>
      <c r="O24" s="378"/>
      <c r="P24" s="378"/>
      <c r="R24" s="275"/>
      <c r="S24" s="275"/>
      <c r="T24" s="275"/>
    </row>
    <row r="25" spans="1:20" x14ac:dyDescent="0.15">
      <c r="A25" s="280"/>
      <c r="C25" s="378" t="s">
        <v>604</v>
      </c>
      <c r="D25" s="378"/>
      <c r="E25" s="378"/>
      <c r="F25" s="378"/>
      <c r="G25" s="378"/>
      <c r="H25" s="378"/>
      <c r="I25" s="378"/>
      <c r="J25" s="378"/>
      <c r="K25" s="378"/>
      <c r="L25" s="378"/>
      <c r="M25" s="378"/>
      <c r="N25" s="378"/>
      <c r="O25" s="378"/>
      <c r="P25" s="378"/>
      <c r="R25" s="275"/>
      <c r="S25" s="275"/>
      <c r="T25" s="275"/>
    </row>
    <row r="26" spans="1:20" x14ac:dyDescent="0.15">
      <c r="A26" s="280"/>
      <c r="C26" s="378" t="s">
        <v>614</v>
      </c>
      <c r="D26" s="378"/>
      <c r="E26" s="378"/>
      <c r="F26" s="378"/>
      <c r="G26" s="378"/>
      <c r="H26" s="378"/>
      <c r="I26" s="378"/>
      <c r="J26" s="378"/>
      <c r="K26" s="378"/>
      <c r="L26" s="378"/>
      <c r="M26" s="378"/>
      <c r="N26" s="378"/>
      <c r="O26" s="378"/>
      <c r="P26" s="378"/>
      <c r="R26" s="275"/>
      <c r="S26" s="275"/>
      <c r="T26" s="275"/>
    </row>
    <row r="27" spans="1:20" x14ac:dyDescent="0.15">
      <c r="A27" s="280"/>
      <c r="C27" s="378" t="s">
        <v>605</v>
      </c>
      <c r="D27" s="378"/>
      <c r="E27" s="378"/>
      <c r="F27" s="378"/>
      <c r="G27" s="378"/>
      <c r="H27" s="378"/>
      <c r="I27" s="378"/>
      <c r="J27" s="378"/>
      <c r="K27" s="378"/>
      <c r="L27" s="378"/>
      <c r="M27" s="378"/>
      <c r="N27" s="378"/>
      <c r="O27" s="378"/>
      <c r="P27" s="378"/>
    </row>
    <row r="28" spans="1:20" x14ac:dyDescent="0.15">
      <c r="A28" s="280"/>
      <c r="C28" s="378" t="s">
        <v>618</v>
      </c>
      <c r="D28" s="378"/>
      <c r="E28" s="378"/>
      <c r="F28" s="378"/>
      <c r="G28" s="378"/>
      <c r="H28" s="378"/>
      <c r="I28" s="378"/>
      <c r="J28" s="378"/>
      <c r="K28" s="378"/>
      <c r="L28" s="378"/>
      <c r="M28" s="378"/>
      <c r="N28" s="378"/>
      <c r="O28" s="378"/>
      <c r="P28" s="378"/>
    </row>
    <row r="29" spans="1:20" x14ac:dyDescent="0.15">
      <c r="A29" s="280"/>
      <c r="C29" s="361"/>
      <c r="D29" s="361"/>
      <c r="E29" s="361"/>
      <c r="F29" s="361"/>
      <c r="G29" s="361"/>
      <c r="H29" s="361"/>
      <c r="I29" s="361"/>
      <c r="J29" s="361"/>
      <c r="K29" s="361"/>
      <c r="L29" s="361"/>
      <c r="M29" s="361"/>
      <c r="N29" s="361"/>
      <c r="O29" s="361"/>
      <c r="P29" s="362"/>
    </row>
    <row r="30" spans="1:20" x14ac:dyDescent="0.15">
      <c r="A30" s="280"/>
    </row>
  </sheetData>
  <mergeCells count="66">
    <mergeCell ref="C29:P29"/>
    <mergeCell ref="R21:S21"/>
    <mergeCell ref="B22:C22"/>
    <mergeCell ref="D22:E22"/>
    <mergeCell ref="F22:G22"/>
    <mergeCell ref="H22:I22"/>
    <mergeCell ref="J22:K22"/>
    <mergeCell ref="L22:M22"/>
    <mergeCell ref="N22:O22"/>
    <mergeCell ref="P22:Q22"/>
    <mergeCell ref="R22:S22"/>
    <mergeCell ref="C24:P24"/>
    <mergeCell ref="C25:P25"/>
    <mergeCell ref="C26:P26"/>
    <mergeCell ref="C27:P27"/>
    <mergeCell ref="C28:P28"/>
    <mergeCell ref="P20:Q20"/>
    <mergeCell ref="R20:S20"/>
    <mergeCell ref="B21:C21"/>
    <mergeCell ref="D21:E21"/>
    <mergeCell ref="F21:G21"/>
    <mergeCell ref="H21:I21"/>
    <mergeCell ref="J21:K21"/>
    <mergeCell ref="L21:M21"/>
    <mergeCell ref="N21:O21"/>
    <mergeCell ref="P21:Q21"/>
    <mergeCell ref="N19:O19"/>
    <mergeCell ref="P19:Q19"/>
    <mergeCell ref="R19:S19"/>
    <mergeCell ref="B20:C20"/>
    <mergeCell ref="D20:E20"/>
    <mergeCell ref="F20:G20"/>
    <mergeCell ref="H20:I20"/>
    <mergeCell ref="J20:K20"/>
    <mergeCell ref="L20:M20"/>
    <mergeCell ref="N20:O20"/>
    <mergeCell ref="B19:C19"/>
    <mergeCell ref="D19:E19"/>
    <mergeCell ref="F19:G19"/>
    <mergeCell ref="H19:I19"/>
    <mergeCell ref="J19:K19"/>
    <mergeCell ref="L19:M19"/>
    <mergeCell ref="B16:E16"/>
    <mergeCell ref="F16:I16"/>
    <mergeCell ref="J16:M16"/>
    <mergeCell ref="B8:B10"/>
    <mergeCell ref="D8:G8"/>
    <mergeCell ref="H8:H10"/>
    <mergeCell ref="I8:S8"/>
    <mergeCell ref="C9:C10"/>
    <mergeCell ref="D9:G10"/>
    <mergeCell ref="I9:S10"/>
    <mergeCell ref="B13:C15"/>
    <mergeCell ref="D13:G15"/>
    <mergeCell ref="H13:I15"/>
    <mergeCell ref="J13:S13"/>
    <mergeCell ref="J14:S15"/>
    <mergeCell ref="N16:S16"/>
    <mergeCell ref="B3:S3"/>
    <mergeCell ref="B5:B7"/>
    <mergeCell ref="D5:G5"/>
    <mergeCell ref="H5:H7"/>
    <mergeCell ref="I5:S5"/>
    <mergeCell ref="C6:C7"/>
    <mergeCell ref="D6:G7"/>
    <mergeCell ref="I6:S7"/>
  </mergeCells>
  <phoneticPr fontId="3"/>
  <pageMargins left="0.70866141732283472" right="0.70866141732283472" top="0.55118110236220474" bottom="0.55118110236220474" header="0.11811023622047245" footer="0.11811023622047245"/>
  <pageSetup paperSize="9" scale="10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x14ac:dyDescent="0.2"/>
  <cols>
    <col min="1" max="16384" width="9" style="20"/>
  </cols>
  <sheetData>
    <row r="1" spans="1:9" ht="18" customHeight="1" x14ac:dyDescent="0.2">
      <c r="A1" s="20" t="s">
        <v>140</v>
      </c>
    </row>
    <row r="3" spans="1:9" ht="18" customHeight="1" x14ac:dyDescent="0.2">
      <c r="H3" s="21"/>
      <c r="I3" s="22" t="s">
        <v>4</v>
      </c>
    </row>
    <row r="4" spans="1:9" ht="18" customHeight="1" x14ac:dyDescent="0.2">
      <c r="H4" s="21"/>
      <c r="I4" s="22" t="s">
        <v>5</v>
      </c>
    </row>
    <row r="6" spans="1:9" ht="18" customHeight="1" x14ac:dyDescent="0.2">
      <c r="A6" s="20" t="s">
        <v>49</v>
      </c>
      <c r="B6" s="24"/>
    </row>
    <row r="7" spans="1:9" ht="18" customHeight="1" x14ac:dyDescent="0.2">
      <c r="A7" s="394" t="s">
        <v>51</v>
      </c>
      <c r="B7" s="394"/>
      <c r="C7" s="394"/>
      <c r="D7" s="113" t="s">
        <v>48</v>
      </c>
    </row>
    <row r="8" spans="1:9" ht="18" customHeight="1" x14ac:dyDescent="0.2">
      <c r="A8" s="20" t="s">
        <v>50</v>
      </c>
      <c r="B8" s="24"/>
    </row>
    <row r="10" spans="1:9" ht="18" customHeight="1" x14ac:dyDescent="0.2">
      <c r="F10" s="391" t="s">
        <v>204</v>
      </c>
      <c r="G10" s="391"/>
      <c r="H10" s="391"/>
      <c r="I10" s="20" t="s">
        <v>202</v>
      </c>
    </row>
    <row r="14" spans="1:9" ht="18" customHeight="1" x14ac:dyDescent="0.2">
      <c r="A14" s="23" t="s">
        <v>28</v>
      </c>
      <c r="B14" s="23"/>
      <c r="C14" s="23"/>
      <c r="D14" s="23"/>
      <c r="E14" s="23"/>
      <c r="F14" s="23"/>
      <c r="G14" s="23"/>
      <c r="H14" s="23"/>
      <c r="I14" s="23"/>
    </row>
    <row r="17" spans="1:9" ht="18" customHeight="1" x14ac:dyDescent="0.2">
      <c r="A17" s="388" t="s">
        <v>137</v>
      </c>
      <c r="B17" s="388"/>
      <c r="C17" s="388"/>
      <c r="D17" s="388"/>
      <c r="E17" s="388"/>
      <c r="F17" s="388"/>
      <c r="G17" s="388"/>
      <c r="H17" s="388"/>
      <c r="I17" s="388"/>
    </row>
    <row r="18" spans="1:9" ht="18" customHeight="1" x14ac:dyDescent="0.2">
      <c r="A18" s="388"/>
      <c r="B18" s="388"/>
      <c r="C18" s="388"/>
      <c r="D18" s="388"/>
      <c r="E18" s="388"/>
      <c r="F18" s="388"/>
      <c r="G18" s="388"/>
      <c r="H18" s="388"/>
      <c r="I18" s="388"/>
    </row>
    <row r="20" spans="1:9" ht="18" customHeight="1" x14ac:dyDescent="0.2">
      <c r="A20" s="23" t="s">
        <v>29</v>
      </c>
      <c r="B20" s="23"/>
      <c r="C20" s="23"/>
      <c r="D20" s="23"/>
      <c r="E20" s="23"/>
      <c r="F20" s="23"/>
      <c r="G20" s="23"/>
      <c r="H20" s="23"/>
      <c r="I20" s="23"/>
    </row>
    <row r="22" spans="1:9" ht="18" customHeight="1" x14ac:dyDescent="0.2">
      <c r="A22" s="20" t="s">
        <v>30</v>
      </c>
    </row>
    <row r="24" spans="1:9" ht="18" customHeight="1" x14ac:dyDescent="0.2">
      <c r="A24" s="392" t="s">
        <v>149</v>
      </c>
      <c r="B24" s="392"/>
      <c r="C24" s="392"/>
      <c r="D24" s="392"/>
      <c r="E24" s="392"/>
      <c r="F24" s="392"/>
      <c r="G24" s="392"/>
      <c r="H24" s="392"/>
      <c r="I24" s="392"/>
    </row>
    <row r="25" spans="1:9" ht="18" customHeight="1" x14ac:dyDescent="0.2">
      <c r="A25" s="392"/>
      <c r="B25" s="392"/>
      <c r="C25" s="392"/>
      <c r="D25" s="392"/>
      <c r="E25" s="392"/>
      <c r="F25" s="392"/>
      <c r="G25" s="392"/>
      <c r="H25" s="392"/>
      <c r="I25" s="392"/>
    </row>
    <row r="26" spans="1:9" ht="18" customHeight="1" x14ac:dyDescent="0.2">
      <c r="G26" s="393" t="s">
        <v>31</v>
      </c>
      <c r="H26" s="393"/>
      <c r="I26" s="393"/>
    </row>
    <row r="27" spans="1:9" ht="18" customHeight="1" x14ac:dyDescent="0.2">
      <c r="I27" s="114"/>
    </row>
    <row r="28" spans="1:9" ht="18" customHeight="1" x14ac:dyDescent="0.2">
      <c r="A28" s="392" t="s">
        <v>150</v>
      </c>
      <c r="B28" s="392"/>
      <c r="C28" s="392"/>
      <c r="D28" s="392"/>
      <c r="E28" s="392"/>
      <c r="F28" s="392"/>
      <c r="G28" s="392"/>
      <c r="H28" s="392"/>
      <c r="I28" s="392"/>
    </row>
    <row r="29" spans="1:9" ht="18" customHeight="1" x14ac:dyDescent="0.2">
      <c r="A29" s="392"/>
      <c r="B29" s="392"/>
      <c r="C29" s="392"/>
      <c r="D29" s="392"/>
      <c r="E29" s="392"/>
      <c r="F29" s="392"/>
      <c r="G29" s="392"/>
      <c r="H29" s="392"/>
      <c r="I29" s="392"/>
    </row>
    <row r="30" spans="1:9" ht="18" customHeight="1" x14ac:dyDescent="0.2">
      <c r="G30" s="393" t="s">
        <v>31</v>
      </c>
      <c r="H30" s="393"/>
      <c r="I30" s="393"/>
    </row>
    <row r="32" spans="1:9" ht="27" customHeight="1" x14ac:dyDescent="0.2">
      <c r="A32" s="392" t="s">
        <v>148</v>
      </c>
      <c r="B32" s="392"/>
      <c r="C32" s="392"/>
      <c r="D32" s="392"/>
      <c r="E32" s="392"/>
      <c r="F32" s="392"/>
      <c r="G32" s="392"/>
      <c r="H32" s="392"/>
      <c r="I32" s="392"/>
    </row>
    <row r="33" spans="1:9" ht="27" customHeight="1" x14ac:dyDescent="0.2">
      <c r="A33" s="392"/>
      <c r="B33" s="392"/>
      <c r="C33" s="392"/>
      <c r="D33" s="392"/>
      <c r="E33" s="392"/>
      <c r="F33" s="392"/>
      <c r="G33" s="392"/>
      <c r="H33" s="392"/>
      <c r="I33" s="392"/>
    </row>
  </sheetData>
  <mergeCells count="8">
    <mergeCell ref="A32:I33"/>
    <mergeCell ref="A7:C7"/>
    <mergeCell ref="A24:I25"/>
    <mergeCell ref="A28:I29"/>
    <mergeCell ref="A17:I18"/>
    <mergeCell ref="G26:I26"/>
    <mergeCell ref="G30:I30"/>
    <mergeCell ref="F10:H10"/>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640625" defaultRowHeight="24" customHeight="1" x14ac:dyDescent="0.2"/>
  <cols>
    <col min="1" max="1" width="3.109375" style="1" customWidth="1"/>
    <col min="2" max="2" width="32.77734375" style="1" bestFit="1" customWidth="1"/>
    <col min="3" max="3" width="15.6640625" style="1" customWidth="1"/>
    <col min="4" max="16384" width="12.6640625" style="1"/>
  </cols>
  <sheetData>
    <row r="1" spans="1:14" ht="24" customHeight="1" x14ac:dyDescent="0.2">
      <c r="B1" s="1" t="s">
        <v>141</v>
      </c>
    </row>
    <row r="2" spans="1:14" ht="24" customHeight="1" x14ac:dyDescent="0.2">
      <c r="B2" s="398" t="s">
        <v>152</v>
      </c>
      <c r="C2" s="398"/>
      <c r="D2" s="398"/>
      <c r="E2" s="398"/>
      <c r="F2" s="398"/>
      <c r="G2" s="398"/>
      <c r="H2" s="398"/>
      <c r="I2" s="398"/>
      <c r="J2" s="398"/>
      <c r="K2" s="398"/>
      <c r="L2" s="398"/>
      <c r="M2" s="398"/>
      <c r="N2" s="398"/>
    </row>
    <row r="3" spans="1:14" ht="24" customHeight="1" x14ac:dyDescent="0.2">
      <c r="B3" s="1" t="s">
        <v>201</v>
      </c>
      <c r="L3" s="397" t="s">
        <v>194</v>
      </c>
      <c r="M3" s="397"/>
      <c r="N3" s="397"/>
    </row>
    <row r="4" spans="1:14" ht="7.5" customHeight="1" x14ac:dyDescent="0.2"/>
    <row r="5" spans="1:14" ht="24" customHeight="1" x14ac:dyDescent="0.2">
      <c r="B5" s="399" t="s">
        <v>46</v>
      </c>
      <c r="C5" s="400"/>
      <c r="D5" s="399" t="s">
        <v>45</v>
      </c>
      <c r="E5" s="401"/>
      <c r="F5" s="401"/>
      <c r="G5" s="401"/>
      <c r="H5" s="401"/>
      <c r="I5" s="401"/>
      <c r="J5" s="401"/>
      <c r="K5" s="401"/>
      <c r="L5" s="401"/>
      <c r="M5" s="400"/>
      <c r="N5" s="2"/>
    </row>
    <row r="6" spans="1:14" ht="24" customHeight="1" x14ac:dyDescent="0.2">
      <c r="B6" s="3"/>
      <c r="C6" s="4"/>
      <c r="D6" s="399" t="s">
        <v>207</v>
      </c>
      <c r="E6" s="401"/>
      <c r="F6" s="400"/>
      <c r="G6" s="399" t="s">
        <v>208</v>
      </c>
      <c r="H6" s="401"/>
      <c r="I6" s="401"/>
      <c r="J6" s="401"/>
      <c r="K6" s="401"/>
      <c r="L6" s="401"/>
      <c r="M6" s="400"/>
      <c r="N6" s="4"/>
    </row>
    <row r="7" spans="1:14" ht="24" customHeight="1" x14ac:dyDescent="0.2">
      <c r="B7" s="5" t="s">
        <v>153</v>
      </c>
      <c r="C7" s="6" t="s">
        <v>44</v>
      </c>
      <c r="D7" s="7"/>
      <c r="E7" s="7"/>
      <c r="F7" s="6"/>
      <c r="G7" s="7"/>
      <c r="H7" s="395" t="s">
        <v>43</v>
      </c>
      <c r="I7" s="396"/>
      <c r="J7" s="395" t="s">
        <v>42</v>
      </c>
      <c r="K7" s="396"/>
      <c r="L7" s="395" t="s">
        <v>41</v>
      </c>
      <c r="M7" s="396"/>
      <c r="N7" s="6" t="s">
        <v>12</v>
      </c>
    </row>
    <row r="8" spans="1:14" ht="24" customHeight="1" x14ac:dyDescent="0.2">
      <c r="B8" s="3"/>
      <c r="C8" s="6" t="s">
        <v>40</v>
      </c>
      <c r="D8" s="5" t="s">
        <v>37</v>
      </c>
      <c r="E8" s="5" t="s">
        <v>39</v>
      </c>
      <c r="F8" s="6" t="s">
        <v>38</v>
      </c>
      <c r="G8" s="5" t="s">
        <v>37</v>
      </c>
      <c r="H8" s="5"/>
      <c r="I8" s="7" t="s">
        <v>36</v>
      </c>
      <c r="J8" s="5"/>
      <c r="K8" s="7" t="s">
        <v>36</v>
      </c>
      <c r="L8" s="5"/>
      <c r="M8" s="7" t="s">
        <v>36</v>
      </c>
      <c r="N8" s="4"/>
    </row>
    <row r="9" spans="1:14" ht="24" customHeight="1" x14ac:dyDescent="0.2">
      <c r="B9" s="8"/>
      <c r="C9" s="9"/>
      <c r="D9" s="10"/>
      <c r="E9" s="10"/>
      <c r="F9" s="9"/>
      <c r="G9" s="10"/>
      <c r="H9" s="10"/>
      <c r="I9" s="10" t="s">
        <v>35</v>
      </c>
      <c r="J9" s="10"/>
      <c r="K9" s="10" t="s">
        <v>35</v>
      </c>
      <c r="L9" s="10"/>
      <c r="M9" s="10" t="s">
        <v>35</v>
      </c>
      <c r="N9" s="11"/>
    </row>
    <row r="10" spans="1:14" ht="20.100000000000001" customHeight="1" x14ac:dyDescent="0.2">
      <c r="B10" s="3"/>
      <c r="C10" s="12" t="s">
        <v>9</v>
      </c>
      <c r="D10" s="13"/>
      <c r="E10" s="13" t="s">
        <v>9</v>
      </c>
      <c r="F10" s="12" t="s">
        <v>9</v>
      </c>
      <c r="G10" s="13"/>
      <c r="H10" s="13" t="s">
        <v>9</v>
      </c>
      <c r="I10" s="13" t="s">
        <v>9</v>
      </c>
      <c r="J10" s="13" t="s">
        <v>9</v>
      </c>
      <c r="K10" s="13" t="s">
        <v>9</v>
      </c>
      <c r="L10" s="13" t="s">
        <v>9</v>
      </c>
      <c r="M10" s="12" t="s">
        <v>9</v>
      </c>
      <c r="N10" s="12"/>
    </row>
    <row r="11" spans="1:14" ht="24" customHeight="1" x14ac:dyDescent="0.2">
      <c r="B11" s="3" t="s">
        <v>34</v>
      </c>
      <c r="C11" s="14"/>
      <c r="D11" s="15"/>
      <c r="E11" s="15"/>
      <c r="F11" s="14"/>
      <c r="G11" s="15"/>
      <c r="H11" s="15"/>
      <c r="I11" s="15"/>
      <c r="J11" s="15"/>
      <c r="K11" s="15"/>
      <c r="L11" s="15"/>
      <c r="M11" s="14"/>
      <c r="N11" s="4"/>
    </row>
    <row r="12" spans="1:14" ht="24" customHeight="1" x14ac:dyDescent="0.2">
      <c r="B12" s="3"/>
      <c r="C12" s="14"/>
      <c r="D12" s="15"/>
      <c r="E12" s="15"/>
      <c r="F12" s="14"/>
      <c r="G12" s="15"/>
      <c r="H12" s="15"/>
      <c r="I12" s="15"/>
      <c r="J12" s="15"/>
      <c r="K12" s="15"/>
      <c r="L12" s="15"/>
      <c r="M12" s="14"/>
      <c r="N12" s="4"/>
    </row>
    <row r="13" spans="1:14" ht="24" customHeight="1" x14ac:dyDescent="0.2">
      <c r="B13" s="3" t="s">
        <v>33</v>
      </c>
      <c r="C13" s="16"/>
      <c r="D13" s="17"/>
      <c r="E13" s="17"/>
      <c r="F13" s="16"/>
      <c r="G13" s="17"/>
      <c r="H13" s="17"/>
      <c r="I13" s="17"/>
      <c r="J13" s="17"/>
      <c r="K13" s="17"/>
      <c r="L13" s="17"/>
      <c r="M13" s="16"/>
      <c r="N13" s="4"/>
    </row>
    <row r="14" spans="1:14" ht="24" customHeight="1" x14ac:dyDescent="0.2">
      <c r="B14" s="3" t="s">
        <v>32</v>
      </c>
      <c r="C14" s="16"/>
      <c r="D14" s="17"/>
      <c r="E14" s="17"/>
      <c r="F14" s="16"/>
      <c r="G14" s="17"/>
      <c r="H14" s="17"/>
      <c r="I14" s="17"/>
      <c r="J14" s="17"/>
      <c r="K14" s="17"/>
      <c r="L14" s="17"/>
      <c r="M14" s="16"/>
      <c r="N14" s="4"/>
    </row>
    <row r="15" spans="1:14" ht="24" customHeight="1" x14ac:dyDescent="0.2">
      <c r="B15" s="3"/>
      <c r="C15" s="16"/>
      <c r="D15" s="17"/>
      <c r="E15" s="17"/>
      <c r="F15" s="16"/>
      <c r="G15" s="17"/>
      <c r="H15" s="17"/>
      <c r="I15" s="17"/>
      <c r="J15" s="17"/>
      <c r="K15" s="17"/>
      <c r="L15" s="17"/>
      <c r="M15" s="16"/>
      <c r="N15" s="4"/>
    </row>
    <row r="16" spans="1:14" ht="24" customHeight="1" x14ac:dyDescent="0.2">
      <c r="A16" s="20"/>
      <c r="B16" s="3"/>
      <c r="C16" s="16"/>
      <c r="D16" s="17"/>
      <c r="E16" s="17"/>
      <c r="F16" s="16"/>
      <c r="G16" s="17"/>
      <c r="H16" s="17"/>
      <c r="I16" s="17"/>
      <c r="J16" s="17"/>
      <c r="K16" s="17"/>
      <c r="L16" s="17"/>
      <c r="M16" s="16"/>
      <c r="N16" s="4"/>
    </row>
    <row r="17" spans="2:14" ht="24" customHeight="1" x14ac:dyDescent="0.2">
      <c r="B17" s="8"/>
      <c r="C17" s="18"/>
      <c r="D17" s="19"/>
      <c r="E17" s="19"/>
      <c r="F17" s="18"/>
      <c r="G17" s="19"/>
      <c r="H17" s="19"/>
      <c r="I17" s="19"/>
      <c r="J17" s="19"/>
      <c r="K17" s="19"/>
      <c r="L17" s="19"/>
      <c r="M17" s="18"/>
      <c r="N17" s="11"/>
    </row>
    <row r="19" spans="2:14" ht="20.100000000000001" customHeight="1" x14ac:dyDescent="0.2">
      <c r="B19" s="1" t="s">
        <v>209</v>
      </c>
    </row>
    <row r="20" spans="2:14" ht="20.100000000000001" customHeight="1" x14ac:dyDescent="0.2">
      <c r="B20" s="1" t="s">
        <v>210</v>
      </c>
    </row>
    <row r="21" spans="2:14" ht="20.100000000000001" customHeight="1" x14ac:dyDescent="0.2">
      <c r="B21" s="1" t="s">
        <v>211</v>
      </c>
    </row>
    <row r="22" spans="2:14" ht="20.100000000000001" customHeight="1" x14ac:dyDescent="0.2">
      <c r="B22" s="1" t="s">
        <v>212</v>
      </c>
    </row>
    <row r="23" spans="2:14" ht="20.100000000000001" customHeight="1" x14ac:dyDescent="0.2">
      <c r="B23" s="1" t="s">
        <v>213</v>
      </c>
    </row>
    <row r="24" spans="2:14" ht="20.100000000000001" customHeight="1" x14ac:dyDescent="0.2">
      <c r="B24" s="1" t="s">
        <v>214</v>
      </c>
    </row>
    <row r="25" spans="2:14" ht="20.100000000000001" customHeight="1" x14ac:dyDescent="0.2">
      <c r="B25" s="1" t="s">
        <v>215</v>
      </c>
    </row>
    <row r="26" spans="2:14" ht="20.100000000000001" customHeight="1" x14ac:dyDescent="0.2">
      <c r="B26" s="1" t="s">
        <v>216</v>
      </c>
    </row>
  </sheetData>
  <mergeCells count="9">
    <mergeCell ref="H7:I7"/>
    <mergeCell ref="J7:K7"/>
    <mergeCell ref="L7:M7"/>
    <mergeCell ref="L3:N3"/>
    <mergeCell ref="B2:N2"/>
    <mergeCell ref="B5:C5"/>
    <mergeCell ref="D5:M5"/>
    <mergeCell ref="D6:F6"/>
    <mergeCell ref="G6:M6"/>
  </mergeCells>
  <phoneticPr fontId="3"/>
  <pageMargins left="0.70866141732283472" right="0.70866141732283472" top="0.74803149606299213" bottom="0.74803149606299213" header="0.31496062992125984" footer="0.31496062992125984"/>
  <pageSetup paperSize="9" scale="70" orientation="landscape"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x14ac:dyDescent="0.2"/>
  <cols>
    <col min="1" max="1" width="18.33203125" style="45" customWidth="1"/>
    <col min="2" max="9" width="26.88671875" style="45" customWidth="1"/>
    <col min="10" max="16384" width="9" style="45"/>
  </cols>
  <sheetData>
    <row r="1" spans="1:9" s="27" customFormat="1" ht="28.5" customHeight="1" x14ac:dyDescent="0.2">
      <c r="A1" s="26" t="s">
        <v>116</v>
      </c>
    </row>
    <row r="2" spans="1:9" s="27" customFormat="1" ht="28.5" customHeight="1" x14ac:dyDescent="0.2">
      <c r="A2" s="28" t="s">
        <v>52</v>
      </c>
      <c r="B2" s="29" t="s">
        <v>54</v>
      </c>
      <c r="C2" s="30" t="s">
        <v>55</v>
      </c>
      <c r="D2" s="31" t="s">
        <v>56</v>
      </c>
      <c r="E2" s="32" t="s">
        <v>57</v>
      </c>
      <c r="F2" s="33" t="s">
        <v>58</v>
      </c>
      <c r="G2" s="34" t="s">
        <v>59</v>
      </c>
      <c r="H2" s="35" t="s">
        <v>60</v>
      </c>
      <c r="I2" s="46" t="s">
        <v>174</v>
      </c>
    </row>
    <row r="3" spans="1:9" s="27" customFormat="1" ht="28.5" customHeight="1" x14ac:dyDescent="0.2">
      <c r="A3" s="36" t="s">
        <v>53</v>
      </c>
      <c r="B3" s="37" t="s">
        <v>86</v>
      </c>
      <c r="C3" s="38" t="s">
        <v>87</v>
      </c>
      <c r="D3" s="39" t="s">
        <v>17</v>
      </c>
      <c r="E3" s="32" t="s">
        <v>465</v>
      </c>
      <c r="F3" s="33" t="s">
        <v>468</v>
      </c>
      <c r="G3" s="34" t="s">
        <v>180</v>
      </c>
      <c r="H3" s="35" t="s">
        <v>101</v>
      </c>
      <c r="I3" s="46" t="s">
        <v>176</v>
      </c>
    </row>
    <row r="4" spans="1:9" s="27" customFormat="1" ht="28.5" customHeight="1" x14ac:dyDescent="0.2">
      <c r="A4" s="36"/>
      <c r="B4" s="37" t="s">
        <v>88</v>
      </c>
      <c r="C4" s="38" t="s">
        <v>89</v>
      </c>
      <c r="D4" s="39" t="s">
        <v>18</v>
      </c>
      <c r="E4" s="28"/>
      <c r="F4" s="28"/>
      <c r="G4" s="28"/>
      <c r="H4" s="35" t="s">
        <v>102</v>
      </c>
      <c r="I4" s="28"/>
    </row>
    <row r="5" spans="1:9" s="27" customFormat="1" ht="28.5" customHeight="1" x14ac:dyDescent="0.2">
      <c r="A5" s="36"/>
      <c r="B5" s="37" t="s">
        <v>163</v>
      </c>
      <c r="C5" s="38" t="s">
        <v>91</v>
      </c>
      <c r="D5" s="39" t="s">
        <v>472</v>
      </c>
      <c r="E5" s="28"/>
      <c r="F5" s="28"/>
      <c r="G5" s="28"/>
      <c r="H5" s="35" t="s">
        <v>103</v>
      </c>
      <c r="I5" s="28"/>
    </row>
    <row r="6" spans="1:9" s="27" customFormat="1" ht="28.5" customHeight="1" x14ac:dyDescent="0.2">
      <c r="A6" s="36"/>
      <c r="B6" s="37" t="s">
        <v>85</v>
      </c>
      <c r="C6" s="28"/>
      <c r="D6" s="28"/>
      <c r="E6" s="28"/>
      <c r="F6" s="28"/>
      <c r="G6" s="28"/>
      <c r="H6" s="35" t="s">
        <v>181</v>
      </c>
      <c r="I6" s="28"/>
    </row>
    <row r="7" spans="1:9" s="27" customFormat="1" ht="28.5" customHeight="1" x14ac:dyDescent="0.2">
      <c r="A7" s="36"/>
      <c r="B7" s="37" t="s">
        <v>92</v>
      </c>
      <c r="C7" s="28"/>
      <c r="D7" s="28"/>
      <c r="E7" s="28"/>
      <c r="F7" s="28"/>
      <c r="G7" s="28"/>
      <c r="H7" s="35" t="s">
        <v>105</v>
      </c>
      <c r="I7" s="28"/>
    </row>
    <row r="8" spans="1:9" s="27" customFormat="1" ht="28.5" customHeight="1" x14ac:dyDescent="0.2">
      <c r="A8" s="36"/>
      <c r="B8" s="37" t="s">
        <v>165</v>
      </c>
      <c r="C8" s="28"/>
      <c r="D8" s="28"/>
      <c r="E8" s="28"/>
      <c r="F8" s="28"/>
      <c r="G8" s="28"/>
      <c r="H8" s="35" t="s">
        <v>106</v>
      </c>
      <c r="I8" s="28"/>
    </row>
    <row r="9" spans="1:9" s="27" customFormat="1" ht="28.5" customHeight="1" x14ac:dyDescent="0.2">
      <c r="A9" s="36"/>
      <c r="B9" s="37" t="s">
        <v>94</v>
      </c>
      <c r="C9" s="28"/>
      <c r="D9" s="28"/>
      <c r="E9" s="28"/>
      <c r="F9" s="28"/>
      <c r="G9" s="28"/>
      <c r="H9" s="35" t="s">
        <v>107</v>
      </c>
      <c r="I9" s="28"/>
    </row>
    <row r="10" spans="1:9" s="27" customFormat="1" ht="28.5" customHeight="1" x14ac:dyDescent="0.2">
      <c r="A10" s="36"/>
      <c r="B10" s="37" t="s">
        <v>185</v>
      </c>
      <c r="C10" s="28"/>
      <c r="D10" s="28"/>
      <c r="E10" s="28"/>
      <c r="F10" s="28"/>
      <c r="G10" s="28"/>
      <c r="H10" s="35" t="s">
        <v>90</v>
      </c>
      <c r="I10" s="28"/>
    </row>
    <row r="11" spans="1:9" s="27" customFormat="1" ht="36" x14ac:dyDescent="0.2">
      <c r="A11" s="36"/>
      <c r="B11" s="37" t="s">
        <v>186</v>
      </c>
      <c r="C11" s="28"/>
      <c r="D11" s="28"/>
      <c r="E11" s="28"/>
      <c r="F11" s="28"/>
      <c r="G11" s="28"/>
      <c r="H11" s="35" t="s">
        <v>108</v>
      </c>
      <c r="I11" s="28"/>
    </row>
    <row r="12" spans="1:9" s="27" customFormat="1" ht="28.5" customHeight="1" x14ac:dyDescent="0.2">
      <c r="A12" s="36"/>
      <c r="B12" s="37" t="s">
        <v>167</v>
      </c>
      <c r="C12" s="28"/>
      <c r="D12" s="28"/>
      <c r="E12" s="28"/>
      <c r="F12" s="28"/>
      <c r="G12" s="28"/>
      <c r="H12" s="35" t="s">
        <v>109</v>
      </c>
      <c r="I12" s="28"/>
    </row>
    <row r="13" spans="1:9" s="27" customFormat="1" ht="28.5" customHeight="1" x14ac:dyDescent="0.2">
      <c r="A13" s="36"/>
      <c r="B13" s="37" t="s">
        <v>169</v>
      </c>
      <c r="C13" s="28"/>
      <c r="D13" s="28"/>
      <c r="E13" s="28"/>
      <c r="F13" s="28"/>
      <c r="G13" s="28"/>
      <c r="H13" s="35" t="s">
        <v>19</v>
      </c>
      <c r="I13" s="28"/>
    </row>
    <row r="14" spans="1:9" s="27" customFormat="1" ht="28.5" customHeight="1" x14ac:dyDescent="0.2">
      <c r="A14" s="36"/>
      <c r="B14" s="28"/>
      <c r="C14" s="28"/>
      <c r="D14" s="28"/>
      <c r="E14" s="28"/>
      <c r="F14" s="28"/>
      <c r="G14" s="28"/>
      <c r="H14" s="35" t="s">
        <v>188</v>
      </c>
      <c r="I14" s="28"/>
    </row>
    <row r="15" spans="1:9" s="27" customFormat="1" ht="28.5" customHeight="1" x14ac:dyDescent="0.2">
      <c r="A15" s="36"/>
      <c r="B15" s="28"/>
      <c r="C15" s="28"/>
      <c r="D15" s="28"/>
      <c r="E15" s="28"/>
      <c r="F15" s="28"/>
      <c r="G15" s="28"/>
      <c r="H15" s="35" t="s">
        <v>190</v>
      </c>
      <c r="I15" s="28"/>
    </row>
    <row r="16" spans="1:9" s="27" customFormat="1" ht="28.5" customHeight="1" x14ac:dyDescent="0.2">
      <c r="A16" s="36"/>
      <c r="B16" s="28"/>
      <c r="C16" s="28"/>
      <c r="D16" s="28"/>
      <c r="E16" s="28"/>
      <c r="F16" s="28"/>
      <c r="G16" s="28"/>
      <c r="H16" s="35" t="s">
        <v>110</v>
      </c>
      <c r="I16" s="28"/>
    </row>
    <row r="17" spans="1:9" s="27" customFormat="1" ht="28.5" customHeight="1" x14ac:dyDescent="0.2">
      <c r="A17" s="36"/>
      <c r="B17" s="28"/>
      <c r="C17" s="28"/>
      <c r="D17" s="28"/>
      <c r="E17" s="28"/>
      <c r="F17" s="28"/>
      <c r="G17" s="28"/>
      <c r="H17" s="35" t="s">
        <v>111</v>
      </c>
      <c r="I17" s="28"/>
    </row>
    <row r="18" spans="1:9" s="27" customFormat="1" ht="28.5" customHeight="1" x14ac:dyDescent="0.2">
      <c r="A18" s="36"/>
      <c r="B18" s="28"/>
      <c r="C18" s="28"/>
      <c r="D18" s="28"/>
      <c r="E18" s="28"/>
      <c r="F18" s="28"/>
      <c r="G18" s="28"/>
      <c r="H18" s="35" t="s">
        <v>78</v>
      </c>
      <c r="I18" s="28"/>
    </row>
    <row r="19" spans="1:9" s="27" customFormat="1" ht="28.5" customHeight="1" x14ac:dyDescent="0.2">
      <c r="A19" s="36"/>
      <c r="B19" s="28"/>
      <c r="C19" s="28"/>
      <c r="D19" s="28"/>
      <c r="E19" s="28"/>
      <c r="F19" s="28"/>
      <c r="G19" s="28"/>
      <c r="H19" s="35" t="s">
        <v>112</v>
      </c>
      <c r="I19" s="28"/>
    </row>
    <row r="20" spans="1:9" s="27" customFormat="1" ht="28.5" customHeight="1" x14ac:dyDescent="0.2">
      <c r="A20" s="36"/>
      <c r="B20" s="28"/>
      <c r="C20" s="28"/>
      <c r="D20" s="28"/>
      <c r="E20" s="28"/>
      <c r="F20" s="28"/>
      <c r="G20" s="28"/>
      <c r="H20" s="35" t="s">
        <v>480</v>
      </c>
      <c r="I20" s="28"/>
    </row>
    <row r="21" spans="1:9" s="27" customFormat="1" ht="28.5" customHeight="1" x14ac:dyDescent="0.2">
      <c r="A21" s="36"/>
      <c r="B21" s="28"/>
      <c r="C21" s="28"/>
      <c r="D21" s="28"/>
      <c r="E21" s="28"/>
      <c r="F21" s="28"/>
      <c r="G21" s="28"/>
      <c r="H21" s="35" t="s">
        <v>93</v>
      </c>
      <c r="I21" s="28"/>
    </row>
    <row r="22" spans="1:9" s="27" customFormat="1" ht="28.5" customHeight="1" x14ac:dyDescent="0.2">
      <c r="A22" s="36"/>
      <c r="B22" s="28"/>
      <c r="C22" s="28"/>
      <c r="D22" s="28"/>
      <c r="E22" s="28"/>
      <c r="F22" s="28"/>
      <c r="G22" s="28"/>
      <c r="H22" s="35" t="s">
        <v>95</v>
      </c>
      <c r="I22" s="28"/>
    </row>
    <row r="23" spans="1:9" s="27" customFormat="1" ht="28.5" customHeight="1" x14ac:dyDescent="0.2">
      <c r="A23" s="36"/>
      <c r="B23" s="28"/>
      <c r="C23" s="28"/>
      <c r="D23" s="28"/>
      <c r="E23" s="28"/>
      <c r="F23" s="28"/>
      <c r="G23" s="28"/>
      <c r="H23" s="35" t="s">
        <v>96</v>
      </c>
      <c r="I23" s="28"/>
    </row>
    <row r="24" spans="1:9" s="27" customFormat="1" ht="28.5" customHeight="1" x14ac:dyDescent="0.2">
      <c r="A24" s="36"/>
      <c r="B24" s="28"/>
      <c r="C24" s="28"/>
      <c r="D24" s="28"/>
      <c r="E24" s="28"/>
      <c r="F24" s="28"/>
      <c r="G24" s="28"/>
      <c r="H24" s="35" t="s">
        <v>97</v>
      </c>
      <c r="I24" s="28"/>
    </row>
    <row r="25" spans="1:9" s="27" customFormat="1" ht="28.5" customHeight="1" x14ac:dyDescent="0.2">
      <c r="A25" s="36"/>
      <c r="B25" s="28"/>
      <c r="C25" s="28"/>
      <c r="D25" s="28"/>
      <c r="E25" s="28"/>
      <c r="F25" s="28"/>
      <c r="G25" s="28"/>
      <c r="H25" s="35" t="s">
        <v>98</v>
      </c>
      <c r="I25" s="28"/>
    </row>
    <row r="26" spans="1:9" s="27" customFormat="1" ht="28.5" customHeight="1" x14ac:dyDescent="0.2">
      <c r="A26" s="40"/>
      <c r="B26" s="28"/>
      <c r="C26" s="28"/>
      <c r="D26" s="28"/>
      <c r="E26" s="28"/>
      <c r="F26" s="28"/>
      <c r="G26" s="28"/>
      <c r="H26" s="35" t="s">
        <v>99</v>
      </c>
      <c r="I26" s="28"/>
    </row>
    <row r="27" spans="1:9" s="27" customFormat="1" ht="28.5" customHeight="1" x14ac:dyDescent="0.2">
      <c r="A27" s="41"/>
      <c r="B27" s="42"/>
    </row>
    <row r="28" spans="1:9" s="27" customFormat="1" ht="28.5" customHeight="1" x14ac:dyDescent="0.2">
      <c r="A28" s="28" t="s">
        <v>53</v>
      </c>
      <c r="B28" s="43" t="s">
        <v>61</v>
      </c>
      <c r="C28" s="42"/>
      <c r="D28" s="42"/>
      <c r="E28" s="42"/>
      <c r="F28" s="44"/>
    </row>
    <row r="29" spans="1:9" s="27" customFormat="1" ht="28.5" customHeight="1" x14ac:dyDescent="0.2">
      <c r="A29" s="37" t="s">
        <v>86</v>
      </c>
      <c r="B29" s="28" t="s">
        <v>467</v>
      </c>
      <c r="C29" s="28"/>
      <c r="D29" s="28"/>
      <c r="E29" s="28"/>
      <c r="F29" s="28"/>
    </row>
    <row r="30" spans="1:9" s="27" customFormat="1" ht="28.5" customHeight="1" x14ac:dyDescent="0.2">
      <c r="A30" s="37" t="s">
        <v>88</v>
      </c>
      <c r="B30" s="28" t="s">
        <v>467</v>
      </c>
      <c r="C30" s="28"/>
      <c r="D30" s="28"/>
      <c r="E30" s="28"/>
      <c r="F30" s="28"/>
    </row>
    <row r="31" spans="1:9" s="27" customFormat="1" ht="28.5" customHeight="1" x14ac:dyDescent="0.2">
      <c r="A31" s="37" t="s">
        <v>163</v>
      </c>
      <c r="B31" s="28" t="s">
        <v>467</v>
      </c>
      <c r="C31" s="28"/>
      <c r="D31" s="28"/>
      <c r="E31" s="28"/>
      <c r="F31" s="28"/>
    </row>
    <row r="32" spans="1:9" s="27" customFormat="1" ht="28.5" customHeight="1" x14ac:dyDescent="0.2">
      <c r="A32" s="37" t="s">
        <v>85</v>
      </c>
      <c r="B32" s="28" t="s">
        <v>62</v>
      </c>
      <c r="C32" s="28" t="s">
        <v>63</v>
      </c>
      <c r="D32" s="28"/>
      <c r="E32" s="28"/>
      <c r="F32" s="28"/>
    </row>
    <row r="33" spans="1:6" s="27" customFormat="1" ht="28.5" customHeight="1" x14ac:dyDescent="0.2">
      <c r="A33" s="37" t="s">
        <v>92</v>
      </c>
      <c r="B33" s="28" t="s">
        <v>467</v>
      </c>
      <c r="C33" s="28"/>
      <c r="D33" s="28"/>
      <c r="E33" s="28"/>
      <c r="F33" s="28"/>
    </row>
    <row r="34" spans="1:6" s="27" customFormat="1" ht="28.5" customHeight="1" x14ac:dyDescent="0.2">
      <c r="A34" s="37" t="s">
        <v>165</v>
      </c>
      <c r="B34" s="28" t="s">
        <v>467</v>
      </c>
      <c r="C34" s="28"/>
      <c r="D34" s="28"/>
      <c r="E34" s="28"/>
      <c r="F34" s="28"/>
    </row>
    <row r="35" spans="1:6" s="27" customFormat="1" ht="28.5" customHeight="1" x14ac:dyDescent="0.2">
      <c r="A35" s="37" t="s">
        <v>94</v>
      </c>
      <c r="B35" s="28" t="s">
        <v>467</v>
      </c>
      <c r="C35" s="28"/>
      <c r="D35" s="28"/>
      <c r="E35" s="28"/>
      <c r="F35" s="28"/>
    </row>
    <row r="36" spans="1:6" s="27" customFormat="1" ht="36" x14ac:dyDescent="0.2">
      <c r="A36" s="37" t="s">
        <v>184</v>
      </c>
      <c r="B36" s="28" t="s">
        <v>467</v>
      </c>
      <c r="C36" s="28"/>
      <c r="D36" s="28"/>
      <c r="E36" s="28"/>
      <c r="F36" s="28"/>
    </row>
    <row r="37" spans="1:6" s="27" customFormat="1" ht="48" x14ac:dyDescent="0.2">
      <c r="A37" s="37" t="s">
        <v>183</v>
      </c>
      <c r="B37" s="28" t="s">
        <v>467</v>
      </c>
      <c r="C37" s="28"/>
      <c r="D37" s="28"/>
      <c r="E37" s="28"/>
      <c r="F37" s="28"/>
    </row>
    <row r="38" spans="1:6" s="27" customFormat="1" ht="36" x14ac:dyDescent="0.2">
      <c r="A38" s="37" t="s">
        <v>167</v>
      </c>
      <c r="B38" s="28" t="s">
        <v>467</v>
      </c>
      <c r="C38" s="28"/>
      <c r="D38" s="28"/>
      <c r="E38" s="28"/>
      <c r="F38" s="28"/>
    </row>
    <row r="39" spans="1:6" s="27" customFormat="1" ht="28.5" customHeight="1" x14ac:dyDescent="0.2">
      <c r="A39" s="37" t="s">
        <v>169</v>
      </c>
      <c r="B39" s="28" t="s">
        <v>467</v>
      </c>
      <c r="C39" s="28"/>
      <c r="D39" s="28"/>
      <c r="E39" s="28"/>
      <c r="F39" s="28"/>
    </row>
    <row r="40" spans="1:6" s="27" customFormat="1" ht="28.5" customHeight="1" x14ac:dyDescent="0.2">
      <c r="A40" s="38" t="s">
        <v>87</v>
      </c>
      <c r="B40" s="28" t="s">
        <v>64</v>
      </c>
      <c r="C40" s="28" t="s">
        <v>65</v>
      </c>
      <c r="D40" s="28"/>
      <c r="E40" s="28"/>
      <c r="F40" s="28"/>
    </row>
    <row r="41" spans="1:6" s="27" customFormat="1" ht="28.5" customHeight="1" x14ac:dyDescent="0.2">
      <c r="A41" s="38" t="s">
        <v>89</v>
      </c>
      <c r="B41" s="28" t="s">
        <v>170</v>
      </c>
      <c r="C41" s="28" t="s">
        <v>66</v>
      </c>
      <c r="D41" s="28" t="s">
        <v>476</v>
      </c>
      <c r="E41" s="28" t="s">
        <v>67</v>
      </c>
      <c r="F41" s="28" t="s">
        <v>115</v>
      </c>
    </row>
    <row r="42" spans="1:6" s="27" customFormat="1" ht="28.5" customHeight="1" x14ac:dyDescent="0.2">
      <c r="A42" s="38" t="s">
        <v>91</v>
      </c>
      <c r="B42" s="28" t="s">
        <v>113</v>
      </c>
      <c r="C42" s="28" t="s">
        <v>114</v>
      </c>
      <c r="D42" s="28"/>
      <c r="E42" s="28"/>
      <c r="F42" s="28"/>
    </row>
    <row r="43" spans="1:6" s="27" customFormat="1" ht="28.5" customHeight="1" x14ac:dyDescent="0.2">
      <c r="A43" s="39" t="s">
        <v>177</v>
      </c>
      <c r="B43" s="28" t="s">
        <v>467</v>
      </c>
      <c r="C43" s="28"/>
      <c r="D43" s="28"/>
      <c r="E43" s="28"/>
      <c r="F43" s="28"/>
    </row>
    <row r="44" spans="1:6" s="27" customFormat="1" ht="28.5" customHeight="1" x14ac:dyDescent="0.2">
      <c r="A44" s="39" t="s">
        <v>178</v>
      </c>
      <c r="B44" s="28" t="s">
        <v>467</v>
      </c>
      <c r="C44" s="28"/>
      <c r="D44" s="28"/>
      <c r="E44" s="28"/>
      <c r="F44" s="28"/>
    </row>
    <row r="45" spans="1:6" s="27" customFormat="1" ht="28.5" customHeight="1" x14ac:dyDescent="0.2">
      <c r="A45" s="39" t="s">
        <v>179</v>
      </c>
      <c r="B45" s="28" t="s">
        <v>467</v>
      </c>
      <c r="C45" s="28"/>
      <c r="D45" s="28"/>
      <c r="E45" s="28"/>
      <c r="F45" s="28"/>
    </row>
    <row r="46" spans="1:6" s="27" customFormat="1" ht="28.5" customHeight="1" x14ac:dyDescent="0.2">
      <c r="A46" s="32" t="s">
        <v>471</v>
      </c>
      <c r="B46" s="28" t="s">
        <v>467</v>
      </c>
      <c r="C46" s="28"/>
      <c r="D46" s="28"/>
      <c r="E46" s="28"/>
      <c r="F46" s="28"/>
    </row>
    <row r="47" spans="1:6" s="27" customFormat="1" ht="28.5" customHeight="1" x14ac:dyDescent="0.2">
      <c r="A47" s="33" t="s">
        <v>468</v>
      </c>
      <c r="B47" s="28" t="s">
        <v>467</v>
      </c>
      <c r="C47" s="28"/>
      <c r="D47" s="28"/>
      <c r="E47" s="28"/>
      <c r="F47" s="28"/>
    </row>
    <row r="48" spans="1:6" s="27" customFormat="1" ht="28.5" customHeight="1" x14ac:dyDescent="0.2">
      <c r="A48" s="34" t="s">
        <v>180</v>
      </c>
      <c r="B48" s="28" t="s">
        <v>467</v>
      </c>
      <c r="C48" s="28"/>
      <c r="D48" s="28"/>
      <c r="E48" s="28"/>
      <c r="F48" s="28"/>
    </row>
    <row r="49" spans="1:6" s="27" customFormat="1" ht="28.5" customHeight="1" x14ac:dyDescent="0.2">
      <c r="A49" s="35" t="s">
        <v>101</v>
      </c>
      <c r="B49" s="28" t="s">
        <v>77</v>
      </c>
      <c r="C49" s="28"/>
      <c r="D49" s="28"/>
      <c r="E49" s="28"/>
      <c r="F49" s="28"/>
    </row>
    <row r="50" spans="1:6" s="27" customFormat="1" ht="28.5" customHeight="1" x14ac:dyDescent="0.2">
      <c r="A50" s="35" t="s">
        <v>102</v>
      </c>
      <c r="B50" s="28" t="s">
        <v>68</v>
      </c>
      <c r="C50" s="28"/>
      <c r="D50" s="28"/>
      <c r="E50" s="28"/>
      <c r="F50" s="28"/>
    </row>
    <row r="51" spans="1:6" s="27" customFormat="1" ht="36" x14ac:dyDescent="0.2">
      <c r="A51" s="35" t="s">
        <v>103</v>
      </c>
      <c r="B51" s="28" t="s">
        <v>68</v>
      </c>
      <c r="C51" s="28" t="s">
        <v>69</v>
      </c>
      <c r="D51" s="28"/>
      <c r="E51" s="28"/>
      <c r="F51" s="28"/>
    </row>
    <row r="52" spans="1:6" s="27" customFormat="1" ht="28.5" customHeight="1" x14ac:dyDescent="0.2">
      <c r="A52" s="35" t="s">
        <v>104</v>
      </c>
      <c r="B52" s="28" t="s">
        <v>68</v>
      </c>
      <c r="C52" s="28" t="s">
        <v>70</v>
      </c>
      <c r="D52" s="28" t="s">
        <v>69</v>
      </c>
      <c r="E52" s="28" t="s">
        <v>71</v>
      </c>
      <c r="F52" s="28"/>
    </row>
    <row r="53" spans="1:6" s="27" customFormat="1" ht="28.5" customHeight="1" x14ac:dyDescent="0.2">
      <c r="A53" s="35" t="s">
        <v>105</v>
      </c>
      <c r="B53" s="28" t="s">
        <v>72</v>
      </c>
      <c r="C53" s="28" t="s">
        <v>73</v>
      </c>
      <c r="D53" s="28" t="s">
        <v>74</v>
      </c>
      <c r="E53" s="28"/>
      <c r="F53" s="28"/>
    </row>
    <row r="54" spans="1:6" s="27" customFormat="1" ht="28.5" customHeight="1" x14ac:dyDescent="0.2">
      <c r="A54" s="35" t="s">
        <v>106</v>
      </c>
      <c r="B54" s="28" t="s">
        <v>68</v>
      </c>
      <c r="C54" s="28"/>
      <c r="D54" s="28"/>
      <c r="E54" s="28"/>
      <c r="F54" s="28"/>
    </row>
    <row r="55" spans="1:6" s="27" customFormat="1" ht="28.5" customHeight="1" x14ac:dyDescent="0.2">
      <c r="A55" s="35" t="s">
        <v>107</v>
      </c>
      <c r="B55" s="28" t="s">
        <v>68</v>
      </c>
      <c r="C55" s="28"/>
      <c r="D55" s="28"/>
      <c r="E55" s="28"/>
      <c r="F55" s="28"/>
    </row>
    <row r="56" spans="1:6" s="27" customFormat="1" ht="28.5" customHeight="1" x14ac:dyDescent="0.2">
      <c r="A56" s="35" t="s">
        <v>90</v>
      </c>
      <c r="B56" s="28" t="s">
        <v>75</v>
      </c>
      <c r="C56" s="28"/>
      <c r="D56" s="28"/>
      <c r="E56" s="28"/>
      <c r="F56" s="28"/>
    </row>
    <row r="57" spans="1:6" s="27" customFormat="1" ht="28.5" customHeight="1" x14ac:dyDescent="0.2">
      <c r="A57" s="35" t="s">
        <v>108</v>
      </c>
      <c r="B57" s="28" t="s">
        <v>68</v>
      </c>
      <c r="C57" s="28"/>
      <c r="D57" s="28"/>
      <c r="E57" s="28"/>
      <c r="F57" s="28"/>
    </row>
    <row r="58" spans="1:6" s="27" customFormat="1" ht="28.5" customHeight="1" x14ac:dyDescent="0.2">
      <c r="A58" s="35" t="s">
        <v>109</v>
      </c>
      <c r="B58" s="28" t="s">
        <v>68</v>
      </c>
      <c r="C58" s="28" t="s">
        <v>70</v>
      </c>
      <c r="D58" s="28"/>
      <c r="E58" s="28"/>
      <c r="F58" s="28"/>
    </row>
    <row r="59" spans="1:6" s="27" customFormat="1" ht="28.5" customHeight="1" x14ac:dyDescent="0.2">
      <c r="A59" s="35" t="s">
        <v>19</v>
      </c>
      <c r="B59" s="28" t="s">
        <v>68</v>
      </c>
      <c r="C59" s="28"/>
      <c r="D59" s="28"/>
      <c r="E59" s="28"/>
      <c r="F59" s="28"/>
    </row>
    <row r="60" spans="1:6" s="27" customFormat="1" ht="48" x14ac:dyDescent="0.2">
      <c r="A60" s="35" t="s">
        <v>187</v>
      </c>
      <c r="B60" s="28" t="s">
        <v>76</v>
      </c>
      <c r="C60" s="28"/>
      <c r="D60" s="28"/>
      <c r="E60" s="28"/>
      <c r="F60" s="28"/>
    </row>
    <row r="61" spans="1:6" s="27" customFormat="1" ht="48" x14ac:dyDescent="0.2">
      <c r="A61" s="35" t="s">
        <v>191</v>
      </c>
      <c r="B61" s="28" t="s">
        <v>76</v>
      </c>
      <c r="C61" s="28"/>
      <c r="D61" s="28"/>
      <c r="E61" s="28"/>
      <c r="F61" s="28"/>
    </row>
    <row r="62" spans="1:6" s="27" customFormat="1" ht="28.5" customHeight="1" x14ac:dyDescent="0.2">
      <c r="A62" s="35" t="s">
        <v>110</v>
      </c>
      <c r="B62" s="28" t="s">
        <v>77</v>
      </c>
      <c r="C62" s="28"/>
      <c r="D62" s="28"/>
      <c r="E62" s="28"/>
      <c r="F62" s="28"/>
    </row>
    <row r="63" spans="1:6" s="27" customFormat="1" ht="28.5" customHeight="1" x14ac:dyDescent="0.2">
      <c r="A63" s="35" t="s">
        <v>111</v>
      </c>
      <c r="B63" s="28" t="s">
        <v>77</v>
      </c>
      <c r="C63" s="28"/>
      <c r="D63" s="28"/>
      <c r="E63" s="28"/>
      <c r="F63" s="28"/>
    </row>
    <row r="64" spans="1:6" s="27" customFormat="1" ht="28.5" customHeight="1" x14ac:dyDescent="0.2">
      <c r="A64" s="35" t="s">
        <v>78</v>
      </c>
      <c r="B64" s="28" t="s">
        <v>79</v>
      </c>
      <c r="C64" s="28"/>
      <c r="D64" s="28"/>
      <c r="E64" s="28"/>
      <c r="F64" s="28"/>
    </row>
    <row r="65" spans="1:6" s="27" customFormat="1" ht="36" x14ac:dyDescent="0.2">
      <c r="A65" s="35" t="s">
        <v>112</v>
      </c>
      <c r="B65" s="28" t="s">
        <v>77</v>
      </c>
      <c r="C65" s="28"/>
      <c r="D65" s="28"/>
      <c r="E65" s="28"/>
      <c r="F65" s="28"/>
    </row>
    <row r="66" spans="1:6" s="27" customFormat="1" ht="24" customHeight="1" x14ac:dyDescent="0.2">
      <c r="A66" s="35" t="s">
        <v>479</v>
      </c>
      <c r="B66" s="28" t="s">
        <v>478</v>
      </c>
      <c r="C66" s="28"/>
      <c r="D66" s="28"/>
      <c r="E66" s="28"/>
      <c r="F66" s="28"/>
    </row>
    <row r="67" spans="1:6" s="27" customFormat="1" ht="28.5" customHeight="1" x14ac:dyDescent="0.2">
      <c r="A67" s="35" t="s">
        <v>93</v>
      </c>
      <c r="B67" s="28" t="s">
        <v>80</v>
      </c>
      <c r="C67" s="28"/>
      <c r="D67" s="28"/>
      <c r="E67" s="28"/>
      <c r="F67" s="28"/>
    </row>
    <row r="68" spans="1:6" s="27" customFormat="1" ht="28.5" customHeight="1" x14ac:dyDescent="0.2">
      <c r="A68" s="35" t="s">
        <v>95</v>
      </c>
      <c r="B68" s="28" t="s">
        <v>68</v>
      </c>
      <c r="C68" s="28"/>
      <c r="D68" s="28"/>
      <c r="E68" s="28"/>
      <c r="F68" s="28"/>
    </row>
    <row r="69" spans="1:6" s="27" customFormat="1" ht="28.5" customHeight="1" x14ac:dyDescent="0.2">
      <c r="A69" s="35" t="s">
        <v>96</v>
      </c>
      <c r="B69" s="28" t="s">
        <v>81</v>
      </c>
      <c r="C69" s="28"/>
      <c r="D69" s="28"/>
      <c r="E69" s="28"/>
      <c r="F69" s="28"/>
    </row>
    <row r="70" spans="1:6" s="27" customFormat="1" ht="28.5" customHeight="1" x14ac:dyDescent="0.2">
      <c r="A70" s="35" t="s">
        <v>97</v>
      </c>
      <c r="B70" s="28" t="s">
        <v>82</v>
      </c>
      <c r="C70" s="28"/>
      <c r="D70" s="28"/>
      <c r="E70" s="28"/>
      <c r="F70" s="28"/>
    </row>
    <row r="71" spans="1:6" s="27" customFormat="1" ht="28.5" customHeight="1" x14ac:dyDescent="0.2">
      <c r="A71" s="35" t="s">
        <v>98</v>
      </c>
      <c r="B71" s="28" t="s">
        <v>83</v>
      </c>
      <c r="C71" s="28"/>
      <c r="D71" s="28"/>
      <c r="E71" s="28"/>
      <c r="F71" s="28"/>
    </row>
    <row r="72" spans="1:6" s="27" customFormat="1" ht="28.5" customHeight="1" x14ac:dyDescent="0.2">
      <c r="A72" s="35" t="s">
        <v>100</v>
      </c>
      <c r="B72" s="28" t="s">
        <v>172</v>
      </c>
      <c r="C72" s="28" t="s">
        <v>84</v>
      </c>
      <c r="D72" s="28"/>
      <c r="E72" s="28"/>
      <c r="F72" s="28"/>
    </row>
    <row r="73" spans="1:6" ht="28.5" customHeight="1" x14ac:dyDescent="0.2">
      <c r="A73" s="46" t="s">
        <v>176</v>
      </c>
      <c r="B73" s="28" t="s">
        <v>467</v>
      </c>
      <c r="C73" s="28"/>
      <c r="D73" s="28"/>
      <c r="E73" s="28"/>
      <c r="F73" s="28"/>
    </row>
  </sheetData>
  <phoneticPr fontId="3"/>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76"/>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x14ac:dyDescent="0.2"/>
  <cols>
    <col min="1" max="1" width="23.77734375" style="45" customWidth="1"/>
    <col min="2" max="3" width="26.88671875" style="45" customWidth="1"/>
    <col min="4" max="6" width="13.33203125" style="45" customWidth="1"/>
    <col min="7" max="16384" width="9" style="45"/>
  </cols>
  <sheetData>
    <row r="1" spans="1:6" ht="28.5" customHeight="1" x14ac:dyDescent="0.2">
      <c r="C1" s="47"/>
      <c r="E1" s="47"/>
    </row>
    <row r="2" spans="1:6" ht="28.5" customHeight="1" x14ac:dyDescent="0.2">
      <c r="A2" s="28" t="s">
        <v>117</v>
      </c>
      <c r="B2" s="28" t="s">
        <v>118</v>
      </c>
      <c r="C2" s="43" t="s">
        <v>119</v>
      </c>
      <c r="D2" s="28" t="s">
        <v>120</v>
      </c>
      <c r="E2" s="28" t="s">
        <v>121</v>
      </c>
      <c r="F2" s="28" t="s">
        <v>122</v>
      </c>
    </row>
    <row r="3" spans="1:6" s="27" customFormat="1" ht="28.5" customHeight="1" x14ac:dyDescent="0.2">
      <c r="A3" s="29" t="s">
        <v>54</v>
      </c>
      <c r="B3" s="37" t="s">
        <v>86</v>
      </c>
      <c r="D3" s="54">
        <v>0.33333333333333331</v>
      </c>
      <c r="E3" s="54">
        <v>0.66666666666666663</v>
      </c>
      <c r="F3" s="54">
        <v>0.5</v>
      </c>
    </row>
    <row r="4" spans="1:6" s="27" customFormat="1" ht="28.5" customHeight="1" x14ac:dyDescent="0.2">
      <c r="A4" s="55"/>
      <c r="B4" s="37" t="s">
        <v>88</v>
      </c>
      <c r="D4" s="54">
        <v>0.33333333333333331</v>
      </c>
      <c r="E4" s="54">
        <v>0.66666666666666663</v>
      </c>
      <c r="F4" s="54">
        <v>0.5</v>
      </c>
    </row>
    <row r="5" spans="1:6" s="27" customFormat="1" ht="28.5" customHeight="1" x14ac:dyDescent="0.2">
      <c r="A5" s="55"/>
      <c r="B5" s="37" t="s">
        <v>162</v>
      </c>
      <c r="D5" s="54">
        <v>0.33333333333333331</v>
      </c>
      <c r="E5" s="54">
        <v>0.66666666666666663</v>
      </c>
      <c r="F5" s="54">
        <v>0.5</v>
      </c>
    </row>
    <row r="6" spans="1:6" s="27" customFormat="1" ht="28.5" customHeight="1" x14ac:dyDescent="0.2">
      <c r="A6" s="55"/>
      <c r="B6" s="29" t="s">
        <v>85</v>
      </c>
      <c r="C6" s="28" t="s">
        <v>62</v>
      </c>
      <c r="D6" s="54">
        <v>0.33333333333333331</v>
      </c>
      <c r="E6" s="54">
        <v>0.66666666666666663</v>
      </c>
      <c r="F6" s="54">
        <v>0.5</v>
      </c>
    </row>
    <row r="7" spans="1:6" s="27" customFormat="1" ht="28.5" customHeight="1" x14ac:dyDescent="0.2">
      <c r="A7" s="55"/>
      <c r="B7" s="48"/>
      <c r="C7" s="28" t="s">
        <v>63</v>
      </c>
      <c r="D7" s="54">
        <v>0.33333333333333331</v>
      </c>
      <c r="E7" s="54">
        <v>0.66666666666666663</v>
      </c>
      <c r="F7" s="54">
        <v>0.5</v>
      </c>
    </row>
    <row r="8" spans="1:6" s="27" customFormat="1" ht="28.5" customHeight="1" x14ac:dyDescent="0.2">
      <c r="A8" s="55"/>
      <c r="B8" s="37" t="s">
        <v>92</v>
      </c>
      <c r="D8" s="54">
        <v>0.33333333333333331</v>
      </c>
      <c r="E8" s="56" t="s">
        <v>467</v>
      </c>
      <c r="F8" s="56" t="s">
        <v>467</v>
      </c>
    </row>
    <row r="9" spans="1:6" s="27" customFormat="1" ht="28.5" customHeight="1" x14ac:dyDescent="0.2">
      <c r="A9" s="55"/>
      <c r="B9" s="37" t="s">
        <v>164</v>
      </c>
      <c r="D9" s="54">
        <v>0.5</v>
      </c>
      <c r="E9" s="56" t="s">
        <v>467</v>
      </c>
      <c r="F9" s="56" t="s">
        <v>467</v>
      </c>
    </row>
    <row r="10" spans="1:6" s="27" customFormat="1" ht="28.5" customHeight="1" x14ac:dyDescent="0.2">
      <c r="A10" s="55"/>
      <c r="B10" s="37" t="s">
        <v>94</v>
      </c>
      <c r="D10" s="54">
        <v>0.5</v>
      </c>
      <c r="E10" s="56" t="s">
        <v>467</v>
      </c>
      <c r="F10" s="56" t="s">
        <v>467</v>
      </c>
    </row>
    <row r="11" spans="1:6" s="27" customFormat="1" ht="28.5" customHeight="1" x14ac:dyDescent="0.2">
      <c r="A11" s="55"/>
      <c r="B11" s="37" t="s">
        <v>185</v>
      </c>
      <c r="D11" s="54">
        <v>0.5</v>
      </c>
      <c r="E11" s="56" t="s">
        <v>467</v>
      </c>
      <c r="F11" s="56" t="s">
        <v>467</v>
      </c>
    </row>
    <row r="12" spans="1:6" s="27" customFormat="1" ht="36" x14ac:dyDescent="0.2">
      <c r="A12" s="55"/>
      <c r="B12" s="37" t="s">
        <v>186</v>
      </c>
      <c r="D12" s="54">
        <v>0.33333333333333331</v>
      </c>
      <c r="E12" s="56" t="s">
        <v>467</v>
      </c>
      <c r="F12" s="56" t="s">
        <v>467</v>
      </c>
    </row>
    <row r="13" spans="1:6" s="27" customFormat="1" ht="28.5" customHeight="1" x14ac:dyDescent="0.2">
      <c r="A13" s="55"/>
      <c r="B13" s="37" t="s">
        <v>166</v>
      </c>
      <c r="D13" s="54">
        <v>0.5</v>
      </c>
      <c r="E13" s="56" t="s">
        <v>467</v>
      </c>
      <c r="F13" s="56" t="s">
        <v>467</v>
      </c>
    </row>
    <row r="14" spans="1:6" s="27" customFormat="1" ht="28.5" customHeight="1" x14ac:dyDescent="0.2">
      <c r="A14" s="55"/>
      <c r="B14" s="37" t="s">
        <v>168</v>
      </c>
      <c r="D14" s="54">
        <v>0.33333333333333331</v>
      </c>
      <c r="E14" s="56" t="s">
        <v>467</v>
      </c>
      <c r="F14" s="56" t="s">
        <v>467</v>
      </c>
    </row>
    <row r="15" spans="1:6" s="27" customFormat="1" ht="28.5" customHeight="1" x14ac:dyDescent="0.2">
      <c r="A15" s="30" t="s">
        <v>55</v>
      </c>
      <c r="B15" s="30" t="s">
        <v>87</v>
      </c>
      <c r="C15" s="28" t="s">
        <v>64</v>
      </c>
      <c r="D15" s="54">
        <v>0.33333333333333331</v>
      </c>
      <c r="E15" s="56" t="s">
        <v>467</v>
      </c>
      <c r="F15" s="56" t="s">
        <v>467</v>
      </c>
    </row>
    <row r="16" spans="1:6" s="27" customFormat="1" ht="28.5" customHeight="1" x14ac:dyDescent="0.2">
      <c r="A16" s="50"/>
      <c r="B16" s="49"/>
      <c r="C16" s="28" t="s">
        <v>65</v>
      </c>
      <c r="D16" s="54">
        <v>0.5</v>
      </c>
      <c r="E16" s="56" t="s">
        <v>467</v>
      </c>
      <c r="F16" s="56" t="s">
        <v>467</v>
      </c>
    </row>
    <row r="17" spans="1:6" s="27" customFormat="1" ht="28.5" customHeight="1" x14ac:dyDescent="0.2">
      <c r="A17" s="55"/>
      <c r="B17" s="30" t="s">
        <v>89</v>
      </c>
      <c r="C17" s="28" t="s">
        <v>170</v>
      </c>
      <c r="D17" s="54">
        <v>0.33333333333333331</v>
      </c>
      <c r="E17" s="56" t="s">
        <v>467</v>
      </c>
      <c r="F17" s="56" t="s">
        <v>467</v>
      </c>
    </row>
    <row r="18" spans="1:6" s="27" customFormat="1" ht="28.5" customHeight="1" x14ac:dyDescent="0.2">
      <c r="A18" s="55"/>
      <c r="B18" s="50"/>
      <c r="C18" s="28" t="s">
        <v>66</v>
      </c>
      <c r="D18" s="54">
        <v>0.33333333333333331</v>
      </c>
      <c r="E18" s="56" t="s">
        <v>467</v>
      </c>
      <c r="F18" s="56" t="s">
        <v>467</v>
      </c>
    </row>
    <row r="19" spans="1:6" s="27" customFormat="1" ht="28.5" customHeight="1" x14ac:dyDescent="0.2">
      <c r="A19" s="55"/>
      <c r="B19" s="50"/>
      <c r="C19" s="28" t="s">
        <v>476</v>
      </c>
      <c r="D19" s="54">
        <v>0.33333333333333298</v>
      </c>
      <c r="E19" s="56" t="s">
        <v>467</v>
      </c>
      <c r="F19" s="56" t="s">
        <v>467</v>
      </c>
    </row>
    <row r="20" spans="1:6" s="27" customFormat="1" ht="28.5" customHeight="1" x14ac:dyDescent="0.2">
      <c r="A20" s="55"/>
      <c r="B20" s="50"/>
      <c r="C20" s="28" t="s">
        <v>67</v>
      </c>
      <c r="D20" s="54">
        <v>0.33333333333333298</v>
      </c>
      <c r="E20" s="56" t="s">
        <v>467</v>
      </c>
      <c r="F20" s="56" t="s">
        <v>467</v>
      </c>
    </row>
    <row r="21" spans="1:6" s="27" customFormat="1" ht="28.5" customHeight="1" x14ac:dyDescent="0.2">
      <c r="A21" s="55"/>
      <c r="B21" s="49"/>
      <c r="C21" s="28" t="s">
        <v>115</v>
      </c>
      <c r="D21" s="54">
        <v>0.33333333333333298</v>
      </c>
      <c r="E21" s="56" t="s">
        <v>467</v>
      </c>
      <c r="F21" s="56" t="s">
        <v>467</v>
      </c>
    </row>
    <row r="22" spans="1:6" s="27" customFormat="1" ht="28.5" customHeight="1" x14ac:dyDescent="0.2">
      <c r="A22" s="55"/>
      <c r="B22" s="30" t="s">
        <v>475</v>
      </c>
      <c r="C22" s="28" t="s">
        <v>113</v>
      </c>
      <c r="D22" s="54">
        <v>0.5</v>
      </c>
      <c r="E22" s="56" t="s">
        <v>467</v>
      </c>
      <c r="F22" s="56" t="s">
        <v>467</v>
      </c>
    </row>
    <row r="23" spans="1:6" s="27" customFormat="1" ht="28.5" customHeight="1" x14ac:dyDescent="0.2">
      <c r="A23" s="55"/>
      <c r="B23" s="49"/>
      <c r="C23" s="28" t="s">
        <v>114</v>
      </c>
      <c r="D23" s="54">
        <v>0.33333333333333298</v>
      </c>
      <c r="E23" s="56" t="s">
        <v>467</v>
      </c>
      <c r="F23" s="56" t="s">
        <v>467</v>
      </c>
    </row>
    <row r="24" spans="1:6" s="27" customFormat="1" ht="28.5" customHeight="1" x14ac:dyDescent="0.2">
      <c r="A24" s="31" t="s">
        <v>56</v>
      </c>
      <c r="B24" s="39" t="s">
        <v>17</v>
      </c>
      <c r="D24" s="54" t="s">
        <v>193</v>
      </c>
      <c r="E24" s="56" t="s">
        <v>467</v>
      </c>
      <c r="F24" s="56" t="s">
        <v>467</v>
      </c>
    </row>
    <row r="25" spans="1:6" s="27" customFormat="1" ht="28.5" customHeight="1" x14ac:dyDescent="0.2">
      <c r="A25" s="55"/>
      <c r="B25" s="39" t="s">
        <v>18</v>
      </c>
      <c r="D25" s="54" t="s">
        <v>193</v>
      </c>
      <c r="E25" s="56" t="s">
        <v>467</v>
      </c>
      <c r="F25" s="56" t="s">
        <v>467</v>
      </c>
    </row>
    <row r="26" spans="1:6" s="27" customFormat="1" ht="28.5" customHeight="1" x14ac:dyDescent="0.2">
      <c r="A26" s="55"/>
      <c r="B26" s="39" t="s">
        <v>472</v>
      </c>
      <c r="D26" s="54" t="s">
        <v>193</v>
      </c>
      <c r="E26" s="56" t="s">
        <v>467</v>
      </c>
      <c r="F26" s="56" t="s">
        <v>467</v>
      </c>
    </row>
    <row r="27" spans="1:6" s="27" customFormat="1" ht="28.5" customHeight="1" x14ac:dyDescent="0.2">
      <c r="A27" s="32" t="s">
        <v>57</v>
      </c>
      <c r="B27" s="32" t="s">
        <v>474</v>
      </c>
      <c r="D27" s="54" t="s">
        <v>193</v>
      </c>
      <c r="E27" s="56" t="s">
        <v>467</v>
      </c>
      <c r="F27" s="56" t="s">
        <v>467</v>
      </c>
    </row>
    <row r="28" spans="1:6" s="27" customFormat="1" ht="28.5" customHeight="1" x14ac:dyDescent="0.2">
      <c r="A28" s="33" t="s">
        <v>58</v>
      </c>
      <c r="B28" s="33" t="s">
        <v>467</v>
      </c>
      <c r="D28" s="54">
        <v>0.5</v>
      </c>
      <c r="E28" s="56" t="s">
        <v>467</v>
      </c>
      <c r="F28" s="56" t="s">
        <v>467</v>
      </c>
    </row>
    <row r="29" spans="1:6" s="27" customFormat="1" ht="28.5" customHeight="1" x14ac:dyDescent="0.2">
      <c r="A29" s="34" t="s">
        <v>59</v>
      </c>
      <c r="B29" s="34" t="s">
        <v>180</v>
      </c>
      <c r="D29" s="54">
        <v>0.5</v>
      </c>
      <c r="E29" s="56" t="s">
        <v>467</v>
      </c>
      <c r="F29" s="56" t="s">
        <v>467</v>
      </c>
    </row>
    <row r="30" spans="1:6" s="27" customFormat="1" ht="28.5" customHeight="1" x14ac:dyDescent="0.2">
      <c r="A30" s="51" t="s">
        <v>60</v>
      </c>
      <c r="B30" s="35" t="s">
        <v>101</v>
      </c>
      <c r="C30" s="28" t="s">
        <v>77</v>
      </c>
      <c r="D30" s="54">
        <v>0.33333333333333331</v>
      </c>
      <c r="E30" s="54">
        <v>0.66666666666666663</v>
      </c>
      <c r="F30" s="54">
        <v>0.5</v>
      </c>
    </row>
    <row r="31" spans="1:6" s="27" customFormat="1" ht="28.5" customHeight="1" x14ac:dyDescent="0.2">
      <c r="A31" s="55"/>
      <c r="B31" s="35" t="s">
        <v>102</v>
      </c>
      <c r="C31" s="28" t="s">
        <v>68</v>
      </c>
      <c r="D31" s="54">
        <v>0.33333333333333331</v>
      </c>
      <c r="E31" s="54">
        <v>0.66666666666666663</v>
      </c>
      <c r="F31" s="54">
        <v>0.5</v>
      </c>
    </row>
    <row r="32" spans="1:6" s="27" customFormat="1" ht="28.5" customHeight="1" x14ac:dyDescent="0.2">
      <c r="A32" s="55"/>
      <c r="B32" s="51" t="s">
        <v>103</v>
      </c>
      <c r="C32" s="28" t="s">
        <v>68</v>
      </c>
      <c r="D32" s="54">
        <v>0.33333333333333331</v>
      </c>
      <c r="E32" s="54">
        <v>0.66666666666666663</v>
      </c>
      <c r="F32" s="54">
        <v>0.5</v>
      </c>
    </row>
    <row r="33" spans="1:6" s="27" customFormat="1" ht="28.5" customHeight="1" x14ac:dyDescent="0.2">
      <c r="A33" s="55"/>
      <c r="B33" s="52"/>
      <c r="C33" s="28" t="s">
        <v>69</v>
      </c>
      <c r="D33" s="54">
        <v>0.33333333333333331</v>
      </c>
      <c r="E33" s="54">
        <v>0.66666666666666663</v>
      </c>
      <c r="F33" s="54">
        <v>0.5</v>
      </c>
    </row>
    <row r="34" spans="1:6" s="27" customFormat="1" ht="28.5" customHeight="1" x14ac:dyDescent="0.2">
      <c r="A34" s="55"/>
      <c r="B34" s="51" t="s">
        <v>104</v>
      </c>
      <c r="C34" s="28" t="s">
        <v>68</v>
      </c>
      <c r="D34" s="54">
        <v>0.33333333333333331</v>
      </c>
      <c r="E34" s="54">
        <v>0.66666666666666663</v>
      </c>
      <c r="F34" s="54">
        <v>0.5</v>
      </c>
    </row>
    <row r="35" spans="1:6" s="27" customFormat="1" ht="28.5" customHeight="1" x14ac:dyDescent="0.2">
      <c r="A35" s="55"/>
      <c r="B35" s="53"/>
      <c r="C35" s="28" t="s">
        <v>70</v>
      </c>
      <c r="D35" s="54">
        <v>0.33333333333333331</v>
      </c>
      <c r="E35" s="54">
        <v>0.66666666666666663</v>
      </c>
      <c r="F35" s="54">
        <v>0.5</v>
      </c>
    </row>
    <row r="36" spans="1:6" s="27" customFormat="1" ht="28.5" customHeight="1" x14ac:dyDescent="0.2">
      <c r="A36" s="55"/>
      <c r="B36" s="53"/>
      <c r="C36" s="28" t="s">
        <v>69</v>
      </c>
      <c r="D36" s="54">
        <v>0.33333333333333331</v>
      </c>
      <c r="E36" s="54">
        <v>0.66666666666666663</v>
      </c>
      <c r="F36" s="54">
        <v>0.5</v>
      </c>
    </row>
    <row r="37" spans="1:6" s="27" customFormat="1" ht="28.5" customHeight="1" x14ac:dyDescent="0.2">
      <c r="A37" s="55"/>
      <c r="B37" s="52"/>
      <c r="C37" s="28" t="s">
        <v>71</v>
      </c>
      <c r="D37" s="54">
        <v>0.33333333333333331</v>
      </c>
      <c r="E37" s="54">
        <v>0.66666666666666663</v>
      </c>
      <c r="F37" s="54">
        <v>0.5</v>
      </c>
    </row>
    <row r="38" spans="1:6" s="27" customFormat="1" ht="28.5" customHeight="1" x14ac:dyDescent="0.2">
      <c r="A38" s="55"/>
      <c r="B38" s="51" t="s">
        <v>105</v>
      </c>
      <c r="C38" s="28" t="s">
        <v>72</v>
      </c>
      <c r="D38" s="54">
        <v>0.33333333333333331</v>
      </c>
      <c r="E38" s="54">
        <v>0.66666666666666663</v>
      </c>
      <c r="F38" s="54">
        <v>0.5</v>
      </c>
    </row>
    <row r="39" spans="1:6" s="27" customFormat="1" ht="28.5" customHeight="1" x14ac:dyDescent="0.2">
      <c r="A39" s="55"/>
      <c r="B39" s="53"/>
      <c r="C39" s="28" t="s">
        <v>73</v>
      </c>
      <c r="D39" s="54">
        <v>0.33333333333333331</v>
      </c>
      <c r="E39" s="54">
        <v>0.66666666666666663</v>
      </c>
      <c r="F39" s="54">
        <v>0.5</v>
      </c>
    </row>
    <row r="40" spans="1:6" s="27" customFormat="1" ht="28.5" customHeight="1" x14ac:dyDescent="0.2">
      <c r="A40" s="55"/>
      <c r="B40" s="52"/>
      <c r="C40" s="28" t="s">
        <v>74</v>
      </c>
      <c r="D40" s="54">
        <v>0.33333333333333331</v>
      </c>
      <c r="E40" s="54">
        <v>0.66666666666666663</v>
      </c>
      <c r="F40" s="54">
        <v>0.5</v>
      </c>
    </row>
    <row r="41" spans="1:6" s="27" customFormat="1" ht="28.5" customHeight="1" x14ac:dyDescent="0.2">
      <c r="A41" s="55"/>
      <c r="B41" s="35" t="s">
        <v>106</v>
      </c>
      <c r="C41" s="28" t="s">
        <v>68</v>
      </c>
      <c r="D41" s="54">
        <v>0.33333333333333331</v>
      </c>
      <c r="E41" s="54">
        <v>0.66666666666666696</v>
      </c>
      <c r="F41" s="54">
        <v>0.5</v>
      </c>
    </row>
    <row r="42" spans="1:6" s="27" customFormat="1" ht="28.5" customHeight="1" x14ac:dyDescent="0.2">
      <c r="A42" s="55"/>
      <c r="B42" s="35" t="s">
        <v>107</v>
      </c>
      <c r="C42" s="28" t="s">
        <v>68</v>
      </c>
      <c r="D42" s="54">
        <v>0.33333333333333331</v>
      </c>
      <c r="E42" s="56" t="s">
        <v>467</v>
      </c>
      <c r="F42" s="56" t="s">
        <v>467</v>
      </c>
    </row>
    <row r="43" spans="1:6" s="27" customFormat="1" ht="28.5" customHeight="1" x14ac:dyDescent="0.2">
      <c r="A43" s="55"/>
      <c r="B43" s="35" t="s">
        <v>90</v>
      </c>
      <c r="C43" s="28" t="s">
        <v>75</v>
      </c>
      <c r="D43" s="54">
        <v>0.5</v>
      </c>
      <c r="E43" s="54">
        <v>0.75</v>
      </c>
      <c r="F43" s="54">
        <v>0.66666666666666663</v>
      </c>
    </row>
    <row r="44" spans="1:6" s="27" customFormat="1" ht="28.5" customHeight="1" x14ac:dyDescent="0.2">
      <c r="A44" s="55"/>
      <c r="B44" s="35" t="s">
        <v>108</v>
      </c>
      <c r="C44" s="28" t="s">
        <v>68</v>
      </c>
      <c r="D44" s="54">
        <v>0.33333333333333331</v>
      </c>
      <c r="E44" s="54">
        <v>0.66666666666666696</v>
      </c>
      <c r="F44" s="54">
        <v>0.5</v>
      </c>
    </row>
    <row r="45" spans="1:6" s="27" customFormat="1" ht="28.5" customHeight="1" x14ac:dyDescent="0.2">
      <c r="A45" s="55"/>
      <c r="B45" s="51" t="s">
        <v>109</v>
      </c>
      <c r="C45" s="28" t="s">
        <v>68</v>
      </c>
      <c r="D45" s="54">
        <v>0.33333333333333331</v>
      </c>
      <c r="E45" s="54">
        <v>0.66666666666666696</v>
      </c>
      <c r="F45" s="54">
        <v>0.5</v>
      </c>
    </row>
    <row r="46" spans="1:6" s="27" customFormat="1" ht="28.5" customHeight="1" x14ac:dyDescent="0.2">
      <c r="A46" s="55"/>
      <c r="B46" s="52"/>
      <c r="C46" s="28" t="s">
        <v>70</v>
      </c>
      <c r="D46" s="54">
        <v>0.33333333333333331</v>
      </c>
      <c r="E46" s="54">
        <v>0.66666666666666696</v>
      </c>
      <c r="F46" s="54">
        <v>0.5</v>
      </c>
    </row>
    <row r="47" spans="1:6" s="27" customFormat="1" ht="28.5" customHeight="1" x14ac:dyDescent="0.2">
      <c r="A47" s="55"/>
      <c r="B47" s="35" t="s">
        <v>19</v>
      </c>
      <c r="C47" s="28" t="s">
        <v>68</v>
      </c>
      <c r="D47" s="54">
        <v>0.5</v>
      </c>
      <c r="E47" s="56" t="s">
        <v>467</v>
      </c>
      <c r="F47" s="56" t="s">
        <v>467</v>
      </c>
    </row>
    <row r="48" spans="1:6" s="27" customFormat="1" ht="28.5" customHeight="1" x14ac:dyDescent="0.2">
      <c r="A48" s="55"/>
      <c r="B48" s="35" t="s">
        <v>187</v>
      </c>
      <c r="C48" s="28" t="s">
        <v>76</v>
      </c>
      <c r="D48" s="54">
        <v>0.33333333333333331</v>
      </c>
      <c r="E48" s="56" t="s">
        <v>467</v>
      </c>
      <c r="F48" s="56" t="s">
        <v>467</v>
      </c>
    </row>
    <row r="49" spans="1:6" s="27" customFormat="1" ht="28.5" customHeight="1" x14ac:dyDescent="0.2">
      <c r="A49" s="55"/>
      <c r="B49" s="35" t="s">
        <v>189</v>
      </c>
      <c r="C49" s="28" t="s">
        <v>76</v>
      </c>
      <c r="D49" s="54">
        <v>0.33333333333333331</v>
      </c>
      <c r="E49" s="54">
        <v>0.66666666666666696</v>
      </c>
      <c r="F49" s="54">
        <v>0.5</v>
      </c>
    </row>
    <row r="50" spans="1:6" s="27" customFormat="1" ht="28.5" customHeight="1" x14ac:dyDescent="0.2">
      <c r="A50" s="55"/>
      <c r="B50" s="35" t="s">
        <v>110</v>
      </c>
      <c r="C50" s="28" t="s">
        <v>77</v>
      </c>
      <c r="D50" s="54">
        <v>0.33333333333333331</v>
      </c>
      <c r="E50" s="54">
        <v>0.66666666666666696</v>
      </c>
      <c r="F50" s="54">
        <v>0.5</v>
      </c>
    </row>
    <row r="51" spans="1:6" s="27" customFormat="1" ht="28.5" customHeight="1" x14ac:dyDescent="0.2">
      <c r="A51" s="55"/>
      <c r="B51" s="35" t="s">
        <v>111</v>
      </c>
      <c r="C51" s="28" t="s">
        <v>77</v>
      </c>
      <c r="D51" s="54">
        <v>0.33333333333333331</v>
      </c>
      <c r="E51" s="54">
        <v>0.66666666666666696</v>
      </c>
      <c r="F51" s="54">
        <v>0.5</v>
      </c>
    </row>
    <row r="52" spans="1:6" s="27" customFormat="1" ht="28.5" customHeight="1" x14ac:dyDescent="0.2">
      <c r="A52" s="55"/>
      <c r="B52" s="35" t="s">
        <v>78</v>
      </c>
      <c r="C52" s="28" t="s">
        <v>79</v>
      </c>
      <c r="D52" s="54">
        <v>0.5</v>
      </c>
      <c r="E52" s="56" t="s">
        <v>467</v>
      </c>
      <c r="F52" s="56" t="s">
        <v>467</v>
      </c>
    </row>
    <row r="53" spans="1:6" s="27" customFormat="1" ht="28.5" customHeight="1" x14ac:dyDescent="0.2">
      <c r="A53" s="55"/>
      <c r="B53" s="35" t="s">
        <v>112</v>
      </c>
      <c r="C53" s="28" t="s">
        <v>77</v>
      </c>
      <c r="D53" s="54">
        <v>0.5</v>
      </c>
      <c r="E53" s="56" t="s">
        <v>467</v>
      </c>
      <c r="F53" s="56" t="s">
        <v>467</v>
      </c>
    </row>
    <row r="54" spans="1:6" s="27" customFormat="1" ht="28.5" customHeight="1" x14ac:dyDescent="0.2">
      <c r="A54" s="55"/>
      <c r="B54" s="35" t="s">
        <v>481</v>
      </c>
      <c r="C54" s="28" t="s">
        <v>477</v>
      </c>
      <c r="D54" s="54">
        <v>0.33333333333333331</v>
      </c>
      <c r="E54" s="54">
        <v>0.66666666666666696</v>
      </c>
      <c r="F54" s="54">
        <v>0.5</v>
      </c>
    </row>
    <row r="55" spans="1:6" s="27" customFormat="1" ht="28.5" customHeight="1" x14ac:dyDescent="0.2">
      <c r="A55" s="55"/>
      <c r="B55" s="35" t="s">
        <v>93</v>
      </c>
      <c r="C55" s="28" t="s">
        <v>80</v>
      </c>
      <c r="D55" s="54">
        <v>0.33333333333333331</v>
      </c>
      <c r="E55" s="56" t="s">
        <v>467</v>
      </c>
      <c r="F55" s="56" t="s">
        <v>467</v>
      </c>
    </row>
    <row r="56" spans="1:6" s="27" customFormat="1" ht="28.5" customHeight="1" x14ac:dyDescent="0.2">
      <c r="A56" s="55"/>
      <c r="B56" s="35" t="s">
        <v>95</v>
      </c>
      <c r="C56" s="28" t="s">
        <v>68</v>
      </c>
      <c r="D56" s="54">
        <v>0.5</v>
      </c>
      <c r="E56" s="56" t="s">
        <v>467</v>
      </c>
      <c r="F56" s="56" t="s">
        <v>467</v>
      </c>
    </row>
    <row r="57" spans="1:6" s="27" customFormat="1" ht="28.5" customHeight="1" x14ac:dyDescent="0.2">
      <c r="A57" s="55"/>
      <c r="B57" s="35" t="s">
        <v>96</v>
      </c>
      <c r="C57" s="28" t="s">
        <v>81</v>
      </c>
      <c r="D57" s="54">
        <v>0.33333333333333331</v>
      </c>
      <c r="E57" s="54">
        <v>0.66666666666666696</v>
      </c>
      <c r="F57" s="54">
        <v>0.5</v>
      </c>
    </row>
    <row r="58" spans="1:6" s="27" customFormat="1" ht="28.5" customHeight="1" x14ac:dyDescent="0.2">
      <c r="A58" s="55"/>
      <c r="B58" s="35" t="s">
        <v>97</v>
      </c>
      <c r="C58" s="28" t="s">
        <v>82</v>
      </c>
      <c r="D58" s="54">
        <v>0.33333333333333331</v>
      </c>
      <c r="E58" s="56" t="s">
        <v>467</v>
      </c>
      <c r="F58" s="56" t="s">
        <v>467</v>
      </c>
    </row>
    <row r="59" spans="1:6" s="27" customFormat="1" ht="28.5" customHeight="1" x14ac:dyDescent="0.2">
      <c r="A59" s="55"/>
      <c r="B59" s="35" t="s">
        <v>98</v>
      </c>
      <c r="C59" s="28" t="s">
        <v>83</v>
      </c>
      <c r="D59" s="54">
        <v>0.5</v>
      </c>
      <c r="E59" s="56" t="s">
        <v>467</v>
      </c>
      <c r="F59" s="56" t="s">
        <v>467</v>
      </c>
    </row>
    <row r="60" spans="1:6" s="27" customFormat="1" ht="28.5" customHeight="1" x14ac:dyDescent="0.2">
      <c r="A60" s="55"/>
      <c r="B60" s="51" t="s">
        <v>99</v>
      </c>
      <c r="C60" s="28" t="s">
        <v>171</v>
      </c>
      <c r="D60" s="54">
        <v>0.33333333333333331</v>
      </c>
      <c r="E60" s="54">
        <v>0.66666666666666696</v>
      </c>
      <c r="F60" s="54">
        <v>0.5</v>
      </c>
    </row>
    <row r="61" spans="1:6" s="27" customFormat="1" ht="28.5" customHeight="1" x14ac:dyDescent="0.2">
      <c r="A61" s="57"/>
      <c r="B61" s="52"/>
      <c r="C61" s="28" t="s">
        <v>84</v>
      </c>
      <c r="D61" s="54">
        <v>0.33333333333333331</v>
      </c>
      <c r="E61" s="54">
        <v>0.66666666666666696</v>
      </c>
      <c r="F61" s="54">
        <v>0.5</v>
      </c>
    </row>
    <row r="62" spans="1:6" s="27" customFormat="1" ht="28.5" customHeight="1" x14ac:dyDescent="0.2">
      <c r="A62" s="58" t="s">
        <v>174</v>
      </c>
      <c r="B62" s="46" t="s">
        <v>175</v>
      </c>
      <c r="C62" s="28"/>
      <c r="D62" s="54" t="s">
        <v>193</v>
      </c>
      <c r="E62" s="56" t="s">
        <v>467</v>
      </c>
      <c r="F62" s="56" t="s">
        <v>467</v>
      </c>
    </row>
    <row r="63" spans="1:6" ht="28.5" customHeight="1" x14ac:dyDescent="0.2">
      <c r="A63" s="27"/>
      <c r="B63" s="27"/>
    </row>
    <row r="64" spans="1:6" ht="28.5" customHeight="1" x14ac:dyDescent="0.2">
      <c r="A64" s="27"/>
      <c r="B64" s="27"/>
    </row>
    <row r="65" spans="1:2" ht="28.5" customHeight="1" x14ac:dyDescent="0.2">
      <c r="A65" s="27"/>
      <c r="B65" s="27"/>
    </row>
    <row r="66" spans="1:2" ht="28.5" customHeight="1" x14ac:dyDescent="0.2">
      <c r="A66" s="27"/>
      <c r="B66" s="27"/>
    </row>
    <row r="67" spans="1:2" ht="28.5" customHeight="1" x14ac:dyDescent="0.2">
      <c r="A67" s="27"/>
      <c r="B67" s="27"/>
    </row>
    <row r="68" spans="1:2" ht="28.5" customHeight="1" x14ac:dyDescent="0.2">
      <c r="A68" s="27"/>
      <c r="B68" s="27"/>
    </row>
    <row r="69" spans="1:2" ht="28.5" customHeight="1" x14ac:dyDescent="0.2">
      <c r="A69" s="27"/>
      <c r="B69" s="27"/>
    </row>
    <row r="70" spans="1:2" ht="28.5" customHeight="1" x14ac:dyDescent="0.2">
      <c r="A70" s="27"/>
      <c r="B70" s="27"/>
    </row>
    <row r="71" spans="1:2" ht="28.5" customHeight="1" x14ac:dyDescent="0.2">
      <c r="A71" s="27"/>
      <c r="B71" s="27"/>
    </row>
    <row r="72" spans="1:2" ht="28.5" customHeight="1" x14ac:dyDescent="0.2">
      <c r="A72" s="27"/>
      <c r="B72" s="27"/>
    </row>
    <row r="73" spans="1:2" ht="28.5" customHeight="1" x14ac:dyDescent="0.2">
      <c r="A73" s="27"/>
      <c r="B73" s="27"/>
    </row>
    <row r="74" spans="1:2" ht="28.5" customHeight="1" x14ac:dyDescent="0.2">
      <c r="A74" s="27"/>
      <c r="B74" s="27"/>
    </row>
    <row r="75" spans="1:2" ht="28.5" customHeight="1" x14ac:dyDescent="0.2">
      <c r="A75" s="27"/>
      <c r="B75" s="27"/>
    </row>
    <row r="76" spans="1:2" ht="28.5" customHeight="1" x14ac:dyDescent="0.2">
      <c r="A76" s="27"/>
      <c r="B76" s="27"/>
    </row>
  </sheetData>
  <autoFilter ref="A2:F62" xr:uid="{00000000-0009-0000-0000-00000F000000}"/>
  <phoneticPr fontId="3"/>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68"/>
  <sheetViews>
    <sheetView view="pageBreakPreview" zoomScale="70" zoomScaleNormal="70" zoomScaleSheetLayoutView="70" workbookViewId="0">
      <selection activeCell="L28" sqref="L28"/>
    </sheetView>
  </sheetViews>
  <sheetFormatPr defaultRowHeight="13.2" outlineLevelCol="1" x14ac:dyDescent="0.2"/>
  <cols>
    <col min="1" max="1" width="25.44140625" style="141" customWidth="1"/>
    <col min="2" max="2" width="39" customWidth="1"/>
    <col min="3" max="4" width="36.6640625" style="246" hidden="1" customWidth="1" outlineLevel="1"/>
    <col min="5" max="5" width="51.6640625" customWidth="1" collapsed="1"/>
    <col min="6" max="6" width="37.33203125" customWidth="1"/>
    <col min="7" max="7" width="19.88671875" style="149" hidden="1" customWidth="1" outlineLevel="1"/>
    <col min="8" max="8" width="9.6640625" bestFit="1" customWidth="1" collapsed="1"/>
    <col min="9" max="9" width="4.21875" bestFit="1" customWidth="1"/>
    <col min="10" max="10" width="9.88671875" style="156" bestFit="1" customWidth="1"/>
  </cols>
  <sheetData>
    <row r="1" spans="1:9" ht="18.75" customHeight="1" x14ac:dyDescent="0.2">
      <c r="A1" s="121"/>
      <c r="B1" s="121" t="s">
        <v>217</v>
      </c>
      <c r="C1" s="144" t="s">
        <v>454</v>
      </c>
      <c r="D1" s="144" t="s">
        <v>455</v>
      </c>
      <c r="E1" s="121" t="s">
        <v>218</v>
      </c>
      <c r="F1" s="132" t="s">
        <v>370</v>
      </c>
      <c r="G1" s="151" t="s">
        <v>456</v>
      </c>
      <c r="H1" s="402" t="s">
        <v>461</v>
      </c>
      <c r="I1" s="403"/>
    </row>
    <row r="2" spans="1:9" ht="18.75" customHeight="1" x14ac:dyDescent="0.2">
      <c r="A2" s="122" t="s">
        <v>219</v>
      </c>
      <c r="B2" s="200" t="s">
        <v>220</v>
      </c>
      <c r="C2" s="205" t="s">
        <v>410</v>
      </c>
      <c r="D2" s="205" t="s">
        <v>492</v>
      </c>
      <c r="E2" s="200" t="s">
        <v>221</v>
      </c>
      <c r="F2" s="206" t="s">
        <v>222</v>
      </c>
      <c r="G2" s="207" t="str">
        <f>D2&amp;F2</f>
        <v>_１_ア_小児初期救急センター運営事業ア　都道府県が実施する事業</v>
      </c>
      <c r="H2" s="208" t="s">
        <v>223</v>
      </c>
      <c r="I2" s="209" t="s">
        <v>224</v>
      </c>
    </row>
    <row r="3" spans="1:9" ht="84.75" customHeight="1" x14ac:dyDescent="0.2">
      <c r="A3" s="125"/>
      <c r="B3" s="201"/>
      <c r="C3" s="210"/>
      <c r="D3" s="210" t="str">
        <f>D2</f>
        <v>_１_ア_小児初期救急センター運営事業</v>
      </c>
      <c r="E3" s="201"/>
      <c r="F3" s="206" t="s">
        <v>225</v>
      </c>
      <c r="G3" s="207"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11" t="s">
        <v>226</v>
      </c>
      <c r="I3" s="212" t="s">
        <v>227</v>
      </c>
    </row>
    <row r="4" spans="1:9" ht="18.75" customHeight="1" x14ac:dyDescent="0.2">
      <c r="A4" s="125"/>
      <c r="B4" s="123" t="s">
        <v>228</v>
      </c>
      <c r="C4" s="145" t="s">
        <v>411</v>
      </c>
      <c r="D4" s="145" t="s">
        <v>482</v>
      </c>
      <c r="E4" s="123" t="s">
        <v>229</v>
      </c>
      <c r="F4" s="124" t="s">
        <v>222</v>
      </c>
      <c r="G4" s="152" t="str">
        <f t="shared" si="0"/>
        <v>_１_イ_共同利用型病院運営事業ア　都道府県が実施する事業</v>
      </c>
      <c r="H4" s="169" t="s">
        <v>230</v>
      </c>
      <c r="I4" s="170" t="s">
        <v>231</v>
      </c>
    </row>
    <row r="5" spans="1:9" ht="51" customHeight="1" x14ac:dyDescent="0.2">
      <c r="A5" s="125"/>
      <c r="B5" s="126"/>
      <c r="C5" s="146"/>
      <c r="D5" s="146" t="str">
        <f>D4</f>
        <v>_１_イ_共同利用型病院運営事業</v>
      </c>
      <c r="E5" s="126"/>
      <c r="F5" s="124" t="s">
        <v>232</v>
      </c>
      <c r="G5" s="152" t="str">
        <f t="shared" si="0"/>
        <v>_１_イ_共同利用型病院運営事業イ　市町村が実施する事業、又は都道府県、市町村以外の者が実施する事業に対し市町村が行う補助事業に対して都道府県が補助する事業</v>
      </c>
      <c r="H5" s="169" t="s">
        <v>233</v>
      </c>
      <c r="I5" s="170" t="s">
        <v>234</v>
      </c>
    </row>
    <row r="6" spans="1:9" ht="18.75" customHeight="1" x14ac:dyDescent="0.2">
      <c r="A6" s="125"/>
      <c r="B6" s="200" t="s">
        <v>235</v>
      </c>
      <c r="C6" s="205" t="s">
        <v>412</v>
      </c>
      <c r="D6" s="205" t="s">
        <v>493</v>
      </c>
      <c r="E6" s="200" t="s">
        <v>236</v>
      </c>
      <c r="F6" s="206" t="s">
        <v>222</v>
      </c>
      <c r="G6" s="207" t="str">
        <f t="shared" si="0"/>
        <v>_１_ウ_ヘリコプター等添乗医師等確保事業ア　都道府県が実施する事業</v>
      </c>
      <c r="H6" s="211" t="s">
        <v>237</v>
      </c>
      <c r="I6" s="212" t="s">
        <v>231</v>
      </c>
    </row>
    <row r="7" spans="1:9" ht="69.75" customHeight="1" x14ac:dyDescent="0.2">
      <c r="A7" s="125"/>
      <c r="B7" s="201"/>
      <c r="C7" s="210"/>
      <c r="D7" s="210" t="str">
        <f>D6</f>
        <v>_１_ウ_ヘリコプター等添乗医師等確保事業</v>
      </c>
      <c r="E7" s="201"/>
      <c r="F7" s="206" t="s">
        <v>232</v>
      </c>
      <c r="G7" s="207" t="str">
        <f t="shared" si="0"/>
        <v>_１_ウ_ヘリコプター等添乗医師等確保事業イ　市町村が実施する事業、又は都道府県、市町村以外の者が実施する事業に対し市町村が行う補助事業に対して都道府県が補助する事業</v>
      </c>
      <c r="H7" s="211" t="s">
        <v>238</v>
      </c>
      <c r="I7" s="212" t="s">
        <v>234</v>
      </c>
    </row>
    <row r="8" spans="1:9" ht="18.75" customHeight="1" x14ac:dyDescent="0.2">
      <c r="A8" s="125"/>
      <c r="B8" s="123" t="s">
        <v>239</v>
      </c>
      <c r="C8" s="145" t="s">
        <v>407</v>
      </c>
      <c r="D8" s="145" t="s">
        <v>447</v>
      </c>
      <c r="E8" s="127" t="s">
        <v>240</v>
      </c>
      <c r="F8" s="124" t="s">
        <v>241</v>
      </c>
      <c r="G8" s="152" t="str">
        <f t="shared" si="0"/>
        <v>_１_ク_自動体外式除細動器_ＡＥＤ_の普及啓発事業―</v>
      </c>
      <c r="H8" s="171" t="s">
        <v>242</v>
      </c>
      <c r="I8" s="172" t="s">
        <v>224</v>
      </c>
    </row>
    <row r="9" spans="1:9" ht="40.5" customHeight="1" x14ac:dyDescent="0.2">
      <c r="A9" s="125"/>
      <c r="B9" s="128"/>
      <c r="C9" s="147" t="s">
        <v>408</v>
      </c>
      <c r="D9" s="147" t="s">
        <v>448</v>
      </c>
      <c r="E9" s="127" t="s">
        <v>243</v>
      </c>
      <c r="F9" s="124" t="s">
        <v>241</v>
      </c>
      <c r="G9" s="152" t="str">
        <f t="shared" si="0"/>
        <v>_１_ケ_救急医療情報センター_広域災害・救急医療情報システム_運営事業―</v>
      </c>
      <c r="H9" s="173" t="s">
        <v>242</v>
      </c>
      <c r="I9" s="174" t="s">
        <v>224</v>
      </c>
    </row>
    <row r="10" spans="1:9" ht="18.75" customHeight="1" x14ac:dyDescent="0.2">
      <c r="A10" s="125"/>
      <c r="B10" s="126"/>
      <c r="C10" s="146" t="s">
        <v>413</v>
      </c>
      <c r="D10" s="146" t="s">
        <v>483</v>
      </c>
      <c r="E10" s="127" t="s">
        <v>244</v>
      </c>
      <c r="F10" s="124" t="s">
        <v>241</v>
      </c>
      <c r="G10" s="152" t="str">
        <f t="shared" si="0"/>
        <v>_１_コ_救急・周産期医療情報システム機能強化事業―</v>
      </c>
      <c r="H10" s="175" t="s">
        <v>242</v>
      </c>
      <c r="I10" s="176" t="s">
        <v>224</v>
      </c>
    </row>
    <row r="11" spans="1:9" ht="18.75" customHeight="1" x14ac:dyDescent="0.2">
      <c r="A11" s="125"/>
      <c r="B11" s="202" t="s">
        <v>245</v>
      </c>
      <c r="C11" s="213" t="s">
        <v>414</v>
      </c>
      <c r="D11" s="213" t="s">
        <v>494</v>
      </c>
      <c r="E11" s="202" t="s">
        <v>246</v>
      </c>
      <c r="F11" s="206" t="s">
        <v>241</v>
      </c>
      <c r="G11" s="207" t="str">
        <f t="shared" si="0"/>
        <v>_１_エ_救命救急センター運営事業―</v>
      </c>
      <c r="H11" s="211" t="s">
        <v>247</v>
      </c>
      <c r="I11" s="212" t="s">
        <v>248</v>
      </c>
    </row>
    <row r="12" spans="1:9" ht="36.75" customHeight="1" x14ac:dyDescent="0.2">
      <c r="A12" s="125"/>
      <c r="B12" s="123" t="s">
        <v>249</v>
      </c>
      <c r="C12" s="145" t="s">
        <v>415</v>
      </c>
      <c r="D12" s="145" t="s">
        <v>495</v>
      </c>
      <c r="E12" s="123" t="s">
        <v>250</v>
      </c>
      <c r="F12" s="124" t="s">
        <v>222</v>
      </c>
      <c r="G12" s="152" t="str">
        <f t="shared" si="0"/>
        <v>_１_オ_小児救命救急センター運営事業ア　都道府県が実施する事業</v>
      </c>
      <c r="H12" s="169" t="s">
        <v>251</v>
      </c>
      <c r="I12" s="170" t="s">
        <v>224</v>
      </c>
    </row>
    <row r="13" spans="1:9" ht="36.75" customHeight="1" x14ac:dyDescent="0.2">
      <c r="A13" s="125"/>
      <c r="B13" s="128"/>
      <c r="C13" s="147"/>
      <c r="D13" s="147" t="s">
        <v>449</v>
      </c>
      <c r="E13" s="128"/>
      <c r="F13" s="124" t="s">
        <v>253</v>
      </c>
      <c r="G13" s="152" t="str">
        <f t="shared" ref="G13:G15" si="1">D13&amp;F13</f>
        <v>_１_オ_小児救命救急センター運営事業イ　都道府県が補助する事業</v>
      </c>
      <c r="H13" s="169" t="s">
        <v>254</v>
      </c>
      <c r="I13" s="170" t="s">
        <v>255</v>
      </c>
    </row>
    <row r="14" spans="1:9" ht="36.75" customHeight="1" x14ac:dyDescent="0.2">
      <c r="A14" s="125"/>
      <c r="B14" s="128"/>
      <c r="C14" s="147"/>
      <c r="D14" s="147" t="s">
        <v>449</v>
      </c>
      <c r="E14" s="126"/>
      <c r="F14" s="124" t="s">
        <v>256</v>
      </c>
      <c r="G14" s="152" t="str">
        <f t="shared" si="1"/>
        <v>_１_オ_小児救命救急センター運営事業ウ　都道府県、市町村以外の者が実施する事業に対し市町村が行う補助事業に対して都道府県が補助する事業</v>
      </c>
      <c r="H14" s="169" t="s">
        <v>257</v>
      </c>
      <c r="I14" s="170" t="s">
        <v>258</v>
      </c>
    </row>
    <row r="15" spans="1:9" ht="36.75" customHeight="1" x14ac:dyDescent="0.2">
      <c r="A15" s="125"/>
      <c r="B15" s="128"/>
      <c r="C15" s="147" t="s">
        <v>416</v>
      </c>
      <c r="D15" s="147" t="s">
        <v>496</v>
      </c>
      <c r="E15" s="123" t="s">
        <v>252</v>
      </c>
      <c r="F15" s="124" t="s">
        <v>222</v>
      </c>
      <c r="G15" s="152" t="str">
        <f t="shared" si="1"/>
        <v>_１_サ_救急患者退院コーディネーター事業ア　都道府県が実施する事業</v>
      </c>
      <c r="H15" s="169" t="s">
        <v>251</v>
      </c>
      <c r="I15" s="170" t="s">
        <v>224</v>
      </c>
    </row>
    <row r="16" spans="1:9" ht="36.75" customHeight="1" x14ac:dyDescent="0.2">
      <c r="A16" s="125"/>
      <c r="B16" s="128"/>
      <c r="C16" s="147"/>
      <c r="D16" s="147" t="s">
        <v>450</v>
      </c>
      <c r="E16" s="128"/>
      <c r="F16" s="124" t="s">
        <v>253</v>
      </c>
      <c r="G16" s="152" t="str">
        <f t="shared" ref="G16" si="2">D16&amp;F16</f>
        <v>_１_サ_救急患者退院コーディネーター事業イ　都道府県が補助する事業</v>
      </c>
      <c r="H16" s="169" t="s">
        <v>254</v>
      </c>
      <c r="I16" s="170" t="s">
        <v>255</v>
      </c>
    </row>
    <row r="17" spans="1:9" ht="36.75" customHeight="1" x14ac:dyDescent="0.2">
      <c r="A17" s="125"/>
      <c r="B17" s="126"/>
      <c r="C17" s="146"/>
      <c r="D17" s="146" t="str">
        <f>D15</f>
        <v>_１_サ_救急患者退院コーディネーター事業</v>
      </c>
      <c r="E17" s="126"/>
      <c r="F17" s="124" t="s">
        <v>256</v>
      </c>
      <c r="G17" s="152" t="str">
        <f t="shared" si="0"/>
        <v>_１_サ_救急患者退院コーディネーター事業ウ　都道府県、市町村以外の者が実施する事業に対し市町村が行う補助事業に対して都道府県が補助する事業</v>
      </c>
      <c r="H17" s="169" t="s">
        <v>257</v>
      </c>
      <c r="I17" s="170" t="s">
        <v>258</v>
      </c>
    </row>
    <row r="18" spans="1:9" ht="18.75" customHeight="1" x14ac:dyDescent="0.2">
      <c r="A18" s="125"/>
      <c r="B18" s="200" t="s">
        <v>259</v>
      </c>
      <c r="C18" s="205" t="s">
        <v>417</v>
      </c>
      <c r="D18" s="205" t="s">
        <v>497</v>
      </c>
      <c r="E18" s="200" t="s">
        <v>260</v>
      </c>
      <c r="F18" s="206" t="s">
        <v>261</v>
      </c>
      <c r="G18" s="207" t="str">
        <f t="shared" si="0"/>
        <v>_１_カ_ドクターヘリ導入促進事業ア　都道府県又は広域連合が実施する事業</v>
      </c>
      <c r="H18" s="211" t="s">
        <v>262</v>
      </c>
      <c r="I18" s="212" t="s">
        <v>224</v>
      </c>
    </row>
    <row r="19" spans="1:9" ht="18.75" customHeight="1" x14ac:dyDescent="0.2">
      <c r="A19" s="125"/>
      <c r="B19" s="201"/>
      <c r="C19" s="210"/>
      <c r="D19" s="210" t="str">
        <f>D18</f>
        <v>_１_カ_ドクターヘリ導入促進事業</v>
      </c>
      <c r="E19" s="201"/>
      <c r="F19" s="206" t="s">
        <v>263</v>
      </c>
      <c r="G19" s="207" t="str">
        <f t="shared" si="0"/>
        <v>_１_カ_ドクターヘリ導入促進事業イ　都道府県又は広域連合が補助する事業</v>
      </c>
      <c r="H19" s="211" t="s">
        <v>264</v>
      </c>
      <c r="I19" s="212" t="s">
        <v>265</v>
      </c>
    </row>
    <row r="20" spans="1:9" ht="18.75" customHeight="1" x14ac:dyDescent="0.2">
      <c r="A20" s="125"/>
      <c r="B20" s="123" t="s">
        <v>266</v>
      </c>
      <c r="C20" s="145" t="s">
        <v>418</v>
      </c>
      <c r="D20" s="145" t="s">
        <v>498</v>
      </c>
      <c r="E20" s="123" t="s">
        <v>267</v>
      </c>
      <c r="F20" s="124" t="s">
        <v>222</v>
      </c>
      <c r="G20" s="152" t="str">
        <f t="shared" si="0"/>
        <v>_１_キ_救急救命士病院実習受入促進事業ア　都道府県が実施する事業</v>
      </c>
      <c r="H20" s="169" t="s">
        <v>268</v>
      </c>
      <c r="I20" s="170" t="s">
        <v>224</v>
      </c>
    </row>
    <row r="21" spans="1:9" ht="18.75" customHeight="1" x14ac:dyDescent="0.2">
      <c r="A21" s="129"/>
      <c r="B21" s="126"/>
      <c r="C21" s="146"/>
      <c r="D21" s="146" t="str">
        <f>D20</f>
        <v>_１_キ_救急救命士病院実習受入促進事業</v>
      </c>
      <c r="E21" s="126"/>
      <c r="F21" s="124" t="s">
        <v>253</v>
      </c>
      <c r="G21" s="152" t="str">
        <f t="shared" si="0"/>
        <v>_１_キ_救急救命士病院実習受入促進事業イ　都道府県が補助する事業</v>
      </c>
      <c r="H21" s="169" t="s">
        <v>269</v>
      </c>
      <c r="I21" s="170" t="s">
        <v>265</v>
      </c>
    </row>
    <row r="22" spans="1:9" ht="18.75" customHeight="1" x14ac:dyDescent="0.2">
      <c r="A22" s="122" t="s">
        <v>270</v>
      </c>
      <c r="B22" s="202" t="s">
        <v>271</v>
      </c>
      <c r="C22" s="213" t="s">
        <v>419</v>
      </c>
      <c r="D22" s="213" t="s">
        <v>484</v>
      </c>
      <c r="E22" s="202" t="s">
        <v>272</v>
      </c>
      <c r="F22" s="206" t="s">
        <v>241</v>
      </c>
      <c r="G22" s="207" t="str">
        <f t="shared" si="0"/>
        <v>_２_ア_周産期医療対策事業―</v>
      </c>
      <c r="H22" s="211" t="s">
        <v>273</v>
      </c>
      <c r="I22" s="212" t="s">
        <v>224</v>
      </c>
    </row>
    <row r="23" spans="1:9" ht="18.75" customHeight="1" x14ac:dyDescent="0.2">
      <c r="A23" s="125"/>
      <c r="B23" s="123" t="s">
        <v>274</v>
      </c>
      <c r="C23" s="145" t="s">
        <v>420</v>
      </c>
      <c r="D23" s="145" t="s">
        <v>499</v>
      </c>
      <c r="E23" s="123" t="s">
        <v>275</v>
      </c>
      <c r="F23" s="124" t="s">
        <v>222</v>
      </c>
      <c r="G23" s="152" t="str">
        <f t="shared" si="0"/>
        <v>_２_イ_周産期母子医療センター運営事業ア　都道府県が実施する事業</v>
      </c>
      <c r="H23" s="169" t="s">
        <v>276</v>
      </c>
      <c r="I23" s="170" t="s">
        <v>224</v>
      </c>
    </row>
    <row r="24" spans="1:9" ht="18.75" customHeight="1" x14ac:dyDescent="0.2">
      <c r="A24" s="125"/>
      <c r="B24" s="126"/>
      <c r="C24" s="146"/>
      <c r="D24" s="146" t="str">
        <f>D23</f>
        <v>_２_イ_周産期母子医療センター運営事業</v>
      </c>
      <c r="E24" s="126"/>
      <c r="F24" s="124" t="s">
        <v>253</v>
      </c>
      <c r="G24" s="152" t="str">
        <f t="shared" si="0"/>
        <v>_２_イ_周産期母子医療センター運営事業イ　都道府県が補助する事業</v>
      </c>
      <c r="H24" s="169" t="s">
        <v>277</v>
      </c>
      <c r="I24" s="170" t="s">
        <v>255</v>
      </c>
    </row>
    <row r="25" spans="1:9" ht="35.25" customHeight="1" x14ac:dyDescent="0.2">
      <c r="A25" s="125"/>
      <c r="B25" s="200" t="s">
        <v>278</v>
      </c>
      <c r="C25" s="205" t="s">
        <v>463</v>
      </c>
      <c r="D25" s="205" t="s">
        <v>464</v>
      </c>
      <c r="E25" s="200" t="s">
        <v>279</v>
      </c>
      <c r="F25" s="206" t="s">
        <v>222</v>
      </c>
      <c r="G25" s="207" t="str">
        <f t="shared" si="0"/>
        <v>_２_ウ_ＮＩＣＵ等長期入院児支援事業_ア_地域療育支援施設運営事業_イ_日中一時支援事業ア　都道府県が実施する事業</v>
      </c>
      <c r="H25" s="211" t="s">
        <v>280</v>
      </c>
      <c r="I25" s="212" t="s">
        <v>224</v>
      </c>
    </row>
    <row r="26" spans="1:9" ht="18.75" customHeight="1" x14ac:dyDescent="0.2">
      <c r="A26" s="125"/>
      <c r="B26" s="201"/>
      <c r="C26" s="210"/>
      <c r="D26" s="210" t="str">
        <f>D25</f>
        <v>_２_ウ_ＮＩＣＵ等長期入院児支援事業_ア_地域療育支援施設運営事業_イ_日中一時支援事業</v>
      </c>
      <c r="E26" s="201"/>
      <c r="F26" s="206" t="s">
        <v>253</v>
      </c>
      <c r="G26" s="207" t="str">
        <f t="shared" si="0"/>
        <v>_２_ウ_ＮＩＣＵ等長期入院児支援事業_ア_地域療育支援施設運営事業_イ_日中一時支援事業イ　都道府県が補助する事業</v>
      </c>
      <c r="H26" s="211" t="s">
        <v>281</v>
      </c>
      <c r="I26" s="212" t="s">
        <v>255</v>
      </c>
    </row>
    <row r="27" spans="1:9" ht="33" customHeight="1" x14ac:dyDescent="0.2">
      <c r="A27" s="125"/>
      <c r="B27" s="123" t="s">
        <v>282</v>
      </c>
      <c r="C27" s="145" t="str">
        <f>C25</f>
        <v>ＮＩＣＵ等長期入院児支援事業</v>
      </c>
      <c r="D27" s="145" t="str">
        <f>D26</f>
        <v>_２_ウ_ＮＩＣＵ等長期入院児支援事業_ア_地域療育支援施設運営事業_イ_日中一時支援事業</v>
      </c>
      <c r="E27" s="123" t="s">
        <v>283</v>
      </c>
      <c r="F27" s="124" t="s">
        <v>222</v>
      </c>
      <c r="G27" s="152" t="str">
        <f t="shared" si="0"/>
        <v>_２_ウ_ＮＩＣＵ等長期入院児支援事業_ア_地域療育支援施設運営事業_イ_日中一時支援事業ア　都道府県が実施する事業</v>
      </c>
      <c r="H27" s="169" t="s">
        <v>284</v>
      </c>
      <c r="I27" s="170" t="s">
        <v>224</v>
      </c>
    </row>
    <row r="28" spans="1:9" ht="18.75" customHeight="1" x14ac:dyDescent="0.2">
      <c r="A28" s="129"/>
      <c r="B28" s="126"/>
      <c r="C28" s="146"/>
      <c r="D28" s="146" t="str">
        <f>D26</f>
        <v>_２_ウ_ＮＩＣＵ等長期入院児支援事業_ア_地域療育支援施設運営事業_イ_日中一時支援事業</v>
      </c>
      <c r="E28" s="126"/>
      <c r="F28" s="124" t="s">
        <v>253</v>
      </c>
      <c r="G28" s="152" t="str">
        <f t="shared" si="0"/>
        <v>_２_ウ_ＮＩＣＵ等長期入院児支援事業_ア_地域療育支援施設運営事業_イ_日中一時支援事業イ　都道府県が補助する事業</v>
      </c>
      <c r="H28" s="169" t="s">
        <v>285</v>
      </c>
      <c r="I28" s="170" t="s">
        <v>255</v>
      </c>
    </row>
    <row r="29" spans="1:9" ht="18.75" customHeight="1" x14ac:dyDescent="0.2">
      <c r="A29" s="122" t="s">
        <v>286</v>
      </c>
      <c r="B29" s="200" t="s">
        <v>287</v>
      </c>
      <c r="C29" s="205" t="s">
        <v>421</v>
      </c>
      <c r="D29" s="205" t="s">
        <v>500</v>
      </c>
      <c r="E29" s="200" t="s">
        <v>288</v>
      </c>
      <c r="F29" s="206" t="s">
        <v>222</v>
      </c>
      <c r="G29" s="207" t="str">
        <f t="shared" si="0"/>
        <v>_３_ア_外国人看護師候補者就労研修支援事業ア　都道府県が実施する事業</v>
      </c>
      <c r="H29" s="211" t="s">
        <v>289</v>
      </c>
      <c r="I29" s="212" t="s">
        <v>290</v>
      </c>
    </row>
    <row r="30" spans="1:9" ht="18.75" customHeight="1" x14ac:dyDescent="0.2">
      <c r="A30" s="125"/>
      <c r="B30" s="201"/>
      <c r="C30" s="210"/>
      <c r="D30" s="210" t="str">
        <f>D29</f>
        <v>_３_ア_外国人看護師候補者就労研修支援事業</v>
      </c>
      <c r="E30" s="201"/>
      <c r="F30" s="206" t="s">
        <v>253</v>
      </c>
      <c r="G30" s="207" t="str">
        <f t="shared" si="0"/>
        <v>_３_ア_外国人看護師候補者就労研修支援事業イ　都道府県が補助する事業</v>
      </c>
      <c r="H30" s="211" t="s">
        <v>291</v>
      </c>
      <c r="I30" s="212" t="s">
        <v>292</v>
      </c>
    </row>
    <row r="31" spans="1:9" ht="18.75" customHeight="1" x14ac:dyDescent="0.2">
      <c r="A31" s="125"/>
      <c r="B31" s="127" t="s">
        <v>293</v>
      </c>
      <c r="C31" s="148" t="s">
        <v>422</v>
      </c>
      <c r="D31" s="148" t="s">
        <v>501</v>
      </c>
      <c r="E31" s="127" t="s">
        <v>294</v>
      </c>
      <c r="F31" s="124" t="s">
        <v>241</v>
      </c>
      <c r="G31" s="152" t="str">
        <f t="shared" si="0"/>
        <v>_３_イ_看護職員就業相談員派遣面接相談事業―</v>
      </c>
      <c r="H31" s="169" t="s">
        <v>295</v>
      </c>
      <c r="I31" s="170" t="s">
        <v>292</v>
      </c>
    </row>
    <row r="32" spans="1:9" ht="18.75" customHeight="1" x14ac:dyDescent="0.2">
      <c r="A32" s="129"/>
      <c r="B32" s="202" t="s">
        <v>296</v>
      </c>
      <c r="C32" s="213" t="s">
        <v>473</v>
      </c>
      <c r="D32" s="213" t="s">
        <v>485</v>
      </c>
      <c r="E32" s="202" t="s">
        <v>297</v>
      </c>
      <c r="F32" s="206" t="s">
        <v>241</v>
      </c>
      <c r="G32" s="207" t="str">
        <f t="shared" si="0"/>
        <v>_３_ウ_助産師出向支援導入事業―</v>
      </c>
      <c r="H32" s="211" t="s">
        <v>298</v>
      </c>
      <c r="I32" s="212" t="s">
        <v>290</v>
      </c>
    </row>
    <row r="33" spans="1:9" ht="24" customHeight="1" x14ac:dyDescent="0.2">
      <c r="A33" s="130" t="s">
        <v>299</v>
      </c>
      <c r="B33" s="127" t="s">
        <v>300</v>
      </c>
      <c r="C33" s="148" t="s">
        <v>425</v>
      </c>
      <c r="D33" s="148" t="s">
        <v>486</v>
      </c>
      <c r="E33" s="127" t="s">
        <v>301</v>
      </c>
      <c r="F33" s="124" t="s">
        <v>241</v>
      </c>
      <c r="G33" s="152" t="str">
        <f t="shared" si="0"/>
        <v>_４_歯科医療安全管理体制推進特別事業―</v>
      </c>
      <c r="H33" s="169" t="s">
        <v>302</v>
      </c>
      <c r="I33" s="170" t="s">
        <v>290</v>
      </c>
    </row>
    <row r="34" spans="1:9" ht="42.75" customHeight="1" x14ac:dyDescent="0.2">
      <c r="A34" s="130" t="s">
        <v>303</v>
      </c>
      <c r="B34" s="202" t="s">
        <v>300</v>
      </c>
      <c r="C34" s="213" t="s">
        <v>467</v>
      </c>
      <c r="D34" s="213" t="s">
        <v>466</v>
      </c>
      <c r="E34" s="202" t="s">
        <v>303</v>
      </c>
      <c r="F34" s="206" t="s">
        <v>241</v>
      </c>
      <c r="G34" s="207" t="str">
        <f>D34&amp;F34</f>
        <v>_５_院内感染地域支援ネットワ_ク事業―</v>
      </c>
      <c r="H34" s="211" t="s">
        <v>304</v>
      </c>
      <c r="I34" s="212" t="s">
        <v>224</v>
      </c>
    </row>
    <row r="35" spans="1:9" ht="24" customHeight="1" x14ac:dyDescent="0.2">
      <c r="A35" s="130" t="s">
        <v>305</v>
      </c>
      <c r="B35" s="127" t="s">
        <v>300</v>
      </c>
      <c r="C35" s="148" t="s">
        <v>424</v>
      </c>
      <c r="D35" s="148" t="s">
        <v>502</v>
      </c>
      <c r="E35" s="127" t="s">
        <v>306</v>
      </c>
      <c r="F35" s="124" t="s">
        <v>241</v>
      </c>
      <c r="G35" s="152" t="str">
        <f t="shared" si="0"/>
        <v>_６_医療連携体制推進事業―</v>
      </c>
      <c r="H35" s="169" t="s">
        <v>307</v>
      </c>
      <c r="I35" s="170" t="s">
        <v>224</v>
      </c>
    </row>
    <row r="36" spans="1:9" ht="57.75" customHeight="1" x14ac:dyDescent="0.2">
      <c r="A36" s="122" t="s">
        <v>308</v>
      </c>
      <c r="B36" s="200" t="s">
        <v>309</v>
      </c>
      <c r="C36" s="205" t="s">
        <v>423</v>
      </c>
      <c r="D36" s="205" t="s">
        <v>503</v>
      </c>
      <c r="E36" s="202" t="s">
        <v>310</v>
      </c>
      <c r="F36" s="206" t="s">
        <v>241</v>
      </c>
      <c r="G36" s="207" t="str">
        <f t="shared" si="0"/>
        <v>_７_ア_ア_休日夜間急患センター設備整備事業―</v>
      </c>
      <c r="H36" s="214" t="s">
        <v>311</v>
      </c>
      <c r="I36" s="215" t="s">
        <v>248</v>
      </c>
    </row>
    <row r="37" spans="1:9" ht="24" customHeight="1" x14ac:dyDescent="0.2">
      <c r="A37" s="125"/>
      <c r="B37" s="203"/>
      <c r="C37" s="216" t="s">
        <v>437</v>
      </c>
      <c r="D37" s="216" t="s">
        <v>504</v>
      </c>
      <c r="E37" s="202" t="s">
        <v>312</v>
      </c>
      <c r="F37" s="206" t="s">
        <v>241</v>
      </c>
      <c r="G37" s="207" t="str">
        <f t="shared" si="0"/>
        <v>_７_ア_イ_小児初期救急センター設備整備事業―</v>
      </c>
      <c r="H37" s="217" t="s">
        <v>311</v>
      </c>
      <c r="I37" s="218" t="s">
        <v>248</v>
      </c>
    </row>
    <row r="38" spans="1:9" ht="24" customHeight="1" x14ac:dyDescent="0.2">
      <c r="A38" s="125"/>
      <c r="B38" s="203"/>
      <c r="C38" s="216" t="s">
        <v>436</v>
      </c>
      <c r="D38" s="216" t="s">
        <v>487</v>
      </c>
      <c r="E38" s="202" t="s">
        <v>313</v>
      </c>
      <c r="F38" s="206" t="s">
        <v>241</v>
      </c>
      <c r="G38" s="207" t="str">
        <f t="shared" si="0"/>
        <v>_７_ア_エ_救命救急センター設備整備事業―</v>
      </c>
      <c r="H38" s="217" t="s">
        <v>311</v>
      </c>
      <c r="I38" s="218" t="s">
        <v>248</v>
      </c>
    </row>
    <row r="39" spans="1:9" ht="24" customHeight="1" x14ac:dyDescent="0.2">
      <c r="A39" s="125"/>
      <c r="B39" s="203"/>
      <c r="C39" s="216" t="s">
        <v>435</v>
      </c>
      <c r="D39" s="216" t="s">
        <v>505</v>
      </c>
      <c r="E39" s="202" t="s">
        <v>314</v>
      </c>
      <c r="F39" s="206" t="s">
        <v>241</v>
      </c>
      <c r="G39" s="207" t="str">
        <f t="shared" si="0"/>
        <v>_７_ア_オ_高度救命救急センター設備整備事業―</v>
      </c>
      <c r="H39" s="217" t="s">
        <v>311</v>
      </c>
      <c r="I39" s="218" t="s">
        <v>248</v>
      </c>
    </row>
    <row r="40" spans="1:9" ht="24" customHeight="1" x14ac:dyDescent="0.2">
      <c r="A40" s="125"/>
      <c r="B40" s="203"/>
      <c r="C40" s="216" t="s">
        <v>434</v>
      </c>
      <c r="D40" s="216" t="s">
        <v>506</v>
      </c>
      <c r="E40" s="202" t="s">
        <v>315</v>
      </c>
      <c r="F40" s="206" t="s">
        <v>241</v>
      </c>
      <c r="G40" s="207" t="str">
        <f t="shared" si="0"/>
        <v>_７_ア_カ_小児救急医療拠点病院設備整備事業―</v>
      </c>
      <c r="H40" s="217" t="s">
        <v>311</v>
      </c>
      <c r="I40" s="218" t="s">
        <v>248</v>
      </c>
    </row>
    <row r="41" spans="1:9" ht="24" customHeight="1" x14ac:dyDescent="0.2">
      <c r="A41" s="125"/>
      <c r="B41" s="203"/>
      <c r="C41" s="216" t="s">
        <v>426</v>
      </c>
      <c r="D41" s="216" t="s">
        <v>488</v>
      </c>
      <c r="E41" s="202" t="s">
        <v>316</v>
      </c>
      <c r="F41" s="206" t="s">
        <v>241</v>
      </c>
      <c r="G41" s="207" t="str">
        <f t="shared" si="0"/>
        <v>_７_イ_小児救急遠隔医療設備整備事業―</v>
      </c>
      <c r="H41" s="217" t="s">
        <v>311</v>
      </c>
      <c r="I41" s="218" t="s">
        <v>248</v>
      </c>
    </row>
    <row r="42" spans="1:9" ht="24" customHeight="1" x14ac:dyDescent="0.2">
      <c r="A42" s="125"/>
      <c r="B42" s="203"/>
      <c r="C42" s="216" t="s">
        <v>427</v>
      </c>
      <c r="D42" s="216" t="s">
        <v>507</v>
      </c>
      <c r="E42" s="202" t="s">
        <v>317</v>
      </c>
      <c r="F42" s="206" t="s">
        <v>241</v>
      </c>
      <c r="G42" s="207" t="str">
        <f t="shared" si="0"/>
        <v>_７_ウ_ア_小児医療施設設備整備事業―</v>
      </c>
      <c r="H42" s="217" t="s">
        <v>311</v>
      </c>
      <c r="I42" s="218" t="s">
        <v>248</v>
      </c>
    </row>
    <row r="43" spans="1:9" ht="24" customHeight="1" x14ac:dyDescent="0.2">
      <c r="A43" s="125"/>
      <c r="B43" s="203"/>
      <c r="C43" s="216" t="s">
        <v>428</v>
      </c>
      <c r="D43" s="216" t="s">
        <v>508</v>
      </c>
      <c r="E43" s="202" t="s">
        <v>318</v>
      </c>
      <c r="F43" s="206" t="s">
        <v>241</v>
      </c>
      <c r="G43" s="207" t="str">
        <f t="shared" si="0"/>
        <v>_７_ウ_イ_周産期医療施設設備整備事業―</v>
      </c>
      <c r="H43" s="217" t="s">
        <v>311</v>
      </c>
      <c r="I43" s="218" t="s">
        <v>248</v>
      </c>
    </row>
    <row r="44" spans="1:9" ht="24" customHeight="1" x14ac:dyDescent="0.2">
      <c r="A44" s="125"/>
      <c r="B44" s="203"/>
      <c r="C44" s="216" t="s">
        <v>429</v>
      </c>
      <c r="D44" s="216" t="s">
        <v>509</v>
      </c>
      <c r="E44" s="202" t="s">
        <v>319</v>
      </c>
      <c r="F44" s="206" t="s">
        <v>241</v>
      </c>
      <c r="G44" s="207" t="str">
        <f t="shared" si="0"/>
        <v>_７_オ_ア_基幹災害拠点病院設備整備事業―</v>
      </c>
      <c r="H44" s="217" t="s">
        <v>311</v>
      </c>
      <c r="I44" s="218" t="s">
        <v>248</v>
      </c>
    </row>
    <row r="45" spans="1:9" ht="24" customHeight="1" x14ac:dyDescent="0.2">
      <c r="A45" s="125"/>
      <c r="B45" s="203"/>
      <c r="C45" s="216" t="s">
        <v>430</v>
      </c>
      <c r="D45" s="216" t="s">
        <v>489</v>
      </c>
      <c r="E45" s="202" t="s">
        <v>320</v>
      </c>
      <c r="F45" s="206" t="s">
        <v>241</v>
      </c>
      <c r="G45" s="207" t="str">
        <f t="shared" si="0"/>
        <v>_７_オ_イ_地域災害拠点病院設備整備事業―</v>
      </c>
      <c r="H45" s="217" t="s">
        <v>311</v>
      </c>
      <c r="I45" s="218" t="s">
        <v>248</v>
      </c>
    </row>
    <row r="46" spans="1:9" ht="24" customHeight="1" x14ac:dyDescent="0.2">
      <c r="A46" s="125"/>
      <c r="B46" s="201"/>
      <c r="C46" s="210" t="s">
        <v>431</v>
      </c>
      <c r="D46" s="210" t="s">
        <v>510</v>
      </c>
      <c r="E46" s="202" t="s">
        <v>321</v>
      </c>
      <c r="F46" s="206" t="s">
        <v>241</v>
      </c>
      <c r="G46" s="207" t="str">
        <f t="shared" si="0"/>
        <v>_７_ク_院内感染対策設備整備事業―</v>
      </c>
      <c r="H46" s="219" t="s">
        <v>311</v>
      </c>
      <c r="I46" s="220" t="s">
        <v>248</v>
      </c>
    </row>
    <row r="47" spans="1:9" ht="24" customHeight="1" x14ac:dyDescent="0.2">
      <c r="A47" s="125"/>
      <c r="B47" s="123" t="s">
        <v>322</v>
      </c>
      <c r="C47" s="145" t="s">
        <v>432</v>
      </c>
      <c r="D47" s="145" t="s">
        <v>490</v>
      </c>
      <c r="E47" s="123" t="s">
        <v>323</v>
      </c>
      <c r="F47" s="124" t="s">
        <v>324</v>
      </c>
      <c r="G47" s="152" t="str">
        <f t="shared" si="0"/>
        <v>_７_ア_ウ_病院群輪番制病院及び共同利用型病院設備整備事業（ア）都道府県が補助する事業</v>
      </c>
      <c r="H47" s="169" t="s">
        <v>325</v>
      </c>
      <c r="I47" s="170" t="s">
        <v>326</v>
      </c>
    </row>
    <row r="48" spans="1:9" ht="60.75" customHeight="1" x14ac:dyDescent="0.2">
      <c r="A48" s="125"/>
      <c r="B48" s="126"/>
      <c r="C48" s="146"/>
      <c r="D48" s="146" t="str">
        <f>D47</f>
        <v>_７_ア_ウ_病院群輪番制病院及び共同利用型病院設備整備事業</v>
      </c>
      <c r="E48" s="126"/>
      <c r="F48" s="124" t="s">
        <v>327</v>
      </c>
      <c r="G48" s="152" t="str">
        <f t="shared" si="0"/>
        <v>_７_ア_ウ_病院群輪番制病院及び共同利用型病院設備整備事業（イ）都道府県、市町村以外の者が実施する事業に対し市町村が行う補助事業に対して都道府県が補助する事業</v>
      </c>
      <c r="H48" s="169" t="s">
        <v>328</v>
      </c>
      <c r="I48" s="170" t="s">
        <v>326</v>
      </c>
    </row>
    <row r="49" spans="1:9" ht="24" customHeight="1" x14ac:dyDescent="0.2">
      <c r="A49" s="125"/>
      <c r="B49" s="200" t="s">
        <v>329</v>
      </c>
      <c r="C49" s="205" t="s">
        <v>433</v>
      </c>
      <c r="D49" s="205" t="s">
        <v>511</v>
      </c>
      <c r="E49" s="200" t="s">
        <v>330</v>
      </c>
      <c r="F49" s="206" t="s">
        <v>331</v>
      </c>
      <c r="G49" s="207" t="str">
        <f t="shared" si="0"/>
        <v>_７_ア_キ_小児集中治療室設備整備事業（ア）都道府県が実施する事業</v>
      </c>
      <c r="H49" s="211" t="s">
        <v>332</v>
      </c>
      <c r="I49" s="212" t="s">
        <v>224</v>
      </c>
    </row>
    <row r="50" spans="1:9" ht="24" customHeight="1" x14ac:dyDescent="0.2">
      <c r="A50" s="125"/>
      <c r="B50" s="201"/>
      <c r="C50" s="210"/>
      <c r="D50" s="210" t="str">
        <f>D49</f>
        <v>_７_ア_キ_小児集中治療室設備整備事業</v>
      </c>
      <c r="E50" s="201"/>
      <c r="F50" s="206" t="s">
        <v>333</v>
      </c>
      <c r="G50" s="207" t="str">
        <f t="shared" si="0"/>
        <v>_７_ア_キ_小児集中治療室設備整備事業（イ）都道府県が補助する事業</v>
      </c>
      <c r="H50" s="211" t="s">
        <v>334</v>
      </c>
      <c r="I50" s="212" t="s">
        <v>255</v>
      </c>
    </row>
    <row r="51" spans="1:9" ht="24" customHeight="1" x14ac:dyDescent="0.2">
      <c r="A51" s="125"/>
      <c r="B51" s="127" t="s">
        <v>335</v>
      </c>
      <c r="C51" s="148" t="s">
        <v>438</v>
      </c>
      <c r="D51" s="148" t="s">
        <v>512</v>
      </c>
      <c r="E51" s="127" t="s">
        <v>336</v>
      </c>
      <c r="F51" s="124" t="s">
        <v>241</v>
      </c>
      <c r="G51" s="152" t="str">
        <f t="shared" si="0"/>
        <v>_７_ウ_ウ_地域療育支援施設設備整備事業―</v>
      </c>
      <c r="H51" s="169" t="s">
        <v>337</v>
      </c>
      <c r="I51" s="170" t="s">
        <v>255</v>
      </c>
    </row>
    <row r="52" spans="1:9" ht="44.25" customHeight="1" x14ac:dyDescent="0.2">
      <c r="A52" s="125"/>
      <c r="B52" s="202" t="s">
        <v>338</v>
      </c>
      <c r="C52" s="213" t="s">
        <v>187</v>
      </c>
      <c r="D52" s="213" t="s">
        <v>451</v>
      </c>
      <c r="E52" s="202" t="s">
        <v>339</v>
      </c>
      <c r="F52" s="206" t="s">
        <v>241</v>
      </c>
      <c r="G52" s="207" t="str">
        <f t="shared" si="0"/>
        <v>_７_エ_共同利用施設設備整備事業_ア_公的医療機関等による共同利用施設―</v>
      </c>
      <c r="H52" s="211" t="s">
        <v>340</v>
      </c>
      <c r="I52" s="212" t="s">
        <v>341</v>
      </c>
    </row>
    <row r="53" spans="1:9" ht="32.25" customHeight="1" x14ac:dyDescent="0.2">
      <c r="A53" s="125"/>
      <c r="B53" s="123" t="s">
        <v>342</v>
      </c>
      <c r="C53" s="145" t="s">
        <v>189</v>
      </c>
      <c r="D53" s="145" t="s">
        <v>452</v>
      </c>
      <c r="E53" s="123" t="s">
        <v>343</v>
      </c>
      <c r="F53" s="131" t="s">
        <v>331</v>
      </c>
      <c r="G53" s="152" t="str">
        <f t="shared" si="0"/>
        <v>_７_エ_共同利用施設設備整備事業_イ_地域医療支援病院の共同利用部門（ア）都道府県が実施する事業</v>
      </c>
      <c r="H53" s="177" t="s">
        <v>344</v>
      </c>
      <c r="I53" s="178" t="s">
        <v>224</v>
      </c>
    </row>
    <row r="54" spans="1:9" ht="32.25" customHeight="1" x14ac:dyDescent="0.2">
      <c r="A54" s="125"/>
      <c r="B54" s="128"/>
      <c r="C54" s="248"/>
      <c r="D54" s="248" t="s">
        <v>452</v>
      </c>
      <c r="E54" s="249"/>
      <c r="F54" s="250" t="s">
        <v>333</v>
      </c>
      <c r="G54" s="152" t="str">
        <f t="shared" ref="G54:G56" si="3">D54&amp;F54</f>
        <v>_７_エ_共同利用施設設備整備事業_イ_地域医療支援病院の共同利用部門（イ）都道府県が補助する事業</v>
      </c>
      <c r="H54" s="171" t="s">
        <v>346</v>
      </c>
      <c r="I54" s="225" t="s">
        <v>248</v>
      </c>
    </row>
    <row r="55" spans="1:9" ht="32.25" customHeight="1" x14ac:dyDescent="0.2">
      <c r="A55" s="125"/>
      <c r="B55" s="128"/>
      <c r="C55" s="147" t="s">
        <v>520</v>
      </c>
      <c r="D55" s="147" t="s">
        <v>521</v>
      </c>
      <c r="E55" s="128" t="s">
        <v>348</v>
      </c>
      <c r="F55" s="247" t="s">
        <v>331</v>
      </c>
      <c r="G55" s="226" t="str">
        <f t="shared" si="3"/>
        <v>_７_オ_オ_災害拠点精神科病院設備等整備事業（ア）都道府県が実施する事業</v>
      </c>
      <c r="H55" s="177" t="s">
        <v>344</v>
      </c>
      <c r="I55" s="178" t="s">
        <v>224</v>
      </c>
    </row>
    <row r="56" spans="1:9" ht="32.25" customHeight="1" x14ac:dyDescent="0.2">
      <c r="A56" s="125"/>
      <c r="B56" s="128"/>
      <c r="C56" s="147"/>
      <c r="D56" s="147" t="s">
        <v>522</v>
      </c>
      <c r="E56" s="128"/>
      <c r="F56" s="123" t="s">
        <v>333</v>
      </c>
      <c r="G56" s="226" t="str">
        <f t="shared" si="3"/>
        <v>_７_オ_オ_災害拠点精神科病院設備等整備事業（イ）都道府県が補助する事業</v>
      </c>
      <c r="H56" s="171" t="s">
        <v>346</v>
      </c>
      <c r="I56" s="225" t="s">
        <v>248</v>
      </c>
    </row>
    <row r="57" spans="1:9" ht="32.25" customHeight="1" x14ac:dyDescent="0.2">
      <c r="A57" s="125"/>
      <c r="B57" s="224"/>
      <c r="C57" s="145" t="s">
        <v>439</v>
      </c>
      <c r="D57" s="145" t="s">
        <v>513</v>
      </c>
      <c r="E57" s="123" t="s">
        <v>345</v>
      </c>
      <c r="F57" s="131" t="s">
        <v>331</v>
      </c>
      <c r="G57" s="226" t="str">
        <f t="shared" si="0"/>
        <v>_７_サ_医療機関アクセス支援車整備事業（ア）都道府県が実施する事業</v>
      </c>
      <c r="H57" s="177" t="s">
        <v>344</v>
      </c>
      <c r="I57" s="178" t="s">
        <v>224</v>
      </c>
    </row>
    <row r="58" spans="1:9" ht="32.25" customHeight="1" x14ac:dyDescent="0.2">
      <c r="A58" s="125"/>
      <c r="B58" s="224"/>
      <c r="C58" s="147"/>
      <c r="D58" s="147" t="s">
        <v>453</v>
      </c>
      <c r="E58" s="128"/>
      <c r="F58" s="123" t="s">
        <v>333</v>
      </c>
      <c r="G58" s="226" t="str">
        <f t="shared" ref="G58" si="4">D58&amp;F58</f>
        <v>_７_サ_医療機関アクセス支援車整備事業（イ）都道府県が補助する事業</v>
      </c>
      <c r="H58" s="171" t="s">
        <v>346</v>
      </c>
      <c r="I58" s="225" t="s">
        <v>248</v>
      </c>
    </row>
    <row r="59" spans="1:9" ht="24" customHeight="1" x14ac:dyDescent="0.2">
      <c r="A59" s="125"/>
      <c r="B59" s="200" t="s">
        <v>347</v>
      </c>
      <c r="C59" s="205" t="s">
        <v>440</v>
      </c>
      <c r="D59" s="205" t="s">
        <v>514</v>
      </c>
      <c r="E59" s="200" t="s">
        <v>348</v>
      </c>
      <c r="F59" s="206" t="s">
        <v>331</v>
      </c>
      <c r="G59" s="207" t="str">
        <f t="shared" si="0"/>
        <v>_７_オ_ウ_ＮＢＣ災害・テロ対策設備整備事業（ア）都道府県が実施する事業</v>
      </c>
      <c r="H59" s="211" t="s">
        <v>349</v>
      </c>
      <c r="I59" s="212" t="s">
        <v>224</v>
      </c>
    </row>
    <row r="60" spans="1:9" ht="24" customHeight="1" x14ac:dyDescent="0.2">
      <c r="A60" s="125"/>
      <c r="B60" s="201"/>
      <c r="C60" s="210"/>
      <c r="D60" s="210" t="str">
        <f>D59</f>
        <v>_７_オ_ウ_ＮＢＣ災害・テロ対策設備整備事業</v>
      </c>
      <c r="E60" s="201"/>
      <c r="F60" s="206" t="s">
        <v>333</v>
      </c>
      <c r="G60" s="207" t="str">
        <f t="shared" si="0"/>
        <v>_７_オ_ウ_ＮＢＣ災害・テロ対策設備整備事業（イ）都道府県が補助する事業</v>
      </c>
      <c r="H60" s="211" t="s">
        <v>350</v>
      </c>
      <c r="I60" s="212" t="s">
        <v>265</v>
      </c>
    </row>
    <row r="61" spans="1:9" ht="24" customHeight="1" x14ac:dyDescent="0.2">
      <c r="A61" s="125"/>
      <c r="B61" s="127" t="s">
        <v>351</v>
      </c>
      <c r="C61" s="148" t="s">
        <v>441</v>
      </c>
      <c r="D61" s="148" t="s">
        <v>515</v>
      </c>
      <c r="E61" s="127" t="s">
        <v>352</v>
      </c>
      <c r="F61" s="124" t="s">
        <v>241</v>
      </c>
      <c r="G61" s="152" t="str">
        <f t="shared" si="0"/>
        <v>_７_オ_エ_航空搬送拠点臨時医療施設設備整備事業―</v>
      </c>
      <c r="H61" s="169" t="s">
        <v>353</v>
      </c>
      <c r="I61" s="170" t="s">
        <v>224</v>
      </c>
    </row>
    <row r="62" spans="1:9" ht="24" customHeight="1" x14ac:dyDescent="0.2">
      <c r="A62" s="125"/>
      <c r="B62" s="200" t="s">
        <v>354</v>
      </c>
      <c r="C62" s="205" t="s">
        <v>443</v>
      </c>
      <c r="D62" s="205" t="s">
        <v>516</v>
      </c>
      <c r="E62" s="202" t="s">
        <v>355</v>
      </c>
      <c r="F62" s="206" t="s">
        <v>241</v>
      </c>
      <c r="G62" s="207" t="str">
        <f t="shared" si="0"/>
        <v>_７_カ_人工腎臓装置不足地域設備整備事業―</v>
      </c>
      <c r="H62" s="214" t="s">
        <v>356</v>
      </c>
      <c r="I62" s="221" t="s">
        <v>341</v>
      </c>
    </row>
    <row r="63" spans="1:9" ht="24" customHeight="1" x14ac:dyDescent="0.2">
      <c r="A63" s="125"/>
      <c r="B63" s="204"/>
      <c r="C63" s="210" t="s">
        <v>442</v>
      </c>
      <c r="D63" s="210" t="s">
        <v>517</v>
      </c>
      <c r="E63" s="202" t="s">
        <v>357</v>
      </c>
      <c r="F63" s="206" t="s">
        <v>241</v>
      </c>
      <c r="G63" s="207" t="str">
        <f t="shared" si="0"/>
        <v>_７_キ_ＨＬＡ検査センター設備整備事業―</v>
      </c>
      <c r="H63" s="219" t="s">
        <v>356</v>
      </c>
      <c r="I63" s="222" t="s">
        <v>341</v>
      </c>
    </row>
    <row r="64" spans="1:9" ht="24" customHeight="1" x14ac:dyDescent="0.2">
      <c r="A64" s="125"/>
      <c r="B64" s="123" t="s">
        <v>358</v>
      </c>
      <c r="C64" s="145" t="s">
        <v>444</v>
      </c>
      <c r="D64" s="145" t="s">
        <v>491</v>
      </c>
      <c r="E64" s="123" t="s">
        <v>359</v>
      </c>
      <c r="F64" s="124" t="s">
        <v>331</v>
      </c>
      <c r="G64" s="152" t="str">
        <f t="shared" si="0"/>
        <v>_７_ケ_環境調整室設備整備事業（ア）都道府県が実施する事業</v>
      </c>
      <c r="H64" s="169" t="s">
        <v>360</v>
      </c>
      <c r="I64" s="170" t="s">
        <v>224</v>
      </c>
    </row>
    <row r="65" spans="1:9" ht="38.25" customHeight="1" x14ac:dyDescent="0.2">
      <c r="A65" s="125"/>
      <c r="B65" s="126"/>
      <c r="C65" s="146"/>
      <c r="D65" s="146" t="str">
        <f>D64</f>
        <v>_７_ケ_環境調整室設備整備事業</v>
      </c>
      <c r="E65" s="126"/>
      <c r="F65" s="124" t="s">
        <v>361</v>
      </c>
      <c r="G65" s="152" t="str">
        <f t="shared" si="0"/>
        <v>_７_ケ_環境調整室設備整備事業（イ）指定都市が実施する事業に対して都道府県が補助する事業</v>
      </c>
      <c r="H65" s="169" t="s">
        <v>362</v>
      </c>
      <c r="I65" s="170" t="s">
        <v>341</v>
      </c>
    </row>
    <row r="66" spans="1:9" ht="24" customHeight="1" x14ac:dyDescent="0.2">
      <c r="A66" s="129"/>
      <c r="B66" s="202" t="s">
        <v>363</v>
      </c>
      <c r="C66" s="213" t="s">
        <v>445</v>
      </c>
      <c r="D66" s="213" t="s">
        <v>518</v>
      </c>
      <c r="E66" s="202" t="s">
        <v>364</v>
      </c>
      <c r="F66" s="206" t="s">
        <v>241</v>
      </c>
      <c r="G66" s="207" t="str">
        <f t="shared" si="0"/>
        <v>_７_コ_内視鏡訓練施設設備整備事業―</v>
      </c>
      <c r="H66" s="223" t="s">
        <v>365</v>
      </c>
      <c r="I66" s="212" t="s">
        <v>265</v>
      </c>
    </row>
    <row r="67" spans="1:9" ht="24" customHeight="1" x14ac:dyDescent="0.2">
      <c r="A67" s="142" t="s">
        <v>366</v>
      </c>
      <c r="B67" s="123" t="s">
        <v>241</v>
      </c>
      <c r="C67" s="145" t="s">
        <v>446</v>
      </c>
      <c r="D67" s="145" t="s">
        <v>519</v>
      </c>
      <c r="E67" s="123" t="s">
        <v>367</v>
      </c>
      <c r="F67" s="124" t="s">
        <v>222</v>
      </c>
      <c r="G67" s="152" t="str">
        <f t="shared" si="0"/>
        <v>_８_アスベスト除去等整備促進事業ア　都道府県が実施する事業</v>
      </c>
      <c r="H67" s="169" t="s">
        <v>368</v>
      </c>
      <c r="I67" s="170" t="s">
        <v>290</v>
      </c>
    </row>
    <row r="68" spans="1:9" ht="24" customHeight="1" x14ac:dyDescent="0.2">
      <c r="A68" s="143"/>
      <c r="B68" s="126"/>
      <c r="C68" s="146"/>
      <c r="D68" s="146" t="str">
        <f>D67</f>
        <v>_８_アスベスト除去等整備促進事業</v>
      </c>
      <c r="E68" s="126"/>
      <c r="F68" s="124" t="s">
        <v>253</v>
      </c>
      <c r="G68" s="152" t="str">
        <f t="shared" si="0"/>
        <v>_８_アスベスト除去等整備促進事業イ　都道府県が補助する事業</v>
      </c>
      <c r="H68" s="169" t="s">
        <v>369</v>
      </c>
      <c r="I68" s="170" t="s">
        <v>292</v>
      </c>
    </row>
  </sheetData>
  <sheetProtection formatCells="0" formatColumns="0" formatRows="0" insertColumns="0" insertRows="0" insertHyperlinks="0" deleteColumns="0" deleteRows="0" sort="0" pivotTables="0"/>
  <mergeCells count="1">
    <mergeCell ref="H1:I1"/>
  </mergeCells>
  <phoneticPr fontId="3"/>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Z999"/>
  <sheetViews>
    <sheetView view="pageBreakPreview" zoomScale="70" zoomScaleNormal="100" zoomScaleSheetLayoutView="70" workbookViewId="0">
      <selection activeCell="L28" sqref="L28"/>
    </sheetView>
  </sheetViews>
  <sheetFormatPr defaultColWidth="12.6640625" defaultRowHeight="24" customHeight="1" x14ac:dyDescent="0.2"/>
  <cols>
    <col min="1" max="1" width="4.21875" style="135" bestFit="1" customWidth="1"/>
    <col min="2" max="2" width="7.44140625" style="135" bestFit="1" customWidth="1"/>
    <col min="3" max="3" width="9.21875" style="135" bestFit="1" customWidth="1"/>
    <col min="4" max="4" width="14.6640625" style="135" bestFit="1" customWidth="1"/>
    <col min="5" max="5" width="13.33203125" style="135" bestFit="1" customWidth="1"/>
    <col min="6" max="6" width="16.88671875" style="135" bestFit="1" customWidth="1"/>
    <col min="7" max="7" width="13.33203125" style="135" bestFit="1" customWidth="1"/>
    <col min="8" max="10" width="16.88671875" style="135" bestFit="1" customWidth="1"/>
    <col min="11" max="11" width="13.33203125" style="135" bestFit="1" customWidth="1"/>
    <col min="12" max="14" width="11.21875" style="135" bestFit="1" customWidth="1"/>
    <col min="15" max="23" width="7.21875" style="135" customWidth="1"/>
    <col min="24" max="26" width="11" style="135" customWidth="1"/>
    <col min="27" max="16384" width="12.6640625" style="135"/>
  </cols>
  <sheetData>
    <row r="1" spans="1:26" ht="24" customHeight="1" x14ac:dyDescent="0.2">
      <c r="A1" s="157"/>
      <c r="B1" s="158"/>
      <c r="C1" s="158"/>
      <c r="D1" s="158"/>
      <c r="E1" s="158"/>
      <c r="F1" s="158"/>
      <c r="G1" s="157"/>
      <c r="H1" s="158"/>
      <c r="I1" s="158"/>
      <c r="J1" s="158"/>
      <c r="K1" s="158"/>
      <c r="L1" s="158"/>
      <c r="M1" s="157"/>
      <c r="N1" s="158"/>
      <c r="O1" s="134"/>
      <c r="P1" s="134"/>
      <c r="Q1" s="134"/>
      <c r="R1" s="134"/>
      <c r="S1" s="134"/>
      <c r="T1" s="134"/>
      <c r="U1" s="134"/>
      <c r="V1" s="134"/>
      <c r="W1" s="134"/>
      <c r="X1" s="134"/>
      <c r="Y1" s="134"/>
      <c r="Z1" s="134"/>
    </row>
    <row r="2" spans="1:26" ht="24" customHeight="1" x14ac:dyDescent="0.2">
      <c r="A2" s="405" t="s">
        <v>290</v>
      </c>
      <c r="B2" s="166" t="s">
        <v>371</v>
      </c>
      <c r="C2" s="159" t="s">
        <v>372</v>
      </c>
      <c r="D2" s="160" t="s">
        <v>373</v>
      </c>
      <c r="E2" s="159" t="s">
        <v>374</v>
      </c>
      <c r="F2" s="161" t="s">
        <v>375</v>
      </c>
      <c r="G2" s="162"/>
      <c r="H2" s="162"/>
      <c r="I2" s="162"/>
      <c r="J2" s="162"/>
      <c r="K2" s="404" t="s">
        <v>458</v>
      </c>
      <c r="L2" s="404"/>
      <c r="M2" s="404"/>
      <c r="N2" s="404"/>
      <c r="O2" s="136"/>
      <c r="P2" s="136"/>
      <c r="Q2" s="136"/>
      <c r="R2" s="136"/>
      <c r="S2" s="136"/>
      <c r="T2" s="136"/>
      <c r="U2" s="136"/>
      <c r="V2" s="136"/>
      <c r="W2" s="136"/>
      <c r="X2" s="134"/>
      <c r="Y2" s="134"/>
      <c r="Z2" s="134"/>
    </row>
    <row r="3" spans="1:26" ht="24" customHeight="1" x14ac:dyDescent="0.2">
      <c r="A3" s="406"/>
      <c r="B3" s="191" t="s">
        <v>376</v>
      </c>
      <c r="C3" s="164" t="s">
        <v>377</v>
      </c>
      <c r="D3" s="164" t="s">
        <v>378</v>
      </c>
      <c r="E3" s="164" t="s">
        <v>379</v>
      </c>
      <c r="F3" s="164" t="s">
        <v>380</v>
      </c>
      <c r="G3" s="162"/>
      <c r="H3" s="162"/>
      <c r="I3" s="162"/>
      <c r="J3" s="162"/>
      <c r="K3" s="162"/>
      <c r="L3" s="162"/>
      <c r="M3" s="162"/>
      <c r="N3" s="162"/>
      <c r="O3" s="136"/>
      <c r="Q3" s="136"/>
      <c r="R3" s="136"/>
      <c r="S3" s="136"/>
      <c r="T3" s="136"/>
      <c r="U3" s="136"/>
      <c r="V3" s="136"/>
      <c r="W3" s="136"/>
      <c r="X3" s="134"/>
      <c r="Y3" s="134"/>
      <c r="Z3" s="134"/>
    </row>
    <row r="4" spans="1:26" ht="24" customHeight="1" x14ac:dyDescent="0.2">
      <c r="A4" s="405" t="s">
        <v>292</v>
      </c>
      <c r="B4" s="192" t="s">
        <v>371</v>
      </c>
      <c r="C4" s="192" t="s">
        <v>372</v>
      </c>
      <c r="D4" s="193" t="s">
        <v>373</v>
      </c>
      <c r="E4" s="192" t="s">
        <v>374</v>
      </c>
      <c r="F4" s="195" t="s">
        <v>381</v>
      </c>
      <c r="G4" s="189" t="s">
        <v>375</v>
      </c>
      <c r="H4" s="162"/>
      <c r="I4" s="162"/>
      <c r="J4" s="162"/>
      <c r="K4" s="162"/>
      <c r="L4" s="162"/>
      <c r="M4" s="162"/>
      <c r="N4" s="162"/>
      <c r="O4" s="136"/>
      <c r="P4" s="136"/>
      <c r="Q4" s="136"/>
      <c r="R4" s="136"/>
      <c r="S4" s="136"/>
      <c r="T4" s="136"/>
      <c r="U4" s="136"/>
      <c r="V4" s="136"/>
      <c r="W4" s="136"/>
      <c r="X4" s="134"/>
      <c r="Y4" s="134"/>
      <c r="Z4" s="134"/>
    </row>
    <row r="5" spans="1:26" ht="24" customHeight="1" x14ac:dyDescent="0.2">
      <c r="A5" s="405"/>
      <c r="B5" s="165" t="s">
        <v>376</v>
      </c>
      <c r="C5" s="165" t="s">
        <v>377</v>
      </c>
      <c r="D5" s="165" t="s">
        <v>378</v>
      </c>
      <c r="E5" s="165" t="s">
        <v>379</v>
      </c>
      <c r="F5" s="165" t="s">
        <v>382</v>
      </c>
      <c r="G5" s="168" t="s">
        <v>383</v>
      </c>
      <c r="H5" s="162"/>
      <c r="I5" s="162"/>
      <c r="J5" s="162"/>
      <c r="K5" s="162"/>
      <c r="L5" s="162"/>
      <c r="M5" s="162"/>
      <c r="N5" s="162"/>
      <c r="O5" s="136"/>
      <c r="P5" s="136"/>
      <c r="Q5" s="136"/>
      <c r="R5" s="136"/>
      <c r="S5" s="136"/>
      <c r="T5" s="136"/>
      <c r="U5" s="136"/>
      <c r="V5" s="136"/>
      <c r="W5" s="136"/>
      <c r="X5" s="134"/>
      <c r="Y5" s="134"/>
      <c r="Z5" s="134"/>
    </row>
    <row r="6" spans="1:26" ht="24" customHeight="1" x14ac:dyDescent="0.2">
      <c r="A6" s="405" t="s">
        <v>231</v>
      </c>
      <c r="B6" s="192" t="s">
        <v>371</v>
      </c>
      <c r="C6" s="192" t="s">
        <v>372</v>
      </c>
      <c r="D6" s="193" t="s">
        <v>373</v>
      </c>
      <c r="E6" s="194" t="s">
        <v>384</v>
      </c>
      <c r="F6" s="197" t="s">
        <v>375</v>
      </c>
      <c r="G6" s="162"/>
      <c r="H6" s="162"/>
      <c r="I6" s="162"/>
      <c r="J6" s="162"/>
      <c r="K6" s="162"/>
      <c r="L6" s="162"/>
      <c r="M6" s="162"/>
      <c r="N6" s="162"/>
      <c r="O6" s="136"/>
      <c r="P6" s="136"/>
      <c r="Q6" s="136"/>
      <c r="R6" s="136"/>
      <c r="S6" s="136"/>
      <c r="T6" s="136"/>
      <c r="U6" s="136"/>
      <c r="V6" s="136"/>
      <c r="W6" s="136"/>
      <c r="X6" s="134"/>
      <c r="Y6" s="134"/>
      <c r="Z6" s="134"/>
    </row>
    <row r="7" spans="1:26" ht="24" customHeight="1" x14ac:dyDescent="0.2">
      <c r="A7" s="405"/>
      <c r="B7" s="165" t="s">
        <v>376</v>
      </c>
      <c r="C7" s="165" t="s">
        <v>377</v>
      </c>
      <c r="D7" s="165" t="s">
        <v>378</v>
      </c>
      <c r="E7" s="165" t="s">
        <v>385</v>
      </c>
      <c r="F7" s="165" t="s">
        <v>386</v>
      </c>
      <c r="G7" s="162"/>
      <c r="H7" s="162"/>
      <c r="I7" s="162"/>
      <c r="J7" s="162"/>
      <c r="K7" s="162"/>
      <c r="L7" s="162"/>
      <c r="M7" s="162"/>
      <c r="N7" s="162"/>
      <c r="O7" s="136"/>
      <c r="P7" s="136"/>
      <c r="Q7" s="136"/>
      <c r="R7" s="136"/>
      <c r="S7" s="136"/>
      <c r="T7" s="136"/>
      <c r="U7" s="136"/>
      <c r="V7" s="136"/>
      <c r="W7" s="136"/>
      <c r="X7" s="134"/>
      <c r="Y7" s="134"/>
      <c r="Z7" s="134"/>
    </row>
    <row r="8" spans="1:26" ht="24" customHeight="1" x14ac:dyDescent="0.2">
      <c r="A8" s="405" t="s">
        <v>224</v>
      </c>
      <c r="B8" s="192" t="s">
        <v>371</v>
      </c>
      <c r="C8" s="192" t="s">
        <v>372</v>
      </c>
      <c r="D8" s="193" t="s">
        <v>373</v>
      </c>
      <c r="E8" s="192" t="s">
        <v>374</v>
      </c>
      <c r="F8" s="193" t="s">
        <v>387</v>
      </c>
      <c r="G8" s="194" t="s">
        <v>384</v>
      </c>
      <c r="H8" s="197" t="s">
        <v>375</v>
      </c>
      <c r="I8" s="162"/>
      <c r="J8" s="162"/>
      <c r="K8" s="162"/>
      <c r="L8" s="162"/>
      <c r="M8" s="162"/>
      <c r="N8" s="162"/>
      <c r="O8" s="136"/>
      <c r="P8" s="136"/>
      <c r="Q8" s="136"/>
      <c r="R8" s="136"/>
      <c r="S8" s="136"/>
      <c r="T8" s="136"/>
      <c r="U8" s="136"/>
      <c r="V8" s="136"/>
      <c r="W8" s="136"/>
      <c r="X8" s="134"/>
      <c r="Y8" s="134"/>
      <c r="Z8" s="134"/>
    </row>
    <row r="9" spans="1:26" ht="24" customHeight="1" x14ac:dyDescent="0.2">
      <c r="A9" s="405"/>
      <c r="B9" s="165" t="s">
        <v>376</v>
      </c>
      <c r="C9" s="165" t="s">
        <v>377</v>
      </c>
      <c r="D9" s="165" t="s">
        <v>378</v>
      </c>
      <c r="E9" s="165" t="s">
        <v>379</v>
      </c>
      <c r="F9" s="165" t="s">
        <v>388</v>
      </c>
      <c r="G9" s="165" t="s">
        <v>385</v>
      </c>
      <c r="H9" s="165" t="s">
        <v>389</v>
      </c>
      <c r="I9" s="162"/>
      <c r="J9" s="162"/>
      <c r="K9" s="162"/>
      <c r="L9" s="162"/>
      <c r="M9" s="162"/>
      <c r="N9" s="162"/>
      <c r="O9" s="136"/>
      <c r="P9" s="136"/>
      <c r="Q9" s="136"/>
      <c r="R9" s="136"/>
      <c r="S9" s="136"/>
      <c r="T9" s="136"/>
      <c r="U9" s="136"/>
      <c r="V9" s="136"/>
      <c r="W9" s="136"/>
      <c r="X9" s="134"/>
      <c r="Y9" s="134"/>
      <c r="Z9" s="134"/>
    </row>
    <row r="10" spans="1:26" ht="24" customHeight="1" x14ac:dyDescent="0.2">
      <c r="A10" s="405" t="s">
        <v>265</v>
      </c>
      <c r="B10" s="192" t="s">
        <v>371</v>
      </c>
      <c r="C10" s="192" t="s">
        <v>372</v>
      </c>
      <c r="D10" s="193" t="s">
        <v>373</v>
      </c>
      <c r="E10" s="192" t="s">
        <v>374</v>
      </c>
      <c r="F10" s="195" t="s">
        <v>381</v>
      </c>
      <c r="G10" s="193" t="s">
        <v>387</v>
      </c>
      <c r="H10" s="194" t="s">
        <v>384</v>
      </c>
      <c r="I10" s="197" t="s">
        <v>375</v>
      </c>
      <c r="J10" s="162"/>
      <c r="K10" s="162"/>
      <c r="L10" s="162"/>
      <c r="M10" s="162"/>
      <c r="N10" s="162"/>
      <c r="O10" s="136"/>
      <c r="P10" s="136"/>
      <c r="Q10" s="136"/>
      <c r="R10" s="136"/>
      <c r="S10" s="136"/>
      <c r="T10" s="136"/>
      <c r="U10" s="136"/>
      <c r="V10" s="136"/>
      <c r="W10" s="136"/>
      <c r="X10" s="134"/>
      <c r="Y10" s="134"/>
      <c r="Z10" s="134"/>
    </row>
    <row r="11" spans="1:26" ht="24" customHeight="1" x14ac:dyDescent="0.2">
      <c r="A11" s="405"/>
      <c r="B11" s="165" t="s">
        <v>376</v>
      </c>
      <c r="C11" s="165" t="s">
        <v>377</v>
      </c>
      <c r="D11" s="165" t="s">
        <v>378</v>
      </c>
      <c r="E11" s="165" t="s">
        <v>379</v>
      </c>
      <c r="F11" s="165" t="s">
        <v>382</v>
      </c>
      <c r="G11" s="165" t="s">
        <v>390</v>
      </c>
      <c r="H11" s="165" t="s">
        <v>385</v>
      </c>
      <c r="I11" s="165" t="s">
        <v>391</v>
      </c>
      <c r="J11" s="162"/>
      <c r="K11" s="162"/>
      <c r="L11" s="162"/>
      <c r="M11" s="162"/>
      <c r="N11" s="162"/>
      <c r="O11" s="136"/>
      <c r="P11" s="136"/>
      <c r="Q11" s="136"/>
      <c r="R11" s="136"/>
      <c r="S11" s="136"/>
      <c r="T11" s="136"/>
      <c r="U11" s="136"/>
      <c r="V11" s="136"/>
      <c r="W11" s="136"/>
      <c r="X11" s="134"/>
      <c r="Y11" s="134"/>
      <c r="Z11" s="134"/>
    </row>
    <row r="12" spans="1:26" ht="24" customHeight="1" x14ac:dyDescent="0.2">
      <c r="A12" s="405" t="s">
        <v>341</v>
      </c>
      <c r="B12" s="192" t="s">
        <v>371</v>
      </c>
      <c r="C12" s="192" t="s">
        <v>372</v>
      </c>
      <c r="D12" s="193" t="s">
        <v>373</v>
      </c>
      <c r="E12" s="192" t="s">
        <v>374</v>
      </c>
      <c r="F12" s="193" t="s">
        <v>387</v>
      </c>
      <c r="G12" s="194" t="s">
        <v>384</v>
      </c>
      <c r="H12" s="193" t="s">
        <v>392</v>
      </c>
      <c r="I12" s="195" t="s">
        <v>381</v>
      </c>
      <c r="J12" s="197" t="s">
        <v>375</v>
      </c>
      <c r="K12" s="162"/>
      <c r="L12" s="162"/>
      <c r="M12" s="162"/>
      <c r="N12" s="162"/>
      <c r="O12" s="136"/>
      <c r="P12" s="136"/>
      <c r="Q12" s="136"/>
      <c r="R12" s="136"/>
      <c r="S12" s="136"/>
      <c r="T12" s="136"/>
      <c r="U12" s="136"/>
      <c r="V12" s="136"/>
      <c r="W12" s="136"/>
      <c r="X12" s="134"/>
      <c r="Y12" s="134"/>
      <c r="Z12" s="134"/>
    </row>
    <row r="13" spans="1:26" ht="24" customHeight="1" x14ac:dyDescent="0.2">
      <c r="A13" s="405"/>
      <c r="B13" s="165" t="s">
        <v>376</v>
      </c>
      <c r="C13" s="165" t="s">
        <v>377</v>
      </c>
      <c r="D13" s="165" t="s">
        <v>378</v>
      </c>
      <c r="E13" s="165" t="s">
        <v>379</v>
      </c>
      <c r="F13" s="165" t="s">
        <v>388</v>
      </c>
      <c r="G13" s="165" t="s">
        <v>385</v>
      </c>
      <c r="H13" s="165" t="s">
        <v>393</v>
      </c>
      <c r="I13" s="165" t="s">
        <v>382</v>
      </c>
      <c r="J13" s="165" t="s">
        <v>394</v>
      </c>
      <c r="K13" s="162"/>
      <c r="L13" s="162"/>
      <c r="M13" s="162"/>
      <c r="N13" s="162"/>
      <c r="O13" s="136"/>
      <c r="P13" s="136"/>
      <c r="Q13" s="136"/>
      <c r="R13" s="136"/>
      <c r="S13" s="136"/>
      <c r="T13" s="136"/>
      <c r="U13" s="136"/>
      <c r="V13" s="136"/>
      <c r="W13" s="136"/>
      <c r="X13" s="134"/>
      <c r="Y13" s="134"/>
      <c r="Z13" s="134"/>
    </row>
    <row r="14" spans="1:26" ht="24" customHeight="1" x14ac:dyDescent="0.2">
      <c r="A14" s="405" t="s">
        <v>255</v>
      </c>
      <c r="B14" s="192" t="s">
        <v>371</v>
      </c>
      <c r="C14" s="192" t="s">
        <v>372</v>
      </c>
      <c r="D14" s="193" t="s">
        <v>373</v>
      </c>
      <c r="E14" s="192" t="s">
        <v>374</v>
      </c>
      <c r="F14" s="193" t="s">
        <v>395</v>
      </c>
      <c r="G14" s="194" t="s">
        <v>384</v>
      </c>
      <c r="H14" s="193" t="s">
        <v>392</v>
      </c>
      <c r="I14" s="195" t="s">
        <v>381</v>
      </c>
      <c r="J14" s="197" t="s">
        <v>375</v>
      </c>
      <c r="K14" s="162"/>
      <c r="L14" s="137" t="s">
        <v>459</v>
      </c>
      <c r="M14" s="162"/>
      <c r="N14" s="162"/>
      <c r="O14" s="136"/>
      <c r="P14" s="136"/>
      <c r="Q14" s="136"/>
      <c r="R14" s="136"/>
      <c r="S14" s="136"/>
      <c r="T14" s="136"/>
      <c r="U14" s="136"/>
      <c r="V14" s="136"/>
      <c r="W14" s="136"/>
      <c r="X14" s="134"/>
      <c r="Y14" s="134"/>
      <c r="Z14" s="134"/>
    </row>
    <row r="15" spans="1:26" ht="24" customHeight="1" x14ac:dyDescent="0.2">
      <c r="A15" s="405"/>
      <c r="B15" s="165" t="s">
        <v>376</v>
      </c>
      <c r="C15" s="165" t="s">
        <v>377</v>
      </c>
      <c r="D15" s="165" t="s">
        <v>378</v>
      </c>
      <c r="E15" s="165" t="s">
        <v>379</v>
      </c>
      <c r="F15" s="165" t="s">
        <v>388</v>
      </c>
      <c r="G15" s="165" t="s">
        <v>385</v>
      </c>
      <c r="H15" s="165" t="s">
        <v>393</v>
      </c>
      <c r="I15" s="165" t="s">
        <v>382</v>
      </c>
      <c r="J15" s="165" t="s">
        <v>394</v>
      </c>
      <c r="K15" s="162"/>
      <c r="L15" s="163" t="s">
        <v>457</v>
      </c>
      <c r="M15" s="162"/>
      <c r="N15" s="162"/>
      <c r="O15" s="136"/>
      <c r="P15" s="136"/>
      <c r="Q15" s="136"/>
      <c r="R15" s="136"/>
      <c r="S15" s="136"/>
      <c r="T15" s="136"/>
      <c r="U15" s="136"/>
      <c r="V15" s="136"/>
      <c r="W15" s="136"/>
      <c r="X15" s="134"/>
      <c r="Y15" s="134"/>
      <c r="Z15" s="134"/>
    </row>
    <row r="16" spans="1:26" ht="24" customHeight="1" x14ac:dyDescent="0.2">
      <c r="A16" s="405" t="s">
        <v>258</v>
      </c>
      <c r="B16" s="192" t="s">
        <v>371</v>
      </c>
      <c r="C16" s="192" t="s">
        <v>372</v>
      </c>
      <c r="D16" s="193" t="s">
        <v>373</v>
      </c>
      <c r="E16" s="192" t="s">
        <v>374</v>
      </c>
      <c r="F16" s="193" t="s">
        <v>395</v>
      </c>
      <c r="G16" s="194" t="s">
        <v>384</v>
      </c>
      <c r="H16" s="193" t="s">
        <v>392</v>
      </c>
      <c r="I16" s="195" t="s">
        <v>381</v>
      </c>
      <c r="J16" s="196" t="s">
        <v>396</v>
      </c>
      <c r="K16" s="197" t="s">
        <v>375</v>
      </c>
      <c r="L16" s="162"/>
      <c r="M16" s="137" t="s">
        <v>459</v>
      </c>
      <c r="N16" s="137" t="s">
        <v>460</v>
      </c>
      <c r="O16" s="136"/>
      <c r="P16" s="136"/>
      <c r="Q16" s="136"/>
      <c r="R16" s="136"/>
      <c r="S16" s="136"/>
      <c r="T16" s="136"/>
      <c r="U16" s="136"/>
      <c r="V16" s="136"/>
      <c r="W16" s="136"/>
      <c r="X16" s="134"/>
      <c r="Y16" s="134"/>
      <c r="Z16" s="134"/>
    </row>
    <row r="17" spans="1:26" ht="24" customHeight="1" x14ac:dyDescent="0.2">
      <c r="A17" s="405"/>
      <c r="B17" s="165" t="s">
        <v>376</v>
      </c>
      <c r="C17" s="165" t="s">
        <v>377</v>
      </c>
      <c r="D17" s="165" t="s">
        <v>378</v>
      </c>
      <c r="E17" s="165" t="s">
        <v>379</v>
      </c>
      <c r="F17" s="165" t="s">
        <v>388</v>
      </c>
      <c r="G17" s="165" t="s">
        <v>385</v>
      </c>
      <c r="H17" s="165" t="s">
        <v>393</v>
      </c>
      <c r="I17" s="165" t="s">
        <v>382</v>
      </c>
      <c r="J17" s="165" t="s">
        <v>397</v>
      </c>
      <c r="K17" s="165" t="s">
        <v>398</v>
      </c>
      <c r="L17" s="162"/>
      <c r="M17" s="163" t="s">
        <v>457</v>
      </c>
      <c r="N17" s="163" t="s">
        <v>457</v>
      </c>
      <c r="O17" s="136"/>
      <c r="P17" s="136"/>
      <c r="Q17" s="136"/>
      <c r="R17" s="136"/>
      <c r="S17" s="136"/>
      <c r="T17" s="136"/>
      <c r="U17" s="136"/>
      <c r="V17" s="136"/>
      <c r="W17" s="136"/>
      <c r="X17" s="134"/>
      <c r="Y17" s="134"/>
      <c r="Z17" s="134"/>
    </row>
    <row r="18" spans="1:26" ht="24" customHeight="1" x14ac:dyDescent="0.2">
      <c r="A18" s="405" t="s">
        <v>326</v>
      </c>
      <c r="B18" s="192" t="s">
        <v>371</v>
      </c>
      <c r="C18" s="192" t="s">
        <v>372</v>
      </c>
      <c r="D18" s="193" t="s">
        <v>373</v>
      </c>
      <c r="E18" s="192" t="s">
        <v>374</v>
      </c>
      <c r="F18" s="193" t="s">
        <v>395</v>
      </c>
      <c r="G18" s="198" t="s">
        <v>399</v>
      </c>
      <c r="H18" s="193" t="s">
        <v>392</v>
      </c>
      <c r="I18" s="195" t="s">
        <v>381</v>
      </c>
      <c r="J18" s="193" t="s">
        <v>387</v>
      </c>
      <c r="K18" s="199" t="s">
        <v>400</v>
      </c>
      <c r="L18" s="189" t="s">
        <v>375</v>
      </c>
      <c r="M18" s="162"/>
      <c r="N18" s="162"/>
      <c r="O18" s="136"/>
      <c r="P18" s="136"/>
      <c r="Q18" s="136"/>
      <c r="R18" s="136"/>
      <c r="S18" s="136"/>
      <c r="T18" s="136"/>
      <c r="U18" s="136"/>
      <c r="V18" s="136"/>
      <c r="W18" s="136"/>
      <c r="X18" s="134"/>
      <c r="Y18" s="134"/>
      <c r="Z18" s="134"/>
    </row>
    <row r="19" spans="1:26" ht="24" customHeight="1" x14ac:dyDescent="0.2">
      <c r="A19" s="405"/>
      <c r="B19" s="165" t="s">
        <v>376</v>
      </c>
      <c r="C19" s="165" t="s">
        <v>377</v>
      </c>
      <c r="D19" s="165" t="s">
        <v>378</v>
      </c>
      <c r="E19" s="165" t="s">
        <v>379</v>
      </c>
      <c r="F19" s="165" t="s">
        <v>388</v>
      </c>
      <c r="G19" s="165" t="s">
        <v>401</v>
      </c>
      <c r="H19" s="165" t="s">
        <v>402</v>
      </c>
      <c r="I19" s="165" t="s">
        <v>382</v>
      </c>
      <c r="J19" s="165" t="s">
        <v>403</v>
      </c>
      <c r="K19" s="165" t="s">
        <v>385</v>
      </c>
      <c r="L19" s="167" t="s">
        <v>391</v>
      </c>
      <c r="M19" s="162"/>
      <c r="N19" s="162"/>
      <c r="O19" s="136"/>
      <c r="P19" s="136"/>
      <c r="Q19" s="136"/>
      <c r="R19" s="136"/>
      <c r="S19" s="136"/>
      <c r="T19" s="136"/>
      <c r="U19" s="136"/>
      <c r="V19" s="136"/>
      <c r="W19" s="136"/>
      <c r="X19" s="134"/>
      <c r="Y19" s="134"/>
      <c r="Z19" s="134"/>
    </row>
    <row r="20" spans="1:26" ht="24" customHeight="1" x14ac:dyDescent="0.2">
      <c r="A20" s="405" t="s">
        <v>248</v>
      </c>
      <c r="B20" s="192" t="s">
        <v>371</v>
      </c>
      <c r="C20" s="192" t="s">
        <v>372</v>
      </c>
      <c r="D20" s="193" t="s">
        <v>373</v>
      </c>
      <c r="E20" s="192" t="s">
        <v>374</v>
      </c>
      <c r="F20" s="193" t="s">
        <v>387</v>
      </c>
      <c r="G20" s="198" t="s">
        <v>399</v>
      </c>
      <c r="H20" s="193" t="s">
        <v>392</v>
      </c>
      <c r="I20" s="195" t="s">
        <v>381</v>
      </c>
      <c r="J20" s="193" t="s">
        <v>387</v>
      </c>
      <c r="K20" s="199" t="s">
        <v>400</v>
      </c>
      <c r="L20" s="189" t="s">
        <v>375</v>
      </c>
      <c r="M20" s="162"/>
      <c r="N20" s="162"/>
      <c r="O20" s="136"/>
      <c r="P20" s="136"/>
      <c r="Q20" s="136"/>
      <c r="R20" s="136"/>
      <c r="S20" s="136"/>
      <c r="T20" s="136"/>
      <c r="U20" s="136"/>
      <c r="V20" s="136"/>
      <c r="W20" s="136"/>
      <c r="X20" s="134"/>
      <c r="Y20" s="134"/>
      <c r="Z20" s="134"/>
    </row>
    <row r="21" spans="1:26" ht="24" customHeight="1" x14ac:dyDescent="0.2">
      <c r="A21" s="405"/>
      <c r="B21" s="165" t="s">
        <v>376</v>
      </c>
      <c r="C21" s="165" t="s">
        <v>377</v>
      </c>
      <c r="D21" s="165" t="s">
        <v>378</v>
      </c>
      <c r="E21" s="165" t="s">
        <v>379</v>
      </c>
      <c r="F21" s="165" t="s">
        <v>388</v>
      </c>
      <c r="G21" s="165" t="s">
        <v>401</v>
      </c>
      <c r="H21" s="165" t="s">
        <v>402</v>
      </c>
      <c r="I21" s="165" t="s">
        <v>382</v>
      </c>
      <c r="J21" s="165" t="s">
        <v>403</v>
      </c>
      <c r="K21" s="165" t="s">
        <v>385</v>
      </c>
      <c r="L21" s="168" t="s">
        <v>391</v>
      </c>
      <c r="M21" s="162"/>
      <c r="N21" s="162"/>
      <c r="O21" s="136"/>
      <c r="P21" s="136"/>
      <c r="Q21" s="136"/>
      <c r="R21" s="136"/>
      <c r="S21" s="136"/>
      <c r="T21" s="136"/>
      <c r="U21" s="136"/>
      <c r="V21" s="136"/>
      <c r="W21" s="136"/>
      <c r="X21" s="134"/>
      <c r="Y21" s="134"/>
      <c r="Z21" s="134"/>
    </row>
    <row r="22" spans="1:26" ht="24" customHeight="1" x14ac:dyDescent="0.2">
      <c r="A22" s="405" t="s">
        <v>234</v>
      </c>
      <c r="B22" s="192" t="s">
        <v>371</v>
      </c>
      <c r="C22" s="192" t="s">
        <v>372</v>
      </c>
      <c r="D22" s="196" t="s">
        <v>396</v>
      </c>
      <c r="E22" s="193" t="s">
        <v>373</v>
      </c>
      <c r="F22" s="198" t="s">
        <v>399</v>
      </c>
      <c r="G22" s="193" t="s">
        <v>392</v>
      </c>
      <c r="H22" s="195" t="s">
        <v>381</v>
      </c>
      <c r="I22" s="193" t="s">
        <v>387</v>
      </c>
      <c r="J22" s="199" t="s">
        <v>400</v>
      </c>
      <c r="K22" s="197" t="s">
        <v>375</v>
      </c>
      <c r="L22" s="162"/>
      <c r="M22" s="162"/>
      <c r="N22" s="162"/>
      <c r="O22" s="136"/>
      <c r="P22" s="136"/>
      <c r="Q22" s="136"/>
      <c r="R22" s="136"/>
      <c r="S22" s="136"/>
      <c r="T22" s="136"/>
      <c r="U22" s="136"/>
      <c r="V22" s="136"/>
      <c r="W22" s="134"/>
      <c r="X22" s="134"/>
      <c r="Y22" s="134"/>
      <c r="Z22" s="134"/>
    </row>
    <row r="23" spans="1:26" ht="24" customHeight="1" x14ac:dyDescent="0.2">
      <c r="A23" s="405"/>
      <c r="B23" s="165" t="s">
        <v>376</v>
      </c>
      <c r="C23" s="165" t="s">
        <v>377</v>
      </c>
      <c r="D23" s="165" t="s">
        <v>397</v>
      </c>
      <c r="E23" s="165" t="s">
        <v>404</v>
      </c>
      <c r="F23" s="165" t="s">
        <v>401</v>
      </c>
      <c r="G23" s="165" t="s">
        <v>405</v>
      </c>
      <c r="H23" s="165" t="s">
        <v>382</v>
      </c>
      <c r="I23" s="165" t="s">
        <v>403</v>
      </c>
      <c r="J23" s="165" t="s">
        <v>385</v>
      </c>
      <c r="K23" s="165" t="s">
        <v>391</v>
      </c>
      <c r="L23" s="162"/>
      <c r="M23" s="162"/>
      <c r="N23" s="162"/>
      <c r="O23" s="136"/>
      <c r="P23" s="136"/>
      <c r="Q23" s="136"/>
      <c r="R23" s="136"/>
      <c r="S23" s="136"/>
      <c r="T23" s="136"/>
      <c r="U23" s="136"/>
      <c r="V23" s="136"/>
      <c r="W23" s="134"/>
      <c r="X23" s="134"/>
      <c r="Y23" s="134"/>
      <c r="Z23" s="134"/>
    </row>
    <row r="24" spans="1:26" ht="24" customHeight="1" x14ac:dyDescent="0.2">
      <c r="A24" s="405" t="s">
        <v>227</v>
      </c>
      <c r="B24" s="192" t="s">
        <v>371</v>
      </c>
      <c r="C24" s="192" t="s">
        <v>372</v>
      </c>
      <c r="D24" s="196" t="s">
        <v>396</v>
      </c>
      <c r="E24" s="193" t="s">
        <v>373</v>
      </c>
      <c r="F24" s="192" t="s">
        <v>374</v>
      </c>
      <c r="G24" s="193" t="s">
        <v>387</v>
      </c>
      <c r="H24" s="198" t="s">
        <v>399</v>
      </c>
      <c r="I24" s="193" t="s">
        <v>392</v>
      </c>
      <c r="J24" s="195" t="s">
        <v>381</v>
      </c>
      <c r="K24" s="193" t="s">
        <v>387</v>
      </c>
      <c r="L24" s="190" t="s">
        <v>400</v>
      </c>
      <c r="M24" s="161" t="s">
        <v>375</v>
      </c>
      <c r="N24" s="162"/>
      <c r="O24" s="136"/>
      <c r="P24" s="136"/>
      <c r="Q24" s="136"/>
      <c r="R24" s="136"/>
      <c r="S24" s="136"/>
      <c r="T24" s="136"/>
      <c r="U24" s="136"/>
      <c r="V24" s="136"/>
      <c r="W24" s="134"/>
      <c r="X24" s="134"/>
      <c r="Y24" s="134"/>
      <c r="Z24" s="134"/>
    </row>
    <row r="25" spans="1:26" ht="24" customHeight="1" x14ac:dyDescent="0.2">
      <c r="A25" s="405"/>
      <c r="B25" s="165" t="s">
        <v>376</v>
      </c>
      <c r="C25" s="165" t="s">
        <v>377</v>
      </c>
      <c r="D25" s="165" t="s">
        <v>397</v>
      </c>
      <c r="E25" s="165" t="s">
        <v>404</v>
      </c>
      <c r="F25" s="165" t="s">
        <v>379</v>
      </c>
      <c r="G25" s="165" t="s">
        <v>388</v>
      </c>
      <c r="H25" s="165" t="s">
        <v>401</v>
      </c>
      <c r="I25" s="165" t="s">
        <v>402</v>
      </c>
      <c r="J25" s="165" t="s">
        <v>382</v>
      </c>
      <c r="K25" s="165" t="s">
        <v>406</v>
      </c>
      <c r="L25" s="167" t="s">
        <v>385</v>
      </c>
      <c r="M25" s="163" t="s">
        <v>391</v>
      </c>
      <c r="N25" s="136"/>
      <c r="O25" s="136"/>
      <c r="P25" s="136"/>
      <c r="Q25" s="136"/>
      <c r="R25" s="136"/>
      <c r="S25" s="136"/>
      <c r="T25" s="136"/>
      <c r="U25" s="136"/>
      <c r="V25" s="136"/>
      <c r="W25" s="134"/>
      <c r="X25" s="134"/>
      <c r="Y25" s="134"/>
      <c r="Z25" s="134"/>
    </row>
    <row r="26" spans="1:26" ht="24" customHeight="1" x14ac:dyDescent="0.2">
      <c r="A26" s="138"/>
      <c r="D26" s="134"/>
      <c r="O26" s="136"/>
      <c r="P26" s="136"/>
      <c r="Q26" s="136"/>
      <c r="R26" s="136"/>
      <c r="S26" s="136"/>
      <c r="T26" s="136"/>
      <c r="U26" s="136"/>
      <c r="V26" s="136"/>
      <c r="W26" s="136"/>
      <c r="X26" s="134"/>
      <c r="Y26" s="134"/>
      <c r="Z26" s="134"/>
    </row>
    <row r="27" spans="1:26" ht="24" customHeight="1" x14ac:dyDescent="0.2">
      <c r="A27" s="138"/>
      <c r="D27" s="134"/>
      <c r="J27" s="139"/>
      <c r="O27" s="136"/>
      <c r="P27" s="136"/>
      <c r="Q27" s="136"/>
      <c r="R27" s="136"/>
      <c r="S27" s="136"/>
      <c r="T27" s="136"/>
      <c r="U27" s="136"/>
      <c r="V27" s="136"/>
      <c r="W27" s="136"/>
      <c r="X27" s="134"/>
      <c r="Y27" s="134"/>
      <c r="Z27" s="134"/>
    </row>
    <row r="28" spans="1:26" ht="24" customHeight="1" x14ac:dyDescent="0.2">
      <c r="A28" s="138"/>
      <c r="D28" s="134"/>
      <c r="O28" s="136"/>
      <c r="P28" s="136"/>
      <c r="Q28" s="136"/>
      <c r="R28" s="136"/>
      <c r="S28" s="136"/>
      <c r="T28" s="136"/>
      <c r="U28" s="136"/>
      <c r="V28" s="136"/>
      <c r="W28" s="136"/>
      <c r="X28" s="134"/>
      <c r="Y28" s="134"/>
      <c r="Z28" s="134"/>
    </row>
    <row r="29" spans="1:26" ht="24" customHeight="1" x14ac:dyDescent="0.2">
      <c r="A29" s="138"/>
      <c r="O29" s="136"/>
      <c r="P29" s="136"/>
      <c r="Q29" s="136"/>
      <c r="R29" s="136"/>
      <c r="S29" s="136"/>
      <c r="T29" s="136"/>
      <c r="U29" s="136"/>
      <c r="V29" s="136"/>
      <c r="W29" s="136"/>
      <c r="X29" s="134"/>
      <c r="Y29" s="134"/>
      <c r="Z29" s="134"/>
    </row>
    <row r="30" spans="1:26" ht="24" customHeight="1" x14ac:dyDescent="0.2">
      <c r="A30" s="138"/>
      <c r="O30" s="136"/>
      <c r="P30" s="136"/>
      <c r="Q30" s="136"/>
      <c r="R30" s="136"/>
      <c r="S30" s="136"/>
      <c r="T30" s="136"/>
      <c r="U30" s="136"/>
      <c r="V30" s="136"/>
      <c r="W30" s="136"/>
      <c r="X30" s="134"/>
      <c r="Y30" s="134"/>
      <c r="Z30" s="134"/>
    </row>
    <row r="31" spans="1:26" ht="24" customHeight="1" x14ac:dyDescent="0.2">
      <c r="A31" s="138"/>
      <c r="O31" s="136"/>
      <c r="P31" s="136"/>
      <c r="Q31" s="136"/>
      <c r="R31" s="136"/>
      <c r="S31" s="136"/>
      <c r="T31" s="136"/>
      <c r="U31" s="136"/>
      <c r="V31" s="136"/>
      <c r="W31" s="136"/>
      <c r="X31" s="134"/>
      <c r="Y31" s="134"/>
      <c r="Z31" s="134"/>
    </row>
    <row r="32" spans="1:26" ht="24" customHeight="1" x14ac:dyDescent="0.2">
      <c r="A32" s="133"/>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row>
    <row r="33" spans="1:26" ht="24" customHeight="1" x14ac:dyDescent="0.2">
      <c r="A33" s="133"/>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row>
    <row r="34" spans="1:26" ht="24" customHeight="1" x14ac:dyDescent="0.2">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row>
    <row r="35" spans="1:26" ht="24" customHeight="1" x14ac:dyDescent="0.2">
      <c r="A35" s="133"/>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row>
    <row r="36" spans="1:26" ht="24" customHeight="1" x14ac:dyDescent="0.2">
      <c r="A36" s="133"/>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row>
    <row r="37" spans="1:26" ht="24" customHeight="1" x14ac:dyDescent="0.2">
      <c r="A37" s="133"/>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row>
    <row r="38" spans="1:26" ht="24" customHeight="1" x14ac:dyDescent="0.2">
      <c r="A38" s="133"/>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row>
    <row r="39" spans="1:26" ht="24" customHeight="1" x14ac:dyDescent="0.2">
      <c r="A39" s="133"/>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row>
    <row r="40" spans="1:26" ht="24" customHeight="1" x14ac:dyDescent="0.2">
      <c r="A40" s="133"/>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row>
    <row r="41" spans="1:26" ht="24" customHeight="1" x14ac:dyDescent="0.2">
      <c r="A41" s="133"/>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row>
    <row r="42" spans="1:26" ht="24" customHeight="1" x14ac:dyDescent="0.2">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row>
    <row r="43" spans="1:26" ht="24" customHeight="1" x14ac:dyDescent="0.2">
      <c r="A43" s="133"/>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row>
    <row r="44" spans="1:26" ht="24" customHeight="1" x14ac:dyDescent="0.2">
      <c r="A44" s="133"/>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row>
    <row r="45" spans="1:26" ht="24" customHeight="1" x14ac:dyDescent="0.2">
      <c r="A45" s="133"/>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row>
    <row r="46" spans="1:26" ht="24" customHeight="1" x14ac:dyDescent="0.2">
      <c r="A46" s="133"/>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row>
    <row r="47" spans="1:26" ht="24" customHeight="1" x14ac:dyDescent="0.2">
      <c r="A47" s="133"/>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row>
    <row r="48" spans="1:26" ht="24" customHeight="1" x14ac:dyDescent="0.2">
      <c r="A48" s="133"/>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row>
    <row r="49" spans="1:26" ht="24" customHeight="1" x14ac:dyDescent="0.2">
      <c r="A49" s="133"/>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row>
    <row r="50" spans="1:26" ht="24" customHeight="1" x14ac:dyDescent="0.2">
      <c r="A50" s="133"/>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row>
    <row r="51" spans="1:26" ht="24" customHeight="1" x14ac:dyDescent="0.2">
      <c r="A51" s="133"/>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row>
    <row r="52" spans="1:26" ht="24" customHeight="1" x14ac:dyDescent="0.2">
      <c r="A52" s="133"/>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row>
    <row r="53" spans="1:26" ht="24" customHeight="1" x14ac:dyDescent="0.2">
      <c r="A53" s="13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24" customHeight="1" x14ac:dyDescent="0.2">
      <c r="A54" s="133"/>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26" ht="24" customHeight="1" x14ac:dyDescent="0.2">
      <c r="A55" s="133"/>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26" ht="24" customHeight="1" x14ac:dyDescent="0.2">
      <c r="A56" s="133"/>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26" ht="24" customHeight="1" x14ac:dyDescent="0.2">
      <c r="A57" s="133"/>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26" ht="24" customHeight="1" x14ac:dyDescent="0.2">
      <c r="A58" s="133"/>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26" ht="24" customHeight="1" x14ac:dyDescent="0.2">
      <c r="A59" s="133"/>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row>
    <row r="60" spans="1:26" ht="24" customHeight="1" x14ac:dyDescent="0.2">
      <c r="A60" s="133"/>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row>
    <row r="61" spans="1:26" ht="24" customHeight="1" x14ac:dyDescent="0.2">
      <c r="A61" s="133"/>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row>
    <row r="62" spans="1:26" ht="24" customHeight="1" x14ac:dyDescent="0.2">
      <c r="A62" s="133"/>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row>
    <row r="63" spans="1:26" ht="24" customHeight="1" x14ac:dyDescent="0.2">
      <c r="A63" s="133"/>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row>
    <row r="64" spans="1:26" ht="24" customHeight="1" x14ac:dyDescent="0.2">
      <c r="A64" s="133"/>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row>
    <row r="65" spans="1:26" ht="24" customHeight="1" x14ac:dyDescent="0.2">
      <c r="A65" s="133"/>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row>
    <row r="66" spans="1:26" ht="24" customHeight="1" x14ac:dyDescent="0.2">
      <c r="A66" s="133"/>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row>
    <row r="67" spans="1:26" ht="24" customHeight="1" x14ac:dyDescent="0.2">
      <c r="A67" s="133"/>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row>
    <row r="68" spans="1:26" ht="24" customHeight="1" x14ac:dyDescent="0.2">
      <c r="A68" s="133"/>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row>
    <row r="69" spans="1:26" ht="24" customHeight="1" x14ac:dyDescent="0.2">
      <c r="A69" s="133"/>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row>
    <row r="70" spans="1:26" ht="24" customHeight="1" x14ac:dyDescent="0.2">
      <c r="A70" s="133"/>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row>
    <row r="71" spans="1:26" ht="24" customHeight="1" x14ac:dyDescent="0.2">
      <c r="A71" s="133"/>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row>
    <row r="72" spans="1:26" ht="24" customHeight="1" x14ac:dyDescent="0.2">
      <c r="A72" s="133"/>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row>
    <row r="73" spans="1:26" ht="24" customHeight="1" x14ac:dyDescent="0.2">
      <c r="A73" s="133"/>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row>
    <row r="74" spans="1:26" ht="24" customHeight="1" x14ac:dyDescent="0.2">
      <c r="A74" s="133"/>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row>
    <row r="75" spans="1:26" ht="24" customHeight="1" x14ac:dyDescent="0.2">
      <c r="A75" s="133"/>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row>
    <row r="76" spans="1:26" ht="24" customHeight="1" x14ac:dyDescent="0.2">
      <c r="A76" s="133"/>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row>
    <row r="77" spans="1:26" ht="24" customHeight="1" x14ac:dyDescent="0.2">
      <c r="A77" s="133"/>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row>
    <row r="78" spans="1:26" ht="24" customHeight="1" x14ac:dyDescent="0.2">
      <c r="A78" s="133"/>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row>
    <row r="79" spans="1:26" ht="24" customHeight="1" x14ac:dyDescent="0.2">
      <c r="A79" s="133"/>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row>
    <row r="80" spans="1:26" ht="24" customHeight="1" x14ac:dyDescent="0.2">
      <c r="A80" s="133"/>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row>
    <row r="81" spans="1:26" ht="24" customHeight="1" x14ac:dyDescent="0.2">
      <c r="A81" s="133"/>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row>
    <row r="82" spans="1:26" ht="24" customHeight="1" x14ac:dyDescent="0.2">
      <c r="A82" s="133"/>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row>
    <row r="83" spans="1:26" ht="24" customHeight="1" x14ac:dyDescent="0.2">
      <c r="A83" s="133"/>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row>
    <row r="84" spans="1:26" ht="24" customHeight="1" x14ac:dyDescent="0.2">
      <c r="A84" s="133"/>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row>
    <row r="85" spans="1:26" ht="24" customHeight="1" x14ac:dyDescent="0.2">
      <c r="A85" s="133"/>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row>
    <row r="86" spans="1:26" ht="24" customHeight="1" x14ac:dyDescent="0.2">
      <c r="A86" s="133"/>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row>
    <row r="87" spans="1:26" ht="24" customHeight="1" x14ac:dyDescent="0.2">
      <c r="A87" s="133"/>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row>
    <row r="88" spans="1:26" ht="24" customHeight="1" x14ac:dyDescent="0.2">
      <c r="A88" s="133"/>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row>
    <row r="89" spans="1:26" ht="24" customHeight="1" x14ac:dyDescent="0.2">
      <c r="A89" s="133"/>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row>
    <row r="90" spans="1:26" ht="24" customHeight="1" x14ac:dyDescent="0.2">
      <c r="A90" s="133"/>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row>
    <row r="91" spans="1:26" ht="24" customHeight="1" x14ac:dyDescent="0.2">
      <c r="A91" s="133"/>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row>
    <row r="92" spans="1:26" ht="24" customHeight="1" x14ac:dyDescent="0.2">
      <c r="A92" s="133"/>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row>
    <row r="93" spans="1:26" ht="24" customHeight="1" x14ac:dyDescent="0.2">
      <c r="A93" s="133"/>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row>
    <row r="94" spans="1:26" ht="24" customHeight="1" x14ac:dyDescent="0.2">
      <c r="A94" s="133"/>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row>
    <row r="95" spans="1:26" ht="24" customHeight="1" x14ac:dyDescent="0.2">
      <c r="A95" s="133"/>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row>
    <row r="96" spans="1:26" ht="24" customHeight="1" x14ac:dyDescent="0.2">
      <c r="A96" s="133"/>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row>
    <row r="97" spans="1:26" ht="24" customHeight="1" x14ac:dyDescent="0.2">
      <c r="A97" s="133"/>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row>
    <row r="98" spans="1:26" ht="24" customHeight="1" x14ac:dyDescent="0.2">
      <c r="A98" s="133"/>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row>
    <row r="99" spans="1:26" ht="24" customHeight="1" x14ac:dyDescent="0.2">
      <c r="A99" s="133"/>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row>
    <row r="100" spans="1:26" ht="24" customHeight="1" x14ac:dyDescent="0.2">
      <c r="A100" s="133"/>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row>
    <row r="101" spans="1:26" ht="24" customHeight="1" x14ac:dyDescent="0.2">
      <c r="A101" s="133"/>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row>
    <row r="102" spans="1:26" ht="24" customHeight="1" x14ac:dyDescent="0.2">
      <c r="A102" s="133"/>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row>
    <row r="103" spans="1:26" ht="24" customHeight="1" x14ac:dyDescent="0.2">
      <c r="A103" s="133"/>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row>
    <row r="104" spans="1:26" ht="24" customHeight="1" x14ac:dyDescent="0.2">
      <c r="A104" s="133"/>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row>
    <row r="105" spans="1:26" ht="24" customHeight="1" x14ac:dyDescent="0.2">
      <c r="A105" s="133"/>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row>
    <row r="106" spans="1:26" ht="24" customHeight="1" x14ac:dyDescent="0.2">
      <c r="A106" s="133"/>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row>
    <row r="107" spans="1:26" ht="24" customHeight="1" x14ac:dyDescent="0.2">
      <c r="A107" s="133"/>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row>
    <row r="108" spans="1:26" ht="24" customHeight="1" x14ac:dyDescent="0.2">
      <c r="A108" s="133"/>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row>
    <row r="109" spans="1:26" ht="24" customHeight="1" x14ac:dyDescent="0.2">
      <c r="A109" s="133"/>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row>
    <row r="110" spans="1:26" ht="24" customHeight="1" x14ac:dyDescent="0.2">
      <c r="A110" s="133"/>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row>
    <row r="111" spans="1:26" ht="24" customHeight="1" x14ac:dyDescent="0.2">
      <c r="A111" s="133"/>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row>
    <row r="112" spans="1:26" ht="24" customHeight="1" x14ac:dyDescent="0.2">
      <c r="A112" s="133"/>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row>
    <row r="113" spans="1:26" ht="24" customHeight="1" x14ac:dyDescent="0.2">
      <c r="A113" s="133"/>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row>
    <row r="114" spans="1:26" ht="24" customHeight="1" x14ac:dyDescent="0.2">
      <c r="A114" s="133"/>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row>
    <row r="115" spans="1:26" ht="24" customHeight="1" x14ac:dyDescent="0.2">
      <c r="A115" s="133"/>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row>
    <row r="116" spans="1:26" ht="24" customHeight="1" x14ac:dyDescent="0.2">
      <c r="A116" s="133"/>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row>
    <row r="117" spans="1:26" ht="24" customHeight="1" x14ac:dyDescent="0.2">
      <c r="A117" s="133"/>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row>
    <row r="118" spans="1:26" ht="24" customHeight="1" x14ac:dyDescent="0.2">
      <c r="A118" s="133"/>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row>
    <row r="119" spans="1:26" ht="24" customHeight="1" x14ac:dyDescent="0.2">
      <c r="A119" s="133"/>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row>
    <row r="120" spans="1:26" ht="24" customHeight="1" x14ac:dyDescent="0.2">
      <c r="A120" s="133"/>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row>
    <row r="121" spans="1:26" ht="24" customHeight="1" x14ac:dyDescent="0.2">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row>
    <row r="122" spans="1:26" ht="24" customHeight="1" x14ac:dyDescent="0.2">
      <c r="A122" s="133"/>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row>
    <row r="123" spans="1:26" ht="24" customHeight="1" x14ac:dyDescent="0.2">
      <c r="A123" s="133"/>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row>
    <row r="124" spans="1:26" ht="24" customHeight="1" x14ac:dyDescent="0.2">
      <c r="A124" s="133"/>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row>
    <row r="125" spans="1:26" ht="24" customHeight="1" x14ac:dyDescent="0.2">
      <c r="A125" s="133"/>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row>
    <row r="126" spans="1:26" ht="24" customHeight="1" x14ac:dyDescent="0.2">
      <c r="A126" s="133"/>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row>
    <row r="127" spans="1:26" ht="24" customHeight="1" x14ac:dyDescent="0.2">
      <c r="A127" s="133"/>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row>
    <row r="128" spans="1:26" ht="24" customHeight="1" x14ac:dyDescent="0.2">
      <c r="A128" s="133"/>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row>
    <row r="129" spans="1:26" ht="24" customHeight="1" x14ac:dyDescent="0.2">
      <c r="A129" s="133"/>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row>
    <row r="130" spans="1:26" ht="24" customHeight="1" x14ac:dyDescent="0.2">
      <c r="A130" s="133"/>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row>
    <row r="131" spans="1:26" ht="24" customHeight="1" x14ac:dyDescent="0.2">
      <c r="A131" s="133"/>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row>
    <row r="132" spans="1:26" ht="24" customHeight="1" x14ac:dyDescent="0.2">
      <c r="A132" s="133"/>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row>
    <row r="133" spans="1:26" ht="24" customHeight="1" x14ac:dyDescent="0.2">
      <c r="A133" s="133"/>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row>
    <row r="134" spans="1:26" ht="24" customHeight="1" x14ac:dyDescent="0.2">
      <c r="A134" s="133"/>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row>
    <row r="135" spans="1:26" ht="24" customHeight="1" x14ac:dyDescent="0.2">
      <c r="A135" s="133"/>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row>
    <row r="136" spans="1:26" ht="24" customHeight="1" x14ac:dyDescent="0.2">
      <c r="A136" s="133"/>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row>
    <row r="137" spans="1:26" ht="24" customHeight="1" x14ac:dyDescent="0.2">
      <c r="A137" s="133"/>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row>
    <row r="138" spans="1:26" ht="24" customHeight="1" x14ac:dyDescent="0.2">
      <c r="A138" s="133"/>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row>
    <row r="139" spans="1:26" ht="24" customHeight="1" x14ac:dyDescent="0.2">
      <c r="A139" s="133"/>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row>
    <row r="140" spans="1:26" ht="24" customHeight="1" x14ac:dyDescent="0.2">
      <c r="A140" s="133"/>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row>
    <row r="141" spans="1:26" ht="24" customHeight="1" x14ac:dyDescent="0.2">
      <c r="A141" s="133"/>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row>
    <row r="142" spans="1:26" ht="24" customHeight="1" x14ac:dyDescent="0.2">
      <c r="A142" s="133"/>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row>
    <row r="143" spans="1:26" ht="24" customHeight="1" x14ac:dyDescent="0.2">
      <c r="A143" s="133"/>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row>
    <row r="144" spans="1:26" ht="24" customHeight="1" x14ac:dyDescent="0.2">
      <c r="A144" s="133"/>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row>
    <row r="145" spans="1:26" ht="24" customHeight="1" x14ac:dyDescent="0.2">
      <c r="A145" s="133"/>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row>
    <row r="146" spans="1:26" ht="24" customHeight="1" x14ac:dyDescent="0.2">
      <c r="A146" s="133"/>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row>
    <row r="147" spans="1:26" ht="24" customHeight="1" x14ac:dyDescent="0.2">
      <c r="A147" s="133"/>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row>
    <row r="148" spans="1:26" ht="24" customHeight="1" x14ac:dyDescent="0.2">
      <c r="A148" s="133"/>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row>
    <row r="149" spans="1:26" ht="24" customHeight="1" x14ac:dyDescent="0.2">
      <c r="A149" s="133"/>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row>
    <row r="150" spans="1:26" ht="24" customHeight="1" x14ac:dyDescent="0.2">
      <c r="A150" s="133"/>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row>
    <row r="151" spans="1:26" ht="24" customHeight="1" x14ac:dyDescent="0.2">
      <c r="A151" s="133"/>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row>
    <row r="152" spans="1:26" ht="24" customHeight="1" x14ac:dyDescent="0.2">
      <c r="A152" s="133"/>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row>
    <row r="153" spans="1:26" ht="24" customHeight="1" x14ac:dyDescent="0.2">
      <c r="A153" s="133"/>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row>
    <row r="154" spans="1:26" ht="24" customHeight="1" x14ac:dyDescent="0.2">
      <c r="A154" s="133"/>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row>
    <row r="155" spans="1:26" ht="24" customHeight="1" x14ac:dyDescent="0.2">
      <c r="A155" s="133"/>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row>
    <row r="156" spans="1:26" ht="24" customHeight="1" x14ac:dyDescent="0.2">
      <c r="A156" s="133"/>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row>
    <row r="157" spans="1:26" ht="24" customHeight="1" x14ac:dyDescent="0.2">
      <c r="A157" s="133"/>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row>
    <row r="158" spans="1:26" ht="24" customHeight="1" x14ac:dyDescent="0.2">
      <c r="A158" s="133"/>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row>
    <row r="159" spans="1:26" ht="24" customHeight="1" x14ac:dyDescent="0.2">
      <c r="A159" s="133"/>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row>
    <row r="160" spans="1:26" ht="24" customHeight="1" x14ac:dyDescent="0.2">
      <c r="A160" s="133"/>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row>
    <row r="161" spans="1:26" ht="24" customHeight="1" x14ac:dyDescent="0.2">
      <c r="A161" s="133"/>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row>
    <row r="162" spans="1:26" ht="24" customHeight="1" x14ac:dyDescent="0.2">
      <c r="A162" s="133"/>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row>
    <row r="163" spans="1:26" ht="24" customHeight="1" x14ac:dyDescent="0.2">
      <c r="A163" s="133"/>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row>
    <row r="164" spans="1:26" ht="24" customHeight="1" x14ac:dyDescent="0.2">
      <c r="A164" s="133"/>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row>
    <row r="165" spans="1:26" ht="24" customHeight="1" x14ac:dyDescent="0.2">
      <c r="A165" s="133"/>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row>
    <row r="166" spans="1:26" ht="24" customHeight="1" x14ac:dyDescent="0.2">
      <c r="A166" s="133"/>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row>
    <row r="167" spans="1:26" ht="24" customHeight="1" x14ac:dyDescent="0.2">
      <c r="A167" s="133"/>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row>
    <row r="168" spans="1:26" ht="24" customHeight="1" x14ac:dyDescent="0.2">
      <c r="A168" s="133"/>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row>
    <row r="169" spans="1:26" ht="24" customHeight="1" x14ac:dyDescent="0.2">
      <c r="A169" s="133"/>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row>
    <row r="170" spans="1:26" ht="24" customHeight="1" x14ac:dyDescent="0.2">
      <c r="A170" s="133"/>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row>
    <row r="171" spans="1:26" ht="24" customHeight="1" x14ac:dyDescent="0.2">
      <c r="A171" s="133"/>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row>
    <row r="172" spans="1:26" ht="24" customHeight="1" x14ac:dyDescent="0.2">
      <c r="A172" s="133"/>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row>
    <row r="173" spans="1:26" ht="24" customHeight="1" x14ac:dyDescent="0.2">
      <c r="A173" s="133"/>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row>
    <row r="174" spans="1:26" ht="24" customHeight="1" x14ac:dyDescent="0.2">
      <c r="A174" s="133"/>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row>
    <row r="175" spans="1:26" ht="24" customHeight="1" x14ac:dyDescent="0.2">
      <c r="A175" s="133"/>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row>
    <row r="176" spans="1:26" ht="24" customHeight="1" x14ac:dyDescent="0.2">
      <c r="A176" s="133"/>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row>
    <row r="177" spans="1:26" ht="24" customHeight="1" x14ac:dyDescent="0.2">
      <c r="A177" s="133"/>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row>
    <row r="178" spans="1:26" ht="24" customHeight="1" x14ac:dyDescent="0.2">
      <c r="A178" s="133"/>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row>
    <row r="179" spans="1:26" ht="24" customHeight="1" x14ac:dyDescent="0.2">
      <c r="A179" s="133"/>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row>
    <row r="180" spans="1:26" ht="24" customHeight="1" x14ac:dyDescent="0.2">
      <c r="A180" s="133"/>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row>
    <row r="181" spans="1:26" ht="24" customHeight="1" x14ac:dyDescent="0.2">
      <c r="A181" s="133"/>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row>
    <row r="182" spans="1:26" ht="24" customHeight="1" x14ac:dyDescent="0.2">
      <c r="A182" s="133"/>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row>
    <row r="183" spans="1:26" ht="24" customHeight="1" x14ac:dyDescent="0.2">
      <c r="A183" s="133"/>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row>
    <row r="184" spans="1:26" ht="24" customHeight="1" x14ac:dyDescent="0.2">
      <c r="A184" s="133"/>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row>
    <row r="185" spans="1:26" ht="24" customHeight="1" x14ac:dyDescent="0.2">
      <c r="A185" s="133"/>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row>
    <row r="186" spans="1:26" ht="24" customHeight="1" x14ac:dyDescent="0.2">
      <c r="A186" s="133"/>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row>
    <row r="187" spans="1:26" ht="24" customHeight="1" x14ac:dyDescent="0.2">
      <c r="A187" s="133"/>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row>
    <row r="188" spans="1:26" ht="24" customHeight="1" x14ac:dyDescent="0.2">
      <c r="A188" s="133"/>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row>
    <row r="189" spans="1:26" ht="24" customHeight="1" x14ac:dyDescent="0.2">
      <c r="A189" s="133"/>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row>
    <row r="190" spans="1:26" ht="24" customHeight="1" x14ac:dyDescent="0.2">
      <c r="A190" s="133"/>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row>
    <row r="191" spans="1:26" ht="24" customHeight="1" x14ac:dyDescent="0.2">
      <c r="A191" s="133"/>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row>
    <row r="192" spans="1:26" ht="24" customHeight="1" x14ac:dyDescent="0.2">
      <c r="A192" s="133"/>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row>
    <row r="193" spans="1:26" ht="24" customHeight="1" x14ac:dyDescent="0.2">
      <c r="A193" s="133"/>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row>
    <row r="194" spans="1:26" ht="24" customHeight="1" x14ac:dyDescent="0.2">
      <c r="A194" s="133"/>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row>
    <row r="195" spans="1:26" ht="24" customHeight="1" x14ac:dyDescent="0.2">
      <c r="A195" s="133"/>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row>
    <row r="196" spans="1:26" ht="24" customHeight="1" x14ac:dyDescent="0.2">
      <c r="A196" s="133"/>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row>
    <row r="197" spans="1:26" ht="24" customHeight="1" x14ac:dyDescent="0.2">
      <c r="A197" s="133"/>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row>
    <row r="198" spans="1:26" ht="24" customHeight="1" x14ac:dyDescent="0.2">
      <c r="A198" s="133"/>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row>
    <row r="199" spans="1:26" ht="24" customHeight="1" x14ac:dyDescent="0.2">
      <c r="A199" s="133"/>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row>
    <row r="200" spans="1:26" ht="24" customHeight="1" x14ac:dyDescent="0.2">
      <c r="A200" s="133"/>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row>
    <row r="201" spans="1:26" ht="24" customHeight="1" x14ac:dyDescent="0.2">
      <c r="A201" s="133"/>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row>
    <row r="202" spans="1:26" ht="24" customHeight="1" x14ac:dyDescent="0.2">
      <c r="A202" s="133"/>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row>
    <row r="203" spans="1:26" ht="24" customHeight="1" x14ac:dyDescent="0.2">
      <c r="A203" s="133"/>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row>
    <row r="204" spans="1:26" ht="24" customHeight="1" x14ac:dyDescent="0.2">
      <c r="A204" s="133"/>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row>
    <row r="205" spans="1:26" ht="24" customHeight="1" x14ac:dyDescent="0.2">
      <c r="A205" s="133"/>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row>
    <row r="206" spans="1:26" ht="24" customHeight="1" x14ac:dyDescent="0.2">
      <c r="A206" s="133"/>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row>
    <row r="207" spans="1:26" ht="24" customHeight="1" x14ac:dyDescent="0.2">
      <c r="A207" s="133"/>
      <c r="B207" s="134"/>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row>
    <row r="208" spans="1:26" ht="24" customHeight="1" x14ac:dyDescent="0.2">
      <c r="A208" s="133"/>
      <c r="B208" s="134"/>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row>
    <row r="209" spans="1:26" ht="24" customHeight="1" x14ac:dyDescent="0.2">
      <c r="A209" s="133"/>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row>
    <row r="210" spans="1:26" ht="24" customHeight="1" x14ac:dyDescent="0.2">
      <c r="A210" s="133"/>
      <c r="B210" s="134"/>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row>
    <row r="211" spans="1:26" ht="24" customHeight="1" x14ac:dyDescent="0.2">
      <c r="A211" s="133"/>
      <c r="B211" s="134"/>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row>
    <row r="212" spans="1:26" ht="24" customHeight="1" x14ac:dyDescent="0.2">
      <c r="A212" s="133"/>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row>
    <row r="213" spans="1:26" ht="24" customHeight="1" x14ac:dyDescent="0.2">
      <c r="A213" s="133"/>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row>
    <row r="214" spans="1:26" ht="24" customHeight="1" x14ac:dyDescent="0.2">
      <c r="A214" s="133"/>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row>
    <row r="215" spans="1:26" ht="24" customHeight="1" x14ac:dyDescent="0.2">
      <c r="A215" s="133"/>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row>
    <row r="216" spans="1:26" ht="24" customHeight="1" x14ac:dyDescent="0.2">
      <c r="A216" s="133"/>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row>
    <row r="217" spans="1:26" ht="24" customHeight="1" x14ac:dyDescent="0.2">
      <c r="A217" s="133"/>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row>
    <row r="218" spans="1:26" ht="24" customHeight="1" x14ac:dyDescent="0.2">
      <c r="A218" s="133"/>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row>
    <row r="219" spans="1:26" ht="24" customHeight="1" x14ac:dyDescent="0.2">
      <c r="A219" s="133"/>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row>
    <row r="220" spans="1:26" ht="24" customHeight="1" x14ac:dyDescent="0.2">
      <c r="A220" s="133"/>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row>
    <row r="221" spans="1:26" ht="24" customHeight="1" x14ac:dyDescent="0.2">
      <c r="A221" s="133"/>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row>
    <row r="222" spans="1:26" ht="24" customHeight="1" x14ac:dyDescent="0.2">
      <c r="A222" s="133"/>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row>
    <row r="223" spans="1:26" ht="24" customHeight="1" x14ac:dyDescent="0.2">
      <c r="A223" s="133"/>
      <c r="B223" s="134"/>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row>
    <row r="224" spans="1:26" ht="24" customHeight="1" x14ac:dyDescent="0.2">
      <c r="A224" s="133"/>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row>
    <row r="225" spans="1:26" ht="24" customHeight="1" x14ac:dyDescent="0.2">
      <c r="A225" s="133"/>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row>
    <row r="226" spans="1:26" ht="24" customHeight="1" x14ac:dyDescent="0.2">
      <c r="A226" s="133"/>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row>
    <row r="227" spans="1:26" ht="24" customHeight="1" x14ac:dyDescent="0.2">
      <c r="A227" s="133"/>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row>
    <row r="228" spans="1:26" ht="24" customHeight="1" x14ac:dyDescent="0.2">
      <c r="A228" s="133"/>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row>
    <row r="229" spans="1:26" ht="24" customHeight="1" x14ac:dyDescent="0.2">
      <c r="A229" s="133"/>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row>
    <row r="230" spans="1:26" ht="24" customHeight="1" x14ac:dyDescent="0.2">
      <c r="A230" s="133"/>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row>
    <row r="231" spans="1:26" ht="24" customHeight="1" x14ac:dyDescent="0.2">
      <c r="A231" s="133"/>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row>
    <row r="232" spans="1:26" ht="24" customHeight="1" x14ac:dyDescent="0.2">
      <c r="A232" s="133"/>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row>
    <row r="233" spans="1:26" ht="24" customHeight="1" x14ac:dyDescent="0.2">
      <c r="A233" s="133"/>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row>
    <row r="234" spans="1:26" ht="24" customHeight="1" x14ac:dyDescent="0.2">
      <c r="A234" s="133"/>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row>
    <row r="235" spans="1:26" ht="24" customHeight="1" x14ac:dyDescent="0.2">
      <c r="A235" s="133"/>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row>
    <row r="236" spans="1:26" ht="24" customHeight="1" x14ac:dyDescent="0.2">
      <c r="A236" s="133"/>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row>
    <row r="237" spans="1:26" ht="24" customHeight="1" x14ac:dyDescent="0.2">
      <c r="A237" s="133"/>
      <c r="B237" s="134"/>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row>
    <row r="238" spans="1:26" ht="24" customHeight="1" x14ac:dyDescent="0.2">
      <c r="A238" s="133"/>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row>
    <row r="239" spans="1:26" ht="24" customHeight="1" x14ac:dyDescent="0.2">
      <c r="A239" s="133"/>
      <c r="B239" s="134"/>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row>
    <row r="240" spans="1:26" ht="24" customHeight="1" x14ac:dyDescent="0.2">
      <c r="A240" s="133"/>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row>
    <row r="241" spans="1:26" ht="24" customHeight="1" x14ac:dyDescent="0.2">
      <c r="A241" s="133"/>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row>
    <row r="242" spans="1:26" ht="24" customHeight="1" x14ac:dyDescent="0.2">
      <c r="A242" s="133"/>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row>
    <row r="243" spans="1:26" ht="24" customHeight="1" x14ac:dyDescent="0.2">
      <c r="A243" s="133"/>
      <c r="B243" s="134"/>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row>
    <row r="244" spans="1:26" ht="24" customHeight="1" x14ac:dyDescent="0.2">
      <c r="A244" s="133"/>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row>
    <row r="245" spans="1:26" ht="24" customHeight="1" x14ac:dyDescent="0.2">
      <c r="A245" s="133"/>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row>
    <row r="246" spans="1:26" ht="24" customHeight="1" x14ac:dyDescent="0.2">
      <c r="A246" s="133"/>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row>
    <row r="247" spans="1:26" ht="24" customHeight="1" x14ac:dyDescent="0.2">
      <c r="A247" s="133"/>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row>
    <row r="248" spans="1:26" ht="24" customHeight="1" x14ac:dyDescent="0.2">
      <c r="A248" s="133"/>
      <c r="B248" s="134"/>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row>
    <row r="249" spans="1:26" ht="24" customHeight="1" x14ac:dyDescent="0.2">
      <c r="A249" s="133"/>
      <c r="B249" s="134"/>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row>
    <row r="250" spans="1:26" ht="24" customHeight="1" x14ac:dyDescent="0.2">
      <c r="A250" s="133"/>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row>
    <row r="251" spans="1:26" ht="24" customHeight="1" x14ac:dyDescent="0.2">
      <c r="A251" s="133"/>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row>
    <row r="252" spans="1:26" ht="24" customHeight="1" x14ac:dyDescent="0.2">
      <c r="A252" s="133"/>
      <c r="B252" s="134"/>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row>
    <row r="253" spans="1:26" ht="24" customHeight="1" x14ac:dyDescent="0.2">
      <c r="A253" s="133"/>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row>
    <row r="254" spans="1:26" ht="24" customHeight="1" x14ac:dyDescent="0.2">
      <c r="A254" s="133"/>
      <c r="B254" s="134"/>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row>
    <row r="255" spans="1:26" ht="24" customHeight="1" x14ac:dyDescent="0.2">
      <c r="A255" s="133"/>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row>
    <row r="256" spans="1:26" ht="24" customHeight="1" x14ac:dyDescent="0.2">
      <c r="A256" s="133"/>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row>
    <row r="257" spans="1:26" ht="24" customHeight="1" x14ac:dyDescent="0.2">
      <c r="A257" s="133"/>
      <c r="B257" s="134"/>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row>
    <row r="258" spans="1:26" ht="24" customHeight="1" x14ac:dyDescent="0.2">
      <c r="A258" s="133"/>
      <c r="B258" s="134"/>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row>
    <row r="259" spans="1:26" ht="24" customHeight="1" x14ac:dyDescent="0.2">
      <c r="A259" s="133"/>
      <c r="B259" s="134"/>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row>
    <row r="260" spans="1:26" ht="24" customHeight="1" x14ac:dyDescent="0.2">
      <c r="A260" s="133"/>
      <c r="B260" s="134"/>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row>
    <row r="261" spans="1:26" ht="24" customHeight="1" x14ac:dyDescent="0.2">
      <c r="A261" s="133"/>
      <c r="B261" s="134"/>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row>
    <row r="262" spans="1:26" ht="24" customHeight="1" x14ac:dyDescent="0.2">
      <c r="A262" s="133"/>
      <c r="B262" s="134"/>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row>
    <row r="263" spans="1:26" ht="24" customHeight="1" x14ac:dyDescent="0.2">
      <c r="A263" s="133"/>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row>
    <row r="264" spans="1:26" ht="24" customHeight="1" x14ac:dyDescent="0.2">
      <c r="A264" s="133"/>
      <c r="B264" s="134"/>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row>
    <row r="265" spans="1:26" ht="24" customHeight="1" x14ac:dyDescent="0.2">
      <c r="A265" s="133"/>
      <c r="B265" s="134"/>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row>
    <row r="266" spans="1:26" ht="24" customHeight="1" x14ac:dyDescent="0.2">
      <c r="A266" s="133"/>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row>
    <row r="267" spans="1:26" ht="24" customHeight="1" x14ac:dyDescent="0.2">
      <c r="A267" s="133"/>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row>
    <row r="268" spans="1:26" ht="24" customHeight="1" x14ac:dyDescent="0.2">
      <c r="A268" s="133"/>
      <c r="B268" s="134"/>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row>
    <row r="269" spans="1:26" ht="24" customHeight="1" x14ac:dyDescent="0.2">
      <c r="A269" s="133"/>
      <c r="B269" s="134"/>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row>
    <row r="270" spans="1:26" ht="24" customHeight="1" x14ac:dyDescent="0.2">
      <c r="A270" s="133"/>
      <c r="B270" s="134"/>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row>
    <row r="271" spans="1:26" ht="24" customHeight="1" x14ac:dyDescent="0.2">
      <c r="A271" s="133"/>
      <c r="B271" s="134"/>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row>
    <row r="272" spans="1:26" ht="24" customHeight="1" x14ac:dyDescent="0.2">
      <c r="A272" s="133"/>
      <c r="B272" s="134"/>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row>
    <row r="273" spans="1:26" ht="24" customHeight="1" x14ac:dyDescent="0.2">
      <c r="A273" s="133"/>
      <c r="B273" s="134"/>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row>
    <row r="274" spans="1:26" ht="24" customHeight="1" x14ac:dyDescent="0.2">
      <c r="A274" s="133"/>
      <c r="B274" s="134"/>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row>
    <row r="275" spans="1:26" ht="24" customHeight="1" x14ac:dyDescent="0.2">
      <c r="A275" s="133"/>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row>
    <row r="276" spans="1:26" ht="24" customHeight="1" x14ac:dyDescent="0.2">
      <c r="A276" s="133"/>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row>
    <row r="277" spans="1:26" ht="24" customHeight="1" x14ac:dyDescent="0.2">
      <c r="A277" s="133"/>
      <c r="B277" s="134"/>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row>
    <row r="278" spans="1:26" ht="24" customHeight="1" x14ac:dyDescent="0.2">
      <c r="A278" s="133"/>
      <c r="B278" s="134"/>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row>
    <row r="279" spans="1:26" ht="24" customHeight="1" x14ac:dyDescent="0.2">
      <c r="A279" s="133"/>
      <c r="B279" s="13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row>
    <row r="280" spans="1:26" ht="24" customHeight="1" x14ac:dyDescent="0.2">
      <c r="A280" s="133"/>
      <c r="B280" s="134"/>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row>
    <row r="281" spans="1:26" ht="24" customHeight="1" x14ac:dyDescent="0.2">
      <c r="A281" s="133"/>
      <c r="B281" s="134"/>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row>
    <row r="282" spans="1:26" ht="24" customHeight="1" x14ac:dyDescent="0.2">
      <c r="A282" s="133"/>
      <c r="B282" s="134"/>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row>
    <row r="283" spans="1:26" ht="24" customHeight="1" x14ac:dyDescent="0.2">
      <c r="A283" s="133"/>
      <c r="B283" s="134"/>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row>
    <row r="284" spans="1:26" ht="24" customHeight="1" x14ac:dyDescent="0.2">
      <c r="A284" s="133"/>
      <c r="B284" s="134"/>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row>
    <row r="285" spans="1:26" ht="24" customHeight="1" x14ac:dyDescent="0.2">
      <c r="A285" s="133"/>
      <c r="B285" s="134"/>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row>
    <row r="286" spans="1:26" ht="24" customHeight="1" x14ac:dyDescent="0.2">
      <c r="A286" s="133"/>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row>
    <row r="287" spans="1:26" ht="24" customHeight="1" x14ac:dyDescent="0.2">
      <c r="A287" s="133"/>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row>
    <row r="288" spans="1:26" ht="24" customHeight="1" x14ac:dyDescent="0.2">
      <c r="A288" s="133"/>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row>
    <row r="289" spans="1:26" ht="24" customHeight="1" x14ac:dyDescent="0.2">
      <c r="A289" s="133"/>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row>
    <row r="290" spans="1:26" ht="24" customHeight="1" x14ac:dyDescent="0.2">
      <c r="A290" s="133"/>
      <c r="B290" s="134"/>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row>
    <row r="291" spans="1:26" ht="24" customHeight="1" x14ac:dyDescent="0.2">
      <c r="A291" s="133"/>
      <c r="B291" s="134"/>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row>
    <row r="292" spans="1:26" ht="24" customHeight="1" x14ac:dyDescent="0.2">
      <c r="A292" s="133"/>
      <c r="B292" s="134"/>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row>
    <row r="293" spans="1:26" ht="24" customHeight="1" x14ac:dyDescent="0.2">
      <c r="A293" s="133"/>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row>
    <row r="294" spans="1:26" ht="24" customHeight="1" x14ac:dyDescent="0.2">
      <c r="A294" s="133"/>
      <c r="B294" s="134"/>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row>
    <row r="295" spans="1:26" ht="24" customHeight="1" x14ac:dyDescent="0.2">
      <c r="A295" s="133"/>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row>
    <row r="296" spans="1:26" ht="24" customHeight="1" x14ac:dyDescent="0.2">
      <c r="A296" s="133"/>
      <c r="B296" s="134"/>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row>
    <row r="297" spans="1:26" ht="24" customHeight="1" x14ac:dyDescent="0.2">
      <c r="A297" s="133"/>
      <c r="B297" s="134"/>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row>
    <row r="298" spans="1:26" ht="24" customHeight="1" x14ac:dyDescent="0.2">
      <c r="A298" s="133"/>
      <c r="B298" s="134"/>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row>
    <row r="299" spans="1:26" ht="24" customHeight="1" x14ac:dyDescent="0.2">
      <c r="A299" s="133"/>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row>
    <row r="300" spans="1:26" ht="24" customHeight="1" x14ac:dyDescent="0.2">
      <c r="A300" s="133"/>
      <c r="B300" s="134"/>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row>
    <row r="301" spans="1:26" ht="24" customHeight="1" x14ac:dyDescent="0.2">
      <c r="A301" s="133"/>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row>
    <row r="302" spans="1:26" ht="24" customHeight="1" x14ac:dyDescent="0.2">
      <c r="A302" s="133"/>
      <c r="B302" s="134"/>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row>
    <row r="303" spans="1:26" ht="24" customHeight="1" x14ac:dyDescent="0.2">
      <c r="A303" s="133"/>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row>
    <row r="304" spans="1:26" ht="24" customHeight="1" x14ac:dyDescent="0.2">
      <c r="A304" s="133"/>
      <c r="B304" s="134"/>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row>
    <row r="305" spans="1:26" ht="24" customHeight="1" x14ac:dyDescent="0.2">
      <c r="A305" s="133"/>
      <c r="B305" s="134"/>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row>
    <row r="306" spans="1:26" ht="24" customHeight="1" x14ac:dyDescent="0.2">
      <c r="A306" s="133"/>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row>
    <row r="307" spans="1:26" ht="24" customHeight="1" x14ac:dyDescent="0.2">
      <c r="A307" s="133"/>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row>
    <row r="308" spans="1:26" ht="24" customHeight="1" x14ac:dyDescent="0.2">
      <c r="A308" s="133"/>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row>
    <row r="309" spans="1:26" ht="24" customHeight="1" x14ac:dyDescent="0.2">
      <c r="A309" s="133"/>
      <c r="B309" s="134"/>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row>
    <row r="310" spans="1:26" ht="24" customHeight="1" x14ac:dyDescent="0.2">
      <c r="A310" s="133"/>
      <c r="B310" s="134"/>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row>
    <row r="311" spans="1:26" ht="24" customHeight="1" x14ac:dyDescent="0.2">
      <c r="A311" s="133"/>
      <c r="B311" s="134"/>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row>
    <row r="312" spans="1:26" ht="24" customHeight="1" x14ac:dyDescent="0.2">
      <c r="A312" s="133"/>
      <c r="B312" s="134"/>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row>
    <row r="313" spans="1:26" ht="24" customHeight="1" x14ac:dyDescent="0.2">
      <c r="A313" s="133"/>
      <c r="B313" s="134"/>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row>
    <row r="314" spans="1:26" ht="24" customHeight="1" x14ac:dyDescent="0.2">
      <c r="A314" s="133"/>
      <c r="B314" s="134"/>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row>
    <row r="315" spans="1:26" ht="24" customHeight="1" x14ac:dyDescent="0.2">
      <c r="A315" s="133"/>
      <c r="B315" s="134"/>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row>
    <row r="316" spans="1:26" ht="24" customHeight="1" x14ac:dyDescent="0.2">
      <c r="A316" s="133"/>
      <c r="B316" s="134"/>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row>
    <row r="317" spans="1:26" ht="24" customHeight="1" x14ac:dyDescent="0.2">
      <c r="A317" s="133"/>
      <c r="B317" s="134"/>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row>
    <row r="318" spans="1:26" ht="24" customHeight="1" x14ac:dyDescent="0.2">
      <c r="A318" s="133"/>
      <c r="B318" s="134"/>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row>
    <row r="319" spans="1:26" ht="24" customHeight="1" x14ac:dyDescent="0.2">
      <c r="A319" s="133"/>
      <c r="B319" s="134"/>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row>
    <row r="320" spans="1:26" ht="24" customHeight="1" x14ac:dyDescent="0.2">
      <c r="A320" s="133"/>
      <c r="B320" s="134"/>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row>
    <row r="321" spans="1:26" ht="24" customHeight="1" x14ac:dyDescent="0.2">
      <c r="A321" s="133"/>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row>
    <row r="322" spans="1:26" ht="24" customHeight="1" x14ac:dyDescent="0.2">
      <c r="A322" s="133"/>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row>
    <row r="323" spans="1:26" ht="24" customHeight="1" x14ac:dyDescent="0.2">
      <c r="A323" s="133"/>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row>
    <row r="324" spans="1:26" ht="24" customHeight="1" x14ac:dyDescent="0.2">
      <c r="A324" s="133"/>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row>
    <row r="325" spans="1:26" ht="24" customHeight="1" x14ac:dyDescent="0.2">
      <c r="A325" s="133"/>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row>
    <row r="326" spans="1:26" ht="24" customHeight="1" x14ac:dyDescent="0.2">
      <c r="A326" s="133"/>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row>
    <row r="327" spans="1:26" ht="24" customHeight="1" x14ac:dyDescent="0.2">
      <c r="A327" s="133"/>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row>
    <row r="328" spans="1:26" ht="24" customHeight="1" x14ac:dyDescent="0.2">
      <c r="A328" s="133"/>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row>
    <row r="329" spans="1:26" ht="24" customHeight="1" x14ac:dyDescent="0.2">
      <c r="A329" s="133"/>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row>
    <row r="330" spans="1:26" ht="24" customHeight="1" x14ac:dyDescent="0.2">
      <c r="A330" s="133"/>
      <c r="B330" s="134"/>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row>
    <row r="331" spans="1:26" ht="24" customHeight="1" x14ac:dyDescent="0.2">
      <c r="A331" s="133"/>
      <c r="B331" s="134"/>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row>
    <row r="332" spans="1:26" ht="24" customHeight="1" x14ac:dyDescent="0.2">
      <c r="A332" s="133"/>
      <c r="B332" s="134"/>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row>
    <row r="333" spans="1:26" ht="24" customHeight="1" x14ac:dyDescent="0.2">
      <c r="A333" s="133"/>
      <c r="B333" s="134"/>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row>
    <row r="334" spans="1:26" ht="24" customHeight="1" x14ac:dyDescent="0.2">
      <c r="A334" s="133"/>
      <c r="B334" s="134"/>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row>
    <row r="335" spans="1:26" ht="24" customHeight="1" x14ac:dyDescent="0.2">
      <c r="A335" s="133"/>
      <c r="B335" s="134"/>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row>
    <row r="336" spans="1:26" ht="24" customHeight="1" x14ac:dyDescent="0.2">
      <c r="A336" s="133"/>
      <c r="B336" s="134"/>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row>
    <row r="337" spans="1:26" ht="24" customHeight="1" x14ac:dyDescent="0.2">
      <c r="A337" s="133"/>
      <c r="B337" s="134"/>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row>
    <row r="338" spans="1:26" ht="24" customHeight="1" x14ac:dyDescent="0.2">
      <c r="A338" s="133"/>
      <c r="B338" s="134"/>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row>
    <row r="339" spans="1:26" ht="24" customHeight="1" x14ac:dyDescent="0.2">
      <c r="A339" s="133"/>
      <c r="B339" s="134"/>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row>
    <row r="340" spans="1:26" ht="24" customHeight="1" x14ac:dyDescent="0.2">
      <c r="A340" s="133"/>
      <c r="B340" s="134"/>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row>
    <row r="341" spans="1:26" ht="24" customHeight="1" x14ac:dyDescent="0.2">
      <c r="A341" s="133"/>
      <c r="B341" s="134"/>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row>
    <row r="342" spans="1:26" ht="24" customHeight="1" x14ac:dyDescent="0.2">
      <c r="A342" s="133"/>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row>
    <row r="343" spans="1:26" ht="24" customHeight="1" x14ac:dyDescent="0.2">
      <c r="A343" s="133"/>
      <c r="B343" s="134"/>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row>
    <row r="344" spans="1:26" ht="24" customHeight="1" x14ac:dyDescent="0.2">
      <c r="A344" s="133"/>
      <c r="B344" s="13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row>
    <row r="345" spans="1:26" ht="24" customHeight="1" x14ac:dyDescent="0.2">
      <c r="A345" s="133"/>
      <c r="B345" s="134"/>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row>
    <row r="346" spans="1:26" ht="24" customHeight="1" x14ac:dyDescent="0.2">
      <c r="A346" s="133"/>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row>
    <row r="347" spans="1:26" ht="24" customHeight="1" x14ac:dyDescent="0.2">
      <c r="A347" s="133"/>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row>
    <row r="348" spans="1:26" ht="24" customHeight="1" x14ac:dyDescent="0.2">
      <c r="A348" s="133"/>
      <c r="B348" s="134"/>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row>
    <row r="349" spans="1:26" ht="24" customHeight="1" x14ac:dyDescent="0.2">
      <c r="A349" s="133"/>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row>
    <row r="350" spans="1:26" ht="24" customHeight="1" x14ac:dyDescent="0.2">
      <c r="A350" s="133"/>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row>
    <row r="351" spans="1:26" ht="24" customHeight="1" x14ac:dyDescent="0.2">
      <c r="A351" s="133"/>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row>
    <row r="352" spans="1:26" ht="24" customHeight="1" x14ac:dyDescent="0.2">
      <c r="A352" s="133"/>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row>
    <row r="353" spans="1:26" ht="24" customHeight="1" x14ac:dyDescent="0.2">
      <c r="A353" s="133"/>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row>
    <row r="354" spans="1:26" ht="24" customHeight="1" x14ac:dyDescent="0.2">
      <c r="A354" s="133"/>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row>
    <row r="355" spans="1:26" ht="24" customHeight="1" x14ac:dyDescent="0.2">
      <c r="A355" s="133"/>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row>
    <row r="356" spans="1:26" ht="24" customHeight="1" x14ac:dyDescent="0.2">
      <c r="A356" s="133"/>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row>
    <row r="357" spans="1:26" ht="24" customHeight="1" x14ac:dyDescent="0.2">
      <c r="A357" s="133"/>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row>
    <row r="358" spans="1:26" ht="24" customHeight="1" x14ac:dyDescent="0.2">
      <c r="A358" s="133"/>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row>
    <row r="359" spans="1:26" ht="24" customHeight="1" x14ac:dyDescent="0.2">
      <c r="A359" s="133"/>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row>
    <row r="360" spans="1:26" ht="24" customHeight="1" x14ac:dyDescent="0.2">
      <c r="A360" s="133"/>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row>
    <row r="361" spans="1:26" ht="24" customHeight="1" x14ac:dyDescent="0.2">
      <c r="A361" s="133"/>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row>
    <row r="362" spans="1:26" ht="24" customHeight="1" x14ac:dyDescent="0.2">
      <c r="A362" s="133"/>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row>
    <row r="363" spans="1:26" ht="24" customHeight="1" x14ac:dyDescent="0.2">
      <c r="A363" s="133"/>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row>
    <row r="364" spans="1:26" ht="24" customHeight="1" x14ac:dyDescent="0.2">
      <c r="A364" s="133"/>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row>
    <row r="365" spans="1:26" ht="24" customHeight="1" x14ac:dyDescent="0.2">
      <c r="A365" s="133"/>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row>
    <row r="366" spans="1:26" ht="24" customHeight="1" x14ac:dyDescent="0.2">
      <c r="A366" s="133"/>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row>
    <row r="367" spans="1:26" ht="24" customHeight="1" x14ac:dyDescent="0.2">
      <c r="A367" s="133"/>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row>
    <row r="368" spans="1:26" ht="24" customHeight="1" x14ac:dyDescent="0.2">
      <c r="A368" s="133"/>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row>
    <row r="369" spans="1:26" ht="24" customHeight="1" x14ac:dyDescent="0.2">
      <c r="A369" s="133"/>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row>
    <row r="370" spans="1:26" ht="24" customHeight="1" x14ac:dyDescent="0.2">
      <c r="A370" s="133"/>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row>
    <row r="371" spans="1:26" ht="24" customHeight="1" x14ac:dyDescent="0.2">
      <c r="A371" s="133"/>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row>
    <row r="372" spans="1:26" ht="24" customHeight="1" x14ac:dyDescent="0.2">
      <c r="A372" s="133"/>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row>
    <row r="373" spans="1:26" ht="24" customHeight="1" x14ac:dyDescent="0.2">
      <c r="A373" s="133"/>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row>
    <row r="374" spans="1:26" ht="24" customHeight="1" x14ac:dyDescent="0.2">
      <c r="A374" s="133"/>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row>
    <row r="375" spans="1:26" ht="24" customHeight="1" x14ac:dyDescent="0.2">
      <c r="A375" s="133"/>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row>
    <row r="376" spans="1:26" ht="24" customHeight="1" x14ac:dyDescent="0.2">
      <c r="A376" s="133"/>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row>
    <row r="377" spans="1:26" ht="24" customHeight="1" x14ac:dyDescent="0.2">
      <c r="A377" s="133"/>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row>
    <row r="378" spans="1:26" ht="24" customHeight="1" x14ac:dyDescent="0.2">
      <c r="A378" s="133"/>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row>
    <row r="379" spans="1:26" ht="24" customHeight="1" x14ac:dyDescent="0.2">
      <c r="A379" s="133"/>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row>
    <row r="380" spans="1:26" ht="24" customHeight="1" x14ac:dyDescent="0.2">
      <c r="A380" s="133"/>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row>
    <row r="381" spans="1:26" ht="24" customHeight="1" x14ac:dyDescent="0.2">
      <c r="A381" s="133"/>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row>
    <row r="382" spans="1:26" ht="24" customHeight="1" x14ac:dyDescent="0.2">
      <c r="A382" s="133"/>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row>
    <row r="383" spans="1:26" ht="24" customHeight="1" x14ac:dyDescent="0.2">
      <c r="A383" s="133"/>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row>
    <row r="384" spans="1:26" ht="24" customHeight="1" x14ac:dyDescent="0.2">
      <c r="A384" s="133"/>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row>
    <row r="385" spans="1:26" ht="24" customHeight="1" x14ac:dyDescent="0.2">
      <c r="A385" s="133"/>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row>
    <row r="386" spans="1:26" ht="24" customHeight="1" x14ac:dyDescent="0.2">
      <c r="A386" s="133"/>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row>
    <row r="387" spans="1:26" ht="24" customHeight="1" x14ac:dyDescent="0.2">
      <c r="A387" s="133"/>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row>
    <row r="388" spans="1:26" ht="24" customHeight="1" x14ac:dyDescent="0.2">
      <c r="A388" s="133"/>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row>
    <row r="389" spans="1:26" ht="24" customHeight="1" x14ac:dyDescent="0.2">
      <c r="A389" s="133"/>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row>
    <row r="390" spans="1:26" ht="24" customHeight="1" x14ac:dyDescent="0.2">
      <c r="A390" s="133"/>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row>
    <row r="391" spans="1:26" ht="24" customHeight="1" x14ac:dyDescent="0.2">
      <c r="A391" s="133"/>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row>
    <row r="392" spans="1:26" ht="24" customHeight="1" x14ac:dyDescent="0.2">
      <c r="A392" s="133"/>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row>
    <row r="393" spans="1:26" ht="24" customHeight="1" x14ac:dyDescent="0.2">
      <c r="A393" s="133"/>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row>
    <row r="394" spans="1:26" ht="24" customHeight="1" x14ac:dyDescent="0.2">
      <c r="A394" s="133"/>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row>
    <row r="395" spans="1:26" ht="24" customHeight="1" x14ac:dyDescent="0.2">
      <c r="A395" s="133"/>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row>
    <row r="396" spans="1:26" ht="24" customHeight="1" x14ac:dyDescent="0.2">
      <c r="A396" s="133"/>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row>
    <row r="397" spans="1:26" ht="24" customHeight="1" x14ac:dyDescent="0.2">
      <c r="A397" s="133"/>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row>
    <row r="398" spans="1:26" ht="24" customHeight="1" x14ac:dyDescent="0.2">
      <c r="A398" s="133"/>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c r="Z398" s="134"/>
    </row>
    <row r="399" spans="1:26" ht="24" customHeight="1" x14ac:dyDescent="0.2">
      <c r="A399" s="133"/>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c r="Z399" s="134"/>
    </row>
    <row r="400" spans="1:26" ht="24" customHeight="1" x14ac:dyDescent="0.2">
      <c r="A400" s="133"/>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row>
    <row r="401" spans="1:26" ht="24" customHeight="1" x14ac:dyDescent="0.2">
      <c r="A401" s="133"/>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row>
    <row r="402" spans="1:26" ht="24" customHeight="1" x14ac:dyDescent="0.2">
      <c r="A402" s="133"/>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row>
    <row r="403" spans="1:26" ht="24" customHeight="1" x14ac:dyDescent="0.2">
      <c r="A403" s="133"/>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row>
    <row r="404" spans="1:26" ht="24" customHeight="1" x14ac:dyDescent="0.2">
      <c r="A404" s="133"/>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row>
    <row r="405" spans="1:26" ht="24" customHeight="1" x14ac:dyDescent="0.2">
      <c r="A405" s="133"/>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row>
    <row r="406" spans="1:26" ht="24" customHeight="1" x14ac:dyDescent="0.2">
      <c r="A406" s="133"/>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row>
    <row r="407" spans="1:26" ht="24" customHeight="1" x14ac:dyDescent="0.2">
      <c r="A407" s="133"/>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row>
    <row r="408" spans="1:26" ht="24" customHeight="1" x14ac:dyDescent="0.2">
      <c r="A408" s="133"/>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row>
    <row r="409" spans="1:26" ht="24" customHeight="1" x14ac:dyDescent="0.2">
      <c r="A409" s="133"/>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row>
    <row r="410" spans="1:26" ht="24" customHeight="1" x14ac:dyDescent="0.2">
      <c r="A410" s="133"/>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row>
    <row r="411" spans="1:26" ht="24" customHeight="1" x14ac:dyDescent="0.2">
      <c r="A411" s="133"/>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row>
    <row r="412" spans="1:26" ht="24" customHeight="1" x14ac:dyDescent="0.2">
      <c r="A412" s="133"/>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row>
    <row r="413" spans="1:26" ht="24" customHeight="1" x14ac:dyDescent="0.2">
      <c r="A413" s="133"/>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row>
    <row r="414" spans="1:26" ht="24" customHeight="1" x14ac:dyDescent="0.2">
      <c r="A414" s="133"/>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row>
    <row r="415" spans="1:26" ht="24" customHeight="1" x14ac:dyDescent="0.2">
      <c r="A415" s="133"/>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row>
    <row r="416" spans="1:26" ht="24" customHeight="1" x14ac:dyDescent="0.2">
      <c r="A416" s="133"/>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row>
    <row r="417" spans="1:26" ht="24" customHeight="1" x14ac:dyDescent="0.2">
      <c r="A417" s="133"/>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row>
    <row r="418" spans="1:26" ht="24" customHeight="1" x14ac:dyDescent="0.2">
      <c r="A418" s="133"/>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row>
    <row r="419" spans="1:26" ht="24" customHeight="1" x14ac:dyDescent="0.2">
      <c r="A419" s="133"/>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row>
    <row r="420" spans="1:26" ht="24" customHeight="1" x14ac:dyDescent="0.2">
      <c r="A420" s="133"/>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row>
    <row r="421" spans="1:26" ht="24" customHeight="1" x14ac:dyDescent="0.2">
      <c r="A421" s="133"/>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row>
    <row r="422" spans="1:26" ht="24" customHeight="1" x14ac:dyDescent="0.2">
      <c r="A422" s="133"/>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row>
    <row r="423" spans="1:26" ht="24" customHeight="1" x14ac:dyDescent="0.2">
      <c r="A423" s="133"/>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row>
    <row r="424" spans="1:26" ht="24" customHeight="1" x14ac:dyDescent="0.2">
      <c r="A424" s="133"/>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row>
    <row r="425" spans="1:26" ht="24" customHeight="1" x14ac:dyDescent="0.2">
      <c r="A425" s="133"/>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row>
    <row r="426" spans="1:26" ht="24" customHeight="1" x14ac:dyDescent="0.2">
      <c r="A426" s="133"/>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row>
    <row r="427" spans="1:26" ht="24" customHeight="1" x14ac:dyDescent="0.2">
      <c r="A427" s="133"/>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row>
    <row r="428" spans="1:26" ht="24" customHeight="1" x14ac:dyDescent="0.2">
      <c r="A428" s="133"/>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row>
    <row r="429" spans="1:26" ht="24" customHeight="1" x14ac:dyDescent="0.2">
      <c r="A429" s="133"/>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row>
    <row r="430" spans="1:26" ht="24" customHeight="1" x14ac:dyDescent="0.2">
      <c r="A430" s="133"/>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row>
    <row r="431" spans="1:26" ht="24" customHeight="1" x14ac:dyDescent="0.2">
      <c r="A431" s="133"/>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row>
    <row r="432" spans="1:26" ht="24" customHeight="1" x14ac:dyDescent="0.2">
      <c r="A432" s="133"/>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row>
    <row r="433" spans="1:26" ht="24" customHeight="1" x14ac:dyDescent="0.2">
      <c r="A433" s="133"/>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row>
    <row r="434" spans="1:26" ht="24" customHeight="1" x14ac:dyDescent="0.2">
      <c r="A434" s="133"/>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row>
    <row r="435" spans="1:26" ht="24" customHeight="1" x14ac:dyDescent="0.2">
      <c r="A435" s="133"/>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row>
    <row r="436" spans="1:26" ht="24" customHeight="1" x14ac:dyDescent="0.2">
      <c r="A436" s="133"/>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row>
    <row r="437" spans="1:26" ht="24" customHeight="1" x14ac:dyDescent="0.2">
      <c r="A437" s="133"/>
      <c r="B437" s="134"/>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row>
    <row r="438" spans="1:26" ht="24" customHeight="1" x14ac:dyDescent="0.2">
      <c r="A438" s="133"/>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row>
    <row r="439" spans="1:26" ht="24" customHeight="1" x14ac:dyDescent="0.2">
      <c r="A439" s="133"/>
      <c r="B439" s="134"/>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row>
    <row r="440" spans="1:26" ht="24" customHeight="1" x14ac:dyDescent="0.2">
      <c r="A440" s="133"/>
      <c r="B440" s="134"/>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row>
    <row r="441" spans="1:26" ht="24" customHeight="1" x14ac:dyDescent="0.2">
      <c r="A441" s="133"/>
      <c r="B441" s="134"/>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row>
    <row r="442" spans="1:26" ht="24" customHeight="1" x14ac:dyDescent="0.2">
      <c r="A442" s="133"/>
      <c r="B442" s="134"/>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row>
    <row r="443" spans="1:26" ht="24" customHeight="1" x14ac:dyDescent="0.2">
      <c r="A443" s="133"/>
      <c r="B443" s="134"/>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row>
    <row r="444" spans="1:26" ht="24" customHeight="1" x14ac:dyDescent="0.2">
      <c r="A444" s="133"/>
      <c r="B444" s="134"/>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row>
    <row r="445" spans="1:26" ht="24" customHeight="1" x14ac:dyDescent="0.2">
      <c r="A445" s="133"/>
      <c r="B445" s="134"/>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row>
    <row r="446" spans="1:26" ht="24" customHeight="1" x14ac:dyDescent="0.2">
      <c r="A446" s="133"/>
      <c r="B446" s="134"/>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row>
    <row r="447" spans="1:26" ht="24" customHeight="1" x14ac:dyDescent="0.2">
      <c r="A447" s="133"/>
      <c r="B447" s="134"/>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row>
    <row r="448" spans="1:26" ht="24" customHeight="1" x14ac:dyDescent="0.2">
      <c r="A448" s="133"/>
      <c r="B448" s="134"/>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row>
    <row r="449" spans="1:26" ht="24" customHeight="1" x14ac:dyDescent="0.2">
      <c r="A449" s="133"/>
      <c r="B449" s="134"/>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row>
    <row r="450" spans="1:26" ht="24" customHeight="1" x14ac:dyDescent="0.2">
      <c r="A450" s="133"/>
      <c r="B450" s="134"/>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row>
    <row r="451" spans="1:26" ht="24" customHeight="1" x14ac:dyDescent="0.2">
      <c r="A451" s="133"/>
      <c r="B451" s="134"/>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row>
    <row r="452" spans="1:26" ht="24" customHeight="1" x14ac:dyDescent="0.2">
      <c r="A452" s="133"/>
      <c r="B452" s="134"/>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row>
    <row r="453" spans="1:26" ht="24" customHeight="1" x14ac:dyDescent="0.2">
      <c r="A453" s="133"/>
      <c r="B453" s="134"/>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row>
    <row r="454" spans="1:26" ht="24" customHeight="1" x14ac:dyDescent="0.2">
      <c r="A454" s="133"/>
      <c r="B454" s="134"/>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row>
    <row r="455" spans="1:26" ht="24" customHeight="1" x14ac:dyDescent="0.2">
      <c r="A455" s="133"/>
      <c r="B455" s="134"/>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row>
    <row r="456" spans="1:26" ht="24" customHeight="1" x14ac:dyDescent="0.2">
      <c r="A456" s="133"/>
      <c r="B456" s="134"/>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row>
    <row r="457" spans="1:26" ht="24" customHeight="1" x14ac:dyDescent="0.2">
      <c r="A457" s="133"/>
      <c r="B457" s="134"/>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row>
    <row r="458" spans="1:26" ht="24" customHeight="1" x14ac:dyDescent="0.2">
      <c r="A458" s="133"/>
      <c r="B458" s="134"/>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row>
    <row r="459" spans="1:26" ht="24" customHeight="1" x14ac:dyDescent="0.2">
      <c r="A459" s="133"/>
      <c r="B459" s="134"/>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row>
    <row r="460" spans="1:26" ht="24" customHeight="1" x14ac:dyDescent="0.2">
      <c r="A460" s="133"/>
      <c r="B460" s="134"/>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row>
    <row r="461" spans="1:26" ht="24" customHeight="1" x14ac:dyDescent="0.2">
      <c r="A461" s="133"/>
      <c r="B461" s="134"/>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row>
    <row r="462" spans="1:26" ht="24" customHeight="1" x14ac:dyDescent="0.2">
      <c r="A462" s="133"/>
      <c r="B462" s="134"/>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row>
    <row r="463" spans="1:26" ht="24" customHeight="1" x14ac:dyDescent="0.2">
      <c r="A463" s="133"/>
      <c r="B463" s="134"/>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row>
    <row r="464" spans="1:26" ht="24" customHeight="1" x14ac:dyDescent="0.2">
      <c r="A464" s="133"/>
      <c r="B464" s="134"/>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row>
    <row r="465" spans="1:26" ht="24" customHeight="1" x14ac:dyDescent="0.2">
      <c r="A465" s="133"/>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row>
    <row r="466" spans="1:26" ht="24" customHeight="1" x14ac:dyDescent="0.2">
      <c r="A466" s="133"/>
      <c r="B466" s="134"/>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row>
    <row r="467" spans="1:26" ht="24" customHeight="1" x14ac:dyDescent="0.2">
      <c r="A467" s="133"/>
      <c r="B467" s="134"/>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row>
    <row r="468" spans="1:26" ht="24" customHeight="1" x14ac:dyDescent="0.2">
      <c r="A468" s="133"/>
      <c r="B468" s="134"/>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row>
    <row r="469" spans="1:26" ht="24" customHeight="1" x14ac:dyDescent="0.2">
      <c r="A469" s="133"/>
      <c r="B469" s="134"/>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row>
    <row r="470" spans="1:26" ht="24" customHeight="1" x14ac:dyDescent="0.2">
      <c r="A470" s="133"/>
      <c r="B470" s="134"/>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row>
    <row r="471" spans="1:26" ht="24" customHeight="1" x14ac:dyDescent="0.2">
      <c r="A471" s="133"/>
      <c r="B471" s="134"/>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row>
    <row r="472" spans="1:26" ht="24" customHeight="1" x14ac:dyDescent="0.2">
      <c r="A472" s="133"/>
      <c r="B472" s="134"/>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row>
    <row r="473" spans="1:26" ht="24" customHeight="1" x14ac:dyDescent="0.2">
      <c r="A473" s="133"/>
      <c r="B473" s="134"/>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row>
    <row r="474" spans="1:26" ht="24" customHeight="1" x14ac:dyDescent="0.2">
      <c r="A474" s="133"/>
      <c r="B474" s="134"/>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row>
    <row r="475" spans="1:26" ht="24" customHeight="1" x14ac:dyDescent="0.2">
      <c r="A475" s="133"/>
      <c r="B475" s="134"/>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row>
    <row r="476" spans="1:26" ht="24" customHeight="1" x14ac:dyDescent="0.2">
      <c r="A476" s="133"/>
      <c r="B476" s="134"/>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row>
    <row r="477" spans="1:26" ht="24" customHeight="1" x14ac:dyDescent="0.2">
      <c r="A477" s="133"/>
      <c r="B477" s="134"/>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row>
    <row r="478" spans="1:26" ht="24" customHeight="1" x14ac:dyDescent="0.2">
      <c r="A478" s="133"/>
      <c r="B478" s="134"/>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row>
    <row r="479" spans="1:26" ht="24" customHeight="1" x14ac:dyDescent="0.2">
      <c r="A479" s="133"/>
      <c r="B479" s="134"/>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row>
    <row r="480" spans="1:26" ht="24" customHeight="1" x14ac:dyDescent="0.2">
      <c r="A480" s="133"/>
      <c r="B480" s="134"/>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row>
    <row r="481" spans="1:26" ht="24" customHeight="1" x14ac:dyDescent="0.2">
      <c r="A481" s="133"/>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row>
    <row r="482" spans="1:26" ht="24" customHeight="1" x14ac:dyDescent="0.2">
      <c r="A482" s="133"/>
      <c r="B482" s="134"/>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row>
    <row r="483" spans="1:26" ht="24" customHeight="1" x14ac:dyDescent="0.2">
      <c r="A483" s="133"/>
      <c r="B483" s="134"/>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row>
    <row r="484" spans="1:26" ht="24" customHeight="1" x14ac:dyDescent="0.2">
      <c r="A484" s="133"/>
      <c r="B484" s="134"/>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row>
    <row r="485" spans="1:26" ht="24" customHeight="1" x14ac:dyDescent="0.2">
      <c r="A485" s="133"/>
      <c r="B485" s="134"/>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row>
    <row r="486" spans="1:26" ht="24" customHeight="1" x14ac:dyDescent="0.2">
      <c r="A486" s="133"/>
      <c r="B486" s="134"/>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row>
    <row r="487" spans="1:26" ht="24" customHeight="1" x14ac:dyDescent="0.2">
      <c r="A487" s="133"/>
      <c r="B487" s="134"/>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row>
    <row r="488" spans="1:26" ht="24" customHeight="1" x14ac:dyDescent="0.2">
      <c r="A488" s="133"/>
      <c r="B488" s="134"/>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row>
    <row r="489" spans="1:26" ht="24" customHeight="1" x14ac:dyDescent="0.2">
      <c r="A489" s="133"/>
      <c r="B489" s="134"/>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row>
    <row r="490" spans="1:26" ht="24" customHeight="1" x14ac:dyDescent="0.2">
      <c r="A490" s="133"/>
      <c r="B490" s="134"/>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row>
    <row r="491" spans="1:26" ht="24" customHeight="1" x14ac:dyDescent="0.2">
      <c r="A491" s="133"/>
      <c r="B491" s="134"/>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row>
    <row r="492" spans="1:26" ht="24" customHeight="1" x14ac:dyDescent="0.2">
      <c r="A492" s="133"/>
      <c r="B492" s="134"/>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row>
    <row r="493" spans="1:26" ht="24" customHeight="1" x14ac:dyDescent="0.2">
      <c r="A493" s="133"/>
      <c r="B493" s="134"/>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row>
    <row r="494" spans="1:26" ht="24" customHeight="1" x14ac:dyDescent="0.2">
      <c r="A494" s="133"/>
      <c r="B494" s="134"/>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row>
    <row r="495" spans="1:26" ht="24" customHeight="1" x14ac:dyDescent="0.2">
      <c r="A495" s="133"/>
      <c r="B495" s="134"/>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row>
    <row r="496" spans="1:26" ht="24" customHeight="1" x14ac:dyDescent="0.2">
      <c r="A496" s="133"/>
      <c r="B496" s="134"/>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row>
    <row r="497" spans="1:26" ht="24" customHeight="1" x14ac:dyDescent="0.2">
      <c r="A497" s="133"/>
      <c r="B497" s="134"/>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row>
    <row r="498" spans="1:26" ht="24" customHeight="1" x14ac:dyDescent="0.2">
      <c r="A498" s="133"/>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row>
    <row r="499" spans="1:26" ht="24" customHeight="1" x14ac:dyDescent="0.2">
      <c r="A499" s="133"/>
      <c r="B499" s="134"/>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row>
    <row r="500" spans="1:26" ht="24" customHeight="1" x14ac:dyDescent="0.2">
      <c r="A500" s="133"/>
      <c r="B500" s="134"/>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row>
    <row r="501" spans="1:26" ht="24" customHeight="1" x14ac:dyDescent="0.2">
      <c r="A501" s="133"/>
      <c r="B501" s="134"/>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row>
    <row r="502" spans="1:26" ht="24" customHeight="1" x14ac:dyDescent="0.2">
      <c r="A502" s="133"/>
      <c r="B502" s="134"/>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row>
    <row r="503" spans="1:26" ht="24" customHeight="1" x14ac:dyDescent="0.2">
      <c r="A503" s="133"/>
      <c r="B503" s="134"/>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row>
    <row r="504" spans="1:26" ht="24" customHeight="1" x14ac:dyDescent="0.2">
      <c r="A504" s="133"/>
      <c r="B504" s="134"/>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row>
    <row r="505" spans="1:26" ht="24" customHeight="1" x14ac:dyDescent="0.2">
      <c r="A505" s="133"/>
      <c r="B505" s="134"/>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row>
    <row r="506" spans="1:26" ht="24" customHeight="1" x14ac:dyDescent="0.2">
      <c r="A506" s="133"/>
      <c r="B506" s="134"/>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row>
    <row r="507" spans="1:26" ht="24" customHeight="1" x14ac:dyDescent="0.2">
      <c r="A507" s="133"/>
      <c r="B507" s="134"/>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row>
    <row r="508" spans="1:26" ht="24" customHeight="1" x14ac:dyDescent="0.2">
      <c r="A508" s="133"/>
      <c r="B508" s="134"/>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row>
    <row r="509" spans="1:26" ht="24" customHeight="1" x14ac:dyDescent="0.2">
      <c r="A509" s="133"/>
      <c r="B509" s="134"/>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row>
    <row r="510" spans="1:26" ht="24" customHeight="1" x14ac:dyDescent="0.2">
      <c r="A510" s="133"/>
      <c r="B510" s="134"/>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row>
    <row r="511" spans="1:26" ht="24" customHeight="1" x14ac:dyDescent="0.2">
      <c r="A511" s="133"/>
      <c r="B511" s="134"/>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row>
    <row r="512" spans="1:26" ht="24" customHeight="1" x14ac:dyDescent="0.2">
      <c r="A512" s="133"/>
      <c r="B512" s="134"/>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row>
    <row r="513" spans="1:26" ht="24" customHeight="1" x14ac:dyDescent="0.2">
      <c r="A513" s="133"/>
      <c r="B513" s="134"/>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row>
    <row r="514" spans="1:26" ht="24" customHeight="1" x14ac:dyDescent="0.2">
      <c r="A514" s="133"/>
      <c r="B514" s="134"/>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row>
    <row r="515" spans="1:26" ht="24" customHeight="1" x14ac:dyDescent="0.2">
      <c r="A515" s="133"/>
      <c r="B515" s="134"/>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row>
    <row r="516" spans="1:26" ht="24" customHeight="1" x14ac:dyDescent="0.2">
      <c r="A516" s="133"/>
      <c r="B516" s="134"/>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row>
    <row r="517" spans="1:26" ht="24" customHeight="1" x14ac:dyDescent="0.2">
      <c r="A517" s="133"/>
      <c r="B517" s="134"/>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row>
    <row r="518" spans="1:26" ht="24" customHeight="1" x14ac:dyDescent="0.2">
      <c r="A518" s="133"/>
      <c r="B518" s="134"/>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row>
    <row r="519" spans="1:26" ht="24" customHeight="1" x14ac:dyDescent="0.2">
      <c r="A519" s="133"/>
      <c r="B519" s="134"/>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row>
    <row r="520" spans="1:26" ht="24" customHeight="1" x14ac:dyDescent="0.2">
      <c r="A520" s="133"/>
      <c r="B520" s="134"/>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row>
    <row r="521" spans="1:26" ht="24" customHeight="1" x14ac:dyDescent="0.2">
      <c r="A521" s="133"/>
      <c r="B521" s="134"/>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row>
    <row r="522" spans="1:26" ht="24" customHeight="1" x14ac:dyDescent="0.2">
      <c r="A522" s="133"/>
      <c r="B522" s="134"/>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row>
    <row r="523" spans="1:26" ht="24" customHeight="1" x14ac:dyDescent="0.2">
      <c r="A523" s="133"/>
      <c r="B523" s="134"/>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row>
    <row r="524" spans="1:26" ht="24" customHeight="1" x14ac:dyDescent="0.2">
      <c r="A524" s="133"/>
      <c r="B524" s="134"/>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row>
    <row r="525" spans="1:26" ht="24" customHeight="1" x14ac:dyDescent="0.2">
      <c r="A525" s="133"/>
      <c r="B525" s="134"/>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row>
    <row r="526" spans="1:26" ht="24" customHeight="1" x14ac:dyDescent="0.2">
      <c r="A526" s="133"/>
      <c r="B526" s="134"/>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row>
    <row r="527" spans="1:26" ht="24" customHeight="1" x14ac:dyDescent="0.2">
      <c r="A527" s="133"/>
      <c r="B527" s="134"/>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row>
    <row r="528" spans="1:26" ht="24" customHeight="1" x14ac:dyDescent="0.2">
      <c r="A528" s="133"/>
      <c r="B528" s="134"/>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row>
    <row r="529" spans="1:26" ht="24" customHeight="1" x14ac:dyDescent="0.2">
      <c r="A529" s="133"/>
      <c r="B529" s="134"/>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row>
    <row r="530" spans="1:26" ht="24" customHeight="1" x14ac:dyDescent="0.2">
      <c r="A530" s="133"/>
      <c r="B530" s="134"/>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row>
    <row r="531" spans="1:26" ht="24" customHeight="1" x14ac:dyDescent="0.2">
      <c r="A531" s="133"/>
      <c r="B531" s="134"/>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row>
    <row r="532" spans="1:26" ht="24" customHeight="1" x14ac:dyDescent="0.2">
      <c r="A532" s="133"/>
      <c r="B532" s="134"/>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row>
    <row r="533" spans="1:26" ht="24" customHeight="1" x14ac:dyDescent="0.2">
      <c r="A533" s="133"/>
      <c r="B533" s="134"/>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row>
    <row r="534" spans="1:26" ht="24" customHeight="1" x14ac:dyDescent="0.2">
      <c r="A534" s="133"/>
      <c r="B534" s="134"/>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row>
    <row r="535" spans="1:26" ht="24" customHeight="1" x14ac:dyDescent="0.2">
      <c r="A535" s="133"/>
      <c r="B535" s="134"/>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row>
    <row r="536" spans="1:26" ht="24" customHeight="1" x14ac:dyDescent="0.2">
      <c r="A536" s="133"/>
      <c r="B536" s="134"/>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row>
    <row r="537" spans="1:26" ht="24" customHeight="1" x14ac:dyDescent="0.2">
      <c r="A537" s="133"/>
      <c r="B537" s="134"/>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row>
    <row r="538" spans="1:26" ht="24" customHeight="1" x14ac:dyDescent="0.2">
      <c r="A538" s="133"/>
      <c r="B538" s="134"/>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row>
    <row r="539" spans="1:26" ht="24" customHeight="1" x14ac:dyDescent="0.2">
      <c r="A539" s="133"/>
      <c r="B539" s="134"/>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row>
    <row r="540" spans="1:26" ht="24" customHeight="1" x14ac:dyDescent="0.2">
      <c r="A540" s="133"/>
      <c r="B540" s="134"/>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row>
    <row r="541" spans="1:26" ht="24" customHeight="1" x14ac:dyDescent="0.2">
      <c r="A541" s="133"/>
      <c r="B541" s="134"/>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row>
    <row r="542" spans="1:26" ht="24" customHeight="1" x14ac:dyDescent="0.2">
      <c r="A542" s="133"/>
      <c r="B542" s="134"/>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row>
    <row r="543" spans="1:26" ht="24" customHeight="1" x14ac:dyDescent="0.2">
      <c r="A543" s="133"/>
      <c r="B543" s="134"/>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row>
    <row r="544" spans="1:26" ht="24" customHeight="1" x14ac:dyDescent="0.2">
      <c r="A544" s="133"/>
      <c r="B544" s="134"/>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row>
    <row r="545" spans="1:26" ht="24" customHeight="1" x14ac:dyDescent="0.2">
      <c r="A545" s="133"/>
      <c r="B545" s="134"/>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row>
    <row r="546" spans="1:26" ht="24" customHeight="1" x14ac:dyDescent="0.2">
      <c r="A546" s="133"/>
      <c r="B546" s="134"/>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row>
    <row r="547" spans="1:26" ht="24" customHeight="1" x14ac:dyDescent="0.2">
      <c r="A547" s="133"/>
      <c r="B547" s="134"/>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row>
    <row r="548" spans="1:26" ht="24" customHeight="1" x14ac:dyDescent="0.2">
      <c r="A548" s="133"/>
      <c r="B548" s="134"/>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row>
    <row r="549" spans="1:26" ht="24" customHeight="1" x14ac:dyDescent="0.2">
      <c r="A549" s="133"/>
      <c r="B549" s="134"/>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row>
    <row r="550" spans="1:26" ht="24" customHeight="1" x14ac:dyDescent="0.2">
      <c r="A550" s="133"/>
      <c r="B550" s="134"/>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row>
    <row r="551" spans="1:26" ht="24" customHeight="1" x14ac:dyDescent="0.2">
      <c r="A551" s="133"/>
      <c r="B551" s="134"/>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row>
    <row r="552" spans="1:26" ht="24" customHeight="1" x14ac:dyDescent="0.2">
      <c r="A552" s="133"/>
      <c r="B552" s="134"/>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row>
    <row r="553" spans="1:26" ht="24" customHeight="1" x14ac:dyDescent="0.2">
      <c r="A553" s="133"/>
      <c r="B553" s="134"/>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row>
    <row r="554" spans="1:26" ht="24" customHeight="1" x14ac:dyDescent="0.2">
      <c r="A554" s="133"/>
      <c r="B554" s="134"/>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row>
    <row r="555" spans="1:26" ht="24" customHeight="1" x14ac:dyDescent="0.2">
      <c r="A555" s="133"/>
      <c r="B555" s="134"/>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row>
    <row r="556" spans="1:26" ht="24" customHeight="1" x14ac:dyDescent="0.2">
      <c r="A556" s="133"/>
      <c r="B556" s="134"/>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row>
    <row r="557" spans="1:26" ht="24" customHeight="1" x14ac:dyDescent="0.2">
      <c r="A557" s="133"/>
      <c r="B557" s="134"/>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row>
    <row r="558" spans="1:26" ht="24" customHeight="1" x14ac:dyDescent="0.2">
      <c r="A558" s="133"/>
      <c r="B558" s="134"/>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row>
    <row r="559" spans="1:26" ht="24" customHeight="1" x14ac:dyDescent="0.2">
      <c r="A559" s="133"/>
      <c r="B559" s="134"/>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row>
    <row r="560" spans="1:26" ht="24" customHeight="1" x14ac:dyDescent="0.2">
      <c r="A560" s="133"/>
      <c r="B560" s="134"/>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row>
    <row r="561" spans="1:26" ht="24" customHeight="1" x14ac:dyDescent="0.2">
      <c r="A561" s="133"/>
      <c r="B561" s="134"/>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row>
    <row r="562" spans="1:26" ht="24" customHeight="1" x14ac:dyDescent="0.2">
      <c r="A562" s="133"/>
      <c r="B562" s="134"/>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row>
    <row r="563" spans="1:26" ht="24" customHeight="1" x14ac:dyDescent="0.2">
      <c r="A563" s="133"/>
      <c r="B563" s="134"/>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row>
    <row r="564" spans="1:26" ht="24" customHeight="1" x14ac:dyDescent="0.2">
      <c r="A564" s="133"/>
      <c r="B564" s="134"/>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row>
    <row r="565" spans="1:26" ht="24" customHeight="1" x14ac:dyDescent="0.2">
      <c r="A565" s="133"/>
      <c r="B565" s="134"/>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row>
    <row r="566" spans="1:26" ht="24" customHeight="1" x14ac:dyDescent="0.2">
      <c r="A566" s="133"/>
      <c r="B566" s="134"/>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row>
    <row r="567" spans="1:26" ht="24" customHeight="1" x14ac:dyDescent="0.2">
      <c r="A567" s="133"/>
      <c r="B567" s="134"/>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row>
    <row r="568" spans="1:26" ht="24" customHeight="1" x14ac:dyDescent="0.2">
      <c r="A568" s="133"/>
      <c r="B568" s="134"/>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row>
    <row r="569" spans="1:26" ht="24" customHeight="1" x14ac:dyDescent="0.2">
      <c r="A569" s="133"/>
      <c r="B569" s="134"/>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row>
    <row r="570" spans="1:26" ht="24" customHeight="1" x14ac:dyDescent="0.2">
      <c r="A570" s="133"/>
      <c r="B570" s="134"/>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row>
    <row r="571" spans="1:26" ht="24" customHeight="1" x14ac:dyDescent="0.2">
      <c r="A571" s="133"/>
      <c r="B571" s="134"/>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row>
    <row r="572" spans="1:26" ht="24" customHeight="1" x14ac:dyDescent="0.2">
      <c r="A572" s="133"/>
      <c r="B572" s="134"/>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row>
    <row r="573" spans="1:26" ht="24" customHeight="1" x14ac:dyDescent="0.2">
      <c r="A573" s="133"/>
      <c r="B573" s="134"/>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row>
    <row r="574" spans="1:26" ht="24" customHeight="1" x14ac:dyDescent="0.2">
      <c r="A574" s="133"/>
      <c r="B574" s="134"/>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row>
    <row r="575" spans="1:26" ht="24" customHeight="1" x14ac:dyDescent="0.2">
      <c r="A575" s="133"/>
      <c r="B575" s="134"/>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row>
    <row r="576" spans="1:26" ht="24" customHeight="1" x14ac:dyDescent="0.2">
      <c r="A576" s="133"/>
      <c r="B576" s="134"/>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row>
    <row r="577" spans="1:26" ht="24" customHeight="1" x14ac:dyDescent="0.2">
      <c r="A577" s="133"/>
      <c r="B577" s="134"/>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row>
    <row r="578" spans="1:26" ht="24" customHeight="1" x14ac:dyDescent="0.2">
      <c r="A578" s="133"/>
      <c r="B578" s="134"/>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row>
    <row r="579" spans="1:26" ht="24" customHeight="1" x14ac:dyDescent="0.2">
      <c r="A579" s="133"/>
      <c r="B579" s="134"/>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row>
    <row r="580" spans="1:26" ht="24" customHeight="1" x14ac:dyDescent="0.2">
      <c r="A580" s="133"/>
      <c r="B580" s="134"/>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row>
    <row r="581" spans="1:26" ht="24" customHeight="1" x14ac:dyDescent="0.2">
      <c r="A581" s="133"/>
      <c r="B581" s="134"/>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row>
    <row r="582" spans="1:26" ht="24" customHeight="1" x14ac:dyDescent="0.2">
      <c r="A582" s="133"/>
      <c r="B582" s="134"/>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row>
    <row r="583" spans="1:26" ht="24" customHeight="1" x14ac:dyDescent="0.2">
      <c r="A583" s="133"/>
      <c r="B583" s="134"/>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row>
    <row r="584" spans="1:26" ht="24" customHeight="1" x14ac:dyDescent="0.2">
      <c r="A584" s="133"/>
      <c r="B584" s="134"/>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row>
    <row r="585" spans="1:26" ht="24" customHeight="1" x14ac:dyDescent="0.2">
      <c r="A585" s="133"/>
      <c r="B585" s="13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row>
    <row r="586" spans="1:26" ht="24" customHeight="1" x14ac:dyDescent="0.2">
      <c r="A586" s="133"/>
      <c r="B586" s="134"/>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row>
    <row r="587" spans="1:26" ht="24" customHeight="1" x14ac:dyDescent="0.2">
      <c r="A587" s="133"/>
      <c r="B587" s="134"/>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row>
    <row r="588" spans="1:26" ht="24" customHeight="1" x14ac:dyDescent="0.2">
      <c r="A588" s="133"/>
      <c r="B588" s="134"/>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row>
    <row r="589" spans="1:26" ht="24" customHeight="1" x14ac:dyDescent="0.2">
      <c r="A589" s="133"/>
      <c r="B589" s="134"/>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row>
    <row r="590" spans="1:26" ht="24" customHeight="1" x14ac:dyDescent="0.2">
      <c r="A590" s="133"/>
      <c r="B590" s="13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row>
    <row r="591" spans="1:26" ht="24" customHeight="1" x14ac:dyDescent="0.2">
      <c r="A591" s="133"/>
      <c r="B591" s="134"/>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row>
    <row r="592" spans="1:26" ht="24" customHeight="1" x14ac:dyDescent="0.2">
      <c r="A592" s="133"/>
      <c r="B592" s="134"/>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row>
    <row r="593" spans="1:26" ht="24" customHeight="1" x14ac:dyDescent="0.2">
      <c r="A593" s="133"/>
      <c r="B593" s="134"/>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row>
    <row r="594" spans="1:26" ht="24" customHeight="1" x14ac:dyDescent="0.2">
      <c r="A594" s="133"/>
      <c r="B594" s="13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row>
    <row r="595" spans="1:26" ht="24" customHeight="1" x14ac:dyDescent="0.2">
      <c r="A595" s="133"/>
      <c r="B595" s="134"/>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134"/>
      <c r="Y595" s="134"/>
      <c r="Z595" s="134"/>
    </row>
    <row r="596" spans="1:26" ht="24" customHeight="1" x14ac:dyDescent="0.2">
      <c r="A596" s="133"/>
      <c r="B596" s="134"/>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134"/>
      <c r="Y596" s="134"/>
      <c r="Z596" s="134"/>
    </row>
    <row r="597" spans="1:26" ht="24" customHeight="1" x14ac:dyDescent="0.2">
      <c r="A597" s="133"/>
      <c r="B597" s="13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row>
    <row r="598" spans="1:26" ht="24" customHeight="1" x14ac:dyDescent="0.2">
      <c r="A598" s="133"/>
      <c r="B598" s="134"/>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row>
    <row r="599" spans="1:26" ht="24" customHeight="1" x14ac:dyDescent="0.2">
      <c r="A599" s="133"/>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row>
    <row r="600" spans="1:26" ht="24" customHeight="1" x14ac:dyDescent="0.2">
      <c r="A600" s="133"/>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row>
    <row r="601" spans="1:26" ht="24" customHeight="1" x14ac:dyDescent="0.2">
      <c r="A601" s="133"/>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row>
    <row r="602" spans="1:26" ht="24" customHeight="1" x14ac:dyDescent="0.2">
      <c r="A602" s="133"/>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row>
    <row r="603" spans="1:26" ht="24" customHeight="1" x14ac:dyDescent="0.2">
      <c r="A603" s="133"/>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row>
    <row r="604" spans="1:26" ht="24" customHeight="1" x14ac:dyDescent="0.2">
      <c r="A604" s="133"/>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row>
    <row r="605" spans="1:26" ht="24" customHeight="1" x14ac:dyDescent="0.2">
      <c r="A605" s="133"/>
      <c r="B605" s="134"/>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row>
    <row r="606" spans="1:26" ht="24" customHeight="1" x14ac:dyDescent="0.2">
      <c r="A606" s="133"/>
      <c r="B606" s="134"/>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row>
    <row r="607" spans="1:26" ht="24" customHeight="1" x14ac:dyDescent="0.2">
      <c r="A607" s="133"/>
      <c r="B607" s="134"/>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row>
    <row r="608" spans="1:26" ht="24" customHeight="1" x14ac:dyDescent="0.2">
      <c r="A608" s="133"/>
      <c r="B608" s="134"/>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row>
    <row r="609" spans="1:26" ht="24" customHeight="1" x14ac:dyDescent="0.2">
      <c r="A609" s="133"/>
      <c r="B609" s="134"/>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row>
    <row r="610" spans="1:26" ht="24" customHeight="1" x14ac:dyDescent="0.2">
      <c r="A610" s="133"/>
      <c r="B610" s="134"/>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row>
    <row r="611" spans="1:26" ht="24" customHeight="1" x14ac:dyDescent="0.2">
      <c r="A611" s="133"/>
      <c r="B611" s="13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row>
    <row r="612" spans="1:26" ht="24" customHeight="1" x14ac:dyDescent="0.2">
      <c r="A612" s="133"/>
      <c r="B612" s="134"/>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row>
    <row r="613" spans="1:26" ht="24" customHeight="1" x14ac:dyDescent="0.2">
      <c r="A613" s="133"/>
      <c r="B613" s="134"/>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row>
    <row r="614" spans="1:26" ht="24" customHeight="1" x14ac:dyDescent="0.2">
      <c r="A614" s="133"/>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row>
    <row r="615" spans="1:26" ht="24" customHeight="1" x14ac:dyDescent="0.2">
      <c r="A615" s="133"/>
      <c r="B615" s="134"/>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row>
    <row r="616" spans="1:26" ht="24" customHeight="1" x14ac:dyDescent="0.2">
      <c r="A616" s="133"/>
      <c r="B616" s="134"/>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row>
    <row r="617" spans="1:26" ht="24" customHeight="1" x14ac:dyDescent="0.2">
      <c r="A617" s="133"/>
      <c r="B617" s="134"/>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row>
    <row r="618" spans="1:26" ht="24" customHeight="1" x14ac:dyDescent="0.2">
      <c r="A618" s="133"/>
      <c r="B618" s="134"/>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row>
    <row r="619" spans="1:26" ht="24" customHeight="1" x14ac:dyDescent="0.2">
      <c r="A619" s="133"/>
      <c r="B619" s="134"/>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row>
    <row r="620" spans="1:26" ht="24" customHeight="1" x14ac:dyDescent="0.2">
      <c r="A620" s="133"/>
      <c r="B620" s="134"/>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row>
    <row r="621" spans="1:26" ht="24" customHeight="1" x14ac:dyDescent="0.2">
      <c r="A621" s="133"/>
      <c r="B621" s="134"/>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row>
    <row r="622" spans="1:26" ht="24" customHeight="1" x14ac:dyDescent="0.2">
      <c r="A622" s="133"/>
      <c r="B622" s="134"/>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row>
    <row r="623" spans="1:26" ht="24" customHeight="1" x14ac:dyDescent="0.2">
      <c r="A623" s="133"/>
      <c r="B623" s="134"/>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row>
    <row r="624" spans="1:26" ht="24" customHeight="1" x14ac:dyDescent="0.2">
      <c r="A624" s="133"/>
      <c r="B624" s="134"/>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row>
    <row r="625" spans="1:26" ht="24" customHeight="1" x14ac:dyDescent="0.2">
      <c r="A625" s="133"/>
      <c r="B625" s="134"/>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row>
    <row r="626" spans="1:26" ht="24" customHeight="1" x14ac:dyDescent="0.2">
      <c r="A626" s="133"/>
      <c r="B626" s="134"/>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row>
    <row r="627" spans="1:26" ht="24" customHeight="1" x14ac:dyDescent="0.2">
      <c r="A627" s="133"/>
      <c r="B627" s="134"/>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row>
    <row r="628" spans="1:26" ht="24" customHeight="1" x14ac:dyDescent="0.2">
      <c r="A628" s="133"/>
      <c r="B628" s="134"/>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row>
    <row r="629" spans="1:26" ht="24" customHeight="1" x14ac:dyDescent="0.2">
      <c r="A629" s="133"/>
      <c r="B629" s="134"/>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row>
    <row r="630" spans="1:26" ht="24" customHeight="1" x14ac:dyDescent="0.2">
      <c r="A630" s="133"/>
      <c r="B630" s="134"/>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row>
    <row r="631" spans="1:26" ht="24" customHeight="1" x14ac:dyDescent="0.2">
      <c r="A631" s="133"/>
      <c r="B631" s="134"/>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row>
    <row r="632" spans="1:26" ht="24" customHeight="1" x14ac:dyDescent="0.2">
      <c r="A632" s="133"/>
      <c r="B632" s="134"/>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row>
    <row r="633" spans="1:26" ht="24" customHeight="1" x14ac:dyDescent="0.2">
      <c r="A633" s="133"/>
      <c r="B633" s="134"/>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row>
    <row r="634" spans="1:26" ht="24" customHeight="1" x14ac:dyDescent="0.2">
      <c r="A634" s="133"/>
      <c r="B634" s="134"/>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row>
    <row r="635" spans="1:26" ht="24" customHeight="1" x14ac:dyDescent="0.2">
      <c r="A635" s="133"/>
      <c r="B635" s="134"/>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row>
    <row r="636" spans="1:26" ht="24" customHeight="1" x14ac:dyDescent="0.2">
      <c r="A636" s="133"/>
      <c r="B636" s="134"/>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row>
    <row r="637" spans="1:26" ht="24" customHeight="1" x14ac:dyDescent="0.2">
      <c r="A637" s="133"/>
      <c r="B637" s="134"/>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row>
    <row r="638" spans="1:26" ht="24" customHeight="1" x14ac:dyDescent="0.2">
      <c r="A638" s="133"/>
      <c r="B638" s="134"/>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row>
    <row r="639" spans="1:26" ht="24" customHeight="1" x14ac:dyDescent="0.2">
      <c r="A639" s="133"/>
      <c r="B639" s="134"/>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row>
    <row r="640" spans="1:26" ht="24" customHeight="1" x14ac:dyDescent="0.2">
      <c r="A640" s="133"/>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row>
    <row r="641" spans="1:26" ht="24" customHeight="1" x14ac:dyDescent="0.2">
      <c r="A641" s="133"/>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row>
    <row r="642" spans="1:26" ht="24" customHeight="1" x14ac:dyDescent="0.2">
      <c r="A642" s="133"/>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row>
    <row r="643" spans="1:26" ht="24" customHeight="1" x14ac:dyDescent="0.2">
      <c r="A643" s="133"/>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row>
    <row r="644" spans="1:26" ht="24" customHeight="1" x14ac:dyDescent="0.2">
      <c r="A644" s="133"/>
      <c r="B644" s="134"/>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row>
    <row r="645" spans="1:26" ht="24" customHeight="1" x14ac:dyDescent="0.2">
      <c r="A645" s="133"/>
      <c r="B645" s="134"/>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row>
    <row r="646" spans="1:26" ht="24" customHeight="1" x14ac:dyDescent="0.2">
      <c r="A646" s="133"/>
      <c r="B646" s="13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row>
    <row r="647" spans="1:26" ht="24" customHeight="1" x14ac:dyDescent="0.2">
      <c r="A647" s="133"/>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row>
    <row r="648" spans="1:26" ht="24" customHeight="1" x14ac:dyDescent="0.2">
      <c r="A648" s="133"/>
      <c r="B648" s="134"/>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row>
    <row r="649" spans="1:26" ht="24" customHeight="1" x14ac:dyDescent="0.2">
      <c r="A649" s="133"/>
      <c r="B649" s="134"/>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row>
    <row r="650" spans="1:26" ht="24" customHeight="1" x14ac:dyDescent="0.2">
      <c r="A650" s="133"/>
      <c r="B650" s="134"/>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row>
    <row r="651" spans="1:26" ht="24" customHeight="1" x14ac:dyDescent="0.2">
      <c r="A651" s="133"/>
      <c r="B651" s="134"/>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row>
    <row r="652" spans="1:26" ht="24" customHeight="1" x14ac:dyDescent="0.2">
      <c r="A652" s="133"/>
      <c r="B652" s="134"/>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row>
    <row r="653" spans="1:26" ht="24" customHeight="1" x14ac:dyDescent="0.2">
      <c r="A653" s="133"/>
      <c r="B653" s="134"/>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row>
    <row r="654" spans="1:26" ht="24" customHeight="1" x14ac:dyDescent="0.2">
      <c r="A654" s="133"/>
      <c r="B654" s="134"/>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row>
    <row r="655" spans="1:26" ht="24" customHeight="1" x14ac:dyDescent="0.2">
      <c r="A655" s="133"/>
      <c r="B655" s="134"/>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row>
    <row r="656" spans="1:26" ht="24" customHeight="1" x14ac:dyDescent="0.2">
      <c r="A656" s="133"/>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row>
    <row r="657" spans="1:26" ht="24" customHeight="1" x14ac:dyDescent="0.2">
      <c r="A657" s="133"/>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row>
    <row r="658" spans="1:26" ht="24" customHeight="1" x14ac:dyDescent="0.2">
      <c r="A658" s="133"/>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row>
    <row r="659" spans="1:26" ht="24" customHeight="1" x14ac:dyDescent="0.2">
      <c r="A659" s="133"/>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row>
    <row r="660" spans="1:26" ht="24" customHeight="1" x14ac:dyDescent="0.2">
      <c r="A660" s="133"/>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row>
    <row r="661" spans="1:26" ht="24" customHeight="1" x14ac:dyDescent="0.2">
      <c r="A661" s="133"/>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row>
    <row r="662" spans="1:26" ht="24" customHeight="1" x14ac:dyDescent="0.2">
      <c r="A662" s="133"/>
      <c r="B662" s="134"/>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134"/>
      <c r="Y662" s="134"/>
      <c r="Z662" s="134"/>
    </row>
    <row r="663" spans="1:26" ht="24" customHeight="1" x14ac:dyDescent="0.2">
      <c r="A663" s="133"/>
      <c r="B663" s="134"/>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row>
    <row r="664" spans="1:26" ht="24" customHeight="1" x14ac:dyDescent="0.2">
      <c r="A664" s="133"/>
      <c r="B664" s="134"/>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row>
    <row r="665" spans="1:26" ht="24" customHeight="1" x14ac:dyDescent="0.2">
      <c r="A665" s="133"/>
      <c r="B665" s="13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row>
    <row r="666" spans="1:26" ht="24" customHeight="1" x14ac:dyDescent="0.2">
      <c r="A666" s="133"/>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row>
    <row r="667" spans="1:26" ht="24" customHeight="1" x14ac:dyDescent="0.2">
      <c r="A667" s="133"/>
      <c r="B667" s="134"/>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row>
    <row r="668" spans="1:26" ht="24" customHeight="1" x14ac:dyDescent="0.2">
      <c r="A668" s="133"/>
      <c r="B668" s="134"/>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row>
    <row r="669" spans="1:26" ht="24" customHeight="1" x14ac:dyDescent="0.2">
      <c r="A669" s="133"/>
      <c r="B669" s="134"/>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row>
    <row r="670" spans="1:26" ht="24" customHeight="1" x14ac:dyDescent="0.2">
      <c r="A670" s="133"/>
      <c r="B670" s="134"/>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row>
    <row r="671" spans="1:26" ht="24" customHeight="1" x14ac:dyDescent="0.2">
      <c r="A671" s="133"/>
      <c r="B671" s="134"/>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row>
    <row r="672" spans="1:26" ht="24" customHeight="1" x14ac:dyDescent="0.2">
      <c r="A672" s="133"/>
      <c r="B672" s="134"/>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row>
    <row r="673" spans="1:26" ht="24" customHeight="1" x14ac:dyDescent="0.2">
      <c r="A673" s="133"/>
      <c r="B673" s="134"/>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row>
    <row r="674" spans="1:26" ht="24" customHeight="1" x14ac:dyDescent="0.2">
      <c r="A674" s="133"/>
      <c r="B674" s="134"/>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row>
    <row r="675" spans="1:26" ht="24" customHeight="1" x14ac:dyDescent="0.2">
      <c r="A675" s="133"/>
      <c r="B675" s="134"/>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row>
    <row r="676" spans="1:26" ht="24" customHeight="1" x14ac:dyDescent="0.2">
      <c r="A676" s="133"/>
      <c r="B676" s="134"/>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row>
    <row r="677" spans="1:26" ht="24" customHeight="1" x14ac:dyDescent="0.2">
      <c r="A677" s="133"/>
      <c r="B677" s="134"/>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row>
    <row r="678" spans="1:26" ht="24" customHeight="1" x14ac:dyDescent="0.2">
      <c r="A678" s="133"/>
      <c r="B678" s="134"/>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row>
    <row r="679" spans="1:26" ht="24" customHeight="1" x14ac:dyDescent="0.2">
      <c r="A679" s="133"/>
      <c r="B679" s="134"/>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row>
    <row r="680" spans="1:26" ht="24" customHeight="1" x14ac:dyDescent="0.2">
      <c r="A680" s="133"/>
      <c r="B680" s="134"/>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row>
    <row r="681" spans="1:26" ht="24" customHeight="1" x14ac:dyDescent="0.2">
      <c r="A681" s="133"/>
      <c r="B681" s="134"/>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row>
    <row r="682" spans="1:26" ht="24" customHeight="1" x14ac:dyDescent="0.2">
      <c r="A682" s="133"/>
      <c r="B682" s="134"/>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row>
    <row r="683" spans="1:26" ht="24" customHeight="1" x14ac:dyDescent="0.2">
      <c r="A683" s="133"/>
      <c r="B683" s="134"/>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row>
    <row r="684" spans="1:26" ht="24" customHeight="1" x14ac:dyDescent="0.2">
      <c r="A684" s="133"/>
      <c r="B684" s="134"/>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row>
    <row r="685" spans="1:26" ht="24" customHeight="1" x14ac:dyDescent="0.2">
      <c r="A685" s="133"/>
      <c r="B685" s="134"/>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row>
    <row r="686" spans="1:26" ht="24" customHeight="1" x14ac:dyDescent="0.2">
      <c r="A686" s="133"/>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row>
    <row r="687" spans="1:26" ht="24" customHeight="1" x14ac:dyDescent="0.2">
      <c r="A687" s="133"/>
      <c r="B687" s="134"/>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row>
    <row r="688" spans="1:26" ht="24" customHeight="1" x14ac:dyDescent="0.2">
      <c r="A688" s="133"/>
      <c r="B688" s="134"/>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row>
    <row r="689" spans="1:26" ht="24" customHeight="1" x14ac:dyDescent="0.2">
      <c r="A689" s="133"/>
      <c r="B689" s="134"/>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row>
    <row r="690" spans="1:26" ht="24" customHeight="1" x14ac:dyDescent="0.2">
      <c r="A690" s="133"/>
      <c r="B690" s="134"/>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row>
    <row r="691" spans="1:26" ht="24" customHeight="1" x14ac:dyDescent="0.2">
      <c r="A691" s="133"/>
      <c r="B691" s="134"/>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row>
    <row r="692" spans="1:26" ht="24" customHeight="1" x14ac:dyDescent="0.2">
      <c r="A692" s="133"/>
      <c r="B692" s="134"/>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row>
    <row r="693" spans="1:26" ht="24" customHeight="1" x14ac:dyDescent="0.2">
      <c r="A693" s="133"/>
      <c r="B693" s="134"/>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row>
    <row r="694" spans="1:26" ht="24" customHeight="1" x14ac:dyDescent="0.2">
      <c r="A694" s="133"/>
      <c r="B694" s="134"/>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134"/>
      <c r="Y694" s="134"/>
      <c r="Z694" s="134"/>
    </row>
    <row r="695" spans="1:26" ht="24" customHeight="1" x14ac:dyDescent="0.2">
      <c r="A695" s="133"/>
      <c r="B695" s="134"/>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134"/>
      <c r="Y695" s="134"/>
      <c r="Z695" s="134"/>
    </row>
    <row r="696" spans="1:26" ht="24" customHeight="1" x14ac:dyDescent="0.2">
      <c r="A696" s="133"/>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row>
    <row r="697" spans="1:26" ht="24" customHeight="1" x14ac:dyDescent="0.2">
      <c r="A697" s="133"/>
      <c r="B697" s="134"/>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row>
    <row r="698" spans="1:26" ht="24" customHeight="1" x14ac:dyDescent="0.2">
      <c r="A698" s="133"/>
      <c r="B698" s="134"/>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row>
    <row r="699" spans="1:26" ht="24" customHeight="1" x14ac:dyDescent="0.2">
      <c r="A699" s="133"/>
      <c r="B699" s="134"/>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row>
    <row r="700" spans="1:26" ht="24" customHeight="1" x14ac:dyDescent="0.2">
      <c r="A700" s="133"/>
      <c r="B700" s="134"/>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row>
    <row r="701" spans="1:26" ht="24" customHeight="1" x14ac:dyDescent="0.2">
      <c r="A701" s="133"/>
      <c r="B701" s="134"/>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row>
    <row r="702" spans="1:26" ht="24" customHeight="1" x14ac:dyDescent="0.2">
      <c r="A702" s="133"/>
      <c r="B702" s="134"/>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row>
    <row r="703" spans="1:26" ht="24" customHeight="1" x14ac:dyDescent="0.2">
      <c r="A703" s="133"/>
      <c r="B703" s="134"/>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row>
    <row r="704" spans="1:26" ht="24" customHeight="1" x14ac:dyDescent="0.2">
      <c r="A704" s="133"/>
      <c r="B704" s="134"/>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row>
    <row r="705" spans="1:26" ht="24" customHeight="1" x14ac:dyDescent="0.2">
      <c r="A705" s="133"/>
      <c r="B705" s="134"/>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row>
    <row r="706" spans="1:26" ht="24" customHeight="1" x14ac:dyDescent="0.2">
      <c r="A706" s="133"/>
      <c r="B706" s="134"/>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row>
    <row r="707" spans="1:26" ht="24" customHeight="1" x14ac:dyDescent="0.2">
      <c r="A707" s="133"/>
      <c r="B707" s="134"/>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row>
    <row r="708" spans="1:26" ht="24" customHeight="1" x14ac:dyDescent="0.2">
      <c r="A708" s="133"/>
      <c r="B708" s="134"/>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row>
    <row r="709" spans="1:26" ht="24" customHeight="1" x14ac:dyDescent="0.2">
      <c r="A709" s="133"/>
      <c r="B709" s="134"/>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row>
    <row r="710" spans="1:26" ht="24" customHeight="1" x14ac:dyDescent="0.2">
      <c r="A710" s="133"/>
      <c r="B710" s="134"/>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row>
    <row r="711" spans="1:26" ht="24" customHeight="1" x14ac:dyDescent="0.2">
      <c r="A711" s="133"/>
      <c r="B711" s="134"/>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row>
    <row r="712" spans="1:26" ht="24" customHeight="1" x14ac:dyDescent="0.2">
      <c r="A712" s="133"/>
      <c r="B712" s="134"/>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row>
    <row r="713" spans="1:26" ht="24" customHeight="1" x14ac:dyDescent="0.2">
      <c r="A713" s="133"/>
      <c r="B713" s="134"/>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row>
    <row r="714" spans="1:26" ht="24" customHeight="1" x14ac:dyDescent="0.2">
      <c r="A714" s="133"/>
      <c r="B714" s="134"/>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row>
    <row r="715" spans="1:26" ht="24" customHeight="1" x14ac:dyDescent="0.2">
      <c r="A715" s="133"/>
      <c r="B715" s="134"/>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row>
    <row r="716" spans="1:26" ht="24" customHeight="1" x14ac:dyDescent="0.2">
      <c r="A716" s="133"/>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row>
    <row r="717" spans="1:26" ht="24" customHeight="1" x14ac:dyDescent="0.2">
      <c r="A717" s="133"/>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row>
    <row r="718" spans="1:26" ht="24" customHeight="1" x14ac:dyDescent="0.2">
      <c r="A718" s="133"/>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row>
    <row r="719" spans="1:26" ht="24" customHeight="1" x14ac:dyDescent="0.2">
      <c r="A719" s="133"/>
      <c r="B719" s="134"/>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row>
    <row r="720" spans="1:26" ht="24" customHeight="1" x14ac:dyDescent="0.2">
      <c r="A720" s="133"/>
      <c r="B720" s="134"/>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row>
    <row r="721" spans="1:26" ht="24" customHeight="1" x14ac:dyDescent="0.2">
      <c r="A721" s="133"/>
      <c r="B721" s="134"/>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row>
    <row r="722" spans="1:26" ht="24" customHeight="1" x14ac:dyDescent="0.2">
      <c r="A722" s="133"/>
      <c r="B722" s="134"/>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row>
    <row r="723" spans="1:26" ht="24" customHeight="1" x14ac:dyDescent="0.2">
      <c r="A723" s="133"/>
      <c r="B723" s="134"/>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row>
    <row r="724" spans="1:26" ht="24" customHeight="1" x14ac:dyDescent="0.2">
      <c r="A724" s="133"/>
      <c r="B724" s="134"/>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row>
    <row r="725" spans="1:26" ht="24" customHeight="1" x14ac:dyDescent="0.2">
      <c r="A725" s="133"/>
      <c r="B725" s="134"/>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row>
    <row r="726" spans="1:26" ht="24" customHeight="1" x14ac:dyDescent="0.2">
      <c r="A726" s="133"/>
      <c r="B726" s="134"/>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row>
    <row r="727" spans="1:26" ht="24" customHeight="1" x14ac:dyDescent="0.2">
      <c r="A727" s="133"/>
      <c r="B727" s="134"/>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134"/>
      <c r="Y727" s="134"/>
      <c r="Z727" s="134"/>
    </row>
    <row r="728" spans="1:26" ht="24" customHeight="1" x14ac:dyDescent="0.2">
      <c r="A728" s="133"/>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row>
    <row r="729" spans="1:26" ht="24" customHeight="1" x14ac:dyDescent="0.2">
      <c r="A729" s="133"/>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row>
    <row r="730" spans="1:26" ht="24" customHeight="1" x14ac:dyDescent="0.2">
      <c r="A730" s="133"/>
      <c r="B730" s="134"/>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row>
    <row r="731" spans="1:26" ht="24" customHeight="1" x14ac:dyDescent="0.2">
      <c r="A731" s="133"/>
      <c r="B731" s="134"/>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row>
    <row r="732" spans="1:26" ht="24" customHeight="1" x14ac:dyDescent="0.2">
      <c r="A732" s="133"/>
      <c r="B732" s="134"/>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row>
    <row r="733" spans="1:26" ht="24" customHeight="1" x14ac:dyDescent="0.2">
      <c r="A733" s="133"/>
      <c r="B733" s="134"/>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row>
    <row r="734" spans="1:26" ht="24" customHeight="1" x14ac:dyDescent="0.2">
      <c r="A734" s="133"/>
      <c r="B734" s="134"/>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row>
    <row r="735" spans="1:26" ht="24" customHeight="1" x14ac:dyDescent="0.2">
      <c r="A735" s="133"/>
      <c r="B735" s="134"/>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row>
    <row r="736" spans="1:26" ht="24" customHeight="1" x14ac:dyDescent="0.2">
      <c r="A736" s="133"/>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row>
    <row r="737" spans="1:26" ht="24" customHeight="1" x14ac:dyDescent="0.2">
      <c r="A737" s="133"/>
      <c r="B737" s="134"/>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row>
    <row r="738" spans="1:26" ht="24" customHeight="1" x14ac:dyDescent="0.2">
      <c r="A738" s="133"/>
      <c r="B738" s="134"/>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row>
    <row r="739" spans="1:26" ht="24" customHeight="1" x14ac:dyDescent="0.2">
      <c r="A739" s="133"/>
      <c r="B739" s="134"/>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row>
    <row r="740" spans="1:26" ht="24" customHeight="1" x14ac:dyDescent="0.2">
      <c r="A740" s="133"/>
      <c r="B740" s="134"/>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row>
    <row r="741" spans="1:26" ht="24" customHeight="1" x14ac:dyDescent="0.2">
      <c r="A741" s="133"/>
      <c r="B741" s="134"/>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row>
    <row r="742" spans="1:26" ht="24" customHeight="1" x14ac:dyDescent="0.2">
      <c r="A742" s="133"/>
      <c r="B742" s="134"/>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row>
    <row r="743" spans="1:26" ht="24" customHeight="1" x14ac:dyDescent="0.2">
      <c r="A743" s="133"/>
      <c r="B743" s="134"/>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row>
    <row r="744" spans="1:26" ht="24" customHeight="1" x14ac:dyDescent="0.2">
      <c r="A744" s="133"/>
      <c r="B744" s="134"/>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row>
    <row r="745" spans="1:26" ht="24" customHeight="1" x14ac:dyDescent="0.2">
      <c r="A745" s="133"/>
      <c r="B745" s="134"/>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row>
    <row r="746" spans="1:26" ht="24" customHeight="1" x14ac:dyDescent="0.2">
      <c r="A746" s="133"/>
      <c r="B746" s="134"/>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row>
    <row r="747" spans="1:26" ht="24" customHeight="1" x14ac:dyDescent="0.2">
      <c r="A747" s="133"/>
      <c r="B747" s="134"/>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row>
    <row r="748" spans="1:26" ht="24" customHeight="1" x14ac:dyDescent="0.2">
      <c r="A748" s="133"/>
      <c r="B748" s="134"/>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row>
    <row r="749" spans="1:26" ht="24" customHeight="1" x14ac:dyDescent="0.2">
      <c r="A749" s="133"/>
      <c r="B749" s="134"/>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row>
    <row r="750" spans="1:26" ht="24" customHeight="1" x14ac:dyDescent="0.2">
      <c r="A750" s="133"/>
      <c r="B750" s="134"/>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row>
    <row r="751" spans="1:26" ht="24" customHeight="1" x14ac:dyDescent="0.2">
      <c r="A751" s="133"/>
      <c r="B751" s="134"/>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row>
    <row r="752" spans="1:26" ht="24" customHeight="1" x14ac:dyDescent="0.2">
      <c r="A752" s="133"/>
      <c r="B752" s="134"/>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row>
    <row r="753" spans="1:26" ht="24" customHeight="1" x14ac:dyDescent="0.2">
      <c r="A753" s="133"/>
      <c r="B753" s="134"/>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row>
    <row r="754" spans="1:26" ht="24" customHeight="1" x14ac:dyDescent="0.2">
      <c r="A754" s="133"/>
      <c r="B754" s="134"/>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row>
    <row r="755" spans="1:26" ht="24" customHeight="1" x14ac:dyDescent="0.2">
      <c r="A755" s="133"/>
      <c r="B755" s="134"/>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134"/>
      <c r="Y755" s="134"/>
      <c r="Z755" s="134"/>
    </row>
    <row r="756" spans="1:26" ht="24" customHeight="1" x14ac:dyDescent="0.2">
      <c r="A756" s="133"/>
      <c r="B756" s="134"/>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134"/>
      <c r="Y756" s="134"/>
      <c r="Z756" s="134"/>
    </row>
    <row r="757" spans="1:26" ht="24" customHeight="1" x14ac:dyDescent="0.2">
      <c r="A757" s="133"/>
      <c r="B757" s="134"/>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134"/>
      <c r="Y757" s="134"/>
      <c r="Z757" s="134"/>
    </row>
    <row r="758" spans="1:26" ht="24" customHeight="1" x14ac:dyDescent="0.2">
      <c r="A758" s="133"/>
      <c r="B758" s="134"/>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row>
    <row r="759" spans="1:26" ht="24" customHeight="1" x14ac:dyDescent="0.2">
      <c r="A759" s="133"/>
      <c r="B759" s="134"/>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row>
    <row r="760" spans="1:26" ht="24" customHeight="1" x14ac:dyDescent="0.2">
      <c r="A760" s="133"/>
      <c r="B760" s="134"/>
      <c r="C760" s="134"/>
      <c r="D760" s="134"/>
      <c r="E760" s="134"/>
      <c r="F760" s="134"/>
      <c r="G760" s="134"/>
      <c r="H760" s="134"/>
      <c r="I760" s="134"/>
      <c r="J760" s="134"/>
      <c r="K760" s="134"/>
      <c r="L760" s="134"/>
      <c r="M760" s="134"/>
      <c r="N760" s="134"/>
      <c r="O760" s="134"/>
      <c r="P760" s="134"/>
      <c r="Q760" s="134"/>
      <c r="R760" s="134"/>
      <c r="S760" s="134"/>
      <c r="T760" s="134"/>
      <c r="U760" s="134"/>
      <c r="V760" s="134"/>
      <c r="W760" s="134"/>
      <c r="X760" s="134"/>
      <c r="Y760" s="134"/>
      <c r="Z760" s="134"/>
    </row>
    <row r="761" spans="1:26" ht="24" customHeight="1" x14ac:dyDescent="0.2">
      <c r="A761" s="133"/>
      <c r="B761" s="134"/>
      <c r="C761" s="134"/>
      <c r="D761" s="134"/>
      <c r="E761" s="134"/>
      <c r="F761" s="134"/>
      <c r="G761" s="134"/>
      <c r="H761" s="134"/>
      <c r="I761" s="134"/>
      <c r="J761" s="134"/>
      <c r="K761" s="134"/>
      <c r="L761" s="134"/>
      <c r="M761" s="134"/>
      <c r="N761" s="134"/>
      <c r="O761" s="134"/>
      <c r="P761" s="134"/>
      <c r="Q761" s="134"/>
      <c r="R761" s="134"/>
      <c r="S761" s="134"/>
      <c r="T761" s="134"/>
      <c r="U761" s="134"/>
      <c r="V761" s="134"/>
      <c r="W761" s="134"/>
      <c r="X761" s="134"/>
      <c r="Y761" s="134"/>
      <c r="Z761" s="134"/>
    </row>
    <row r="762" spans="1:26" ht="24" customHeight="1" x14ac:dyDescent="0.2">
      <c r="A762" s="133"/>
      <c r="B762" s="134"/>
      <c r="C762" s="134"/>
      <c r="D762" s="134"/>
      <c r="E762" s="134"/>
      <c r="F762" s="134"/>
      <c r="G762" s="134"/>
      <c r="H762" s="134"/>
      <c r="I762" s="134"/>
      <c r="J762" s="134"/>
      <c r="K762" s="134"/>
      <c r="L762" s="134"/>
      <c r="M762" s="134"/>
      <c r="N762" s="134"/>
      <c r="O762" s="134"/>
      <c r="P762" s="134"/>
      <c r="Q762" s="134"/>
      <c r="R762" s="134"/>
      <c r="S762" s="134"/>
      <c r="T762" s="134"/>
      <c r="U762" s="134"/>
      <c r="V762" s="134"/>
      <c r="W762" s="134"/>
      <c r="X762" s="134"/>
      <c r="Y762" s="134"/>
      <c r="Z762" s="134"/>
    </row>
    <row r="763" spans="1:26" ht="24" customHeight="1" x14ac:dyDescent="0.2">
      <c r="A763" s="133"/>
      <c r="B763" s="134"/>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row>
    <row r="764" spans="1:26" ht="24" customHeight="1" x14ac:dyDescent="0.2">
      <c r="A764" s="133"/>
      <c r="B764" s="134"/>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134"/>
      <c r="Y764" s="134"/>
      <c r="Z764" s="134"/>
    </row>
    <row r="765" spans="1:26" ht="24" customHeight="1" x14ac:dyDescent="0.2">
      <c r="A765" s="133"/>
      <c r="B765" s="134"/>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134"/>
      <c r="Y765" s="134"/>
      <c r="Z765" s="134"/>
    </row>
    <row r="766" spans="1:26" ht="24" customHeight="1" x14ac:dyDescent="0.2">
      <c r="A766" s="133"/>
      <c r="B766" s="134"/>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4"/>
      <c r="Z766" s="134"/>
    </row>
    <row r="767" spans="1:26" ht="24" customHeight="1" x14ac:dyDescent="0.2">
      <c r="A767" s="133"/>
      <c r="B767" s="134"/>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row>
    <row r="768" spans="1:26" ht="24" customHeight="1" x14ac:dyDescent="0.2">
      <c r="A768" s="133"/>
      <c r="B768" s="134"/>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row>
    <row r="769" spans="1:26" ht="24" customHeight="1" x14ac:dyDescent="0.2">
      <c r="A769" s="133"/>
      <c r="B769" s="134"/>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row>
    <row r="770" spans="1:26" ht="24" customHeight="1" x14ac:dyDescent="0.2">
      <c r="A770" s="133"/>
      <c r="B770" s="134"/>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row>
    <row r="771" spans="1:26" ht="24" customHeight="1" x14ac:dyDescent="0.2">
      <c r="A771" s="133"/>
      <c r="B771" s="134"/>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134"/>
      <c r="Y771" s="134"/>
      <c r="Z771" s="134"/>
    </row>
    <row r="772" spans="1:26" ht="24" customHeight="1" x14ac:dyDescent="0.2">
      <c r="A772" s="133"/>
      <c r="B772" s="134"/>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134"/>
      <c r="Y772" s="134"/>
      <c r="Z772" s="134"/>
    </row>
    <row r="773" spans="1:26" ht="24" customHeight="1" x14ac:dyDescent="0.2">
      <c r="A773" s="133"/>
      <c r="B773" s="134"/>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134"/>
      <c r="Y773" s="134"/>
      <c r="Z773" s="134"/>
    </row>
    <row r="774" spans="1:26" ht="24" customHeight="1" x14ac:dyDescent="0.2">
      <c r="A774" s="133"/>
      <c r="B774" s="134"/>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134"/>
      <c r="Y774" s="134"/>
      <c r="Z774" s="134"/>
    </row>
    <row r="775" spans="1:26" ht="24" customHeight="1" x14ac:dyDescent="0.2">
      <c r="A775" s="133"/>
      <c r="B775" s="134"/>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134"/>
      <c r="Y775" s="134"/>
      <c r="Z775" s="134"/>
    </row>
    <row r="776" spans="1:26" ht="24" customHeight="1" x14ac:dyDescent="0.2">
      <c r="A776" s="133"/>
      <c r="B776" s="134"/>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134"/>
      <c r="Y776" s="134"/>
      <c r="Z776" s="134"/>
    </row>
    <row r="777" spans="1:26" ht="24" customHeight="1" x14ac:dyDescent="0.2">
      <c r="A777" s="133"/>
      <c r="B777" s="134"/>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row>
    <row r="778" spans="1:26" ht="24" customHeight="1" x14ac:dyDescent="0.2">
      <c r="A778" s="133"/>
      <c r="B778" s="134"/>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134"/>
      <c r="Y778" s="134"/>
      <c r="Z778" s="134"/>
    </row>
    <row r="779" spans="1:26" ht="24" customHeight="1" x14ac:dyDescent="0.2">
      <c r="A779" s="133"/>
      <c r="B779" s="134"/>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134"/>
      <c r="Y779" s="134"/>
      <c r="Z779" s="134"/>
    </row>
    <row r="780" spans="1:26" ht="24" customHeight="1" x14ac:dyDescent="0.2">
      <c r="A780" s="133"/>
      <c r="B780" s="134"/>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134"/>
      <c r="Y780" s="134"/>
      <c r="Z780" s="134"/>
    </row>
    <row r="781" spans="1:26" ht="24" customHeight="1" x14ac:dyDescent="0.2">
      <c r="A781" s="133"/>
      <c r="B781" s="134"/>
      <c r="C781" s="134"/>
      <c r="D781" s="134"/>
      <c r="E781" s="134"/>
      <c r="F781" s="134"/>
      <c r="G781" s="134"/>
      <c r="H781" s="134"/>
      <c r="I781" s="134"/>
      <c r="J781" s="134"/>
      <c r="K781" s="134"/>
      <c r="L781" s="134"/>
      <c r="M781" s="134"/>
      <c r="N781" s="134"/>
      <c r="O781" s="134"/>
      <c r="P781" s="134"/>
      <c r="Q781" s="134"/>
      <c r="R781" s="134"/>
      <c r="S781" s="134"/>
      <c r="T781" s="134"/>
      <c r="U781" s="134"/>
      <c r="V781" s="134"/>
      <c r="W781" s="134"/>
      <c r="X781" s="134"/>
      <c r="Y781" s="134"/>
      <c r="Z781" s="134"/>
    </row>
    <row r="782" spans="1:26" ht="24" customHeight="1" x14ac:dyDescent="0.2">
      <c r="A782" s="133"/>
      <c r="B782" s="134"/>
      <c r="C782" s="134"/>
      <c r="D782" s="134"/>
      <c r="E782" s="134"/>
      <c r="F782" s="134"/>
      <c r="G782" s="134"/>
      <c r="H782" s="134"/>
      <c r="I782" s="134"/>
      <c r="J782" s="134"/>
      <c r="K782" s="134"/>
      <c r="L782" s="134"/>
      <c r="M782" s="134"/>
      <c r="N782" s="134"/>
      <c r="O782" s="134"/>
      <c r="P782" s="134"/>
      <c r="Q782" s="134"/>
      <c r="R782" s="134"/>
      <c r="S782" s="134"/>
      <c r="T782" s="134"/>
      <c r="U782" s="134"/>
      <c r="V782" s="134"/>
      <c r="W782" s="134"/>
      <c r="X782" s="134"/>
      <c r="Y782" s="134"/>
      <c r="Z782" s="134"/>
    </row>
    <row r="783" spans="1:26" ht="24" customHeight="1" x14ac:dyDescent="0.2">
      <c r="A783" s="133"/>
      <c r="B783" s="134"/>
      <c r="C783" s="134"/>
      <c r="D783" s="134"/>
      <c r="E783" s="134"/>
      <c r="F783" s="134"/>
      <c r="G783" s="134"/>
      <c r="H783" s="134"/>
      <c r="I783" s="134"/>
      <c r="J783" s="134"/>
      <c r="K783" s="134"/>
      <c r="L783" s="134"/>
      <c r="M783" s="134"/>
      <c r="N783" s="134"/>
      <c r="O783" s="134"/>
      <c r="P783" s="134"/>
      <c r="Q783" s="134"/>
      <c r="R783" s="134"/>
      <c r="S783" s="134"/>
      <c r="T783" s="134"/>
      <c r="U783" s="134"/>
      <c r="V783" s="134"/>
      <c r="W783" s="134"/>
      <c r="X783" s="134"/>
      <c r="Y783" s="134"/>
      <c r="Z783" s="134"/>
    </row>
    <row r="784" spans="1:26" ht="24" customHeight="1" x14ac:dyDescent="0.2">
      <c r="A784" s="133"/>
      <c r="B784" s="134"/>
      <c r="C784" s="134"/>
      <c r="D784" s="134"/>
      <c r="E784" s="134"/>
      <c r="F784" s="134"/>
      <c r="G784" s="134"/>
      <c r="H784" s="134"/>
      <c r="I784" s="134"/>
      <c r="J784" s="134"/>
      <c r="K784" s="134"/>
      <c r="L784" s="134"/>
      <c r="M784" s="134"/>
      <c r="N784" s="134"/>
      <c r="O784" s="134"/>
      <c r="P784" s="134"/>
      <c r="Q784" s="134"/>
      <c r="R784" s="134"/>
      <c r="S784" s="134"/>
      <c r="T784" s="134"/>
      <c r="U784" s="134"/>
      <c r="V784" s="134"/>
      <c r="W784" s="134"/>
      <c r="X784" s="134"/>
      <c r="Y784" s="134"/>
      <c r="Z784" s="134"/>
    </row>
    <row r="785" spans="1:26" ht="24" customHeight="1" x14ac:dyDescent="0.2">
      <c r="A785" s="133"/>
      <c r="B785" s="134"/>
      <c r="C785" s="134"/>
      <c r="D785" s="134"/>
      <c r="E785" s="134"/>
      <c r="F785" s="134"/>
      <c r="G785" s="134"/>
      <c r="H785" s="134"/>
      <c r="I785" s="134"/>
      <c r="J785" s="134"/>
      <c r="K785" s="134"/>
      <c r="L785" s="134"/>
      <c r="M785" s="134"/>
      <c r="N785" s="134"/>
      <c r="O785" s="134"/>
      <c r="P785" s="134"/>
      <c r="Q785" s="134"/>
      <c r="R785" s="134"/>
      <c r="S785" s="134"/>
      <c r="T785" s="134"/>
      <c r="U785" s="134"/>
      <c r="V785" s="134"/>
      <c r="W785" s="134"/>
      <c r="X785" s="134"/>
      <c r="Y785" s="134"/>
      <c r="Z785" s="134"/>
    </row>
    <row r="786" spans="1:26" ht="24" customHeight="1" x14ac:dyDescent="0.2">
      <c r="A786" s="133"/>
      <c r="B786" s="134"/>
      <c r="C786" s="134"/>
      <c r="D786" s="134"/>
      <c r="E786" s="134"/>
      <c r="F786" s="134"/>
      <c r="G786" s="134"/>
      <c r="H786" s="134"/>
      <c r="I786" s="134"/>
      <c r="J786" s="134"/>
      <c r="K786" s="134"/>
      <c r="L786" s="134"/>
      <c r="M786" s="134"/>
      <c r="N786" s="134"/>
      <c r="O786" s="134"/>
      <c r="P786" s="134"/>
      <c r="Q786" s="134"/>
      <c r="R786" s="134"/>
      <c r="S786" s="134"/>
      <c r="T786" s="134"/>
      <c r="U786" s="134"/>
      <c r="V786" s="134"/>
      <c r="W786" s="134"/>
      <c r="X786" s="134"/>
      <c r="Y786" s="134"/>
      <c r="Z786" s="134"/>
    </row>
    <row r="787" spans="1:26" ht="24" customHeight="1" x14ac:dyDescent="0.2">
      <c r="A787" s="133"/>
      <c r="B787" s="134"/>
      <c r="C787" s="134"/>
      <c r="D787" s="134"/>
      <c r="E787" s="134"/>
      <c r="F787" s="134"/>
      <c r="G787" s="134"/>
      <c r="H787" s="134"/>
      <c r="I787" s="134"/>
      <c r="J787" s="134"/>
      <c r="K787" s="134"/>
      <c r="L787" s="134"/>
      <c r="M787" s="134"/>
      <c r="N787" s="134"/>
      <c r="O787" s="134"/>
      <c r="P787" s="134"/>
      <c r="Q787" s="134"/>
      <c r="R787" s="134"/>
      <c r="S787" s="134"/>
      <c r="T787" s="134"/>
      <c r="U787" s="134"/>
      <c r="V787" s="134"/>
      <c r="W787" s="134"/>
      <c r="X787" s="134"/>
      <c r="Y787" s="134"/>
      <c r="Z787" s="134"/>
    </row>
    <row r="788" spans="1:26" ht="24" customHeight="1" x14ac:dyDescent="0.2">
      <c r="A788" s="133"/>
      <c r="B788" s="134"/>
      <c r="C788" s="134"/>
      <c r="D788" s="134"/>
      <c r="E788" s="134"/>
      <c r="F788" s="134"/>
      <c r="G788" s="134"/>
      <c r="H788" s="134"/>
      <c r="I788" s="134"/>
      <c r="J788" s="134"/>
      <c r="K788" s="134"/>
      <c r="L788" s="134"/>
      <c r="M788" s="134"/>
      <c r="N788" s="134"/>
      <c r="O788" s="134"/>
      <c r="P788" s="134"/>
      <c r="Q788" s="134"/>
      <c r="R788" s="134"/>
      <c r="S788" s="134"/>
      <c r="T788" s="134"/>
      <c r="U788" s="134"/>
      <c r="V788" s="134"/>
      <c r="W788" s="134"/>
      <c r="X788" s="134"/>
      <c r="Y788" s="134"/>
      <c r="Z788" s="134"/>
    </row>
    <row r="789" spans="1:26" ht="24" customHeight="1" x14ac:dyDescent="0.2">
      <c r="A789" s="133"/>
      <c r="B789" s="134"/>
      <c r="C789" s="134"/>
      <c r="D789" s="134"/>
      <c r="E789" s="134"/>
      <c r="F789" s="134"/>
      <c r="G789" s="134"/>
      <c r="H789" s="134"/>
      <c r="I789" s="134"/>
      <c r="J789" s="134"/>
      <c r="K789" s="134"/>
      <c r="L789" s="134"/>
      <c r="M789" s="134"/>
      <c r="N789" s="134"/>
      <c r="O789" s="134"/>
      <c r="P789" s="134"/>
      <c r="Q789" s="134"/>
      <c r="R789" s="134"/>
      <c r="S789" s="134"/>
      <c r="T789" s="134"/>
      <c r="U789" s="134"/>
      <c r="V789" s="134"/>
      <c r="W789" s="134"/>
      <c r="X789" s="134"/>
      <c r="Y789" s="134"/>
      <c r="Z789" s="134"/>
    </row>
    <row r="790" spans="1:26" ht="24" customHeight="1" x14ac:dyDescent="0.2">
      <c r="A790" s="133"/>
      <c r="B790" s="134"/>
      <c r="C790" s="134"/>
      <c r="D790" s="134"/>
      <c r="E790" s="134"/>
      <c r="F790" s="134"/>
      <c r="G790" s="134"/>
      <c r="H790" s="134"/>
      <c r="I790" s="134"/>
      <c r="J790" s="134"/>
      <c r="K790" s="134"/>
      <c r="L790" s="134"/>
      <c r="M790" s="134"/>
      <c r="N790" s="134"/>
      <c r="O790" s="134"/>
      <c r="P790" s="134"/>
      <c r="Q790" s="134"/>
      <c r="R790" s="134"/>
      <c r="S790" s="134"/>
      <c r="T790" s="134"/>
      <c r="U790" s="134"/>
      <c r="V790" s="134"/>
      <c r="W790" s="134"/>
      <c r="X790" s="134"/>
      <c r="Y790" s="134"/>
      <c r="Z790" s="134"/>
    </row>
    <row r="791" spans="1:26" ht="24" customHeight="1" x14ac:dyDescent="0.2">
      <c r="A791" s="133"/>
      <c r="B791" s="134"/>
      <c r="C791" s="134"/>
      <c r="D791" s="134"/>
      <c r="E791" s="134"/>
      <c r="F791" s="134"/>
      <c r="G791" s="134"/>
      <c r="H791" s="134"/>
      <c r="I791" s="134"/>
      <c r="J791" s="134"/>
      <c r="K791" s="134"/>
      <c r="L791" s="134"/>
      <c r="M791" s="134"/>
      <c r="N791" s="134"/>
      <c r="O791" s="134"/>
      <c r="P791" s="134"/>
      <c r="Q791" s="134"/>
      <c r="R791" s="134"/>
      <c r="S791" s="134"/>
      <c r="T791" s="134"/>
      <c r="U791" s="134"/>
      <c r="V791" s="134"/>
      <c r="W791" s="134"/>
      <c r="X791" s="134"/>
      <c r="Y791" s="134"/>
      <c r="Z791" s="134"/>
    </row>
    <row r="792" spans="1:26" ht="24" customHeight="1" x14ac:dyDescent="0.2">
      <c r="A792" s="133"/>
      <c r="B792" s="134"/>
      <c r="C792" s="134"/>
      <c r="D792" s="134"/>
      <c r="E792" s="134"/>
      <c r="F792" s="134"/>
      <c r="G792" s="134"/>
      <c r="H792" s="134"/>
      <c r="I792" s="134"/>
      <c r="J792" s="134"/>
      <c r="K792" s="134"/>
      <c r="L792" s="134"/>
      <c r="M792" s="134"/>
      <c r="N792" s="134"/>
      <c r="O792" s="134"/>
      <c r="P792" s="134"/>
      <c r="Q792" s="134"/>
      <c r="R792" s="134"/>
      <c r="S792" s="134"/>
      <c r="T792" s="134"/>
      <c r="U792" s="134"/>
      <c r="V792" s="134"/>
      <c r="W792" s="134"/>
      <c r="X792" s="134"/>
      <c r="Y792" s="134"/>
      <c r="Z792" s="134"/>
    </row>
    <row r="793" spans="1:26" ht="24" customHeight="1" x14ac:dyDescent="0.2">
      <c r="A793" s="133"/>
      <c r="B793" s="134"/>
      <c r="C793" s="134"/>
      <c r="D793" s="134"/>
      <c r="E793" s="134"/>
      <c r="F793" s="134"/>
      <c r="G793" s="134"/>
      <c r="H793" s="134"/>
      <c r="I793" s="134"/>
      <c r="J793" s="134"/>
      <c r="K793" s="134"/>
      <c r="L793" s="134"/>
      <c r="M793" s="134"/>
      <c r="N793" s="134"/>
      <c r="O793" s="134"/>
      <c r="P793" s="134"/>
      <c r="Q793" s="134"/>
      <c r="R793" s="134"/>
      <c r="S793" s="134"/>
      <c r="T793" s="134"/>
      <c r="U793" s="134"/>
      <c r="V793" s="134"/>
      <c r="W793" s="134"/>
      <c r="X793" s="134"/>
      <c r="Y793" s="134"/>
      <c r="Z793" s="134"/>
    </row>
    <row r="794" spans="1:26" ht="24" customHeight="1" x14ac:dyDescent="0.2">
      <c r="A794" s="133"/>
      <c r="B794" s="134"/>
      <c r="C794" s="134"/>
      <c r="D794" s="134"/>
      <c r="E794" s="134"/>
      <c r="F794" s="134"/>
      <c r="G794" s="134"/>
      <c r="H794" s="134"/>
      <c r="I794" s="134"/>
      <c r="J794" s="134"/>
      <c r="K794" s="134"/>
      <c r="L794" s="134"/>
      <c r="M794" s="134"/>
      <c r="N794" s="134"/>
      <c r="O794" s="134"/>
      <c r="P794" s="134"/>
      <c r="Q794" s="134"/>
      <c r="R794" s="134"/>
      <c r="S794" s="134"/>
      <c r="T794" s="134"/>
      <c r="U794" s="134"/>
      <c r="V794" s="134"/>
      <c r="W794" s="134"/>
      <c r="X794" s="134"/>
      <c r="Y794" s="134"/>
      <c r="Z794" s="134"/>
    </row>
    <row r="795" spans="1:26" ht="24" customHeight="1" x14ac:dyDescent="0.2">
      <c r="A795" s="133"/>
      <c r="B795" s="134"/>
      <c r="C795" s="134"/>
      <c r="D795" s="134"/>
      <c r="E795" s="134"/>
      <c r="F795" s="134"/>
      <c r="G795" s="134"/>
      <c r="H795" s="134"/>
      <c r="I795" s="134"/>
      <c r="J795" s="134"/>
      <c r="K795" s="134"/>
      <c r="L795" s="134"/>
      <c r="M795" s="134"/>
      <c r="N795" s="134"/>
      <c r="O795" s="134"/>
      <c r="P795" s="134"/>
      <c r="Q795" s="134"/>
      <c r="R795" s="134"/>
      <c r="S795" s="134"/>
      <c r="T795" s="134"/>
      <c r="U795" s="134"/>
      <c r="V795" s="134"/>
      <c r="W795" s="134"/>
      <c r="X795" s="134"/>
      <c r="Y795" s="134"/>
      <c r="Z795" s="134"/>
    </row>
    <row r="796" spans="1:26" ht="24" customHeight="1" x14ac:dyDescent="0.2">
      <c r="A796" s="133"/>
      <c r="B796" s="134"/>
      <c r="C796" s="134"/>
      <c r="D796" s="134"/>
      <c r="E796" s="134"/>
      <c r="F796" s="134"/>
      <c r="G796" s="134"/>
      <c r="H796" s="134"/>
      <c r="I796" s="134"/>
      <c r="J796" s="134"/>
      <c r="K796" s="134"/>
      <c r="L796" s="134"/>
      <c r="M796" s="134"/>
      <c r="N796" s="134"/>
      <c r="O796" s="134"/>
      <c r="P796" s="134"/>
      <c r="Q796" s="134"/>
      <c r="R796" s="134"/>
      <c r="S796" s="134"/>
      <c r="T796" s="134"/>
      <c r="U796" s="134"/>
      <c r="V796" s="134"/>
      <c r="W796" s="134"/>
      <c r="X796" s="134"/>
      <c r="Y796" s="134"/>
      <c r="Z796" s="134"/>
    </row>
    <row r="797" spans="1:26" ht="24" customHeight="1" x14ac:dyDescent="0.2">
      <c r="A797" s="133"/>
      <c r="B797" s="134"/>
      <c r="C797" s="134"/>
      <c r="D797" s="134"/>
      <c r="E797" s="134"/>
      <c r="F797" s="134"/>
      <c r="G797" s="134"/>
      <c r="H797" s="134"/>
      <c r="I797" s="134"/>
      <c r="J797" s="134"/>
      <c r="K797" s="134"/>
      <c r="L797" s="134"/>
      <c r="M797" s="134"/>
      <c r="N797" s="134"/>
      <c r="O797" s="134"/>
      <c r="P797" s="134"/>
      <c r="Q797" s="134"/>
      <c r="R797" s="134"/>
      <c r="S797" s="134"/>
      <c r="T797" s="134"/>
      <c r="U797" s="134"/>
      <c r="V797" s="134"/>
      <c r="W797" s="134"/>
      <c r="X797" s="134"/>
      <c r="Y797" s="134"/>
      <c r="Z797" s="134"/>
    </row>
    <row r="798" spans="1:26" ht="24" customHeight="1" x14ac:dyDescent="0.2">
      <c r="A798" s="133"/>
      <c r="B798" s="134"/>
      <c r="C798" s="134"/>
      <c r="D798" s="134"/>
      <c r="E798" s="134"/>
      <c r="F798" s="134"/>
      <c r="G798" s="134"/>
      <c r="H798" s="134"/>
      <c r="I798" s="134"/>
      <c r="J798" s="134"/>
      <c r="K798" s="134"/>
      <c r="L798" s="134"/>
      <c r="M798" s="134"/>
      <c r="N798" s="134"/>
      <c r="O798" s="134"/>
      <c r="P798" s="134"/>
      <c r="Q798" s="134"/>
      <c r="R798" s="134"/>
      <c r="S798" s="134"/>
      <c r="T798" s="134"/>
      <c r="U798" s="134"/>
      <c r="V798" s="134"/>
      <c r="W798" s="134"/>
      <c r="X798" s="134"/>
      <c r="Y798" s="134"/>
      <c r="Z798" s="134"/>
    </row>
    <row r="799" spans="1:26" ht="24" customHeight="1" x14ac:dyDescent="0.2">
      <c r="A799" s="133"/>
      <c r="B799" s="134"/>
      <c r="C799" s="134"/>
      <c r="D799" s="134"/>
      <c r="E799" s="134"/>
      <c r="F799" s="134"/>
      <c r="G799" s="134"/>
      <c r="H799" s="134"/>
      <c r="I799" s="134"/>
      <c r="J799" s="134"/>
      <c r="K799" s="134"/>
      <c r="L799" s="134"/>
      <c r="M799" s="134"/>
      <c r="N799" s="134"/>
      <c r="O799" s="134"/>
      <c r="P799" s="134"/>
      <c r="Q799" s="134"/>
      <c r="R799" s="134"/>
      <c r="S799" s="134"/>
      <c r="T799" s="134"/>
      <c r="U799" s="134"/>
      <c r="V799" s="134"/>
      <c r="W799" s="134"/>
      <c r="X799" s="134"/>
      <c r="Y799" s="134"/>
      <c r="Z799" s="134"/>
    </row>
    <row r="800" spans="1:26" ht="24" customHeight="1" x14ac:dyDescent="0.2">
      <c r="A800" s="133"/>
      <c r="B800" s="134"/>
      <c r="C800" s="134"/>
      <c r="D800" s="134"/>
      <c r="E800" s="134"/>
      <c r="F800" s="134"/>
      <c r="G800" s="134"/>
      <c r="H800" s="134"/>
      <c r="I800" s="134"/>
      <c r="J800" s="134"/>
      <c r="K800" s="134"/>
      <c r="L800" s="134"/>
      <c r="M800" s="134"/>
      <c r="N800" s="134"/>
      <c r="O800" s="134"/>
      <c r="P800" s="134"/>
      <c r="Q800" s="134"/>
      <c r="R800" s="134"/>
      <c r="S800" s="134"/>
      <c r="T800" s="134"/>
      <c r="U800" s="134"/>
      <c r="V800" s="134"/>
      <c r="W800" s="134"/>
      <c r="X800" s="134"/>
      <c r="Y800" s="134"/>
      <c r="Z800" s="134"/>
    </row>
    <row r="801" spans="1:26" ht="24" customHeight="1" x14ac:dyDescent="0.2">
      <c r="A801" s="133"/>
      <c r="B801" s="134"/>
      <c r="C801" s="134"/>
      <c r="D801" s="134"/>
      <c r="E801" s="134"/>
      <c r="F801" s="134"/>
      <c r="G801" s="134"/>
      <c r="H801" s="134"/>
      <c r="I801" s="134"/>
      <c r="J801" s="134"/>
      <c r="K801" s="134"/>
      <c r="L801" s="134"/>
      <c r="M801" s="134"/>
      <c r="N801" s="134"/>
      <c r="O801" s="134"/>
      <c r="P801" s="134"/>
      <c r="Q801" s="134"/>
      <c r="R801" s="134"/>
      <c r="S801" s="134"/>
      <c r="T801" s="134"/>
      <c r="U801" s="134"/>
      <c r="V801" s="134"/>
      <c r="W801" s="134"/>
      <c r="X801" s="134"/>
      <c r="Y801" s="134"/>
      <c r="Z801" s="134"/>
    </row>
    <row r="802" spans="1:26" ht="24" customHeight="1" x14ac:dyDescent="0.2">
      <c r="A802" s="133"/>
      <c r="B802" s="134"/>
      <c r="C802" s="134"/>
      <c r="D802" s="134"/>
      <c r="E802" s="134"/>
      <c r="F802" s="134"/>
      <c r="G802" s="134"/>
      <c r="H802" s="134"/>
      <c r="I802" s="134"/>
      <c r="J802" s="134"/>
      <c r="K802" s="134"/>
      <c r="L802" s="134"/>
      <c r="M802" s="134"/>
      <c r="N802" s="134"/>
      <c r="O802" s="134"/>
      <c r="P802" s="134"/>
      <c r="Q802" s="134"/>
      <c r="R802" s="134"/>
      <c r="S802" s="134"/>
      <c r="T802" s="134"/>
      <c r="U802" s="134"/>
      <c r="V802" s="134"/>
      <c r="W802" s="134"/>
      <c r="X802" s="134"/>
      <c r="Y802" s="134"/>
      <c r="Z802" s="134"/>
    </row>
    <row r="803" spans="1:26" ht="24" customHeight="1" x14ac:dyDescent="0.2">
      <c r="A803" s="133"/>
      <c r="B803" s="134"/>
      <c r="C803" s="134"/>
      <c r="D803" s="134"/>
      <c r="E803" s="134"/>
      <c r="F803" s="134"/>
      <c r="G803" s="134"/>
      <c r="H803" s="134"/>
      <c r="I803" s="134"/>
      <c r="J803" s="134"/>
      <c r="K803" s="134"/>
      <c r="L803" s="134"/>
      <c r="M803" s="134"/>
      <c r="N803" s="134"/>
      <c r="O803" s="134"/>
      <c r="P803" s="134"/>
      <c r="Q803" s="134"/>
      <c r="R803" s="134"/>
      <c r="S803" s="134"/>
      <c r="T803" s="134"/>
      <c r="U803" s="134"/>
      <c r="V803" s="134"/>
      <c r="W803" s="134"/>
      <c r="X803" s="134"/>
      <c r="Y803" s="134"/>
      <c r="Z803" s="134"/>
    </row>
    <row r="804" spans="1:26" ht="24" customHeight="1" x14ac:dyDescent="0.2">
      <c r="A804" s="133"/>
      <c r="B804" s="134"/>
      <c r="C804" s="134"/>
      <c r="D804" s="134"/>
      <c r="E804" s="134"/>
      <c r="F804" s="134"/>
      <c r="G804" s="134"/>
      <c r="H804" s="134"/>
      <c r="I804" s="134"/>
      <c r="J804" s="134"/>
      <c r="K804" s="134"/>
      <c r="L804" s="134"/>
      <c r="M804" s="134"/>
      <c r="N804" s="134"/>
      <c r="O804" s="134"/>
      <c r="P804" s="134"/>
      <c r="Q804" s="134"/>
      <c r="R804" s="134"/>
      <c r="S804" s="134"/>
      <c r="T804" s="134"/>
      <c r="U804" s="134"/>
      <c r="V804" s="134"/>
      <c r="W804" s="134"/>
      <c r="X804" s="134"/>
      <c r="Y804" s="134"/>
      <c r="Z804" s="134"/>
    </row>
    <row r="805" spans="1:26" ht="24" customHeight="1" x14ac:dyDescent="0.2">
      <c r="A805" s="133"/>
      <c r="B805" s="134"/>
      <c r="C805" s="134"/>
      <c r="D805" s="134"/>
      <c r="E805" s="134"/>
      <c r="F805" s="134"/>
      <c r="G805" s="134"/>
      <c r="H805" s="134"/>
      <c r="I805" s="134"/>
      <c r="J805" s="134"/>
      <c r="K805" s="134"/>
      <c r="L805" s="134"/>
      <c r="M805" s="134"/>
      <c r="N805" s="134"/>
      <c r="O805" s="134"/>
      <c r="P805" s="134"/>
      <c r="Q805" s="134"/>
      <c r="R805" s="134"/>
      <c r="S805" s="134"/>
      <c r="T805" s="134"/>
      <c r="U805" s="134"/>
      <c r="V805" s="134"/>
      <c r="W805" s="134"/>
      <c r="X805" s="134"/>
      <c r="Y805" s="134"/>
      <c r="Z805" s="134"/>
    </row>
    <row r="806" spans="1:26" ht="24" customHeight="1" x14ac:dyDescent="0.2">
      <c r="A806" s="133"/>
      <c r="B806" s="134"/>
      <c r="C806" s="134"/>
      <c r="D806" s="134"/>
      <c r="E806" s="134"/>
      <c r="F806" s="134"/>
      <c r="G806" s="134"/>
      <c r="H806" s="134"/>
      <c r="I806" s="134"/>
      <c r="J806" s="134"/>
      <c r="K806" s="134"/>
      <c r="L806" s="134"/>
      <c r="M806" s="134"/>
      <c r="N806" s="134"/>
      <c r="O806" s="134"/>
      <c r="P806" s="134"/>
      <c r="Q806" s="134"/>
      <c r="R806" s="134"/>
      <c r="S806" s="134"/>
      <c r="T806" s="134"/>
      <c r="U806" s="134"/>
      <c r="V806" s="134"/>
      <c r="W806" s="134"/>
      <c r="X806" s="134"/>
      <c r="Y806" s="134"/>
      <c r="Z806" s="134"/>
    </row>
    <row r="807" spans="1:26" ht="24" customHeight="1" x14ac:dyDescent="0.2">
      <c r="A807" s="133"/>
      <c r="B807" s="134"/>
      <c r="C807" s="134"/>
      <c r="D807" s="134"/>
      <c r="E807" s="134"/>
      <c r="F807" s="134"/>
      <c r="G807" s="134"/>
      <c r="H807" s="134"/>
      <c r="I807" s="134"/>
      <c r="J807" s="134"/>
      <c r="K807" s="134"/>
      <c r="L807" s="134"/>
      <c r="M807" s="134"/>
      <c r="N807" s="134"/>
      <c r="O807" s="134"/>
      <c r="P807" s="134"/>
      <c r="Q807" s="134"/>
      <c r="R807" s="134"/>
      <c r="S807" s="134"/>
      <c r="T807" s="134"/>
      <c r="U807" s="134"/>
      <c r="V807" s="134"/>
      <c r="W807" s="134"/>
      <c r="X807" s="134"/>
      <c r="Y807" s="134"/>
      <c r="Z807" s="134"/>
    </row>
    <row r="808" spans="1:26" ht="24" customHeight="1" x14ac:dyDescent="0.2">
      <c r="A808" s="133"/>
      <c r="B808" s="134"/>
      <c r="C808" s="134"/>
      <c r="D808" s="134"/>
      <c r="E808" s="134"/>
      <c r="F808" s="134"/>
      <c r="G808" s="134"/>
      <c r="H808" s="134"/>
      <c r="I808" s="134"/>
      <c r="J808" s="134"/>
      <c r="K808" s="134"/>
      <c r="L808" s="134"/>
      <c r="M808" s="134"/>
      <c r="N808" s="134"/>
      <c r="O808" s="134"/>
      <c r="P808" s="134"/>
      <c r="Q808" s="134"/>
      <c r="R808" s="134"/>
      <c r="S808" s="134"/>
      <c r="T808" s="134"/>
      <c r="U808" s="134"/>
      <c r="V808" s="134"/>
      <c r="W808" s="134"/>
      <c r="X808" s="134"/>
      <c r="Y808" s="134"/>
      <c r="Z808" s="134"/>
    </row>
    <row r="809" spans="1:26" ht="24" customHeight="1" x14ac:dyDescent="0.2">
      <c r="A809" s="133"/>
      <c r="B809" s="134"/>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row>
    <row r="810" spans="1:26" ht="24" customHeight="1" x14ac:dyDescent="0.2">
      <c r="A810" s="133"/>
      <c r="B810" s="134"/>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row>
    <row r="811" spans="1:26" ht="24" customHeight="1" x14ac:dyDescent="0.2">
      <c r="A811" s="133"/>
      <c r="B811" s="134"/>
      <c r="C811" s="134"/>
      <c r="D811" s="134"/>
      <c r="E811" s="134"/>
      <c r="F811" s="134"/>
      <c r="G811" s="134"/>
      <c r="H811" s="134"/>
      <c r="I811" s="134"/>
      <c r="J811" s="134"/>
      <c r="K811" s="134"/>
      <c r="L811" s="134"/>
      <c r="M811" s="134"/>
      <c r="N811" s="134"/>
      <c r="O811" s="134"/>
      <c r="P811" s="134"/>
      <c r="Q811" s="134"/>
      <c r="R811" s="134"/>
      <c r="S811" s="134"/>
      <c r="T811" s="134"/>
      <c r="U811" s="134"/>
      <c r="V811" s="134"/>
      <c r="W811" s="134"/>
      <c r="X811" s="134"/>
      <c r="Y811" s="134"/>
      <c r="Z811" s="134"/>
    </row>
    <row r="812" spans="1:26" ht="24" customHeight="1" x14ac:dyDescent="0.2">
      <c r="A812" s="133"/>
      <c r="B812" s="134"/>
      <c r="C812" s="134"/>
      <c r="D812" s="134"/>
      <c r="E812" s="134"/>
      <c r="F812" s="134"/>
      <c r="G812" s="134"/>
      <c r="H812" s="134"/>
      <c r="I812" s="134"/>
      <c r="J812" s="134"/>
      <c r="K812" s="134"/>
      <c r="L812" s="134"/>
      <c r="M812" s="134"/>
      <c r="N812" s="134"/>
      <c r="O812" s="134"/>
      <c r="P812" s="134"/>
      <c r="Q812" s="134"/>
      <c r="R812" s="134"/>
      <c r="S812" s="134"/>
      <c r="T812" s="134"/>
      <c r="U812" s="134"/>
      <c r="V812" s="134"/>
      <c r="W812" s="134"/>
      <c r="X812" s="134"/>
      <c r="Y812" s="134"/>
      <c r="Z812" s="134"/>
    </row>
    <row r="813" spans="1:26" ht="24" customHeight="1" x14ac:dyDescent="0.2">
      <c r="A813" s="133"/>
      <c r="B813" s="134"/>
      <c r="C813" s="134"/>
      <c r="D813" s="134"/>
      <c r="E813" s="134"/>
      <c r="F813" s="134"/>
      <c r="G813" s="134"/>
      <c r="H813" s="134"/>
      <c r="I813" s="134"/>
      <c r="J813" s="134"/>
      <c r="K813" s="134"/>
      <c r="L813" s="134"/>
      <c r="M813" s="134"/>
      <c r="N813" s="134"/>
      <c r="O813" s="134"/>
      <c r="P813" s="134"/>
      <c r="Q813" s="134"/>
      <c r="R813" s="134"/>
      <c r="S813" s="134"/>
      <c r="T813" s="134"/>
      <c r="U813" s="134"/>
      <c r="V813" s="134"/>
      <c r="W813" s="134"/>
      <c r="X813" s="134"/>
      <c r="Y813" s="134"/>
      <c r="Z813" s="134"/>
    </row>
    <row r="814" spans="1:26" ht="24" customHeight="1" x14ac:dyDescent="0.2">
      <c r="A814" s="133"/>
      <c r="B814" s="134"/>
      <c r="C814" s="134"/>
      <c r="D814" s="134"/>
      <c r="E814" s="134"/>
      <c r="F814" s="134"/>
      <c r="G814" s="134"/>
      <c r="H814" s="134"/>
      <c r="I814" s="134"/>
      <c r="J814" s="134"/>
      <c r="K814" s="134"/>
      <c r="L814" s="134"/>
      <c r="M814" s="134"/>
      <c r="N814" s="134"/>
      <c r="O814" s="134"/>
      <c r="P814" s="134"/>
      <c r="Q814" s="134"/>
      <c r="R814" s="134"/>
      <c r="S814" s="134"/>
      <c r="T814" s="134"/>
      <c r="U814" s="134"/>
      <c r="V814" s="134"/>
      <c r="W814" s="134"/>
      <c r="X814" s="134"/>
      <c r="Y814" s="134"/>
      <c r="Z814" s="134"/>
    </row>
    <row r="815" spans="1:26" ht="24" customHeight="1" x14ac:dyDescent="0.2">
      <c r="A815" s="133"/>
      <c r="B815" s="134"/>
      <c r="C815" s="134"/>
      <c r="D815" s="134"/>
      <c r="E815" s="134"/>
      <c r="F815" s="134"/>
      <c r="G815" s="134"/>
      <c r="H815" s="134"/>
      <c r="I815" s="134"/>
      <c r="J815" s="134"/>
      <c r="K815" s="134"/>
      <c r="L815" s="134"/>
      <c r="M815" s="134"/>
      <c r="N815" s="134"/>
      <c r="O815" s="134"/>
      <c r="P815" s="134"/>
      <c r="Q815" s="134"/>
      <c r="R815" s="134"/>
      <c r="S815" s="134"/>
      <c r="T815" s="134"/>
      <c r="U815" s="134"/>
      <c r="V815" s="134"/>
      <c r="W815" s="134"/>
      <c r="X815" s="134"/>
      <c r="Y815" s="134"/>
      <c r="Z815" s="134"/>
    </row>
    <row r="816" spans="1:26" ht="24" customHeight="1" x14ac:dyDescent="0.2">
      <c r="A816" s="133"/>
      <c r="B816" s="134"/>
      <c r="C816" s="134"/>
      <c r="D816" s="134"/>
      <c r="E816" s="134"/>
      <c r="F816" s="134"/>
      <c r="G816" s="134"/>
      <c r="H816" s="134"/>
      <c r="I816" s="134"/>
      <c r="J816" s="134"/>
      <c r="K816" s="134"/>
      <c r="L816" s="134"/>
      <c r="M816" s="134"/>
      <c r="N816" s="134"/>
      <c r="O816" s="134"/>
      <c r="P816" s="134"/>
      <c r="Q816" s="134"/>
      <c r="R816" s="134"/>
      <c r="S816" s="134"/>
      <c r="T816" s="134"/>
      <c r="U816" s="134"/>
      <c r="V816" s="134"/>
      <c r="W816" s="134"/>
      <c r="X816" s="134"/>
      <c r="Y816" s="134"/>
      <c r="Z816" s="134"/>
    </row>
    <row r="817" spans="1:26" ht="24" customHeight="1" x14ac:dyDescent="0.2">
      <c r="A817" s="133"/>
      <c r="B817" s="134"/>
      <c r="C817" s="134"/>
      <c r="D817" s="134"/>
      <c r="E817" s="134"/>
      <c r="F817" s="134"/>
      <c r="G817" s="134"/>
      <c r="H817" s="134"/>
      <c r="I817" s="134"/>
      <c r="J817" s="134"/>
      <c r="K817" s="134"/>
      <c r="L817" s="134"/>
      <c r="M817" s="134"/>
      <c r="N817" s="134"/>
      <c r="O817" s="134"/>
      <c r="P817" s="134"/>
      <c r="Q817" s="134"/>
      <c r="R817" s="134"/>
      <c r="S817" s="134"/>
      <c r="T817" s="134"/>
      <c r="U817" s="134"/>
      <c r="V817" s="134"/>
      <c r="W817" s="134"/>
      <c r="X817" s="134"/>
      <c r="Y817" s="134"/>
      <c r="Z817" s="134"/>
    </row>
    <row r="818" spans="1:26" ht="24" customHeight="1" x14ac:dyDescent="0.2">
      <c r="A818" s="133"/>
      <c r="B818" s="134"/>
      <c r="C818" s="134"/>
      <c r="D818" s="134"/>
      <c r="E818" s="134"/>
      <c r="F818" s="134"/>
      <c r="G818" s="134"/>
      <c r="H818" s="134"/>
      <c r="I818" s="134"/>
      <c r="J818" s="134"/>
      <c r="K818" s="134"/>
      <c r="L818" s="134"/>
      <c r="M818" s="134"/>
      <c r="N818" s="134"/>
      <c r="O818" s="134"/>
      <c r="P818" s="134"/>
      <c r="Q818" s="134"/>
      <c r="R818" s="134"/>
      <c r="S818" s="134"/>
      <c r="T818" s="134"/>
      <c r="U818" s="134"/>
      <c r="V818" s="134"/>
      <c r="W818" s="134"/>
      <c r="X818" s="134"/>
      <c r="Y818" s="134"/>
      <c r="Z818" s="134"/>
    </row>
    <row r="819" spans="1:26" ht="24" customHeight="1" x14ac:dyDescent="0.2">
      <c r="A819" s="133"/>
      <c r="B819" s="134"/>
      <c r="C819" s="134"/>
      <c r="D819" s="134"/>
      <c r="E819" s="134"/>
      <c r="F819" s="134"/>
      <c r="G819" s="134"/>
      <c r="H819" s="134"/>
      <c r="I819" s="134"/>
      <c r="J819" s="134"/>
      <c r="K819" s="134"/>
      <c r="L819" s="134"/>
      <c r="M819" s="134"/>
      <c r="N819" s="134"/>
      <c r="O819" s="134"/>
      <c r="P819" s="134"/>
      <c r="Q819" s="134"/>
      <c r="R819" s="134"/>
      <c r="S819" s="134"/>
      <c r="T819" s="134"/>
      <c r="U819" s="134"/>
      <c r="V819" s="134"/>
      <c r="W819" s="134"/>
      <c r="X819" s="134"/>
      <c r="Y819" s="134"/>
      <c r="Z819" s="134"/>
    </row>
    <row r="820" spans="1:26" ht="24" customHeight="1" x14ac:dyDescent="0.2">
      <c r="A820" s="133"/>
      <c r="B820" s="134"/>
      <c r="C820" s="134"/>
      <c r="D820" s="134"/>
      <c r="E820" s="134"/>
      <c r="F820" s="134"/>
      <c r="G820" s="134"/>
      <c r="H820" s="134"/>
      <c r="I820" s="134"/>
      <c r="J820" s="134"/>
      <c r="K820" s="134"/>
      <c r="L820" s="134"/>
      <c r="M820" s="134"/>
      <c r="N820" s="134"/>
      <c r="O820" s="134"/>
      <c r="P820" s="134"/>
      <c r="Q820" s="134"/>
      <c r="R820" s="134"/>
      <c r="S820" s="134"/>
      <c r="T820" s="134"/>
      <c r="U820" s="134"/>
      <c r="V820" s="134"/>
      <c r="W820" s="134"/>
      <c r="X820" s="134"/>
      <c r="Y820" s="134"/>
      <c r="Z820" s="134"/>
    </row>
    <row r="821" spans="1:26" ht="24" customHeight="1" x14ac:dyDescent="0.2">
      <c r="A821" s="133"/>
      <c r="B821" s="134"/>
      <c r="C821" s="134"/>
      <c r="D821" s="134"/>
      <c r="E821" s="134"/>
      <c r="F821" s="134"/>
      <c r="G821" s="134"/>
      <c r="H821" s="134"/>
      <c r="I821" s="134"/>
      <c r="J821" s="134"/>
      <c r="K821" s="134"/>
      <c r="L821" s="134"/>
      <c r="M821" s="134"/>
      <c r="N821" s="134"/>
      <c r="O821" s="134"/>
      <c r="P821" s="134"/>
      <c r="Q821" s="134"/>
      <c r="R821" s="134"/>
      <c r="S821" s="134"/>
      <c r="T821" s="134"/>
      <c r="U821" s="134"/>
      <c r="V821" s="134"/>
      <c r="W821" s="134"/>
      <c r="X821" s="134"/>
      <c r="Y821" s="134"/>
      <c r="Z821" s="134"/>
    </row>
    <row r="822" spans="1:26" ht="24" customHeight="1" x14ac:dyDescent="0.2">
      <c r="A822" s="133"/>
      <c r="B822" s="134"/>
      <c r="C822" s="134"/>
      <c r="D822" s="134"/>
      <c r="E822" s="134"/>
      <c r="F822" s="134"/>
      <c r="G822" s="134"/>
      <c r="H822" s="134"/>
      <c r="I822" s="134"/>
      <c r="J822" s="134"/>
      <c r="K822" s="134"/>
      <c r="L822" s="134"/>
      <c r="M822" s="134"/>
      <c r="N822" s="134"/>
      <c r="O822" s="134"/>
      <c r="P822" s="134"/>
      <c r="Q822" s="134"/>
      <c r="R822" s="134"/>
      <c r="S822" s="134"/>
      <c r="T822" s="134"/>
      <c r="U822" s="134"/>
      <c r="V822" s="134"/>
      <c r="W822" s="134"/>
      <c r="X822" s="134"/>
      <c r="Y822" s="134"/>
      <c r="Z822" s="134"/>
    </row>
    <row r="823" spans="1:26" ht="24" customHeight="1" x14ac:dyDescent="0.2">
      <c r="A823" s="133"/>
      <c r="B823" s="134"/>
      <c r="C823" s="134"/>
      <c r="D823" s="134"/>
      <c r="E823" s="134"/>
      <c r="F823" s="134"/>
      <c r="G823" s="134"/>
      <c r="H823" s="134"/>
      <c r="I823" s="134"/>
      <c r="J823" s="134"/>
      <c r="K823" s="134"/>
      <c r="L823" s="134"/>
      <c r="M823" s="134"/>
      <c r="N823" s="134"/>
      <c r="O823" s="134"/>
      <c r="P823" s="134"/>
      <c r="Q823" s="134"/>
      <c r="R823" s="134"/>
      <c r="S823" s="134"/>
      <c r="T823" s="134"/>
      <c r="U823" s="134"/>
      <c r="V823" s="134"/>
      <c r="W823" s="134"/>
      <c r="X823" s="134"/>
      <c r="Y823" s="134"/>
      <c r="Z823" s="134"/>
    </row>
    <row r="824" spans="1:26" ht="24" customHeight="1" x14ac:dyDescent="0.2">
      <c r="A824" s="133"/>
      <c r="B824" s="134"/>
      <c r="C824" s="134"/>
      <c r="D824" s="134"/>
      <c r="E824" s="134"/>
      <c r="F824" s="134"/>
      <c r="G824" s="134"/>
      <c r="H824" s="134"/>
      <c r="I824" s="134"/>
      <c r="J824" s="134"/>
      <c r="K824" s="134"/>
      <c r="L824" s="134"/>
      <c r="M824" s="134"/>
      <c r="N824" s="134"/>
      <c r="O824" s="134"/>
      <c r="P824" s="134"/>
      <c r="Q824" s="134"/>
      <c r="R824" s="134"/>
      <c r="S824" s="134"/>
      <c r="T824" s="134"/>
      <c r="U824" s="134"/>
      <c r="V824" s="134"/>
      <c r="W824" s="134"/>
      <c r="X824" s="134"/>
      <c r="Y824" s="134"/>
      <c r="Z824" s="134"/>
    </row>
    <row r="825" spans="1:26" ht="24" customHeight="1" x14ac:dyDescent="0.2">
      <c r="A825" s="133"/>
      <c r="B825" s="134"/>
      <c r="C825" s="134"/>
      <c r="D825" s="134"/>
      <c r="E825" s="134"/>
      <c r="F825" s="134"/>
      <c r="G825" s="134"/>
      <c r="H825" s="134"/>
      <c r="I825" s="134"/>
      <c r="J825" s="134"/>
      <c r="K825" s="134"/>
      <c r="L825" s="134"/>
      <c r="M825" s="134"/>
      <c r="N825" s="134"/>
      <c r="O825" s="134"/>
      <c r="P825" s="134"/>
      <c r="Q825" s="134"/>
      <c r="R825" s="134"/>
      <c r="S825" s="134"/>
      <c r="T825" s="134"/>
      <c r="U825" s="134"/>
      <c r="V825" s="134"/>
      <c r="W825" s="134"/>
      <c r="X825" s="134"/>
      <c r="Y825" s="134"/>
      <c r="Z825" s="134"/>
    </row>
    <row r="826" spans="1:26" ht="24" customHeight="1" x14ac:dyDescent="0.2">
      <c r="A826" s="133"/>
      <c r="B826" s="134"/>
      <c r="C826" s="134"/>
      <c r="D826" s="134"/>
      <c r="E826" s="134"/>
      <c r="F826" s="134"/>
      <c r="G826" s="134"/>
      <c r="H826" s="134"/>
      <c r="I826" s="134"/>
      <c r="J826" s="134"/>
      <c r="K826" s="134"/>
      <c r="L826" s="134"/>
      <c r="M826" s="134"/>
      <c r="N826" s="134"/>
      <c r="O826" s="134"/>
      <c r="P826" s="134"/>
      <c r="Q826" s="134"/>
      <c r="R826" s="134"/>
      <c r="S826" s="134"/>
      <c r="T826" s="134"/>
      <c r="U826" s="134"/>
      <c r="V826" s="134"/>
      <c r="W826" s="134"/>
      <c r="X826" s="134"/>
      <c r="Y826" s="134"/>
      <c r="Z826" s="134"/>
    </row>
    <row r="827" spans="1:26" ht="24" customHeight="1" x14ac:dyDescent="0.2">
      <c r="A827" s="133"/>
      <c r="B827" s="134"/>
      <c r="C827" s="134"/>
      <c r="D827" s="134"/>
      <c r="E827" s="134"/>
      <c r="F827" s="134"/>
      <c r="G827" s="134"/>
      <c r="H827" s="134"/>
      <c r="I827" s="134"/>
      <c r="J827" s="134"/>
      <c r="K827" s="134"/>
      <c r="L827" s="134"/>
      <c r="M827" s="134"/>
      <c r="N827" s="134"/>
      <c r="O827" s="134"/>
      <c r="P827" s="134"/>
      <c r="Q827" s="134"/>
      <c r="R827" s="134"/>
      <c r="S827" s="134"/>
      <c r="T827" s="134"/>
      <c r="U827" s="134"/>
      <c r="V827" s="134"/>
      <c r="W827" s="134"/>
      <c r="X827" s="134"/>
      <c r="Y827" s="134"/>
      <c r="Z827" s="134"/>
    </row>
    <row r="828" spans="1:26" ht="24" customHeight="1" x14ac:dyDescent="0.2">
      <c r="A828" s="133"/>
      <c r="B828" s="134"/>
      <c r="C828" s="134"/>
      <c r="D828" s="134"/>
      <c r="E828" s="134"/>
      <c r="F828" s="134"/>
      <c r="G828" s="134"/>
      <c r="H828" s="134"/>
      <c r="I828" s="134"/>
      <c r="J828" s="134"/>
      <c r="K828" s="134"/>
      <c r="L828" s="134"/>
      <c r="M828" s="134"/>
      <c r="N828" s="134"/>
      <c r="O828" s="134"/>
      <c r="P828" s="134"/>
      <c r="Q828" s="134"/>
      <c r="R828" s="134"/>
      <c r="S828" s="134"/>
      <c r="T828" s="134"/>
      <c r="U828" s="134"/>
      <c r="V828" s="134"/>
      <c r="W828" s="134"/>
      <c r="X828" s="134"/>
      <c r="Y828" s="134"/>
      <c r="Z828" s="134"/>
    </row>
    <row r="829" spans="1:26" ht="24" customHeight="1" x14ac:dyDescent="0.2">
      <c r="A829" s="133"/>
      <c r="B829" s="134"/>
      <c r="C829" s="134"/>
      <c r="D829" s="134"/>
      <c r="E829" s="134"/>
      <c r="F829" s="134"/>
      <c r="G829" s="134"/>
      <c r="H829" s="134"/>
      <c r="I829" s="134"/>
      <c r="J829" s="134"/>
      <c r="K829" s="134"/>
      <c r="L829" s="134"/>
      <c r="M829" s="134"/>
      <c r="N829" s="134"/>
      <c r="O829" s="134"/>
      <c r="P829" s="134"/>
      <c r="Q829" s="134"/>
      <c r="R829" s="134"/>
      <c r="S829" s="134"/>
      <c r="T829" s="134"/>
      <c r="U829" s="134"/>
      <c r="V829" s="134"/>
      <c r="W829" s="134"/>
      <c r="X829" s="134"/>
      <c r="Y829" s="134"/>
      <c r="Z829" s="134"/>
    </row>
    <row r="830" spans="1:26" ht="24" customHeight="1" x14ac:dyDescent="0.2">
      <c r="A830" s="133"/>
      <c r="B830" s="134"/>
      <c r="C830" s="134"/>
      <c r="D830" s="134"/>
      <c r="E830" s="134"/>
      <c r="F830" s="134"/>
      <c r="G830" s="134"/>
      <c r="H830" s="134"/>
      <c r="I830" s="134"/>
      <c r="J830" s="134"/>
      <c r="K830" s="134"/>
      <c r="L830" s="134"/>
      <c r="M830" s="134"/>
      <c r="N830" s="134"/>
      <c r="O830" s="134"/>
      <c r="P830" s="134"/>
      <c r="Q830" s="134"/>
      <c r="R830" s="134"/>
      <c r="S830" s="134"/>
      <c r="T830" s="134"/>
      <c r="U830" s="134"/>
      <c r="V830" s="134"/>
      <c r="W830" s="134"/>
      <c r="X830" s="134"/>
      <c r="Y830" s="134"/>
      <c r="Z830" s="134"/>
    </row>
    <row r="831" spans="1:26" ht="24" customHeight="1" x14ac:dyDescent="0.2">
      <c r="A831" s="133"/>
      <c r="B831" s="134"/>
      <c r="C831" s="134"/>
      <c r="D831" s="134"/>
      <c r="E831" s="134"/>
      <c r="F831" s="134"/>
      <c r="G831" s="134"/>
      <c r="H831" s="134"/>
      <c r="I831" s="134"/>
      <c r="J831" s="134"/>
      <c r="K831" s="134"/>
      <c r="L831" s="134"/>
      <c r="M831" s="134"/>
      <c r="N831" s="134"/>
      <c r="O831" s="134"/>
      <c r="P831" s="134"/>
      <c r="Q831" s="134"/>
      <c r="R831" s="134"/>
      <c r="S831" s="134"/>
      <c r="T831" s="134"/>
      <c r="U831" s="134"/>
      <c r="V831" s="134"/>
      <c r="W831" s="134"/>
      <c r="X831" s="134"/>
      <c r="Y831" s="134"/>
      <c r="Z831" s="134"/>
    </row>
    <row r="832" spans="1:26" ht="24" customHeight="1" x14ac:dyDescent="0.2">
      <c r="A832" s="133"/>
      <c r="B832" s="134"/>
      <c r="C832" s="134"/>
      <c r="D832" s="134"/>
      <c r="E832" s="134"/>
      <c r="F832" s="134"/>
      <c r="G832" s="134"/>
      <c r="H832" s="134"/>
      <c r="I832" s="134"/>
      <c r="J832" s="134"/>
      <c r="K832" s="134"/>
      <c r="L832" s="134"/>
      <c r="M832" s="134"/>
      <c r="N832" s="134"/>
      <c r="O832" s="134"/>
      <c r="P832" s="134"/>
      <c r="Q832" s="134"/>
      <c r="R832" s="134"/>
      <c r="S832" s="134"/>
      <c r="T832" s="134"/>
      <c r="U832" s="134"/>
      <c r="V832" s="134"/>
      <c r="W832" s="134"/>
      <c r="X832" s="134"/>
      <c r="Y832" s="134"/>
      <c r="Z832" s="134"/>
    </row>
    <row r="833" spans="1:26" ht="24" customHeight="1" x14ac:dyDescent="0.2">
      <c r="A833" s="133"/>
      <c r="B833" s="134"/>
      <c r="C833" s="134"/>
      <c r="D833" s="134"/>
      <c r="E833" s="134"/>
      <c r="F833" s="134"/>
      <c r="G833" s="134"/>
      <c r="H833" s="134"/>
      <c r="I833" s="134"/>
      <c r="J833" s="134"/>
      <c r="K833" s="134"/>
      <c r="L833" s="134"/>
      <c r="M833" s="134"/>
      <c r="N833" s="134"/>
      <c r="O833" s="134"/>
      <c r="P833" s="134"/>
      <c r="Q833" s="134"/>
      <c r="R833" s="134"/>
      <c r="S833" s="134"/>
      <c r="T833" s="134"/>
      <c r="U833" s="134"/>
      <c r="V833" s="134"/>
      <c r="W833" s="134"/>
      <c r="X833" s="134"/>
      <c r="Y833" s="134"/>
      <c r="Z833" s="134"/>
    </row>
    <row r="834" spans="1:26" ht="24" customHeight="1" x14ac:dyDescent="0.2">
      <c r="A834" s="133"/>
      <c r="B834" s="134"/>
      <c r="C834" s="134"/>
      <c r="D834" s="134"/>
      <c r="E834" s="134"/>
      <c r="F834" s="134"/>
      <c r="G834" s="134"/>
      <c r="H834" s="134"/>
      <c r="I834" s="134"/>
      <c r="J834" s="134"/>
      <c r="K834" s="134"/>
      <c r="L834" s="134"/>
      <c r="M834" s="134"/>
      <c r="N834" s="134"/>
      <c r="O834" s="134"/>
      <c r="P834" s="134"/>
      <c r="Q834" s="134"/>
      <c r="R834" s="134"/>
      <c r="S834" s="134"/>
      <c r="T834" s="134"/>
      <c r="U834" s="134"/>
      <c r="V834" s="134"/>
      <c r="W834" s="134"/>
      <c r="X834" s="134"/>
      <c r="Y834" s="134"/>
      <c r="Z834" s="134"/>
    </row>
    <row r="835" spans="1:26" ht="24" customHeight="1" x14ac:dyDescent="0.2">
      <c r="A835" s="133"/>
      <c r="B835" s="134"/>
      <c r="C835" s="134"/>
      <c r="D835" s="134"/>
      <c r="E835" s="134"/>
      <c r="F835" s="134"/>
      <c r="G835" s="134"/>
      <c r="H835" s="134"/>
      <c r="I835" s="134"/>
      <c r="J835" s="134"/>
      <c r="K835" s="134"/>
      <c r="L835" s="134"/>
      <c r="M835" s="134"/>
      <c r="N835" s="134"/>
      <c r="O835" s="134"/>
      <c r="P835" s="134"/>
      <c r="Q835" s="134"/>
      <c r="R835" s="134"/>
      <c r="S835" s="134"/>
      <c r="T835" s="134"/>
      <c r="U835" s="134"/>
      <c r="V835" s="134"/>
      <c r="W835" s="134"/>
      <c r="X835" s="134"/>
      <c r="Y835" s="134"/>
      <c r="Z835" s="134"/>
    </row>
    <row r="836" spans="1:26" ht="24" customHeight="1" x14ac:dyDescent="0.2">
      <c r="A836" s="133"/>
      <c r="B836" s="134"/>
      <c r="C836" s="134"/>
      <c r="D836" s="134"/>
      <c r="E836" s="134"/>
      <c r="F836" s="134"/>
      <c r="G836" s="134"/>
      <c r="H836" s="134"/>
      <c r="I836" s="134"/>
      <c r="J836" s="134"/>
      <c r="K836" s="134"/>
      <c r="L836" s="134"/>
      <c r="M836" s="134"/>
      <c r="N836" s="134"/>
      <c r="O836" s="134"/>
      <c r="P836" s="134"/>
      <c r="Q836" s="134"/>
      <c r="R836" s="134"/>
      <c r="S836" s="134"/>
      <c r="T836" s="134"/>
      <c r="U836" s="134"/>
      <c r="V836" s="134"/>
      <c r="W836" s="134"/>
      <c r="X836" s="134"/>
      <c r="Y836" s="134"/>
      <c r="Z836" s="134"/>
    </row>
    <row r="837" spans="1:26" ht="24" customHeight="1" x14ac:dyDescent="0.2">
      <c r="A837" s="133"/>
      <c r="B837" s="134"/>
      <c r="C837" s="134"/>
      <c r="D837" s="134"/>
      <c r="E837" s="134"/>
      <c r="F837" s="134"/>
      <c r="G837" s="134"/>
      <c r="H837" s="134"/>
      <c r="I837" s="134"/>
      <c r="J837" s="134"/>
      <c r="K837" s="134"/>
      <c r="L837" s="134"/>
      <c r="M837" s="134"/>
      <c r="N837" s="134"/>
      <c r="O837" s="134"/>
      <c r="P837" s="134"/>
      <c r="Q837" s="134"/>
      <c r="R837" s="134"/>
      <c r="S837" s="134"/>
      <c r="T837" s="134"/>
      <c r="U837" s="134"/>
      <c r="V837" s="134"/>
      <c r="W837" s="134"/>
      <c r="X837" s="134"/>
      <c r="Y837" s="134"/>
      <c r="Z837" s="134"/>
    </row>
    <row r="838" spans="1:26" ht="24" customHeight="1" x14ac:dyDescent="0.2">
      <c r="A838" s="133"/>
      <c r="B838" s="134"/>
      <c r="C838" s="134"/>
      <c r="D838" s="134"/>
      <c r="E838" s="134"/>
      <c r="F838" s="134"/>
      <c r="G838" s="134"/>
      <c r="H838" s="134"/>
      <c r="I838" s="134"/>
      <c r="J838" s="134"/>
      <c r="K838" s="134"/>
      <c r="L838" s="134"/>
      <c r="M838" s="134"/>
      <c r="N838" s="134"/>
      <c r="O838" s="134"/>
      <c r="P838" s="134"/>
      <c r="Q838" s="134"/>
      <c r="R838" s="134"/>
      <c r="S838" s="134"/>
      <c r="T838" s="134"/>
      <c r="U838" s="134"/>
      <c r="V838" s="134"/>
      <c r="W838" s="134"/>
      <c r="X838" s="134"/>
      <c r="Y838" s="134"/>
      <c r="Z838" s="134"/>
    </row>
    <row r="839" spans="1:26" ht="24" customHeight="1" x14ac:dyDescent="0.2">
      <c r="A839" s="133"/>
      <c r="B839" s="134"/>
      <c r="C839" s="134"/>
      <c r="D839" s="134"/>
      <c r="E839" s="134"/>
      <c r="F839" s="134"/>
      <c r="G839" s="134"/>
      <c r="H839" s="134"/>
      <c r="I839" s="134"/>
      <c r="J839" s="134"/>
      <c r="K839" s="134"/>
      <c r="L839" s="134"/>
      <c r="M839" s="134"/>
      <c r="N839" s="134"/>
      <c r="O839" s="134"/>
      <c r="P839" s="134"/>
      <c r="Q839" s="134"/>
      <c r="R839" s="134"/>
      <c r="S839" s="134"/>
      <c r="T839" s="134"/>
      <c r="U839" s="134"/>
      <c r="V839" s="134"/>
      <c r="W839" s="134"/>
      <c r="X839" s="134"/>
      <c r="Y839" s="134"/>
      <c r="Z839" s="134"/>
    </row>
    <row r="840" spans="1:26" ht="24" customHeight="1" x14ac:dyDescent="0.2">
      <c r="A840" s="133"/>
      <c r="B840" s="134"/>
      <c r="C840" s="134"/>
      <c r="D840" s="134"/>
      <c r="E840" s="134"/>
      <c r="F840" s="134"/>
      <c r="G840" s="134"/>
      <c r="H840" s="134"/>
      <c r="I840" s="134"/>
      <c r="J840" s="134"/>
      <c r="K840" s="134"/>
      <c r="L840" s="134"/>
      <c r="M840" s="134"/>
      <c r="N840" s="134"/>
      <c r="O840" s="134"/>
      <c r="P840" s="134"/>
      <c r="Q840" s="134"/>
      <c r="R840" s="134"/>
      <c r="S840" s="134"/>
      <c r="T840" s="134"/>
      <c r="U840" s="134"/>
      <c r="V840" s="134"/>
      <c r="W840" s="134"/>
      <c r="X840" s="134"/>
      <c r="Y840" s="134"/>
      <c r="Z840" s="134"/>
    </row>
    <row r="841" spans="1:26" ht="24" customHeight="1" x14ac:dyDescent="0.2">
      <c r="A841" s="133"/>
      <c r="B841" s="134"/>
      <c r="C841" s="134"/>
      <c r="D841" s="134"/>
      <c r="E841" s="134"/>
      <c r="F841" s="134"/>
      <c r="G841" s="134"/>
      <c r="H841" s="134"/>
      <c r="I841" s="134"/>
      <c r="J841" s="134"/>
      <c r="K841" s="134"/>
      <c r="L841" s="134"/>
      <c r="M841" s="134"/>
      <c r="N841" s="134"/>
      <c r="O841" s="134"/>
      <c r="P841" s="134"/>
      <c r="Q841" s="134"/>
      <c r="R841" s="134"/>
      <c r="S841" s="134"/>
      <c r="T841" s="134"/>
      <c r="U841" s="134"/>
      <c r="V841" s="134"/>
      <c r="W841" s="134"/>
      <c r="X841" s="134"/>
      <c r="Y841" s="134"/>
      <c r="Z841" s="134"/>
    </row>
    <row r="842" spans="1:26" ht="24" customHeight="1" x14ac:dyDescent="0.2">
      <c r="A842" s="133"/>
      <c r="B842" s="134"/>
      <c r="C842" s="134"/>
      <c r="D842" s="134"/>
      <c r="E842" s="134"/>
      <c r="F842" s="134"/>
      <c r="G842" s="134"/>
      <c r="H842" s="134"/>
      <c r="I842" s="134"/>
      <c r="J842" s="134"/>
      <c r="K842" s="134"/>
      <c r="L842" s="134"/>
      <c r="M842" s="134"/>
      <c r="N842" s="134"/>
      <c r="O842" s="134"/>
      <c r="P842" s="134"/>
      <c r="Q842" s="134"/>
      <c r="R842" s="134"/>
      <c r="S842" s="134"/>
      <c r="T842" s="134"/>
      <c r="U842" s="134"/>
      <c r="V842" s="134"/>
      <c r="W842" s="134"/>
      <c r="X842" s="134"/>
      <c r="Y842" s="134"/>
      <c r="Z842" s="134"/>
    </row>
    <row r="843" spans="1:26" ht="24" customHeight="1" x14ac:dyDescent="0.2">
      <c r="A843" s="133"/>
      <c r="B843" s="134"/>
      <c r="C843" s="134"/>
      <c r="D843" s="134"/>
      <c r="E843" s="134"/>
      <c r="F843" s="134"/>
      <c r="G843" s="134"/>
      <c r="H843" s="134"/>
      <c r="I843" s="134"/>
      <c r="J843" s="134"/>
      <c r="K843" s="134"/>
      <c r="L843" s="134"/>
      <c r="M843" s="134"/>
      <c r="N843" s="134"/>
      <c r="O843" s="134"/>
      <c r="P843" s="134"/>
      <c r="Q843" s="134"/>
      <c r="R843" s="134"/>
      <c r="S843" s="134"/>
      <c r="T843" s="134"/>
      <c r="U843" s="134"/>
      <c r="V843" s="134"/>
      <c r="W843" s="134"/>
      <c r="X843" s="134"/>
      <c r="Y843" s="134"/>
      <c r="Z843" s="134"/>
    </row>
    <row r="844" spans="1:26" ht="24" customHeight="1" x14ac:dyDescent="0.2">
      <c r="A844" s="133"/>
      <c r="B844" s="134"/>
      <c r="C844" s="134"/>
      <c r="D844" s="134"/>
      <c r="E844" s="134"/>
      <c r="F844" s="134"/>
      <c r="G844" s="134"/>
      <c r="H844" s="134"/>
      <c r="I844" s="134"/>
      <c r="J844" s="134"/>
      <c r="K844" s="134"/>
      <c r="L844" s="134"/>
      <c r="M844" s="134"/>
      <c r="N844" s="134"/>
      <c r="O844" s="134"/>
      <c r="P844" s="134"/>
      <c r="Q844" s="134"/>
      <c r="R844" s="134"/>
      <c r="S844" s="134"/>
      <c r="T844" s="134"/>
      <c r="U844" s="134"/>
      <c r="V844" s="134"/>
      <c r="W844" s="134"/>
      <c r="X844" s="134"/>
      <c r="Y844" s="134"/>
      <c r="Z844" s="134"/>
    </row>
    <row r="845" spans="1:26" ht="24" customHeight="1" x14ac:dyDescent="0.2">
      <c r="A845" s="133"/>
      <c r="B845" s="134"/>
      <c r="C845" s="134"/>
      <c r="D845" s="134"/>
      <c r="E845" s="134"/>
      <c r="F845" s="134"/>
      <c r="G845" s="134"/>
      <c r="H845" s="134"/>
      <c r="I845" s="134"/>
      <c r="J845" s="134"/>
      <c r="K845" s="134"/>
      <c r="L845" s="134"/>
      <c r="M845" s="134"/>
      <c r="N845" s="134"/>
      <c r="O845" s="134"/>
      <c r="P845" s="134"/>
      <c r="Q845" s="134"/>
      <c r="R845" s="134"/>
      <c r="S845" s="134"/>
      <c r="T845" s="134"/>
      <c r="U845" s="134"/>
      <c r="V845" s="134"/>
      <c r="W845" s="134"/>
      <c r="X845" s="134"/>
      <c r="Y845" s="134"/>
      <c r="Z845" s="134"/>
    </row>
    <row r="846" spans="1:26" ht="24" customHeight="1" x14ac:dyDescent="0.2">
      <c r="A846" s="133"/>
      <c r="B846" s="134"/>
      <c r="C846" s="134"/>
      <c r="D846" s="134"/>
      <c r="E846" s="134"/>
      <c r="F846" s="134"/>
      <c r="G846" s="134"/>
      <c r="H846" s="134"/>
      <c r="I846" s="134"/>
      <c r="J846" s="134"/>
      <c r="K846" s="134"/>
      <c r="L846" s="134"/>
      <c r="M846" s="134"/>
      <c r="N846" s="134"/>
      <c r="O846" s="134"/>
      <c r="P846" s="134"/>
      <c r="Q846" s="134"/>
      <c r="R846" s="134"/>
      <c r="S846" s="134"/>
      <c r="T846" s="134"/>
      <c r="U846" s="134"/>
      <c r="V846" s="134"/>
      <c r="W846" s="134"/>
      <c r="X846" s="134"/>
      <c r="Y846" s="134"/>
      <c r="Z846" s="134"/>
    </row>
    <row r="847" spans="1:26" ht="24" customHeight="1" x14ac:dyDescent="0.2">
      <c r="A847" s="133"/>
      <c r="B847" s="134"/>
      <c r="C847" s="134"/>
      <c r="D847" s="134"/>
      <c r="E847" s="134"/>
      <c r="F847" s="134"/>
      <c r="G847" s="134"/>
      <c r="H847" s="134"/>
      <c r="I847" s="134"/>
      <c r="J847" s="134"/>
      <c r="K847" s="134"/>
      <c r="L847" s="134"/>
      <c r="M847" s="134"/>
      <c r="N847" s="134"/>
      <c r="O847" s="134"/>
      <c r="P847" s="134"/>
      <c r="Q847" s="134"/>
      <c r="R847" s="134"/>
      <c r="S847" s="134"/>
      <c r="T847" s="134"/>
      <c r="U847" s="134"/>
      <c r="V847" s="134"/>
      <c r="W847" s="134"/>
      <c r="X847" s="134"/>
      <c r="Y847" s="134"/>
      <c r="Z847" s="134"/>
    </row>
    <row r="848" spans="1:26" ht="24" customHeight="1" x14ac:dyDescent="0.2">
      <c r="A848" s="133"/>
      <c r="B848" s="134"/>
      <c r="C848" s="134"/>
      <c r="D848" s="134"/>
      <c r="E848" s="134"/>
      <c r="F848" s="134"/>
      <c r="G848" s="134"/>
      <c r="H848" s="134"/>
      <c r="I848" s="134"/>
      <c r="J848" s="134"/>
      <c r="K848" s="134"/>
      <c r="L848" s="134"/>
      <c r="M848" s="134"/>
      <c r="N848" s="134"/>
      <c r="O848" s="134"/>
      <c r="P848" s="134"/>
      <c r="Q848" s="134"/>
      <c r="R848" s="134"/>
      <c r="S848" s="134"/>
      <c r="T848" s="134"/>
      <c r="U848" s="134"/>
      <c r="V848" s="134"/>
      <c r="W848" s="134"/>
      <c r="X848" s="134"/>
      <c r="Y848" s="134"/>
      <c r="Z848" s="134"/>
    </row>
    <row r="849" spans="1:26" ht="24" customHeight="1" x14ac:dyDescent="0.2">
      <c r="A849" s="133"/>
      <c r="B849" s="134"/>
      <c r="C849" s="134"/>
      <c r="D849" s="134"/>
      <c r="E849" s="134"/>
      <c r="F849" s="134"/>
      <c r="G849" s="134"/>
      <c r="H849" s="134"/>
      <c r="I849" s="134"/>
      <c r="J849" s="134"/>
      <c r="K849" s="134"/>
      <c r="L849" s="134"/>
      <c r="M849" s="134"/>
      <c r="N849" s="134"/>
      <c r="O849" s="134"/>
      <c r="P849" s="134"/>
      <c r="Q849" s="134"/>
      <c r="R849" s="134"/>
      <c r="S849" s="134"/>
      <c r="T849" s="134"/>
      <c r="U849" s="134"/>
      <c r="V849" s="134"/>
      <c r="W849" s="134"/>
      <c r="X849" s="134"/>
      <c r="Y849" s="134"/>
      <c r="Z849" s="134"/>
    </row>
    <row r="850" spans="1:26" ht="24" customHeight="1" x14ac:dyDescent="0.2">
      <c r="A850" s="133"/>
      <c r="B850" s="134"/>
      <c r="C850" s="134"/>
      <c r="D850" s="134"/>
      <c r="E850" s="134"/>
      <c r="F850" s="134"/>
      <c r="G850" s="134"/>
      <c r="H850" s="134"/>
      <c r="I850" s="134"/>
      <c r="J850" s="134"/>
      <c r="K850" s="134"/>
      <c r="L850" s="134"/>
      <c r="M850" s="134"/>
      <c r="N850" s="134"/>
      <c r="O850" s="134"/>
      <c r="P850" s="134"/>
      <c r="Q850" s="134"/>
      <c r="R850" s="134"/>
      <c r="S850" s="134"/>
      <c r="T850" s="134"/>
      <c r="U850" s="134"/>
      <c r="V850" s="134"/>
      <c r="W850" s="134"/>
      <c r="X850" s="134"/>
      <c r="Y850" s="134"/>
      <c r="Z850" s="134"/>
    </row>
    <row r="851" spans="1:26" ht="24" customHeight="1" x14ac:dyDescent="0.2">
      <c r="A851" s="133"/>
      <c r="B851" s="134"/>
      <c r="C851" s="134"/>
      <c r="D851" s="134"/>
      <c r="E851" s="134"/>
      <c r="F851" s="134"/>
      <c r="G851" s="134"/>
      <c r="H851" s="134"/>
      <c r="I851" s="134"/>
      <c r="J851" s="134"/>
      <c r="K851" s="134"/>
      <c r="L851" s="134"/>
      <c r="M851" s="134"/>
      <c r="N851" s="134"/>
      <c r="O851" s="134"/>
      <c r="P851" s="134"/>
      <c r="Q851" s="134"/>
      <c r="R851" s="134"/>
      <c r="S851" s="134"/>
      <c r="T851" s="134"/>
      <c r="U851" s="134"/>
      <c r="V851" s="134"/>
      <c r="W851" s="134"/>
      <c r="X851" s="134"/>
      <c r="Y851" s="134"/>
      <c r="Z851" s="134"/>
    </row>
    <row r="852" spans="1:26" ht="24" customHeight="1" x14ac:dyDescent="0.2">
      <c r="A852" s="133"/>
      <c r="B852" s="134"/>
      <c r="C852" s="134"/>
      <c r="D852" s="134"/>
      <c r="E852" s="134"/>
      <c r="F852" s="134"/>
      <c r="G852" s="134"/>
      <c r="H852" s="134"/>
      <c r="I852" s="134"/>
      <c r="J852" s="134"/>
      <c r="K852" s="134"/>
      <c r="L852" s="134"/>
      <c r="M852" s="134"/>
      <c r="N852" s="134"/>
      <c r="O852" s="134"/>
      <c r="P852" s="134"/>
      <c r="Q852" s="134"/>
      <c r="R852" s="134"/>
      <c r="S852" s="134"/>
      <c r="T852" s="134"/>
      <c r="U852" s="134"/>
      <c r="V852" s="134"/>
      <c r="W852" s="134"/>
      <c r="X852" s="134"/>
      <c r="Y852" s="134"/>
      <c r="Z852" s="134"/>
    </row>
    <row r="853" spans="1:26" ht="24" customHeight="1" x14ac:dyDescent="0.2">
      <c r="A853" s="133"/>
      <c r="B853" s="134"/>
      <c r="C853" s="134"/>
      <c r="D853" s="134"/>
      <c r="E853" s="134"/>
      <c r="F853" s="134"/>
      <c r="G853" s="134"/>
      <c r="H853" s="134"/>
      <c r="I853" s="134"/>
      <c r="J853" s="134"/>
      <c r="K853" s="134"/>
      <c r="L853" s="134"/>
      <c r="M853" s="134"/>
      <c r="N853" s="134"/>
      <c r="O853" s="134"/>
      <c r="P853" s="134"/>
      <c r="Q853" s="134"/>
      <c r="R853" s="134"/>
      <c r="S853" s="134"/>
      <c r="T853" s="134"/>
      <c r="U853" s="134"/>
      <c r="V853" s="134"/>
      <c r="W853" s="134"/>
      <c r="X853" s="134"/>
      <c r="Y853" s="134"/>
      <c r="Z853" s="134"/>
    </row>
    <row r="854" spans="1:26" ht="24" customHeight="1" x14ac:dyDescent="0.2">
      <c r="A854" s="133"/>
      <c r="B854" s="134"/>
      <c r="C854" s="134"/>
      <c r="D854" s="134"/>
      <c r="E854" s="134"/>
      <c r="F854" s="134"/>
      <c r="G854" s="134"/>
      <c r="H854" s="134"/>
      <c r="I854" s="134"/>
      <c r="J854" s="134"/>
      <c r="K854" s="134"/>
      <c r="L854" s="134"/>
      <c r="M854" s="134"/>
      <c r="N854" s="134"/>
      <c r="O854" s="134"/>
      <c r="P854" s="134"/>
      <c r="Q854" s="134"/>
      <c r="R854" s="134"/>
      <c r="S854" s="134"/>
      <c r="T854" s="134"/>
      <c r="U854" s="134"/>
      <c r="V854" s="134"/>
      <c r="W854" s="134"/>
      <c r="X854" s="134"/>
      <c r="Y854" s="134"/>
      <c r="Z854" s="134"/>
    </row>
    <row r="855" spans="1:26" ht="24" customHeight="1" x14ac:dyDescent="0.2">
      <c r="A855" s="133"/>
      <c r="B855" s="134"/>
      <c r="C855" s="134"/>
      <c r="D855" s="134"/>
      <c r="E855" s="134"/>
      <c r="F855" s="134"/>
      <c r="G855" s="134"/>
      <c r="H855" s="134"/>
      <c r="I855" s="134"/>
      <c r="J855" s="134"/>
      <c r="K855" s="134"/>
      <c r="L855" s="134"/>
      <c r="M855" s="134"/>
      <c r="N855" s="134"/>
      <c r="O855" s="134"/>
      <c r="P855" s="134"/>
      <c r="Q855" s="134"/>
      <c r="R855" s="134"/>
      <c r="S855" s="134"/>
      <c r="T855" s="134"/>
      <c r="U855" s="134"/>
      <c r="V855" s="134"/>
      <c r="W855" s="134"/>
      <c r="X855" s="134"/>
      <c r="Y855" s="134"/>
      <c r="Z855" s="134"/>
    </row>
    <row r="856" spans="1:26" ht="24" customHeight="1" x14ac:dyDescent="0.2">
      <c r="A856" s="133"/>
      <c r="B856" s="134"/>
      <c r="C856" s="134"/>
      <c r="D856" s="134"/>
      <c r="E856" s="134"/>
      <c r="F856" s="134"/>
      <c r="G856" s="134"/>
      <c r="H856" s="134"/>
      <c r="I856" s="134"/>
      <c r="J856" s="134"/>
      <c r="K856" s="134"/>
      <c r="L856" s="134"/>
      <c r="M856" s="134"/>
      <c r="N856" s="134"/>
      <c r="O856" s="134"/>
      <c r="P856" s="134"/>
      <c r="Q856" s="134"/>
      <c r="R856" s="134"/>
      <c r="S856" s="134"/>
      <c r="T856" s="134"/>
      <c r="U856" s="134"/>
      <c r="V856" s="134"/>
      <c r="W856" s="134"/>
      <c r="X856" s="134"/>
      <c r="Y856" s="134"/>
      <c r="Z856" s="134"/>
    </row>
    <row r="857" spans="1:26" ht="24" customHeight="1" x14ac:dyDescent="0.2">
      <c r="A857" s="133"/>
      <c r="B857" s="134"/>
      <c r="C857" s="134"/>
      <c r="D857" s="134"/>
      <c r="E857" s="134"/>
      <c r="F857" s="134"/>
      <c r="G857" s="134"/>
      <c r="H857" s="134"/>
      <c r="I857" s="134"/>
      <c r="J857" s="134"/>
      <c r="K857" s="134"/>
      <c r="L857" s="134"/>
      <c r="M857" s="134"/>
      <c r="N857" s="134"/>
      <c r="O857" s="134"/>
      <c r="P857" s="134"/>
      <c r="Q857" s="134"/>
      <c r="R857" s="134"/>
      <c r="S857" s="134"/>
      <c r="T857" s="134"/>
      <c r="U857" s="134"/>
      <c r="V857" s="134"/>
      <c r="W857" s="134"/>
      <c r="X857" s="134"/>
      <c r="Y857" s="134"/>
      <c r="Z857" s="134"/>
    </row>
    <row r="858" spans="1:26" ht="24" customHeight="1" x14ac:dyDescent="0.2">
      <c r="A858" s="133"/>
      <c r="B858" s="134"/>
      <c r="C858" s="134"/>
      <c r="D858" s="134"/>
      <c r="E858" s="134"/>
      <c r="F858" s="134"/>
      <c r="G858" s="134"/>
      <c r="H858" s="134"/>
      <c r="I858" s="134"/>
      <c r="J858" s="134"/>
      <c r="K858" s="134"/>
      <c r="L858" s="134"/>
      <c r="M858" s="134"/>
      <c r="N858" s="134"/>
      <c r="O858" s="134"/>
      <c r="P858" s="134"/>
      <c r="Q858" s="134"/>
      <c r="R858" s="134"/>
      <c r="S858" s="134"/>
      <c r="T858" s="134"/>
      <c r="U858" s="134"/>
      <c r="V858" s="134"/>
      <c r="W858" s="134"/>
      <c r="X858" s="134"/>
      <c r="Y858" s="134"/>
      <c r="Z858" s="134"/>
    </row>
    <row r="859" spans="1:26" ht="24" customHeight="1" x14ac:dyDescent="0.2">
      <c r="A859" s="133"/>
      <c r="B859" s="134"/>
      <c r="C859" s="134"/>
      <c r="D859" s="134"/>
      <c r="E859" s="134"/>
      <c r="F859" s="134"/>
      <c r="G859" s="134"/>
      <c r="H859" s="134"/>
      <c r="I859" s="134"/>
      <c r="J859" s="134"/>
      <c r="K859" s="134"/>
      <c r="L859" s="134"/>
      <c r="M859" s="134"/>
      <c r="N859" s="134"/>
      <c r="O859" s="134"/>
      <c r="P859" s="134"/>
      <c r="Q859" s="134"/>
      <c r="R859" s="134"/>
      <c r="S859" s="134"/>
      <c r="T859" s="134"/>
      <c r="U859" s="134"/>
      <c r="V859" s="134"/>
      <c r="W859" s="134"/>
      <c r="X859" s="134"/>
      <c r="Y859" s="134"/>
      <c r="Z859" s="134"/>
    </row>
    <row r="860" spans="1:26" ht="24" customHeight="1" x14ac:dyDescent="0.2">
      <c r="A860" s="133"/>
      <c r="B860" s="134"/>
      <c r="C860" s="134"/>
      <c r="D860" s="134"/>
      <c r="E860" s="134"/>
      <c r="F860" s="134"/>
      <c r="G860" s="134"/>
      <c r="H860" s="134"/>
      <c r="I860" s="134"/>
      <c r="J860" s="134"/>
      <c r="K860" s="134"/>
      <c r="L860" s="134"/>
      <c r="M860" s="134"/>
      <c r="N860" s="134"/>
      <c r="O860" s="134"/>
      <c r="P860" s="134"/>
      <c r="Q860" s="134"/>
      <c r="R860" s="134"/>
      <c r="S860" s="134"/>
      <c r="T860" s="134"/>
      <c r="U860" s="134"/>
      <c r="V860" s="134"/>
      <c r="W860" s="134"/>
      <c r="X860" s="134"/>
      <c r="Y860" s="134"/>
      <c r="Z860" s="134"/>
    </row>
    <row r="861" spans="1:26" ht="24" customHeight="1" x14ac:dyDescent="0.2">
      <c r="A861" s="133"/>
      <c r="B861" s="134"/>
      <c r="C861" s="134"/>
      <c r="D861" s="134"/>
      <c r="E861" s="134"/>
      <c r="F861" s="134"/>
      <c r="G861" s="134"/>
      <c r="H861" s="134"/>
      <c r="I861" s="134"/>
      <c r="J861" s="134"/>
      <c r="K861" s="134"/>
      <c r="L861" s="134"/>
      <c r="M861" s="134"/>
      <c r="N861" s="134"/>
      <c r="O861" s="134"/>
      <c r="P861" s="134"/>
      <c r="Q861" s="134"/>
      <c r="R861" s="134"/>
      <c r="S861" s="134"/>
      <c r="T861" s="134"/>
      <c r="U861" s="134"/>
      <c r="V861" s="134"/>
      <c r="W861" s="134"/>
      <c r="X861" s="134"/>
      <c r="Y861" s="134"/>
      <c r="Z861" s="134"/>
    </row>
    <row r="862" spans="1:26" ht="24" customHeight="1" x14ac:dyDescent="0.2">
      <c r="A862" s="133"/>
      <c r="B862" s="134"/>
      <c r="C862" s="134"/>
      <c r="D862" s="134"/>
      <c r="E862" s="134"/>
      <c r="F862" s="134"/>
      <c r="G862" s="134"/>
      <c r="H862" s="134"/>
      <c r="I862" s="134"/>
      <c r="J862" s="134"/>
      <c r="K862" s="134"/>
      <c r="L862" s="134"/>
      <c r="M862" s="134"/>
      <c r="N862" s="134"/>
      <c r="O862" s="134"/>
      <c r="P862" s="134"/>
      <c r="Q862" s="134"/>
      <c r="R862" s="134"/>
      <c r="S862" s="134"/>
      <c r="T862" s="134"/>
      <c r="U862" s="134"/>
      <c r="V862" s="134"/>
      <c r="W862" s="134"/>
      <c r="X862" s="134"/>
      <c r="Y862" s="134"/>
      <c r="Z862" s="134"/>
    </row>
    <row r="863" spans="1:26" ht="24" customHeight="1" x14ac:dyDescent="0.2">
      <c r="A863" s="133"/>
      <c r="B863" s="134"/>
      <c r="C863" s="134"/>
      <c r="D863" s="134"/>
      <c r="E863" s="134"/>
      <c r="F863" s="134"/>
      <c r="G863" s="134"/>
      <c r="H863" s="134"/>
      <c r="I863" s="134"/>
      <c r="J863" s="134"/>
      <c r="K863" s="134"/>
      <c r="L863" s="134"/>
      <c r="M863" s="134"/>
      <c r="N863" s="134"/>
      <c r="O863" s="134"/>
      <c r="P863" s="134"/>
      <c r="Q863" s="134"/>
      <c r="R863" s="134"/>
      <c r="S863" s="134"/>
      <c r="T863" s="134"/>
      <c r="U863" s="134"/>
      <c r="V863" s="134"/>
      <c r="W863" s="134"/>
      <c r="X863" s="134"/>
      <c r="Y863" s="134"/>
      <c r="Z863" s="134"/>
    </row>
    <row r="864" spans="1:26" ht="24" customHeight="1" x14ac:dyDescent="0.2">
      <c r="A864" s="133"/>
      <c r="B864" s="134"/>
      <c r="C864" s="134"/>
      <c r="D864" s="134"/>
      <c r="E864" s="134"/>
      <c r="F864" s="134"/>
      <c r="G864" s="134"/>
      <c r="H864" s="134"/>
      <c r="I864" s="134"/>
      <c r="J864" s="134"/>
      <c r="K864" s="134"/>
      <c r="L864" s="134"/>
      <c r="M864" s="134"/>
      <c r="N864" s="134"/>
      <c r="O864" s="134"/>
      <c r="P864" s="134"/>
      <c r="Q864" s="134"/>
      <c r="R864" s="134"/>
      <c r="S864" s="134"/>
      <c r="T864" s="134"/>
      <c r="U864" s="134"/>
      <c r="V864" s="134"/>
      <c r="W864" s="134"/>
      <c r="X864" s="134"/>
      <c r="Y864" s="134"/>
      <c r="Z864" s="134"/>
    </row>
    <row r="865" spans="1:26" ht="24" customHeight="1" x14ac:dyDescent="0.2">
      <c r="A865" s="133"/>
      <c r="B865" s="134"/>
      <c r="C865" s="134"/>
      <c r="D865" s="134"/>
      <c r="E865" s="134"/>
      <c r="F865" s="134"/>
      <c r="G865" s="134"/>
      <c r="H865" s="134"/>
      <c r="I865" s="134"/>
      <c r="J865" s="134"/>
      <c r="K865" s="134"/>
      <c r="L865" s="134"/>
      <c r="M865" s="134"/>
      <c r="N865" s="134"/>
      <c r="O865" s="134"/>
      <c r="P865" s="134"/>
      <c r="Q865" s="134"/>
      <c r="R865" s="134"/>
      <c r="S865" s="134"/>
      <c r="T865" s="134"/>
      <c r="U865" s="134"/>
      <c r="V865" s="134"/>
      <c r="W865" s="134"/>
      <c r="X865" s="134"/>
      <c r="Y865" s="134"/>
      <c r="Z865" s="134"/>
    </row>
    <row r="866" spans="1:26" ht="24" customHeight="1" x14ac:dyDescent="0.2">
      <c r="A866" s="133"/>
      <c r="B866" s="134"/>
      <c r="C866" s="134"/>
      <c r="D866" s="134"/>
      <c r="E866" s="134"/>
      <c r="F866" s="134"/>
      <c r="G866" s="134"/>
      <c r="H866" s="134"/>
      <c r="I866" s="134"/>
      <c r="J866" s="134"/>
      <c r="K866" s="134"/>
      <c r="L866" s="134"/>
      <c r="M866" s="134"/>
      <c r="N866" s="134"/>
      <c r="O866" s="134"/>
      <c r="P866" s="134"/>
      <c r="Q866" s="134"/>
      <c r="R866" s="134"/>
      <c r="S866" s="134"/>
      <c r="T866" s="134"/>
      <c r="U866" s="134"/>
      <c r="V866" s="134"/>
      <c r="W866" s="134"/>
      <c r="X866" s="134"/>
      <c r="Y866" s="134"/>
      <c r="Z866" s="134"/>
    </row>
    <row r="867" spans="1:26" ht="24" customHeight="1" x14ac:dyDescent="0.2">
      <c r="A867" s="133"/>
      <c r="B867" s="134"/>
      <c r="C867" s="134"/>
      <c r="D867" s="134"/>
      <c r="E867" s="134"/>
      <c r="F867" s="134"/>
      <c r="G867" s="134"/>
      <c r="H867" s="134"/>
      <c r="I867" s="134"/>
      <c r="J867" s="134"/>
      <c r="K867" s="134"/>
      <c r="L867" s="134"/>
      <c r="M867" s="134"/>
      <c r="N867" s="134"/>
      <c r="O867" s="134"/>
      <c r="P867" s="134"/>
      <c r="Q867" s="134"/>
      <c r="R867" s="134"/>
      <c r="S867" s="134"/>
      <c r="T867" s="134"/>
      <c r="U867" s="134"/>
      <c r="V867" s="134"/>
      <c r="W867" s="134"/>
      <c r="X867" s="134"/>
      <c r="Y867" s="134"/>
      <c r="Z867" s="134"/>
    </row>
    <row r="868" spans="1:26" ht="24" customHeight="1" x14ac:dyDescent="0.2">
      <c r="A868" s="133"/>
      <c r="B868" s="134"/>
      <c r="C868" s="134"/>
      <c r="D868" s="134"/>
      <c r="E868" s="134"/>
      <c r="F868" s="134"/>
      <c r="G868" s="134"/>
      <c r="H868" s="134"/>
      <c r="I868" s="134"/>
      <c r="J868" s="134"/>
      <c r="K868" s="134"/>
      <c r="L868" s="134"/>
      <c r="M868" s="134"/>
      <c r="N868" s="134"/>
      <c r="O868" s="134"/>
      <c r="P868" s="134"/>
      <c r="Q868" s="134"/>
      <c r="R868" s="134"/>
      <c r="S868" s="134"/>
      <c r="T868" s="134"/>
      <c r="U868" s="134"/>
      <c r="V868" s="134"/>
      <c r="W868" s="134"/>
      <c r="X868" s="134"/>
      <c r="Y868" s="134"/>
      <c r="Z868" s="134"/>
    </row>
    <row r="869" spans="1:26" ht="24" customHeight="1" x14ac:dyDescent="0.2">
      <c r="A869" s="133"/>
      <c r="B869" s="134"/>
      <c r="C869" s="134"/>
      <c r="D869" s="134"/>
      <c r="E869" s="134"/>
      <c r="F869" s="134"/>
      <c r="G869" s="134"/>
      <c r="H869" s="134"/>
      <c r="I869" s="134"/>
      <c r="J869" s="134"/>
      <c r="K869" s="134"/>
      <c r="L869" s="134"/>
      <c r="M869" s="134"/>
      <c r="N869" s="134"/>
      <c r="O869" s="134"/>
      <c r="P869" s="134"/>
      <c r="Q869" s="134"/>
      <c r="R869" s="134"/>
      <c r="S869" s="134"/>
      <c r="T869" s="134"/>
      <c r="U869" s="134"/>
      <c r="V869" s="134"/>
      <c r="W869" s="134"/>
      <c r="X869" s="134"/>
      <c r="Y869" s="134"/>
      <c r="Z869" s="134"/>
    </row>
    <row r="870" spans="1:26" ht="24" customHeight="1" x14ac:dyDescent="0.2">
      <c r="A870" s="133"/>
      <c r="B870" s="134"/>
      <c r="C870" s="134"/>
      <c r="D870" s="134"/>
      <c r="E870" s="134"/>
      <c r="F870" s="134"/>
      <c r="G870" s="134"/>
      <c r="H870" s="134"/>
      <c r="I870" s="134"/>
      <c r="J870" s="134"/>
      <c r="K870" s="134"/>
      <c r="L870" s="134"/>
      <c r="M870" s="134"/>
      <c r="N870" s="134"/>
      <c r="O870" s="134"/>
      <c r="P870" s="134"/>
      <c r="Q870" s="134"/>
      <c r="R870" s="134"/>
      <c r="S870" s="134"/>
      <c r="T870" s="134"/>
      <c r="U870" s="134"/>
      <c r="V870" s="134"/>
      <c r="W870" s="134"/>
      <c r="X870" s="134"/>
      <c r="Y870" s="134"/>
      <c r="Z870" s="134"/>
    </row>
    <row r="871" spans="1:26" ht="24" customHeight="1" x14ac:dyDescent="0.2">
      <c r="A871" s="133"/>
      <c r="B871" s="134"/>
      <c r="C871" s="134"/>
      <c r="D871" s="134"/>
      <c r="E871" s="134"/>
      <c r="F871" s="134"/>
      <c r="G871" s="134"/>
      <c r="H871" s="134"/>
      <c r="I871" s="134"/>
      <c r="J871" s="134"/>
      <c r="K871" s="134"/>
      <c r="L871" s="134"/>
      <c r="M871" s="134"/>
      <c r="N871" s="134"/>
      <c r="O871" s="134"/>
      <c r="P871" s="134"/>
      <c r="Q871" s="134"/>
      <c r="R871" s="134"/>
      <c r="S871" s="134"/>
      <c r="T871" s="134"/>
      <c r="U871" s="134"/>
      <c r="V871" s="134"/>
      <c r="W871" s="134"/>
      <c r="X871" s="134"/>
      <c r="Y871" s="134"/>
      <c r="Z871" s="134"/>
    </row>
    <row r="872" spans="1:26" ht="24" customHeight="1" x14ac:dyDescent="0.2">
      <c r="A872" s="133"/>
      <c r="B872" s="134"/>
      <c r="C872" s="134"/>
      <c r="D872" s="134"/>
      <c r="E872" s="134"/>
      <c r="F872" s="134"/>
      <c r="G872" s="134"/>
      <c r="H872" s="134"/>
      <c r="I872" s="134"/>
      <c r="J872" s="134"/>
      <c r="K872" s="134"/>
      <c r="L872" s="134"/>
      <c r="M872" s="134"/>
      <c r="N872" s="134"/>
      <c r="O872" s="134"/>
      <c r="P872" s="134"/>
      <c r="Q872" s="134"/>
      <c r="R872" s="134"/>
      <c r="S872" s="134"/>
      <c r="T872" s="134"/>
      <c r="U872" s="134"/>
      <c r="V872" s="134"/>
      <c r="W872" s="134"/>
      <c r="X872" s="134"/>
      <c r="Y872" s="134"/>
      <c r="Z872" s="134"/>
    </row>
    <row r="873" spans="1:26" ht="24" customHeight="1" x14ac:dyDescent="0.2">
      <c r="A873" s="133"/>
      <c r="B873" s="134"/>
      <c r="C873" s="134"/>
      <c r="D873" s="134"/>
      <c r="E873" s="134"/>
      <c r="F873" s="134"/>
      <c r="G873" s="134"/>
      <c r="H873" s="134"/>
      <c r="I873" s="134"/>
      <c r="J873" s="134"/>
      <c r="K873" s="134"/>
      <c r="L873" s="134"/>
      <c r="M873" s="134"/>
      <c r="N873" s="134"/>
      <c r="O873" s="134"/>
      <c r="P873" s="134"/>
      <c r="Q873" s="134"/>
      <c r="R873" s="134"/>
      <c r="S873" s="134"/>
      <c r="T873" s="134"/>
      <c r="U873" s="134"/>
      <c r="V873" s="134"/>
      <c r="W873" s="134"/>
      <c r="X873" s="134"/>
      <c r="Y873" s="134"/>
      <c r="Z873" s="134"/>
    </row>
    <row r="874" spans="1:26" ht="24" customHeight="1" x14ac:dyDescent="0.2">
      <c r="A874" s="133"/>
      <c r="B874" s="134"/>
      <c r="C874" s="134"/>
      <c r="D874" s="134"/>
      <c r="E874" s="134"/>
      <c r="F874" s="134"/>
      <c r="G874" s="134"/>
      <c r="H874" s="134"/>
      <c r="I874" s="134"/>
      <c r="J874" s="134"/>
      <c r="K874" s="134"/>
      <c r="L874" s="134"/>
      <c r="M874" s="134"/>
      <c r="N874" s="134"/>
      <c r="O874" s="134"/>
      <c r="P874" s="134"/>
      <c r="Q874" s="134"/>
      <c r="R874" s="134"/>
      <c r="S874" s="134"/>
      <c r="T874" s="134"/>
      <c r="U874" s="134"/>
      <c r="V874" s="134"/>
      <c r="W874" s="134"/>
      <c r="X874" s="134"/>
      <c r="Y874" s="134"/>
      <c r="Z874" s="134"/>
    </row>
    <row r="875" spans="1:26" ht="24" customHeight="1" x14ac:dyDescent="0.2">
      <c r="A875" s="133"/>
      <c r="B875" s="134"/>
      <c r="C875" s="134"/>
      <c r="D875" s="134"/>
      <c r="E875" s="134"/>
      <c r="F875" s="134"/>
      <c r="G875" s="134"/>
      <c r="H875" s="134"/>
      <c r="I875" s="134"/>
      <c r="J875" s="134"/>
      <c r="K875" s="134"/>
      <c r="L875" s="134"/>
      <c r="M875" s="134"/>
      <c r="N875" s="134"/>
      <c r="O875" s="134"/>
      <c r="P875" s="134"/>
      <c r="Q875" s="134"/>
      <c r="R875" s="134"/>
      <c r="S875" s="134"/>
      <c r="T875" s="134"/>
      <c r="U875" s="134"/>
      <c r="V875" s="134"/>
      <c r="W875" s="134"/>
      <c r="X875" s="134"/>
      <c r="Y875" s="134"/>
      <c r="Z875" s="134"/>
    </row>
    <row r="876" spans="1:26" ht="24" customHeight="1" x14ac:dyDescent="0.2">
      <c r="A876" s="133"/>
      <c r="B876" s="134"/>
      <c r="C876" s="134"/>
      <c r="D876" s="134"/>
      <c r="E876" s="134"/>
      <c r="F876" s="134"/>
      <c r="G876" s="134"/>
      <c r="H876" s="134"/>
      <c r="I876" s="134"/>
      <c r="J876" s="134"/>
      <c r="K876" s="134"/>
      <c r="L876" s="134"/>
      <c r="M876" s="134"/>
      <c r="N876" s="134"/>
      <c r="O876" s="134"/>
      <c r="P876" s="134"/>
      <c r="Q876" s="134"/>
      <c r="R876" s="134"/>
      <c r="S876" s="134"/>
      <c r="T876" s="134"/>
      <c r="U876" s="134"/>
      <c r="V876" s="134"/>
      <c r="W876" s="134"/>
      <c r="X876" s="134"/>
      <c r="Y876" s="134"/>
      <c r="Z876" s="134"/>
    </row>
    <row r="877" spans="1:26" ht="24" customHeight="1" x14ac:dyDescent="0.2">
      <c r="A877" s="133"/>
      <c r="B877" s="134"/>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134"/>
      <c r="Y877" s="134"/>
      <c r="Z877" s="134"/>
    </row>
    <row r="878" spans="1:26" ht="24" customHeight="1" x14ac:dyDescent="0.2">
      <c r="A878" s="133"/>
      <c r="B878" s="134"/>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134"/>
      <c r="Y878" s="134"/>
      <c r="Z878" s="134"/>
    </row>
    <row r="879" spans="1:26" ht="24" customHeight="1" x14ac:dyDescent="0.2">
      <c r="A879" s="133"/>
      <c r="B879" s="134"/>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134"/>
      <c r="Y879" s="134"/>
      <c r="Z879" s="134"/>
    </row>
    <row r="880" spans="1:26" ht="24" customHeight="1" x14ac:dyDescent="0.2">
      <c r="A880" s="133"/>
      <c r="B880" s="134"/>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134"/>
      <c r="Y880" s="134"/>
      <c r="Z880" s="134"/>
    </row>
    <row r="881" spans="1:26" ht="24" customHeight="1" x14ac:dyDescent="0.2">
      <c r="A881" s="133"/>
      <c r="B881" s="134"/>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134"/>
      <c r="Y881" s="134"/>
      <c r="Z881" s="134"/>
    </row>
    <row r="882" spans="1:26" ht="24" customHeight="1" x14ac:dyDescent="0.2">
      <c r="A882" s="133"/>
      <c r="B882" s="134"/>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134"/>
      <c r="Y882" s="134"/>
      <c r="Z882" s="134"/>
    </row>
    <row r="883" spans="1:26" ht="24" customHeight="1" x14ac:dyDescent="0.2">
      <c r="A883" s="133"/>
      <c r="B883" s="134"/>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134"/>
      <c r="Y883" s="134"/>
      <c r="Z883" s="134"/>
    </row>
    <row r="884" spans="1:26" ht="24" customHeight="1" x14ac:dyDescent="0.2">
      <c r="A884" s="133"/>
      <c r="B884" s="134"/>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134"/>
      <c r="Y884" s="134"/>
      <c r="Z884" s="134"/>
    </row>
    <row r="885" spans="1:26" ht="24" customHeight="1" x14ac:dyDescent="0.2">
      <c r="A885" s="133"/>
      <c r="B885" s="134"/>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row>
    <row r="886" spans="1:26" ht="24" customHeight="1" x14ac:dyDescent="0.2">
      <c r="A886" s="133"/>
      <c r="B886" s="134"/>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134"/>
      <c r="Y886" s="134"/>
      <c r="Z886" s="134"/>
    </row>
    <row r="887" spans="1:26" ht="24" customHeight="1" x14ac:dyDescent="0.2">
      <c r="A887" s="133"/>
      <c r="B887" s="134"/>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134"/>
      <c r="Y887" s="134"/>
      <c r="Z887" s="134"/>
    </row>
    <row r="888" spans="1:26" ht="24" customHeight="1" x14ac:dyDescent="0.2">
      <c r="A888" s="133"/>
      <c r="B888" s="134"/>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134"/>
      <c r="Y888" s="134"/>
      <c r="Z888" s="134"/>
    </row>
    <row r="889" spans="1:26" ht="24" customHeight="1" x14ac:dyDescent="0.2">
      <c r="A889" s="133"/>
      <c r="B889" s="134"/>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134"/>
      <c r="Y889" s="134"/>
      <c r="Z889" s="134"/>
    </row>
    <row r="890" spans="1:26" ht="24" customHeight="1" x14ac:dyDescent="0.2">
      <c r="A890" s="133"/>
      <c r="B890" s="134"/>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134"/>
      <c r="Y890" s="134"/>
      <c r="Z890" s="134"/>
    </row>
    <row r="891" spans="1:26" ht="24" customHeight="1" x14ac:dyDescent="0.2">
      <c r="A891" s="133"/>
      <c r="B891" s="134"/>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row>
    <row r="892" spans="1:26" ht="24" customHeight="1" x14ac:dyDescent="0.2">
      <c r="A892" s="133"/>
      <c r="B892" s="134"/>
      <c r="C892" s="134"/>
      <c r="D892" s="134"/>
      <c r="E892" s="134"/>
      <c r="F892" s="134"/>
      <c r="G892" s="134"/>
      <c r="H892" s="134"/>
      <c r="I892" s="134"/>
      <c r="J892" s="134"/>
      <c r="K892" s="134"/>
      <c r="L892" s="134"/>
      <c r="M892" s="134"/>
      <c r="N892" s="134"/>
      <c r="O892" s="134"/>
      <c r="P892" s="134"/>
      <c r="Q892" s="134"/>
      <c r="R892" s="134"/>
      <c r="S892" s="134"/>
      <c r="T892" s="134"/>
      <c r="U892" s="134"/>
      <c r="V892" s="134"/>
      <c r="W892" s="134"/>
      <c r="X892" s="134"/>
      <c r="Y892" s="134"/>
      <c r="Z892" s="134"/>
    </row>
    <row r="893" spans="1:26" ht="24" customHeight="1" x14ac:dyDescent="0.2">
      <c r="A893" s="133"/>
      <c r="B893" s="134"/>
      <c r="C893" s="134"/>
      <c r="D893" s="134"/>
      <c r="E893" s="134"/>
      <c r="F893" s="134"/>
      <c r="G893" s="134"/>
      <c r="H893" s="134"/>
      <c r="I893" s="134"/>
      <c r="J893" s="134"/>
      <c r="K893" s="134"/>
      <c r="L893" s="134"/>
      <c r="M893" s="134"/>
      <c r="N893" s="134"/>
      <c r="O893" s="134"/>
      <c r="P893" s="134"/>
      <c r="Q893" s="134"/>
      <c r="R893" s="134"/>
      <c r="S893" s="134"/>
      <c r="T893" s="134"/>
      <c r="U893" s="134"/>
      <c r="V893" s="134"/>
      <c r="W893" s="134"/>
      <c r="X893" s="134"/>
      <c r="Y893" s="134"/>
      <c r="Z893" s="134"/>
    </row>
    <row r="894" spans="1:26" ht="24" customHeight="1" x14ac:dyDescent="0.2">
      <c r="A894" s="133"/>
      <c r="B894" s="134"/>
      <c r="C894" s="134"/>
      <c r="D894" s="134"/>
      <c r="E894" s="134"/>
      <c r="F894" s="134"/>
      <c r="G894" s="134"/>
      <c r="H894" s="134"/>
      <c r="I894" s="134"/>
      <c r="J894" s="134"/>
      <c r="K894" s="134"/>
      <c r="L894" s="134"/>
      <c r="M894" s="134"/>
      <c r="N894" s="134"/>
      <c r="O894" s="134"/>
      <c r="P894" s="134"/>
      <c r="Q894" s="134"/>
      <c r="R894" s="134"/>
      <c r="S894" s="134"/>
      <c r="T894" s="134"/>
      <c r="U894" s="134"/>
      <c r="V894" s="134"/>
      <c r="W894" s="134"/>
      <c r="X894" s="134"/>
      <c r="Y894" s="134"/>
      <c r="Z894" s="134"/>
    </row>
    <row r="895" spans="1:26" ht="24" customHeight="1" x14ac:dyDescent="0.2">
      <c r="A895" s="133"/>
      <c r="B895" s="134"/>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134"/>
      <c r="Y895" s="134"/>
      <c r="Z895" s="134"/>
    </row>
    <row r="896" spans="1:26" ht="24" customHeight="1" x14ac:dyDescent="0.2">
      <c r="A896" s="133"/>
      <c r="B896" s="134"/>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134"/>
      <c r="Y896" s="134"/>
      <c r="Z896" s="134"/>
    </row>
    <row r="897" spans="1:26" ht="24" customHeight="1" x14ac:dyDescent="0.2">
      <c r="A897" s="133"/>
      <c r="B897" s="134"/>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row>
    <row r="898" spans="1:26" ht="24" customHeight="1" x14ac:dyDescent="0.2">
      <c r="A898" s="133"/>
      <c r="B898" s="134"/>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134"/>
      <c r="Y898" s="134"/>
      <c r="Z898" s="134"/>
    </row>
    <row r="899" spans="1:26" ht="24" customHeight="1" x14ac:dyDescent="0.2">
      <c r="A899" s="133"/>
      <c r="B899" s="134"/>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134"/>
      <c r="Y899" s="134"/>
      <c r="Z899" s="134"/>
    </row>
    <row r="900" spans="1:26" ht="24" customHeight="1" x14ac:dyDescent="0.2">
      <c r="A900" s="133"/>
      <c r="B900" s="134"/>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134"/>
      <c r="Y900" s="134"/>
      <c r="Z900" s="134"/>
    </row>
    <row r="901" spans="1:26" ht="24" customHeight="1" x14ac:dyDescent="0.2">
      <c r="A901" s="133"/>
      <c r="B901" s="134"/>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134"/>
      <c r="Y901" s="134"/>
      <c r="Z901" s="134"/>
    </row>
    <row r="902" spans="1:26" ht="24" customHeight="1" x14ac:dyDescent="0.2">
      <c r="A902" s="133"/>
      <c r="B902" s="134"/>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134"/>
      <c r="Y902" s="134"/>
      <c r="Z902" s="134"/>
    </row>
    <row r="903" spans="1:26" ht="24" customHeight="1" x14ac:dyDescent="0.2">
      <c r="A903" s="133"/>
      <c r="B903" s="134"/>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134"/>
      <c r="Y903" s="134"/>
      <c r="Z903" s="134"/>
    </row>
    <row r="904" spans="1:26" ht="24" customHeight="1" x14ac:dyDescent="0.2">
      <c r="A904" s="133"/>
      <c r="B904" s="134"/>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134"/>
      <c r="Y904" s="134"/>
      <c r="Z904" s="134"/>
    </row>
    <row r="905" spans="1:26" ht="24" customHeight="1" x14ac:dyDescent="0.2">
      <c r="A905" s="133"/>
      <c r="B905" s="134"/>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134"/>
      <c r="Y905" s="134"/>
      <c r="Z905" s="134"/>
    </row>
    <row r="906" spans="1:26" ht="24" customHeight="1" x14ac:dyDescent="0.2">
      <c r="A906" s="133"/>
      <c r="B906" s="134"/>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row>
    <row r="907" spans="1:26" ht="24" customHeight="1" x14ac:dyDescent="0.2">
      <c r="A907" s="133"/>
      <c r="B907" s="134"/>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row>
    <row r="908" spans="1:26" ht="24" customHeight="1" x14ac:dyDescent="0.2">
      <c r="A908" s="133"/>
      <c r="B908" s="134"/>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134"/>
      <c r="Y908" s="134"/>
      <c r="Z908" s="134"/>
    </row>
    <row r="909" spans="1:26" ht="24" customHeight="1" x14ac:dyDescent="0.2">
      <c r="A909" s="133"/>
      <c r="B909" s="134"/>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134"/>
      <c r="Y909" s="134"/>
      <c r="Z909" s="134"/>
    </row>
    <row r="910" spans="1:26" ht="24" customHeight="1" x14ac:dyDescent="0.2">
      <c r="A910" s="133"/>
      <c r="B910" s="134"/>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row>
    <row r="911" spans="1:26" ht="24" customHeight="1" x14ac:dyDescent="0.2">
      <c r="A911" s="133"/>
      <c r="B911" s="134"/>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134"/>
      <c r="Y911" s="134"/>
      <c r="Z911" s="134"/>
    </row>
    <row r="912" spans="1:26" ht="24" customHeight="1" x14ac:dyDescent="0.2">
      <c r="A912" s="133"/>
      <c r="B912" s="134"/>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134"/>
      <c r="Y912" s="134"/>
      <c r="Z912" s="134"/>
    </row>
    <row r="913" spans="1:26" ht="24" customHeight="1" x14ac:dyDescent="0.2">
      <c r="A913" s="133"/>
      <c r="B913" s="134"/>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134"/>
      <c r="Y913" s="134"/>
      <c r="Z913" s="134"/>
    </row>
    <row r="914" spans="1:26" ht="24" customHeight="1" x14ac:dyDescent="0.2">
      <c r="A914" s="133"/>
      <c r="B914" s="134"/>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134"/>
      <c r="Y914" s="134"/>
      <c r="Z914" s="134"/>
    </row>
    <row r="915" spans="1:26" ht="24" customHeight="1" x14ac:dyDescent="0.2">
      <c r="A915" s="133"/>
      <c r="B915" s="134"/>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134"/>
      <c r="Y915" s="134"/>
      <c r="Z915" s="134"/>
    </row>
    <row r="916" spans="1:26" ht="24" customHeight="1" x14ac:dyDescent="0.2">
      <c r="A916" s="133"/>
      <c r="B916" s="134"/>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134"/>
      <c r="Y916" s="134"/>
      <c r="Z916" s="134"/>
    </row>
    <row r="917" spans="1:26" ht="24" customHeight="1" x14ac:dyDescent="0.2">
      <c r="A917" s="133"/>
      <c r="B917" s="134"/>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134"/>
      <c r="Y917" s="134"/>
      <c r="Z917" s="134"/>
    </row>
    <row r="918" spans="1:26" ht="24" customHeight="1" x14ac:dyDescent="0.2">
      <c r="A918" s="133"/>
      <c r="B918" s="134"/>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134"/>
      <c r="Y918" s="134"/>
      <c r="Z918" s="134"/>
    </row>
    <row r="919" spans="1:26" ht="24" customHeight="1" x14ac:dyDescent="0.2">
      <c r="A919" s="133"/>
      <c r="B919" s="134"/>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134"/>
      <c r="Y919" s="134"/>
      <c r="Z919" s="134"/>
    </row>
    <row r="920" spans="1:26" ht="24" customHeight="1" x14ac:dyDescent="0.2">
      <c r="A920" s="133"/>
      <c r="B920" s="134"/>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134"/>
      <c r="Y920" s="134"/>
      <c r="Z920" s="134"/>
    </row>
    <row r="921" spans="1:26" ht="24" customHeight="1" x14ac:dyDescent="0.2">
      <c r="A921" s="133"/>
      <c r="B921" s="134"/>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134"/>
      <c r="Y921" s="134"/>
      <c r="Z921" s="134"/>
    </row>
    <row r="922" spans="1:26" ht="24" customHeight="1" x14ac:dyDescent="0.2">
      <c r="A922" s="133"/>
      <c r="B922" s="134"/>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134"/>
      <c r="Y922" s="134"/>
      <c r="Z922" s="134"/>
    </row>
    <row r="923" spans="1:26" ht="24" customHeight="1" x14ac:dyDescent="0.2">
      <c r="A923" s="133"/>
      <c r="B923" s="134"/>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134"/>
      <c r="Y923" s="134"/>
      <c r="Z923" s="134"/>
    </row>
    <row r="924" spans="1:26" ht="24" customHeight="1" x14ac:dyDescent="0.2">
      <c r="A924" s="133"/>
      <c r="B924" s="134"/>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134"/>
      <c r="Y924" s="134"/>
      <c r="Z924" s="134"/>
    </row>
    <row r="925" spans="1:26" ht="24" customHeight="1" x14ac:dyDescent="0.2">
      <c r="A925" s="133"/>
      <c r="B925" s="134"/>
      <c r="C925" s="134"/>
      <c r="D925" s="134"/>
      <c r="E925" s="134"/>
      <c r="F925" s="134"/>
      <c r="G925" s="134"/>
      <c r="H925" s="134"/>
      <c r="I925" s="134"/>
      <c r="J925" s="134"/>
      <c r="K925" s="134"/>
      <c r="L925" s="134"/>
      <c r="M925" s="134"/>
      <c r="N925" s="134"/>
      <c r="O925" s="134"/>
      <c r="P925" s="134"/>
      <c r="Q925" s="134"/>
      <c r="R925" s="134"/>
      <c r="S925" s="134"/>
      <c r="T925" s="134"/>
      <c r="U925" s="134"/>
      <c r="V925" s="134"/>
      <c r="W925" s="134"/>
      <c r="X925" s="134"/>
      <c r="Y925" s="134"/>
      <c r="Z925" s="134"/>
    </row>
    <row r="926" spans="1:26" ht="24" customHeight="1" x14ac:dyDescent="0.2">
      <c r="A926" s="133"/>
      <c r="B926" s="134"/>
      <c r="C926" s="134"/>
      <c r="D926" s="134"/>
      <c r="E926" s="134"/>
      <c r="F926" s="134"/>
      <c r="G926" s="134"/>
      <c r="H926" s="134"/>
      <c r="I926" s="134"/>
      <c r="J926" s="134"/>
      <c r="K926" s="134"/>
      <c r="L926" s="134"/>
      <c r="M926" s="134"/>
      <c r="N926" s="134"/>
      <c r="O926" s="134"/>
      <c r="P926" s="134"/>
      <c r="Q926" s="134"/>
      <c r="R926" s="134"/>
      <c r="S926" s="134"/>
      <c r="T926" s="134"/>
      <c r="U926" s="134"/>
      <c r="V926" s="134"/>
      <c r="W926" s="134"/>
      <c r="X926" s="134"/>
      <c r="Y926" s="134"/>
      <c r="Z926" s="134"/>
    </row>
    <row r="927" spans="1:26" ht="24" customHeight="1" x14ac:dyDescent="0.2">
      <c r="A927" s="133"/>
      <c r="B927" s="134"/>
      <c r="C927" s="134"/>
      <c r="D927" s="134"/>
      <c r="E927" s="134"/>
      <c r="F927" s="134"/>
      <c r="G927" s="134"/>
      <c r="H927" s="134"/>
      <c r="I927" s="134"/>
      <c r="J927" s="134"/>
      <c r="K927" s="134"/>
      <c r="L927" s="134"/>
      <c r="M927" s="134"/>
      <c r="N927" s="134"/>
      <c r="O927" s="134"/>
      <c r="P927" s="134"/>
      <c r="Q927" s="134"/>
      <c r="R927" s="134"/>
      <c r="S927" s="134"/>
      <c r="T927" s="134"/>
      <c r="U927" s="134"/>
      <c r="V927" s="134"/>
      <c r="W927" s="134"/>
      <c r="X927" s="134"/>
      <c r="Y927" s="134"/>
      <c r="Z927" s="134"/>
    </row>
    <row r="928" spans="1:26" ht="24" customHeight="1" x14ac:dyDescent="0.2">
      <c r="A928" s="133"/>
      <c r="B928" s="134"/>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134"/>
      <c r="Y928" s="134"/>
      <c r="Z928" s="134"/>
    </row>
    <row r="929" spans="1:26" ht="24" customHeight="1" x14ac:dyDescent="0.2">
      <c r="A929" s="133"/>
      <c r="B929" s="134"/>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row>
    <row r="930" spans="1:26" ht="24" customHeight="1" x14ac:dyDescent="0.2">
      <c r="A930" s="133"/>
      <c r="B930" s="134"/>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134"/>
      <c r="Y930" s="134"/>
      <c r="Z930" s="134"/>
    </row>
    <row r="931" spans="1:26" ht="24" customHeight="1" x14ac:dyDescent="0.2">
      <c r="A931" s="133"/>
      <c r="B931" s="134"/>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134"/>
      <c r="Y931" s="134"/>
      <c r="Z931" s="134"/>
    </row>
    <row r="932" spans="1:26" ht="24" customHeight="1" x14ac:dyDescent="0.2">
      <c r="A932" s="133"/>
      <c r="B932" s="134"/>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134"/>
      <c r="Y932" s="134"/>
      <c r="Z932" s="134"/>
    </row>
    <row r="933" spans="1:26" ht="24" customHeight="1" x14ac:dyDescent="0.2">
      <c r="A933" s="133"/>
      <c r="B933" s="134"/>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134"/>
      <c r="Y933" s="134"/>
      <c r="Z933" s="134"/>
    </row>
    <row r="934" spans="1:26" ht="24" customHeight="1" x14ac:dyDescent="0.2">
      <c r="A934" s="133"/>
      <c r="B934" s="134"/>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134"/>
      <c r="Y934" s="134"/>
      <c r="Z934" s="134"/>
    </row>
    <row r="935" spans="1:26" ht="24" customHeight="1" x14ac:dyDescent="0.2">
      <c r="A935" s="133"/>
      <c r="B935" s="134"/>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row>
    <row r="936" spans="1:26" ht="24" customHeight="1" x14ac:dyDescent="0.2">
      <c r="A936" s="133"/>
      <c r="B936" s="134"/>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134"/>
      <c r="Y936" s="134"/>
      <c r="Z936" s="134"/>
    </row>
    <row r="937" spans="1:26" ht="24" customHeight="1" x14ac:dyDescent="0.2">
      <c r="A937" s="133"/>
      <c r="B937" s="134"/>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134"/>
      <c r="Y937" s="134"/>
      <c r="Z937" s="134"/>
    </row>
    <row r="938" spans="1:26" ht="24" customHeight="1" x14ac:dyDescent="0.2">
      <c r="A938" s="133"/>
      <c r="B938" s="134"/>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134"/>
      <c r="Y938" s="134"/>
      <c r="Z938" s="134"/>
    </row>
    <row r="939" spans="1:26" ht="24" customHeight="1" x14ac:dyDescent="0.2">
      <c r="A939" s="133"/>
      <c r="B939" s="134"/>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134"/>
      <c r="Y939" s="134"/>
      <c r="Z939" s="134"/>
    </row>
    <row r="940" spans="1:26" ht="24" customHeight="1" x14ac:dyDescent="0.2">
      <c r="A940" s="133"/>
      <c r="B940" s="134"/>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134"/>
      <c r="Y940" s="134"/>
      <c r="Z940" s="134"/>
    </row>
    <row r="941" spans="1:26" ht="24" customHeight="1" x14ac:dyDescent="0.2">
      <c r="A941" s="133"/>
      <c r="B941" s="134"/>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134"/>
      <c r="Y941" s="134"/>
      <c r="Z941" s="134"/>
    </row>
    <row r="942" spans="1:26" ht="24" customHeight="1" x14ac:dyDescent="0.2">
      <c r="A942" s="133"/>
      <c r="B942" s="134"/>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134"/>
      <c r="Y942" s="134"/>
      <c r="Z942" s="134"/>
    </row>
    <row r="943" spans="1:26" ht="24" customHeight="1" x14ac:dyDescent="0.2">
      <c r="A943" s="133"/>
      <c r="B943" s="134"/>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134"/>
      <c r="Y943" s="134"/>
      <c r="Z943" s="134"/>
    </row>
    <row r="944" spans="1:26" ht="24" customHeight="1" x14ac:dyDescent="0.2">
      <c r="A944" s="133"/>
      <c r="B944" s="134"/>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134"/>
      <c r="Y944" s="134"/>
      <c r="Z944" s="134"/>
    </row>
    <row r="945" spans="1:26" ht="24" customHeight="1" x14ac:dyDescent="0.2">
      <c r="A945" s="133"/>
      <c r="B945" s="134"/>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134"/>
      <c r="Y945" s="134"/>
      <c r="Z945" s="134"/>
    </row>
    <row r="946" spans="1:26" ht="24" customHeight="1" x14ac:dyDescent="0.2">
      <c r="A946" s="133"/>
      <c r="B946" s="134"/>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134"/>
      <c r="Y946" s="134"/>
      <c r="Z946" s="134"/>
    </row>
    <row r="947" spans="1:26" ht="24" customHeight="1" x14ac:dyDescent="0.2">
      <c r="A947" s="133"/>
      <c r="B947" s="134"/>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134"/>
      <c r="Y947" s="134"/>
      <c r="Z947" s="134"/>
    </row>
    <row r="948" spans="1:26" ht="24" customHeight="1" x14ac:dyDescent="0.2">
      <c r="A948" s="133"/>
      <c r="B948" s="134"/>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134"/>
      <c r="Y948" s="134"/>
      <c r="Z948" s="134"/>
    </row>
    <row r="949" spans="1:26" ht="24" customHeight="1" x14ac:dyDescent="0.2">
      <c r="A949" s="133"/>
      <c r="B949" s="134"/>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134"/>
      <c r="Y949" s="134"/>
      <c r="Z949" s="134"/>
    </row>
    <row r="950" spans="1:26" ht="24" customHeight="1" x14ac:dyDescent="0.2">
      <c r="A950" s="133"/>
      <c r="B950" s="134"/>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134"/>
      <c r="Y950" s="134"/>
      <c r="Z950" s="134"/>
    </row>
    <row r="951" spans="1:26" ht="24" customHeight="1" x14ac:dyDescent="0.2">
      <c r="A951" s="133"/>
      <c r="B951" s="134"/>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134"/>
      <c r="Y951" s="134"/>
      <c r="Z951" s="134"/>
    </row>
    <row r="952" spans="1:26" ht="24" customHeight="1" x14ac:dyDescent="0.2">
      <c r="A952" s="133"/>
      <c r="B952" s="134"/>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row>
    <row r="953" spans="1:26" ht="24" customHeight="1" x14ac:dyDescent="0.2">
      <c r="A953" s="133"/>
      <c r="B953" s="134"/>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134"/>
      <c r="Y953" s="134"/>
      <c r="Z953" s="134"/>
    </row>
    <row r="954" spans="1:26" ht="24" customHeight="1" x14ac:dyDescent="0.2">
      <c r="A954" s="133"/>
      <c r="B954" s="134"/>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134"/>
      <c r="Y954" s="134"/>
      <c r="Z954" s="134"/>
    </row>
    <row r="955" spans="1:26" ht="24" customHeight="1" x14ac:dyDescent="0.2">
      <c r="A955" s="133"/>
      <c r="B955" s="134"/>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134"/>
      <c r="Y955" s="134"/>
      <c r="Z955" s="134"/>
    </row>
    <row r="956" spans="1:26" ht="24" customHeight="1" x14ac:dyDescent="0.2">
      <c r="A956" s="133"/>
      <c r="B956" s="134"/>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134"/>
      <c r="Y956" s="134"/>
      <c r="Z956" s="134"/>
    </row>
    <row r="957" spans="1:26" ht="24" customHeight="1" x14ac:dyDescent="0.2">
      <c r="A957" s="133"/>
      <c r="B957" s="134"/>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134"/>
      <c r="Y957" s="134"/>
      <c r="Z957" s="134"/>
    </row>
    <row r="958" spans="1:26" ht="24" customHeight="1" x14ac:dyDescent="0.2">
      <c r="A958" s="133"/>
      <c r="B958" s="134"/>
      <c r="C958" s="134"/>
      <c r="D958" s="134"/>
      <c r="E958" s="134"/>
      <c r="F958" s="134"/>
      <c r="G958" s="134"/>
      <c r="H958" s="134"/>
      <c r="I958" s="134"/>
      <c r="J958" s="134"/>
      <c r="K958" s="134"/>
      <c r="L958" s="134"/>
      <c r="M958" s="134"/>
      <c r="N958" s="134"/>
      <c r="O958" s="134"/>
      <c r="P958" s="134"/>
      <c r="Q958" s="134"/>
      <c r="R958" s="134"/>
      <c r="S958" s="134"/>
      <c r="T958" s="134"/>
      <c r="U958" s="134"/>
      <c r="V958" s="134"/>
      <c r="W958" s="134"/>
      <c r="X958" s="134"/>
      <c r="Y958" s="134"/>
      <c r="Z958" s="134"/>
    </row>
    <row r="959" spans="1:26" ht="24" customHeight="1" x14ac:dyDescent="0.2">
      <c r="A959" s="133"/>
      <c r="B959" s="134"/>
      <c r="C959" s="134"/>
      <c r="D959" s="134"/>
      <c r="E959" s="134"/>
      <c r="F959" s="134"/>
      <c r="G959" s="134"/>
      <c r="H959" s="134"/>
      <c r="I959" s="134"/>
      <c r="J959" s="134"/>
      <c r="K959" s="134"/>
      <c r="L959" s="134"/>
      <c r="M959" s="134"/>
      <c r="N959" s="134"/>
      <c r="O959" s="134"/>
      <c r="P959" s="134"/>
      <c r="Q959" s="134"/>
      <c r="R959" s="134"/>
      <c r="S959" s="134"/>
      <c r="T959" s="134"/>
      <c r="U959" s="134"/>
      <c r="V959" s="134"/>
      <c r="W959" s="134"/>
      <c r="X959" s="134"/>
      <c r="Y959" s="134"/>
      <c r="Z959" s="134"/>
    </row>
    <row r="960" spans="1:26" ht="24" customHeight="1" x14ac:dyDescent="0.2">
      <c r="A960" s="133"/>
      <c r="B960" s="134"/>
      <c r="C960" s="134"/>
      <c r="D960" s="134"/>
      <c r="E960" s="134"/>
      <c r="F960" s="134"/>
      <c r="G960" s="134"/>
      <c r="H960" s="134"/>
      <c r="I960" s="134"/>
      <c r="J960" s="134"/>
      <c r="K960" s="134"/>
      <c r="L960" s="134"/>
      <c r="M960" s="134"/>
      <c r="N960" s="134"/>
      <c r="O960" s="134"/>
      <c r="P960" s="134"/>
      <c r="Q960" s="134"/>
      <c r="R960" s="134"/>
      <c r="S960" s="134"/>
      <c r="T960" s="134"/>
      <c r="U960" s="134"/>
      <c r="V960" s="134"/>
      <c r="W960" s="134"/>
      <c r="X960" s="134"/>
      <c r="Y960" s="134"/>
      <c r="Z960" s="134"/>
    </row>
    <row r="961" spans="1:26" ht="24" customHeight="1" x14ac:dyDescent="0.2">
      <c r="A961" s="133"/>
      <c r="B961" s="134"/>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134"/>
      <c r="Y961" s="134"/>
      <c r="Z961" s="134"/>
    </row>
    <row r="962" spans="1:26" ht="24" customHeight="1" x14ac:dyDescent="0.2">
      <c r="A962" s="133"/>
      <c r="B962" s="134"/>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134"/>
      <c r="Y962" s="134"/>
      <c r="Z962" s="134"/>
    </row>
    <row r="963" spans="1:26" ht="24" customHeight="1" x14ac:dyDescent="0.2">
      <c r="A963" s="133"/>
      <c r="B963" s="134"/>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134"/>
      <c r="Y963" s="134"/>
      <c r="Z963" s="134"/>
    </row>
    <row r="964" spans="1:26" ht="24" customHeight="1" x14ac:dyDescent="0.2">
      <c r="A964" s="133"/>
      <c r="B964" s="134"/>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134"/>
      <c r="Y964" s="134"/>
      <c r="Z964" s="134"/>
    </row>
    <row r="965" spans="1:26" ht="24" customHeight="1" x14ac:dyDescent="0.2">
      <c r="A965" s="133"/>
      <c r="B965" s="134"/>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134"/>
      <c r="Y965" s="134"/>
      <c r="Z965" s="134"/>
    </row>
    <row r="966" spans="1:26" ht="24" customHeight="1" x14ac:dyDescent="0.2">
      <c r="A966" s="133"/>
      <c r="B966" s="134"/>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134"/>
      <c r="Y966" s="134"/>
      <c r="Z966" s="134"/>
    </row>
    <row r="967" spans="1:26" ht="24" customHeight="1" x14ac:dyDescent="0.2">
      <c r="A967" s="133"/>
      <c r="B967" s="134"/>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134"/>
      <c r="Y967" s="134"/>
      <c r="Z967" s="134"/>
    </row>
    <row r="968" spans="1:26" ht="24" customHeight="1" x14ac:dyDescent="0.2">
      <c r="A968" s="133"/>
      <c r="B968" s="134"/>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134"/>
      <c r="Y968" s="134"/>
      <c r="Z968" s="134"/>
    </row>
    <row r="969" spans="1:26" ht="24" customHeight="1" x14ac:dyDescent="0.2">
      <c r="A969" s="133"/>
      <c r="B969" s="134"/>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134"/>
      <c r="Y969" s="134"/>
      <c r="Z969" s="134"/>
    </row>
    <row r="970" spans="1:26" ht="24" customHeight="1" x14ac:dyDescent="0.2">
      <c r="A970" s="133"/>
      <c r="B970" s="134"/>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134"/>
      <c r="Y970" s="134"/>
      <c r="Z970" s="134"/>
    </row>
    <row r="971" spans="1:26" ht="24" customHeight="1" x14ac:dyDescent="0.2">
      <c r="A971" s="133"/>
      <c r="B971" s="134"/>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134"/>
      <c r="Y971" s="134"/>
      <c r="Z971" s="134"/>
    </row>
    <row r="972" spans="1:26" ht="24" customHeight="1" x14ac:dyDescent="0.2">
      <c r="A972" s="133"/>
      <c r="B972" s="134"/>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134"/>
      <c r="Y972" s="134"/>
      <c r="Z972" s="134"/>
    </row>
    <row r="973" spans="1:26" ht="24" customHeight="1" x14ac:dyDescent="0.2">
      <c r="A973" s="133"/>
      <c r="B973" s="134"/>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row>
    <row r="974" spans="1:26" ht="24" customHeight="1" x14ac:dyDescent="0.2">
      <c r="A974" s="133"/>
      <c r="B974" s="134"/>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134"/>
      <c r="Y974" s="134"/>
      <c r="Z974" s="134"/>
    </row>
    <row r="975" spans="1:26" ht="24" customHeight="1" x14ac:dyDescent="0.2">
      <c r="A975" s="133"/>
      <c r="B975" s="134"/>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134"/>
      <c r="Y975" s="134"/>
      <c r="Z975" s="134"/>
    </row>
    <row r="976" spans="1:26" ht="24" customHeight="1" x14ac:dyDescent="0.2">
      <c r="A976" s="133"/>
      <c r="B976" s="134"/>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134"/>
      <c r="Y976" s="134"/>
      <c r="Z976" s="134"/>
    </row>
    <row r="977" spans="1:26" ht="24" customHeight="1" x14ac:dyDescent="0.2">
      <c r="A977" s="133"/>
      <c r="B977" s="134"/>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134"/>
      <c r="Y977" s="134"/>
      <c r="Z977" s="134"/>
    </row>
    <row r="978" spans="1:26" ht="24" customHeight="1" x14ac:dyDescent="0.2">
      <c r="A978" s="133"/>
      <c r="B978" s="134"/>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134"/>
      <c r="Y978" s="134"/>
      <c r="Z978" s="134"/>
    </row>
    <row r="979" spans="1:26" ht="24" customHeight="1" x14ac:dyDescent="0.2">
      <c r="A979" s="133"/>
      <c r="B979" s="134"/>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134"/>
      <c r="Y979" s="134"/>
      <c r="Z979" s="134"/>
    </row>
    <row r="980" spans="1:26" ht="24" customHeight="1" x14ac:dyDescent="0.2">
      <c r="A980" s="133"/>
      <c r="B980" s="134"/>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134"/>
      <c r="Y980" s="134"/>
      <c r="Z980" s="134"/>
    </row>
    <row r="981" spans="1:26" ht="24" customHeight="1" x14ac:dyDescent="0.2">
      <c r="A981" s="133"/>
      <c r="B981" s="134"/>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134"/>
      <c r="Y981" s="134"/>
      <c r="Z981" s="134"/>
    </row>
    <row r="982" spans="1:26" ht="24" customHeight="1" x14ac:dyDescent="0.2">
      <c r="A982" s="133"/>
      <c r="B982" s="134"/>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134"/>
      <c r="Y982" s="134"/>
      <c r="Z982" s="134"/>
    </row>
    <row r="983" spans="1:26" ht="24" customHeight="1" x14ac:dyDescent="0.2">
      <c r="A983" s="133"/>
      <c r="B983" s="134"/>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134"/>
      <c r="Y983" s="134"/>
      <c r="Z983" s="134"/>
    </row>
    <row r="984" spans="1:26" ht="24" customHeight="1" x14ac:dyDescent="0.2">
      <c r="A984" s="133"/>
      <c r="B984" s="134"/>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134"/>
      <c r="Y984" s="134"/>
      <c r="Z984" s="134"/>
    </row>
    <row r="985" spans="1:26" ht="24" customHeight="1" x14ac:dyDescent="0.2">
      <c r="A985" s="133"/>
      <c r="B985" s="134"/>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134"/>
      <c r="Y985" s="134"/>
      <c r="Z985" s="134"/>
    </row>
    <row r="986" spans="1:26" ht="24" customHeight="1" x14ac:dyDescent="0.2">
      <c r="A986" s="133"/>
      <c r="B986" s="134"/>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134"/>
      <c r="Y986" s="134"/>
      <c r="Z986" s="134"/>
    </row>
    <row r="987" spans="1:26" ht="24" customHeight="1" x14ac:dyDescent="0.2">
      <c r="A987" s="133"/>
      <c r="B987" s="134"/>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134"/>
      <c r="Y987" s="134"/>
      <c r="Z987" s="134"/>
    </row>
    <row r="988" spans="1:26" ht="24" customHeight="1" x14ac:dyDescent="0.2">
      <c r="A988" s="133"/>
      <c r="B988" s="134"/>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134"/>
      <c r="Y988" s="134"/>
      <c r="Z988" s="134"/>
    </row>
    <row r="989" spans="1:26" ht="24" customHeight="1" x14ac:dyDescent="0.2">
      <c r="A989" s="133"/>
      <c r="B989" s="134"/>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134"/>
      <c r="Y989" s="134"/>
      <c r="Z989" s="134"/>
    </row>
    <row r="990" spans="1:26" ht="24" customHeight="1" x14ac:dyDescent="0.2">
      <c r="A990" s="133"/>
      <c r="B990" s="134"/>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134"/>
      <c r="Y990" s="134"/>
      <c r="Z990" s="134"/>
    </row>
    <row r="991" spans="1:26" ht="24" customHeight="1" x14ac:dyDescent="0.2">
      <c r="A991" s="133"/>
      <c r="B991" s="134"/>
      <c r="C991" s="134"/>
      <c r="D991" s="134"/>
      <c r="E991" s="134"/>
      <c r="F991" s="134"/>
      <c r="G991" s="134"/>
      <c r="H991" s="134"/>
      <c r="I991" s="134"/>
      <c r="J991" s="134"/>
      <c r="K991" s="134"/>
      <c r="L991" s="134"/>
      <c r="M991" s="134"/>
      <c r="N991" s="134"/>
      <c r="O991" s="134"/>
      <c r="P991" s="134"/>
      <c r="Q991" s="134"/>
      <c r="R991" s="134"/>
      <c r="S991" s="134"/>
      <c r="T991" s="134"/>
      <c r="U991" s="134"/>
      <c r="V991" s="134"/>
      <c r="W991" s="134"/>
      <c r="X991" s="134"/>
      <c r="Y991" s="134"/>
      <c r="Z991" s="134"/>
    </row>
    <row r="992" spans="1:26" ht="24" customHeight="1" x14ac:dyDescent="0.2">
      <c r="A992" s="133"/>
      <c r="B992" s="134"/>
      <c r="C992" s="134"/>
      <c r="D992" s="134"/>
      <c r="E992" s="134"/>
      <c r="F992" s="134"/>
      <c r="G992" s="134"/>
      <c r="H992" s="134"/>
      <c r="I992" s="134"/>
      <c r="J992" s="134"/>
      <c r="K992" s="134"/>
      <c r="L992" s="134"/>
      <c r="M992" s="134"/>
      <c r="N992" s="134"/>
      <c r="O992" s="134"/>
      <c r="P992" s="134"/>
      <c r="Q992" s="134"/>
      <c r="R992" s="134"/>
      <c r="S992" s="134"/>
      <c r="T992" s="134"/>
      <c r="U992" s="134"/>
      <c r="V992" s="134"/>
      <c r="W992" s="134"/>
      <c r="X992" s="134"/>
      <c r="Y992" s="134"/>
      <c r="Z992" s="134"/>
    </row>
    <row r="993" spans="1:26" ht="24" customHeight="1" x14ac:dyDescent="0.2">
      <c r="A993" s="133"/>
      <c r="B993" s="134"/>
      <c r="C993" s="134"/>
      <c r="D993" s="134"/>
      <c r="E993" s="134"/>
      <c r="F993" s="134"/>
      <c r="G993" s="134"/>
      <c r="H993" s="134"/>
      <c r="I993" s="134"/>
      <c r="J993" s="134"/>
      <c r="K993" s="134"/>
      <c r="L993" s="134"/>
      <c r="M993" s="134"/>
      <c r="N993" s="134"/>
      <c r="O993" s="134"/>
      <c r="P993" s="134"/>
      <c r="Q993" s="134"/>
      <c r="R993" s="134"/>
      <c r="S993" s="134"/>
      <c r="T993" s="134"/>
      <c r="U993" s="134"/>
      <c r="V993" s="134"/>
      <c r="W993" s="134"/>
      <c r="X993" s="134"/>
      <c r="Y993" s="134"/>
      <c r="Z993" s="134"/>
    </row>
    <row r="994" spans="1:26" ht="24" customHeight="1" x14ac:dyDescent="0.2">
      <c r="A994" s="133"/>
      <c r="B994" s="134"/>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134"/>
      <c r="Y994" s="134"/>
      <c r="Z994" s="134"/>
    </row>
    <row r="995" spans="1:26" ht="24" customHeight="1" x14ac:dyDescent="0.2">
      <c r="A995" s="133"/>
      <c r="B995" s="134"/>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134"/>
      <c r="Y995" s="134"/>
      <c r="Z995" s="134"/>
    </row>
    <row r="996" spans="1:26" ht="24" customHeight="1" x14ac:dyDescent="0.2">
      <c r="A996" s="133"/>
      <c r="B996" s="134"/>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134"/>
      <c r="Y996" s="134"/>
      <c r="Z996" s="134"/>
    </row>
    <row r="997" spans="1:26" ht="24" customHeight="1" x14ac:dyDescent="0.2">
      <c r="A997" s="133"/>
      <c r="B997" s="134"/>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134"/>
      <c r="Y997" s="134"/>
      <c r="Z997" s="134"/>
    </row>
    <row r="998" spans="1:26" ht="24" customHeight="1" x14ac:dyDescent="0.2">
      <c r="A998" s="133"/>
      <c r="B998" s="134"/>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row>
    <row r="999" spans="1:26" ht="24" customHeight="1" x14ac:dyDescent="0.2">
      <c r="A999" s="133"/>
      <c r="B999" s="134"/>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134"/>
      <c r="Y999" s="134"/>
      <c r="Z999" s="134"/>
    </row>
  </sheetData>
  <sheetProtection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3"/>
  <pageMargins left="0.7" right="0.7" top="0.75" bottom="0.75" header="0" footer="0"/>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640625" defaultRowHeight="12" x14ac:dyDescent="0.2"/>
  <cols>
    <col min="1" max="1" width="4" style="45" bestFit="1" customWidth="1"/>
    <col min="2" max="2" width="30.33203125" style="45" customWidth="1"/>
    <col min="3" max="12" width="16.109375" style="45" customWidth="1"/>
    <col min="13" max="13" width="3" style="45" bestFit="1" customWidth="1"/>
    <col min="14" max="14" width="10.77734375" style="45" hidden="1" customWidth="1"/>
    <col min="15" max="16384" width="12.6640625" style="45"/>
  </cols>
  <sheetData>
    <row r="1" spans="1:14" ht="12.75" customHeight="1" x14ac:dyDescent="0.2">
      <c r="B1" s="45" t="s">
        <v>145</v>
      </c>
    </row>
    <row r="2" spans="1:14" ht="12.75" customHeight="1" x14ac:dyDescent="0.2">
      <c r="B2" s="379" t="s">
        <v>523</v>
      </c>
      <c r="C2" s="379"/>
      <c r="D2" s="379"/>
      <c r="E2" s="379"/>
      <c r="F2" s="379"/>
      <c r="G2" s="379"/>
      <c r="H2" s="379"/>
      <c r="I2" s="379"/>
      <c r="J2" s="379"/>
      <c r="K2" s="379"/>
      <c r="L2" s="379"/>
    </row>
    <row r="3" spans="1:14" ht="12.75" customHeight="1" x14ac:dyDescent="0.2">
      <c r="J3" s="380" t="e">
        <f>#REF!</f>
        <v>#REF!</v>
      </c>
      <c r="K3" s="380"/>
      <c r="L3" s="380"/>
    </row>
    <row r="4" spans="1:14" ht="12.75" customHeight="1" x14ac:dyDescent="0.2"/>
    <row r="5" spans="1:14" ht="73.5" customHeight="1" x14ac:dyDescent="0.2">
      <c r="B5" s="67" t="s">
        <v>3</v>
      </c>
      <c r="C5" s="68" t="s">
        <v>539</v>
      </c>
      <c r="D5" s="254" t="s">
        <v>540</v>
      </c>
      <c r="E5" s="254" t="s">
        <v>542</v>
      </c>
      <c r="F5" s="254" t="s">
        <v>543</v>
      </c>
      <c r="G5" s="254" t="s">
        <v>541</v>
      </c>
      <c r="H5" s="67" t="s">
        <v>13</v>
      </c>
      <c r="I5" s="69" t="s">
        <v>155</v>
      </c>
      <c r="J5" s="68" t="s">
        <v>544</v>
      </c>
      <c r="K5" s="67" t="s">
        <v>128</v>
      </c>
      <c r="L5" s="67" t="s">
        <v>12</v>
      </c>
      <c r="N5" s="140"/>
    </row>
    <row r="6" spans="1:14" s="180" customFormat="1" ht="36" x14ac:dyDescent="0.2">
      <c r="B6" s="70"/>
      <c r="C6" s="70"/>
      <c r="D6" s="70" t="s">
        <v>545</v>
      </c>
      <c r="E6" s="70" t="s">
        <v>546</v>
      </c>
      <c r="F6" s="70" t="s">
        <v>547</v>
      </c>
      <c r="G6" s="70" t="s">
        <v>548</v>
      </c>
      <c r="H6" s="96" t="s">
        <v>551</v>
      </c>
      <c r="I6" s="70" t="s">
        <v>549</v>
      </c>
      <c r="J6" s="70"/>
      <c r="K6" s="96" t="s">
        <v>550</v>
      </c>
      <c r="L6" s="70"/>
    </row>
    <row r="7" spans="1:14" x14ac:dyDescent="0.2">
      <c r="A7" s="237">
        <v>0</v>
      </c>
      <c r="B7" s="73"/>
      <c r="C7" s="75" t="s">
        <v>9</v>
      </c>
      <c r="D7" s="75" t="s">
        <v>9</v>
      </c>
      <c r="E7" s="75" t="s">
        <v>9</v>
      </c>
      <c r="F7" s="75" t="s">
        <v>9</v>
      </c>
      <c r="G7" s="75" t="s">
        <v>9</v>
      </c>
      <c r="H7" s="75" t="s">
        <v>9</v>
      </c>
      <c r="I7" s="75" t="s">
        <v>9</v>
      </c>
      <c r="J7" s="75"/>
      <c r="K7" s="75" t="s">
        <v>9</v>
      </c>
      <c r="L7" s="75"/>
      <c r="N7" s="153"/>
    </row>
    <row r="8" spans="1:14" s="27" customFormat="1" ht="56.25" customHeight="1" x14ac:dyDescent="0.2">
      <c r="A8" s="27">
        <f>A7+1</f>
        <v>1</v>
      </c>
      <c r="B8" s="119" t="s">
        <v>533</v>
      </c>
      <c r="C8" s="90"/>
      <c r="D8" s="90"/>
      <c r="E8" s="90"/>
      <c r="F8" s="90"/>
      <c r="G8" s="91">
        <f>E8-F8</f>
        <v>0</v>
      </c>
      <c r="H8" s="91">
        <f>MIN(D8,G8)</f>
        <v>0</v>
      </c>
      <c r="I8" s="90"/>
      <c r="J8" s="92">
        <v>0.5</v>
      </c>
      <c r="K8" s="105">
        <f>H8/2</f>
        <v>0</v>
      </c>
      <c r="L8" s="184"/>
      <c r="M8" s="235"/>
      <c r="N8" s="150" t="str">
        <f>IFERROR(VLOOKUP(#REF!,【参考】算出区分!$C$2:$E$67,2,0),"")</f>
        <v/>
      </c>
    </row>
    <row r="9" spans="1:14" s="27" customFormat="1" ht="56.25" customHeight="1" x14ac:dyDescent="0.2">
      <c r="A9" s="27">
        <f t="shared" ref="A9:A21" si="0">A8+1</f>
        <v>2</v>
      </c>
      <c r="B9" s="119" t="s">
        <v>534</v>
      </c>
      <c r="C9" s="90"/>
      <c r="D9" s="90"/>
      <c r="E9" s="90"/>
      <c r="F9" s="90"/>
      <c r="G9" s="91">
        <f t="shared" ref="G9:G21" si="1">E9-F9</f>
        <v>0</v>
      </c>
      <c r="H9" s="91">
        <f t="shared" ref="H9:H21" si="2">MIN(D9,G9)</f>
        <v>0</v>
      </c>
      <c r="I9" s="90"/>
      <c r="J9" s="92">
        <v>0.5</v>
      </c>
      <c r="K9" s="105">
        <f t="shared" ref="K9:K21" si="3">H9/2</f>
        <v>0</v>
      </c>
      <c r="L9" s="184"/>
      <c r="M9" s="235"/>
      <c r="N9" s="150" t="str">
        <f>IFERROR(VLOOKUP(#REF!,【参考】算出区分!$C$2:$E$67,2,0),"")</f>
        <v/>
      </c>
    </row>
    <row r="10" spans="1:14" s="27" customFormat="1" ht="56.25" customHeight="1" x14ac:dyDescent="0.2">
      <c r="A10" s="27">
        <f t="shared" si="0"/>
        <v>3</v>
      </c>
      <c r="B10" s="119" t="s">
        <v>535</v>
      </c>
      <c r="C10" s="90"/>
      <c r="D10" s="90"/>
      <c r="E10" s="90"/>
      <c r="F10" s="90"/>
      <c r="G10" s="91">
        <f t="shared" si="1"/>
        <v>0</v>
      </c>
      <c r="H10" s="91">
        <f t="shared" si="2"/>
        <v>0</v>
      </c>
      <c r="I10" s="90"/>
      <c r="J10" s="92">
        <v>0.5</v>
      </c>
      <c r="K10" s="105">
        <f t="shared" si="3"/>
        <v>0</v>
      </c>
      <c r="L10" s="184"/>
      <c r="M10" s="235"/>
      <c r="N10" s="150" t="str">
        <f>IFERROR(VLOOKUP(#REF!,【参考】算出区分!$C$2:$E$67,2,0),"")</f>
        <v/>
      </c>
    </row>
    <row r="11" spans="1:14" s="27" customFormat="1" ht="56.25" customHeight="1" x14ac:dyDescent="0.2">
      <c r="A11" s="27">
        <f t="shared" si="0"/>
        <v>4</v>
      </c>
      <c r="B11" s="119" t="s">
        <v>536</v>
      </c>
      <c r="C11" s="90"/>
      <c r="D11" s="90"/>
      <c r="E11" s="90"/>
      <c r="F11" s="90"/>
      <c r="G11" s="91">
        <f t="shared" si="1"/>
        <v>0</v>
      </c>
      <c r="H11" s="91">
        <f t="shared" si="2"/>
        <v>0</v>
      </c>
      <c r="I11" s="90"/>
      <c r="J11" s="92">
        <v>0.5</v>
      </c>
      <c r="K11" s="105">
        <f t="shared" si="3"/>
        <v>0</v>
      </c>
      <c r="L11" s="184"/>
      <c r="M11" s="235"/>
      <c r="N11" s="150" t="str">
        <f>IFERROR(VLOOKUP(#REF!,【参考】算出区分!$C$2:$E$67,2,0),"")</f>
        <v/>
      </c>
    </row>
    <row r="12" spans="1:14" s="27" customFormat="1" ht="56.25" customHeight="1" x14ac:dyDescent="0.2">
      <c r="A12" s="27">
        <f t="shared" si="0"/>
        <v>5</v>
      </c>
      <c r="B12" s="119" t="s">
        <v>537</v>
      </c>
      <c r="C12" s="90"/>
      <c r="D12" s="90"/>
      <c r="E12" s="90"/>
      <c r="F12" s="90"/>
      <c r="G12" s="91">
        <f t="shared" si="1"/>
        <v>0</v>
      </c>
      <c r="H12" s="91">
        <f t="shared" si="2"/>
        <v>0</v>
      </c>
      <c r="I12" s="90"/>
      <c r="J12" s="92">
        <v>0.5</v>
      </c>
      <c r="K12" s="105">
        <f t="shared" si="3"/>
        <v>0</v>
      </c>
      <c r="L12" s="184"/>
      <c r="M12" s="235"/>
      <c r="N12" s="150" t="str">
        <f>IFERROR(VLOOKUP(#REF!,【参考】算出区分!$C$2:$E$67,2,0),"")</f>
        <v/>
      </c>
    </row>
    <row r="13" spans="1:14" s="27" customFormat="1" ht="56.25" customHeight="1" x14ac:dyDescent="0.2">
      <c r="A13" s="27">
        <f t="shared" si="0"/>
        <v>6</v>
      </c>
      <c r="B13" s="119" t="s">
        <v>524</v>
      </c>
      <c r="C13" s="90"/>
      <c r="D13" s="90"/>
      <c r="E13" s="90"/>
      <c r="F13" s="90"/>
      <c r="G13" s="91">
        <f t="shared" si="1"/>
        <v>0</v>
      </c>
      <c r="H13" s="91">
        <f t="shared" si="2"/>
        <v>0</v>
      </c>
      <c r="I13" s="90"/>
      <c r="J13" s="92">
        <v>0.5</v>
      </c>
      <c r="K13" s="105">
        <f t="shared" si="3"/>
        <v>0</v>
      </c>
      <c r="L13" s="184"/>
      <c r="M13" s="235"/>
      <c r="N13" s="150" t="str">
        <f>IFERROR(VLOOKUP(#REF!,【参考】算出区分!$C$2:$E$67,2,0),"")</f>
        <v/>
      </c>
    </row>
    <row r="14" spans="1:14" s="27" customFormat="1" ht="56.25" customHeight="1" x14ac:dyDescent="0.2">
      <c r="A14" s="27">
        <f t="shared" si="0"/>
        <v>7</v>
      </c>
      <c r="B14" s="119" t="s">
        <v>525</v>
      </c>
      <c r="C14" s="90"/>
      <c r="D14" s="90"/>
      <c r="E14" s="90"/>
      <c r="F14" s="90"/>
      <c r="G14" s="91">
        <f t="shared" si="1"/>
        <v>0</v>
      </c>
      <c r="H14" s="91">
        <f t="shared" si="2"/>
        <v>0</v>
      </c>
      <c r="I14" s="90"/>
      <c r="J14" s="92">
        <v>0.5</v>
      </c>
      <c r="K14" s="105">
        <f t="shared" si="3"/>
        <v>0</v>
      </c>
      <c r="L14" s="184"/>
      <c r="M14" s="235"/>
      <c r="N14" s="150" t="str">
        <f>IFERROR(VLOOKUP(#REF!,【参考】算出区分!$C$2:$E$67,2,0),"")</f>
        <v/>
      </c>
    </row>
    <row r="15" spans="1:14" s="27" customFormat="1" ht="56.25" customHeight="1" x14ac:dyDescent="0.2">
      <c r="A15" s="27">
        <f t="shared" si="0"/>
        <v>8</v>
      </c>
      <c r="B15" s="119" t="s">
        <v>526</v>
      </c>
      <c r="C15" s="90"/>
      <c r="D15" s="90"/>
      <c r="E15" s="90"/>
      <c r="F15" s="90"/>
      <c r="G15" s="91">
        <f t="shared" si="1"/>
        <v>0</v>
      </c>
      <c r="H15" s="91">
        <f t="shared" si="2"/>
        <v>0</v>
      </c>
      <c r="I15" s="90"/>
      <c r="J15" s="92">
        <v>0.5</v>
      </c>
      <c r="K15" s="105">
        <f t="shared" si="3"/>
        <v>0</v>
      </c>
      <c r="L15" s="184"/>
      <c r="M15" s="235"/>
      <c r="N15" s="150" t="str">
        <f>IFERROR(VLOOKUP(#REF!,【参考】算出区分!$C$2:$E$67,2,0),"")</f>
        <v/>
      </c>
    </row>
    <row r="16" spans="1:14" s="27" customFormat="1" ht="56.25" customHeight="1" x14ac:dyDescent="0.2">
      <c r="A16" s="27">
        <f t="shared" si="0"/>
        <v>9</v>
      </c>
      <c r="B16" s="119" t="s">
        <v>527</v>
      </c>
      <c r="C16" s="90"/>
      <c r="D16" s="90"/>
      <c r="E16" s="90"/>
      <c r="F16" s="90"/>
      <c r="G16" s="91">
        <f t="shared" si="1"/>
        <v>0</v>
      </c>
      <c r="H16" s="91">
        <f t="shared" si="2"/>
        <v>0</v>
      </c>
      <c r="I16" s="90"/>
      <c r="J16" s="92">
        <v>0.5</v>
      </c>
      <c r="K16" s="105">
        <f t="shared" si="3"/>
        <v>0</v>
      </c>
      <c r="L16" s="184"/>
      <c r="M16" s="235"/>
      <c r="N16" s="150" t="str">
        <f>IFERROR(VLOOKUP(#REF!,【参考】算出区分!$C$2:$E$67,2,0),"")</f>
        <v/>
      </c>
    </row>
    <row r="17" spans="1:14" s="27" customFormat="1" ht="56.25" customHeight="1" x14ac:dyDescent="0.2">
      <c r="A17" s="27">
        <f t="shared" si="0"/>
        <v>10</v>
      </c>
      <c r="B17" s="119" t="s">
        <v>528</v>
      </c>
      <c r="C17" s="90"/>
      <c r="D17" s="90"/>
      <c r="E17" s="90"/>
      <c r="F17" s="90"/>
      <c r="G17" s="91">
        <f t="shared" si="1"/>
        <v>0</v>
      </c>
      <c r="H17" s="91">
        <f t="shared" si="2"/>
        <v>0</v>
      </c>
      <c r="I17" s="90"/>
      <c r="J17" s="92">
        <v>0.5</v>
      </c>
      <c r="K17" s="105">
        <f t="shared" si="3"/>
        <v>0</v>
      </c>
      <c r="L17" s="184"/>
      <c r="M17" s="235"/>
      <c r="N17" s="150" t="str">
        <f>IFERROR(VLOOKUP(#REF!,【参考】算出区分!$C$2:$E$67,2,0),"")</f>
        <v/>
      </c>
    </row>
    <row r="18" spans="1:14" s="27" customFormat="1" ht="56.25" customHeight="1" x14ac:dyDescent="0.2">
      <c r="A18" s="27">
        <f t="shared" si="0"/>
        <v>11</v>
      </c>
      <c r="B18" s="119" t="s">
        <v>529</v>
      </c>
      <c r="C18" s="90"/>
      <c r="D18" s="90"/>
      <c r="E18" s="90"/>
      <c r="F18" s="90"/>
      <c r="G18" s="91">
        <f t="shared" si="1"/>
        <v>0</v>
      </c>
      <c r="H18" s="91">
        <f t="shared" si="2"/>
        <v>0</v>
      </c>
      <c r="I18" s="90"/>
      <c r="J18" s="92">
        <v>0.5</v>
      </c>
      <c r="K18" s="105">
        <f t="shared" si="3"/>
        <v>0</v>
      </c>
      <c r="L18" s="184"/>
      <c r="M18" s="235"/>
      <c r="N18" s="150" t="str">
        <f>IFERROR(VLOOKUP(#REF!,【参考】算出区分!$C$2:$E$67,2,0),"")</f>
        <v/>
      </c>
    </row>
    <row r="19" spans="1:14" s="27" customFormat="1" ht="56.25" customHeight="1" x14ac:dyDescent="0.2">
      <c r="A19" s="27">
        <f t="shared" si="0"/>
        <v>12</v>
      </c>
      <c r="B19" s="119" t="s">
        <v>530</v>
      </c>
      <c r="C19" s="90"/>
      <c r="D19" s="90"/>
      <c r="E19" s="90"/>
      <c r="F19" s="90"/>
      <c r="G19" s="91">
        <f t="shared" si="1"/>
        <v>0</v>
      </c>
      <c r="H19" s="91">
        <f t="shared" si="2"/>
        <v>0</v>
      </c>
      <c r="I19" s="90"/>
      <c r="J19" s="92">
        <v>0.5</v>
      </c>
      <c r="K19" s="105">
        <f t="shared" si="3"/>
        <v>0</v>
      </c>
      <c r="L19" s="184"/>
      <c r="M19" s="235"/>
      <c r="N19" s="150" t="str">
        <f>IFERROR(VLOOKUP(#REF!,【参考】算出区分!$C$2:$E$67,2,0),"")</f>
        <v/>
      </c>
    </row>
    <row r="20" spans="1:14" s="27" customFormat="1" ht="56.25" customHeight="1" x14ac:dyDescent="0.2">
      <c r="A20" s="27">
        <f t="shared" si="0"/>
        <v>13</v>
      </c>
      <c r="B20" s="119" t="s">
        <v>531</v>
      </c>
      <c r="C20" s="90"/>
      <c r="D20" s="90"/>
      <c r="E20" s="90"/>
      <c r="F20" s="90"/>
      <c r="G20" s="91">
        <f t="shared" si="1"/>
        <v>0</v>
      </c>
      <c r="H20" s="91">
        <f t="shared" si="2"/>
        <v>0</v>
      </c>
      <c r="I20" s="90"/>
      <c r="J20" s="92">
        <v>0.5</v>
      </c>
      <c r="K20" s="105">
        <f t="shared" si="3"/>
        <v>0</v>
      </c>
      <c r="L20" s="184"/>
      <c r="M20" s="235"/>
      <c r="N20" s="150" t="str">
        <f>IFERROR(VLOOKUP(#REF!,【参考】算出区分!$C$2:$E$67,2,0),"")</f>
        <v/>
      </c>
    </row>
    <row r="21" spans="1:14" s="27" customFormat="1" ht="56.25" customHeight="1" x14ac:dyDescent="0.2">
      <c r="A21" s="27">
        <f t="shared" si="0"/>
        <v>14</v>
      </c>
      <c r="B21" s="119" t="s">
        <v>538</v>
      </c>
      <c r="C21" s="90"/>
      <c r="D21" s="90"/>
      <c r="E21" s="90"/>
      <c r="F21" s="90"/>
      <c r="G21" s="91">
        <f t="shared" si="1"/>
        <v>0</v>
      </c>
      <c r="H21" s="91">
        <f t="shared" si="2"/>
        <v>0</v>
      </c>
      <c r="I21" s="90"/>
      <c r="J21" s="92">
        <v>0.5</v>
      </c>
      <c r="K21" s="105">
        <f t="shared" si="3"/>
        <v>0</v>
      </c>
      <c r="L21" s="184"/>
      <c r="M21" s="235"/>
      <c r="N21" s="150" t="str">
        <f>IFERROR(VLOOKUP(#REF!,【参考】算出区分!$C$2:$E$67,2,0),"")</f>
        <v/>
      </c>
    </row>
    <row r="22" spans="1:14" s="27" customFormat="1" ht="19.5" customHeight="1" x14ac:dyDescent="0.2">
      <c r="B22" s="96" t="s">
        <v>8</v>
      </c>
      <c r="C22" s="91"/>
      <c r="D22" s="91"/>
      <c r="E22" s="91"/>
      <c r="F22" s="91"/>
      <c r="G22" s="91"/>
      <c r="H22" s="91"/>
      <c r="I22" s="91"/>
      <c r="J22" s="116"/>
      <c r="K22" s="91">
        <f>SUM(K8:K21)</f>
        <v>0</v>
      </c>
      <c r="L22" s="234"/>
    </row>
    <row r="23" spans="1:14" ht="12.75" customHeight="1" x14ac:dyDescent="0.2"/>
    <row r="24" spans="1:14" ht="12.75" customHeight="1" x14ac:dyDescent="0.2">
      <c r="B24" s="45" t="s">
        <v>7</v>
      </c>
    </row>
    <row r="25" spans="1:14" ht="12.75" customHeight="1" x14ac:dyDescent="0.2">
      <c r="B25" s="45" t="s">
        <v>552</v>
      </c>
    </row>
    <row r="26" spans="1:14" ht="12.75" customHeight="1" x14ac:dyDescent="0.2"/>
  </sheetData>
  <mergeCells count="2">
    <mergeCell ref="B2:L2"/>
    <mergeCell ref="J3:L3"/>
  </mergeCells>
  <phoneticPr fontId="3"/>
  <printOptions horizontalCentered="1"/>
  <pageMargins left="0.59055118110236227" right="0.59055118110236227" top="0.59055118110236227" bottom="0.59055118110236227" header="0.31496062992125984" footer="0.31496062992125984"/>
  <pageSetup paperSize="9" scale="47"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G22"/>
  <sheetViews>
    <sheetView view="pageBreakPreview" zoomScale="80" zoomScaleNormal="100" zoomScaleSheetLayoutView="80" workbookViewId="0">
      <selection activeCell="E4" sqref="E4"/>
    </sheetView>
  </sheetViews>
  <sheetFormatPr defaultColWidth="8.88671875" defaultRowHeight="12" x14ac:dyDescent="0.15"/>
  <cols>
    <col min="1" max="1" width="23.109375" style="257" customWidth="1"/>
    <col min="2" max="6" width="24.44140625" style="257" customWidth="1"/>
    <col min="7" max="7" width="21.33203125" style="257" customWidth="1"/>
    <col min="8" max="11" width="13.33203125" style="257" customWidth="1"/>
    <col min="12" max="16384" width="8.88671875" style="257"/>
  </cols>
  <sheetData>
    <row r="1" spans="1:7" ht="13.2" x14ac:dyDescent="0.2">
      <c r="A1"/>
    </row>
    <row r="2" spans="1:7" ht="13.2" x14ac:dyDescent="0.2">
      <c r="A2" s="383" t="s">
        <v>580</v>
      </c>
      <c r="B2" s="383"/>
      <c r="C2" s="383"/>
      <c r="D2" s="383"/>
      <c r="E2" s="383"/>
      <c r="F2" s="383"/>
    </row>
    <row r="4" spans="1:7" ht="27" customHeight="1" x14ac:dyDescent="0.15">
      <c r="A4" s="381" t="s">
        <v>525</v>
      </c>
      <c r="B4" s="255" t="s">
        <v>553</v>
      </c>
      <c r="C4" s="255" t="s">
        <v>559</v>
      </c>
      <c r="D4" s="256"/>
      <c r="E4" s="256"/>
      <c r="F4" s="256"/>
      <c r="G4" s="256"/>
    </row>
    <row r="5" spans="1:7" ht="27" customHeight="1" x14ac:dyDescent="0.15">
      <c r="A5" s="382"/>
      <c r="B5" s="258"/>
      <c r="C5" s="258"/>
      <c r="D5" s="259"/>
      <c r="E5" s="259"/>
      <c r="F5" s="259"/>
    </row>
    <row r="6" spans="1:7" ht="27" customHeight="1" x14ac:dyDescent="0.15">
      <c r="A6" s="381" t="s">
        <v>526</v>
      </c>
      <c r="B6" s="255" t="s">
        <v>553</v>
      </c>
      <c r="C6" s="255" t="s">
        <v>559</v>
      </c>
      <c r="D6" s="255" t="s">
        <v>561</v>
      </c>
      <c r="E6" s="255" t="s">
        <v>574</v>
      </c>
      <c r="F6" s="256"/>
      <c r="G6" s="256"/>
    </row>
    <row r="7" spans="1:7" ht="27" customHeight="1" x14ac:dyDescent="0.15">
      <c r="A7" s="382"/>
      <c r="B7" s="258"/>
      <c r="C7" s="258"/>
      <c r="D7" s="258"/>
      <c r="E7" s="258"/>
      <c r="F7" s="259"/>
    </row>
    <row r="8" spans="1:7" ht="27" customHeight="1" x14ac:dyDescent="0.15">
      <c r="A8" s="381" t="s">
        <v>527</v>
      </c>
      <c r="B8" s="255" t="s">
        <v>554</v>
      </c>
      <c r="C8" s="255" t="s">
        <v>555</v>
      </c>
      <c r="D8" s="255" t="s">
        <v>562</v>
      </c>
      <c r="E8" s="255" t="s">
        <v>556</v>
      </c>
      <c r="F8" s="255" t="s">
        <v>557</v>
      </c>
    </row>
    <row r="9" spans="1:7" ht="27" customHeight="1" x14ac:dyDescent="0.15">
      <c r="A9" s="382"/>
      <c r="B9" s="260"/>
      <c r="C9" s="260"/>
      <c r="D9" s="260"/>
      <c r="E9" s="260"/>
      <c r="F9" s="260"/>
    </row>
    <row r="10" spans="1:7" ht="27" customHeight="1" x14ac:dyDescent="0.15">
      <c r="A10" s="381" t="s">
        <v>528</v>
      </c>
      <c r="B10" s="261" t="s">
        <v>563</v>
      </c>
      <c r="C10" s="261" t="s">
        <v>564</v>
      </c>
      <c r="D10" s="261" t="s">
        <v>565</v>
      </c>
      <c r="E10" s="255" t="s">
        <v>566</v>
      </c>
      <c r="F10" s="259"/>
    </row>
    <row r="11" spans="1:7" ht="27" customHeight="1" x14ac:dyDescent="0.15">
      <c r="A11" s="382"/>
      <c r="B11" s="260"/>
      <c r="C11" s="260"/>
      <c r="D11" s="260"/>
      <c r="E11" s="260"/>
      <c r="F11" s="259"/>
    </row>
    <row r="12" spans="1:7" ht="27" customHeight="1" x14ac:dyDescent="0.15">
      <c r="A12" s="381" t="s">
        <v>529</v>
      </c>
      <c r="B12" s="255" t="s">
        <v>558</v>
      </c>
      <c r="C12" s="255" t="s">
        <v>559</v>
      </c>
      <c r="D12" s="255" t="s">
        <v>560</v>
      </c>
      <c r="E12" s="255" t="s">
        <v>561</v>
      </c>
      <c r="F12" s="259"/>
    </row>
    <row r="13" spans="1:7" ht="27" customHeight="1" x14ac:dyDescent="0.15">
      <c r="A13" s="384"/>
      <c r="B13" s="260"/>
      <c r="C13" s="260"/>
      <c r="D13" s="260"/>
      <c r="E13" s="260"/>
      <c r="F13" s="259"/>
    </row>
    <row r="14" spans="1:7" ht="27" customHeight="1" x14ac:dyDescent="0.15">
      <c r="A14" s="384"/>
      <c r="B14" s="255" t="s">
        <v>567</v>
      </c>
      <c r="C14" s="255" t="s">
        <v>568</v>
      </c>
      <c r="D14" s="262" t="s">
        <v>569</v>
      </c>
      <c r="E14" s="263"/>
      <c r="F14" s="259"/>
    </row>
    <row r="15" spans="1:7" ht="27" customHeight="1" x14ac:dyDescent="0.15">
      <c r="A15" s="382"/>
      <c r="B15" s="264"/>
      <c r="C15" s="260"/>
      <c r="D15" s="260"/>
      <c r="E15" s="265"/>
      <c r="F15" s="259"/>
    </row>
    <row r="16" spans="1:7" ht="27" customHeight="1" x14ac:dyDescent="0.15">
      <c r="A16" s="381" t="s">
        <v>530</v>
      </c>
      <c r="B16" s="255" t="s">
        <v>570</v>
      </c>
      <c r="C16" s="262" t="s">
        <v>571</v>
      </c>
      <c r="D16" s="262" t="s">
        <v>572</v>
      </c>
      <c r="E16" s="262" t="s">
        <v>573</v>
      </c>
      <c r="F16" s="259"/>
    </row>
    <row r="17" spans="1:6" ht="27" customHeight="1" x14ac:dyDescent="0.15">
      <c r="A17" s="382"/>
      <c r="B17" s="260"/>
      <c r="C17" s="260"/>
      <c r="D17" s="260"/>
      <c r="E17" s="260"/>
      <c r="F17" s="259"/>
    </row>
    <row r="18" spans="1:6" ht="27" customHeight="1" x14ac:dyDescent="0.15">
      <c r="A18" s="381" t="s">
        <v>531</v>
      </c>
      <c r="B18" s="255" t="s">
        <v>553</v>
      </c>
      <c r="C18" s="255" t="s">
        <v>575</v>
      </c>
      <c r="D18" s="255" t="s">
        <v>576</v>
      </c>
      <c r="E18" s="259"/>
      <c r="F18" s="259"/>
    </row>
    <row r="19" spans="1:6" ht="27" customHeight="1" x14ac:dyDescent="0.15">
      <c r="A19" s="382"/>
      <c r="B19" s="260"/>
      <c r="C19" s="260"/>
      <c r="D19" s="260"/>
      <c r="E19" s="259"/>
      <c r="F19" s="259"/>
    </row>
    <row r="20" spans="1:6" ht="27" customHeight="1" x14ac:dyDescent="0.15">
      <c r="A20" s="381" t="s">
        <v>532</v>
      </c>
      <c r="B20" s="261" t="s">
        <v>577</v>
      </c>
      <c r="C20" s="255" t="s">
        <v>579</v>
      </c>
      <c r="D20" s="255" t="s">
        <v>578</v>
      </c>
      <c r="E20" s="259"/>
      <c r="F20" s="259"/>
    </row>
    <row r="21" spans="1:6" ht="27" customHeight="1" x14ac:dyDescent="0.15">
      <c r="A21" s="382"/>
      <c r="B21" s="260"/>
      <c r="C21" s="260"/>
      <c r="D21" s="260"/>
      <c r="E21" s="259"/>
      <c r="F21" s="259"/>
    </row>
    <row r="22" spans="1:6" ht="27" customHeight="1" x14ac:dyDescent="0.15">
      <c r="A22" s="266"/>
    </row>
  </sheetData>
  <mergeCells count="9">
    <mergeCell ref="A16:A17"/>
    <mergeCell ref="A18:A19"/>
    <mergeCell ref="A20:A21"/>
    <mergeCell ref="A2:F2"/>
    <mergeCell ref="A4:A5"/>
    <mergeCell ref="A6:A7"/>
    <mergeCell ref="A8:A9"/>
    <mergeCell ref="A10:A11"/>
    <mergeCell ref="A12:A15"/>
  </mergeCells>
  <phoneticPr fontId="3"/>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640625" defaultRowHeight="12" x14ac:dyDescent="0.2"/>
  <cols>
    <col min="1" max="1" width="3.44140625" style="45" bestFit="1" customWidth="1"/>
    <col min="2" max="2" width="33.33203125" style="45" customWidth="1"/>
    <col min="3" max="3" width="42.33203125" style="45" customWidth="1"/>
    <col min="4" max="4" width="32.88671875" style="45" customWidth="1"/>
    <col min="5" max="5" width="28.88671875" style="45" customWidth="1"/>
    <col min="6" max="6" width="3.77734375" style="45" customWidth="1"/>
    <col min="7" max="16384" width="16.6640625" style="45"/>
  </cols>
  <sheetData>
    <row r="1" spans="1:8" ht="12.75" customHeight="1" x14ac:dyDescent="0.2">
      <c r="B1" s="45" t="s">
        <v>47</v>
      </c>
      <c r="G1" s="385"/>
      <c r="H1" s="385"/>
    </row>
    <row r="2" spans="1:8" ht="12.75" customHeight="1" x14ac:dyDescent="0.2">
      <c r="A2" s="59"/>
      <c r="B2" s="379" t="s">
        <v>182</v>
      </c>
      <c r="C2" s="379"/>
      <c r="D2" s="379"/>
      <c r="E2" s="379"/>
      <c r="G2" s="385"/>
      <c r="H2" s="385"/>
    </row>
    <row r="3" spans="1:8" ht="12.75" customHeight="1" x14ac:dyDescent="0.2">
      <c r="G3" s="385"/>
      <c r="H3" s="385"/>
    </row>
    <row r="4" spans="1:8" ht="12.75" customHeight="1" x14ac:dyDescent="0.2">
      <c r="E4" s="60" t="s">
        <v>197</v>
      </c>
      <c r="G4" s="385"/>
      <c r="H4" s="385"/>
    </row>
    <row r="5" spans="1:8" ht="12.75" customHeight="1" x14ac:dyDescent="0.2">
      <c r="B5" s="45" t="s">
        <v>142</v>
      </c>
      <c r="G5" s="385"/>
      <c r="H5" s="385"/>
    </row>
    <row r="6" spans="1:8" ht="12.75" customHeight="1" x14ac:dyDescent="0.15">
      <c r="A6" s="237">
        <v>0</v>
      </c>
      <c r="B6" s="56" t="s">
        <v>3</v>
      </c>
      <c r="C6" s="56" t="s">
        <v>0</v>
      </c>
      <c r="D6" s="61" t="s">
        <v>2</v>
      </c>
      <c r="E6" s="56" t="s">
        <v>1</v>
      </c>
      <c r="F6" s="62"/>
    </row>
    <row r="7" spans="1:8" s="27" customFormat="1" x14ac:dyDescent="0.15">
      <c r="A7" s="27">
        <f>A6+1</f>
        <v>1</v>
      </c>
      <c r="B7" s="63"/>
      <c r="C7" s="63"/>
      <c r="D7" s="64"/>
      <c r="E7" s="63"/>
      <c r="F7" s="98"/>
    </row>
    <row r="8" spans="1:8" s="27" customFormat="1" x14ac:dyDescent="0.15">
      <c r="A8" s="27">
        <f>A7+1</f>
        <v>2</v>
      </c>
      <c r="B8" s="63"/>
      <c r="C8" s="63"/>
      <c r="D8" s="65"/>
      <c r="E8" s="63"/>
      <c r="F8" s="98"/>
    </row>
    <row r="9" spans="1:8" s="27" customFormat="1" x14ac:dyDescent="0.15">
      <c r="A9" s="27">
        <f t="shared" ref="A9:A31" si="0">A8+1</f>
        <v>3</v>
      </c>
      <c r="B9" s="63"/>
      <c r="C9" s="63"/>
      <c r="D9" s="64"/>
      <c r="E9" s="63"/>
      <c r="F9" s="98"/>
    </row>
    <row r="10" spans="1:8" s="27" customFormat="1" x14ac:dyDescent="0.15">
      <c r="A10" s="27">
        <f t="shared" si="0"/>
        <v>4</v>
      </c>
      <c r="B10" s="63"/>
      <c r="C10" s="63"/>
      <c r="D10" s="65"/>
      <c r="E10" s="65"/>
      <c r="F10" s="98"/>
    </row>
    <row r="11" spans="1:8" s="27" customFormat="1" x14ac:dyDescent="0.15">
      <c r="A11" s="27">
        <f t="shared" si="0"/>
        <v>5</v>
      </c>
      <c r="B11" s="63"/>
      <c r="C11" s="63"/>
      <c r="D11" s="64"/>
      <c r="E11" s="63"/>
      <c r="F11" s="98"/>
    </row>
    <row r="12" spans="1:8" s="27" customFormat="1" x14ac:dyDescent="0.15">
      <c r="A12" s="27">
        <f t="shared" si="0"/>
        <v>6</v>
      </c>
      <c r="B12" s="63"/>
      <c r="C12" s="63"/>
      <c r="D12" s="65"/>
      <c r="E12" s="65"/>
      <c r="F12" s="98"/>
    </row>
    <row r="13" spans="1:8" s="27" customFormat="1" x14ac:dyDescent="0.15">
      <c r="A13" s="27">
        <f t="shared" si="0"/>
        <v>7</v>
      </c>
      <c r="B13" s="63"/>
      <c r="C13" s="63"/>
      <c r="D13" s="64"/>
      <c r="E13" s="63"/>
      <c r="F13" s="98"/>
    </row>
    <row r="14" spans="1:8" s="27" customFormat="1" x14ac:dyDescent="0.15">
      <c r="A14" s="27">
        <f t="shared" si="0"/>
        <v>8</v>
      </c>
      <c r="B14" s="63"/>
      <c r="C14" s="63"/>
      <c r="D14" s="64"/>
      <c r="E14" s="63"/>
      <c r="F14" s="98"/>
    </row>
    <row r="15" spans="1:8" s="27" customFormat="1" x14ac:dyDescent="0.15">
      <c r="A15" s="27">
        <f t="shared" si="0"/>
        <v>9</v>
      </c>
      <c r="B15" s="63"/>
      <c r="C15" s="63"/>
      <c r="D15" s="64"/>
      <c r="E15" s="63"/>
      <c r="F15" s="98"/>
    </row>
    <row r="16" spans="1:8" s="27" customFormat="1" x14ac:dyDescent="0.15">
      <c r="A16" s="27">
        <f t="shared" si="0"/>
        <v>10</v>
      </c>
      <c r="B16" s="63"/>
      <c r="C16" s="63"/>
      <c r="D16" s="65"/>
      <c r="E16" s="66"/>
      <c r="F16" s="98"/>
    </row>
    <row r="17" spans="1:5" s="27" customFormat="1" x14ac:dyDescent="0.2">
      <c r="A17" s="27">
        <f t="shared" si="0"/>
        <v>11</v>
      </c>
      <c r="B17" s="63"/>
      <c r="C17" s="63"/>
      <c r="D17" s="65"/>
      <c r="E17" s="66"/>
    </row>
    <row r="18" spans="1:5" s="27" customFormat="1" x14ac:dyDescent="0.2">
      <c r="A18" s="27">
        <f t="shared" si="0"/>
        <v>12</v>
      </c>
      <c r="B18" s="63"/>
      <c r="C18" s="63"/>
      <c r="D18" s="64"/>
      <c r="E18" s="63"/>
    </row>
    <row r="19" spans="1:5" s="27" customFormat="1" x14ac:dyDescent="0.2">
      <c r="A19" s="27">
        <f t="shared" si="0"/>
        <v>13</v>
      </c>
      <c r="B19" s="63"/>
      <c r="C19" s="63"/>
      <c r="D19" s="65"/>
      <c r="E19" s="66"/>
    </row>
    <row r="20" spans="1:5" s="27" customFormat="1" x14ac:dyDescent="0.2">
      <c r="A20" s="27">
        <f t="shared" si="0"/>
        <v>14</v>
      </c>
      <c r="B20" s="63"/>
      <c r="C20" s="63"/>
      <c r="D20" s="65"/>
      <c r="E20" s="66"/>
    </row>
    <row r="21" spans="1:5" s="27" customFormat="1" x14ac:dyDescent="0.2">
      <c r="A21" s="27">
        <f t="shared" si="0"/>
        <v>15</v>
      </c>
      <c r="B21" s="63"/>
      <c r="C21" s="63"/>
      <c r="D21" s="65"/>
      <c r="E21" s="66"/>
    </row>
    <row r="22" spans="1:5" s="27" customFormat="1" x14ac:dyDescent="0.2">
      <c r="A22" s="27">
        <f t="shared" si="0"/>
        <v>16</v>
      </c>
      <c r="B22" s="63"/>
      <c r="C22" s="63"/>
      <c r="D22" s="65"/>
      <c r="E22" s="66"/>
    </row>
    <row r="23" spans="1:5" s="27" customFormat="1" x14ac:dyDescent="0.2">
      <c r="A23" s="27">
        <f t="shared" si="0"/>
        <v>17</v>
      </c>
      <c r="B23" s="63"/>
      <c r="C23" s="63"/>
      <c r="D23" s="65"/>
      <c r="E23" s="66"/>
    </row>
    <row r="24" spans="1:5" s="27" customFormat="1" x14ac:dyDescent="0.2">
      <c r="A24" s="27">
        <f t="shared" si="0"/>
        <v>18</v>
      </c>
      <c r="B24" s="63"/>
      <c r="C24" s="63"/>
      <c r="D24" s="65"/>
      <c r="E24" s="66"/>
    </row>
    <row r="25" spans="1:5" s="27" customFormat="1" x14ac:dyDescent="0.2">
      <c r="A25" s="27">
        <f t="shared" si="0"/>
        <v>19</v>
      </c>
      <c r="B25" s="63"/>
      <c r="C25" s="63"/>
      <c r="D25" s="65"/>
      <c r="E25" s="66"/>
    </row>
    <row r="26" spans="1:5" s="27" customFormat="1" x14ac:dyDescent="0.2">
      <c r="A26" s="27">
        <f t="shared" si="0"/>
        <v>20</v>
      </c>
      <c r="B26" s="63"/>
      <c r="C26" s="63"/>
      <c r="D26" s="65"/>
      <c r="E26" s="66"/>
    </row>
    <row r="27" spans="1:5" s="27" customFormat="1" x14ac:dyDescent="0.2">
      <c r="A27" s="27">
        <f t="shared" si="0"/>
        <v>21</v>
      </c>
      <c r="B27" s="63"/>
      <c r="C27" s="63"/>
      <c r="D27" s="65"/>
      <c r="E27" s="66"/>
    </row>
    <row r="28" spans="1:5" s="27" customFormat="1" x14ac:dyDescent="0.2">
      <c r="A28" s="27">
        <f t="shared" si="0"/>
        <v>22</v>
      </c>
      <c r="B28" s="63"/>
      <c r="C28" s="63"/>
      <c r="D28" s="65"/>
      <c r="E28" s="66"/>
    </row>
    <row r="29" spans="1:5" s="27" customFormat="1" x14ac:dyDescent="0.2">
      <c r="A29" s="27">
        <f t="shared" si="0"/>
        <v>23</v>
      </c>
      <c r="B29" s="63"/>
      <c r="C29" s="63"/>
      <c r="D29" s="65"/>
      <c r="E29" s="66"/>
    </row>
    <row r="30" spans="1:5" s="27" customFormat="1" x14ac:dyDescent="0.2">
      <c r="A30" s="27">
        <f t="shared" si="0"/>
        <v>24</v>
      </c>
      <c r="B30" s="63"/>
      <c r="C30" s="63"/>
      <c r="D30" s="65"/>
      <c r="E30" s="66"/>
    </row>
    <row r="31" spans="1:5" s="27" customFormat="1" x14ac:dyDescent="0.2">
      <c r="A31" s="27">
        <f t="shared" si="0"/>
        <v>25</v>
      </c>
      <c r="B31" s="63"/>
      <c r="C31" s="63"/>
      <c r="D31" s="65"/>
      <c r="E31" s="66"/>
    </row>
  </sheetData>
  <mergeCells count="2">
    <mergeCell ref="B2:E2"/>
    <mergeCell ref="G1:H5"/>
  </mergeCells>
  <phoneticPr fontId="3"/>
  <dataValidations count="1">
    <dataValidation type="list" allowBlank="1" showInputMessage="1" showErrorMessage="1" sqref="C7:C31" xr:uid="{00000000-0002-0000-0600-000000000000}">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事業分類・区分!$B$2:$I$2</xm:f>
          </x14:formula1>
          <xm:sqref>B7:B31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x14ac:dyDescent="0.2"/>
  <cols>
    <col min="1" max="1" width="4" style="45" bestFit="1" customWidth="1"/>
    <col min="2" max="2" width="18.6640625" style="45" customWidth="1"/>
    <col min="3" max="3" width="23" style="45" customWidth="1"/>
    <col min="4" max="4" width="16.77734375" style="45" customWidth="1"/>
    <col min="5" max="7" width="14.44140625" style="45" customWidth="1"/>
    <col min="8" max="8" width="14.6640625" style="45" customWidth="1"/>
    <col min="9" max="10" width="14.44140625" style="45" customWidth="1"/>
    <col min="11" max="11" width="12.6640625" style="45" customWidth="1"/>
    <col min="12" max="12" width="14" style="45" customWidth="1"/>
    <col min="13" max="13" width="13.6640625" style="45" customWidth="1"/>
    <col min="14" max="16" width="13.109375" style="45" customWidth="1"/>
    <col min="17" max="17" width="14.44140625" style="45" customWidth="1"/>
    <col min="18" max="18" width="3.77734375" style="45" customWidth="1"/>
    <col min="19" max="19" width="18.88671875" style="45" hidden="1" customWidth="1"/>
    <col min="20" max="20" width="23.33203125" style="45" customWidth="1"/>
    <col min="21" max="21" width="9.21875" style="180" bestFit="1" customWidth="1"/>
    <col min="22" max="22" width="16.33203125" style="45" customWidth="1"/>
    <col min="23" max="16384" width="12.6640625" style="45"/>
  </cols>
  <sheetData>
    <row r="1" spans="1:21" ht="12.75" customHeight="1" x14ac:dyDescent="0.2">
      <c r="B1" s="45" t="s">
        <v>145</v>
      </c>
    </row>
    <row r="2" spans="1:21" ht="12.75" customHeight="1" x14ac:dyDescent="0.2">
      <c r="B2" s="387" t="s">
        <v>161</v>
      </c>
      <c r="C2" s="387"/>
      <c r="D2" s="387"/>
      <c r="E2" s="387"/>
      <c r="F2" s="387"/>
      <c r="G2" s="387"/>
      <c r="H2" s="387"/>
      <c r="I2" s="387"/>
      <c r="J2" s="387"/>
      <c r="K2" s="387"/>
      <c r="L2" s="387"/>
      <c r="M2" s="387"/>
      <c r="N2" s="387"/>
      <c r="O2" s="387"/>
      <c r="P2" s="387"/>
      <c r="Q2" s="387"/>
      <c r="T2" s="251"/>
      <c r="U2" s="251"/>
    </row>
    <row r="3" spans="1:21" ht="12.75" customHeight="1" x14ac:dyDescent="0.2">
      <c r="O3" s="386" t="str">
        <f>'（別紙1）'!E4</f>
        <v>（事業者名）</v>
      </c>
      <c r="P3" s="386"/>
      <c r="Q3" s="386"/>
      <c r="T3" s="251"/>
      <c r="U3" s="251"/>
    </row>
    <row r="4" spans="1:21" ht="12.75" customHeight="1" x14ac:dyDescent="0.2">
      <c r="T4" s="251"/>
      <c r="U4" s="251"/>
    </row>
    <row r="5" spans="1:21" ht="84" x14ac:dyDescent="0.2">
      <c r="B5" s="67" t="s">
        <v>3</v>
      </c>
      <c r="C5" s="67" t="s">
        <v>0</v>
      </c>
      <c r="D5" s="68" t="s">
        <v>123</v>
      </c>
      <c r="E5" s="68" t="s">
        <v>124</v>
      </c>
      <c r="F5" s="68" t="s">
        <v>125</v>
      </c>
      <c r="G5" s="68" t="s">
        <v>126</v>
      </c>
      <c r="H5" s="69" t="s">
        <v>156</v>
      </c>
      <c r="I5" s="67" t="s">
        <v>13</v>
      </c>
      <c r="J5" s="68" t="s">
        <v>127</v>
      </c>
      <c r="K5" s="68" t="s">
        <v>157</v>
      </c>
      <c r="L5" s="69" t="s">
        <v>155</v>
      </c>
      <c r="M5" s="68" t="s">
        <v>154</v>
      </c>
      <c r="N5" s="67" t="s">
        <v>128</v>
      </c>
      <c r="O5" s="69" t="s">
        <v>129</v>
      </c>
      <c r="P5" s="69" t="s">
        <v>158</v>
      </c>
      <c r="Q5" s="67" t="s">
        <v>12</v>
      </c>
      <c r="S5" s="140"/>
      <c r="T5" s="251"/>
      <c r="U5" s="251"/>
    </row>
    <row r="6" spans="1:21" x14ac:dyDescent="0.2">
      <c r="B6" s="70"/>
      <c r="C6" s="70"/>
      <c r="D6" s="71"/>
      <c r="E6" s="71"/>
      <c r="F6" s="72" t="s">
        <v>24</v>
      </c>
      <c r="G6" s="72" t="s">
        <v>25</v>
      </c>
      <c r="H6" s="72" t="s">
        <v>11</v>
      </c>
      <c r="I6" s="72" t="s">
        <v>10</v>
      </c>
      <c r="J6" s="72" t="s">
        <v>26</v>
      </c>
      <c r="K6" s="72" t="s">
        <v>131</v>
      </c>
      <c r="L6" s="72" t="s">
        <v>132</v>
      </c>
      <c r="M6" s="72" t="s">
        <v>133</v>
      </c>
      <c r="N6" s="106" t="s">
        <v>134</v>
      </c>
      <c r="O6" s="106" t="s">
        <v>135</v>
      </c>
      <c r="P6" s="106" t="s">
        <v>136</v>
      </c>
      <c r="Q6" s="70"/>
    </row>
    <row r="7" spans="1:21" x14ac:dyDescent="0.2">
      <c r="A7" s="237">
        <v>0</v>
      </c>
      <c r="B7" s="73"/>
      <c r="C7" s="73"/>
      <c r="D7" s="74"/>
      <c r="E7" s="74"/>
      <c r="F7" s="75" t="s">
        <v>9</v>
      </c>
      <c r="G7" s="75" t="s">
        <v>9</v>
      </c>
      <c r="H7" s="75" t="s">
        <v>9</v>
      </c>
      <c r="I7" s="75" t="s">
        <v>9</v>
      </c>
      <c r="J7" s="75" t="s">
        <v>9</v>
      </c>
      <c r="K7" s="75"/>
      <c r="L7" s="75" t="s">
        <v>9</v>
      </c>
      <c r="M7" s="75"/>
      <c r="N7" s="75" t="s">
        <v>9</v>
      </c>
      <c r="O7" s="75"/>
      <c r="P7" s="75" t="s">
        <v>9</v>
      </c>
      <c r="Q7" s="75"/>
      <c r="S7" s="153"/>
      <c r="T7" s="252" t="s">
        <v>370</v>
      </c>
      <c r="U7" s="253" t="s">
        <v>409</v>
      </c>
    </row>
    <row r="8" spans="1:21" s="27" customFormat="1" x14ac:dyDescent="0.2">
      <c r="A8" s="27">
        <f>A7+1</f>
        <v>1</v>
      </c>
      <c r="B8" s="119">
        <f>'（別紙1）'!B7</f>
        <v>0</v>
      </c>
      <c r="C8" s="119">
        <f>'（別紙1）'!C7</f>
        <v>0</v>
      </c>
      <c r="D8" s="79">
        <f>'（別紙1）'!D7</f>
        <v>0</v>
      </c>
      <c r="E8" s="107"/>
      <c r="F8" s="90"/>
      <c r="G8" s="90"/>
      <c r="H8" s="90"/>
      <c r="I8" s="91" t="str">
        <f>IF(U8="","",IF(OR(U8="I",U8="j"),MIN(F8,G8,H8),(MIN(F8,G8))))</f>
        <v/>
      </c>
      <c r="J8" s="90"/>
      <c r="K8" s="92" t="str">
        <f>IFERROR(IF(OR(U8="h1",U8="h2",U8="i",U8="j"),VLOOKUP(C8,補助率・係数!$B$3:$F$65537,4,0),"_"),"")</f>
        <v>_</v>
      </c>
      <c r="L8" s="90"/>
      <c r="M8" s="92" t="str">
        <f>IFERROR(IF(T8="","",IF(AND(ISNUMBER(K8),K8&lt;&gt;0),VLOOKUP(C8,補助率・係数!$B$3:$F$65537,5,FALSE),IF(OR(C8="周産期医療対策事業",C8="ＮＩＣＵ等長期入院児支援事業"),VLOOKUP(E8,補助率・係数!$C$3:$D$65537,2,FALSE),VLOOKUP(C8,補助率・係数!$B$3:$D$65537,3,FALSE)))),"")</f>
        <v/>
      </c>
      <c r="N8" s="105" t="str">
        <f>IFERROR(ROUNDDOWN(IF(U8="a",MIN(I8,J8),IF(U8="b",MIN(I8,J8,L8),IF(U8="c",I8*M8,IF(U8="d",MIN(I8,J8)*M8,IF(U8="e",MIN(I8,J8,L8)*M8,IF(OR(U8="f1",U8="f2"),MIN(MIN(I8,J8)*M8,L8),IF(U8="g",MIN(MIN(I8,J8)*M8,L8,H8),IF(OR(U8="h1",U8="h2"),MIN(MIN(I8,J8)*K8,L8)*M8,IF(U8="i",MIN(I8*K8,L8)*M8,IF(U8="j",MIN(MIN(I8,J8)*K8,L8)*M8,"")))))))))),-3),"")</f>
        <v/>
      </c>
      <c r="O8" s="104">
        <f t="shared" ref="O8:O32" si="0">IFERROR(P8/N8,0)</f>
        <v>0</v>
      </c>
      <c r="P8" s="93"/>
      <c r="Q8" s="184"/>
      <c r="S8" s="150" t="str">
        <f>IFERROR(VLOOKUP($C8,【参考】算出区分!$C$2:$E$67,2,0),"")</f>
        <v/>
      </c>
      <c r="T8" s="150"/>
      <c r="U8" s="154" t="str">
        <f>IFERROR(VLOOKUP($S8&amp;$T8,【参考】算出区分!$G$2:$I$68,3,0),"")</f>
        <v/>
      </c>
    </row>
    <row r="9" spans="1:21" s="27" customFormat="1" x14ac:dyDescent="0.2">
      <c r="A9" s="27">
        <f>A8+1</f>
        <v>2</v>
      </c>
      <c r="B9" s="78">
        <f>'（別紙1）'!B8</f>
        <v>0</v>
      </c>
      <c r="C9" s="78">
        <f>'（別紙1）'!C8</f>
        <v>0</v>
      </c>
      <c r="D9" s="79">
        <f>'（別紙1）'!D8</f>
        <v>0</v>
      </c>
      <c r="E9" s="107"/>
      <c r="F9" s="90"/>
      <c r="G9" s="90"/>
      <c r="H9" s="90"/>
      <c r="I9" s="91" t="str">
        <f t="shared" ref="I9:I32" si="1">IF(U9="","",IF(OR(U9="I",U9="j"),MIN(F9,G9,H9),(MIN(F9,G9))))</f>
        <v/>
      </c>
      <c r="J9" s="90"/>
      <c r="K9" s="92" t="str">
        <f>IFERROR(IF(OR(U9="h1",U9="h2",U9="i",U9="j"),VLOOKUP(C9,補助率・係数!$B$3:$F$65537,4,0),"_"),"")</f>
        <v>_</v>
      </c>
      <c r="L9" s="90"/>
      <c r="M9" s="92" t="str">
        <f>IFERROR(IF(T9="","",IF(AND(ISNUMBER(K9),K9&lt;&gt;0),VLOOKUP(C9,補助率・係数!$B$3:$F$65537,5,FALSE),IF(OR(C9="周産期医療対策事業",C9="ＮＩＣＵ等長期入院児支援事業"),VLOOKUP(E9,補助率・係数!$C$3:$D$65537,2,FALSE),VLOOKUP(C9,補助率・係数!$B$3:$D$65537,3,FALSE)))),"")</f>
        <v/>
      </c>
      <c r="N9" s="105" t="str">
        <f t="shared" ref="N9:N32" si="2">IFERROR(ROUNDDOWN(IF(U9="a",MIN(I9,J9),IF(U9="b",MIN(I9,J9,L9),IF(U9="c",I9*M9,IF(U9="d",MIN(I9,J9)*M9,IF(U9="e",MIN(I9,J9,L9)*M9,IF(OR(U9="f1",U9="f2"),MIN(MIN(I9,J9)*M9,L9),IF(U9="g",MIN(MIN(I9,J9)*M9,L9,H9),IF(OR(U9="h1",U9="h2"),MIN(MIN(I9,J9)*K9,L9)*M9,IF(U9="i",MIN(I9*K9,L9)*M9,IF(U9="j",MIN(MIN(I9,J9)*K9,L9)*M9,"")))))))))),-3),"")</f>
        <v/>
      </c>
      <c r="O9" s="104">
        <f t="shared" si="0"/>
        <v>0</v>
      </c>
      <c r="P9" s="94"/>
      <c r="Q9" s="230"/>
      <c r="S9" s="150" t="str">
        <f>IFERROR(VLOOKUP($C9,【参考】算出区分!$C$2:$E$67,2,0),"")</f>
        <v/>
      </c>
      <c r="T9" s="150"/>
      <c r="U9" s="154" t="str">
        <f>IFERROR(VLOOKUP($S9&amp;$T9,【参考】算出区分!$G$2:$I$68,3,0),"")</f>
        <v/>
      </c>
    </row>
    <row r="10" spans="1:21" s="27" customFormat="1" x14ac:dyDescent="0.2">
      <c r="A10" s="27">
        <f t="shared" ref="A10:A32" si="3">A9+1</f>
        <v>3</v>
      </c>
      <c r="B10" s="78">
        <f>'（別紙1）'!B9</f>
        <v>0</v>
      </c>
      <c r="C10" s="78">
        <f>'（別紙1）'!C9</f>
        <v>0</v>
      </c>
      <c r="D10" s="79">
        <f>'（別紙1）'!D9</f>
        <v>0</v>
      </c>
      <c r="E10" s="107"/>
      <c r="F10" s="90"/>
      <c r="G10" s="90"/>
      <c r="H10" s="90"/>
      <c r="I10" s="91" t="str">
        <f t="shared" si="1"/>
        <v/>
      </c>
      <c r="J10" s="90"/>
      <c r="K10" s="92" t="str">
        <f>IFERROR(IF(OR(U10="h1",U10="h2",U10="i",U10="j"),VLOOKUP(C10,補助率・係数!$B$3:$F$65537,4,0),"_"),"")</f>
        <v>_</v>
      </c>
      <c r="L10" s="90"/>
      <c r="M10" s="92" t="str">
        <f>IFERROR(IF(T10="","",IF(AND(ISNUMBER(K10),K10&lt;&gt;0),VLOOKUP(C10,補助率・係数!$B$3:$F$65537,5,FALSE),IF(OR(C10="周産期医療対策事業",C10="ＮＩＣＵ等長期入院児支援事業"),VLOOKUP(E10,補助率・係数!$C$3:$D$65537,2,FALSE),VLOOKUP(C10,補助率・係数!$B$3:$D$65537,3,FALSE)))),"")</f>
        <v/>
      </c>
      <c r="N10" s="105" t="str">
        <f t="shared" si="2"/>
        <v/>
      </c>
      <c r="O10" s="104">
        <f t="shared" si="0"/>
        <v>0</v>
      </c>
      <c r="P10" s="94"/>
      <c r="Q10" s="230"/>
      <c r="S10" s="150" t="str">
        <f>IFERROR(VLOOKUP($C10,【参考】算出区分!$C$2:$E$67,2,0),"")</f>
        <v/>
      </c>
      <c r="T10" s="150"/>
      <c r="U10" s="154" t="str">
        <f>IFERROR(VLOOKUP($S10&amp;$T10,【参考】算出区分!$G$2:$I$68,3,0),"")</f>
        <v/>
      </c>
    </row>
    <row r="11" spans="1:21" s="27" customFormat="1" x14ac:dyDescent="0.2">
      <c r="A11" s="27">
        <f t="shared" si="3"/>
        <v>4</v>
      </c>
      <c r="B11" s="78">
        <f>'（別紙1）'!B10</f>
        <v>0</v>
      </c>
      <c r="C11" s="78">
        <f>'（別紙1）'!C10</f>
        <v>0</v>
      </c>
      <c r="D11" s="79">
        <f>'（別紙1）'!D10</f>
        <v>0</v>
      </c>
      <c r="E11" s="107"/>
      <c r="F11" s="90"/>
      <c r="G11" s="90"/>
      <c r="H11" s="90"/>
      <c r="I11" s="91" t="str">
        <f t="shared" si="1"/>
        <v/>
      </c>
      <c r="J11" s="90"/>
      <c r="K11" s="92" t="str">
        <f>IFERROR(IF(OR(U11="h1",U11="h2",U11="i",U11="j"),VLOOKUP(C11,補助率・係数!$B$3:$F$65537,4,0),"_"),"")</f>
        <v>_</v>
      </c>
      <c r="L11" s="90"/>
      <c r="M11" s="92" t="str">
        <f>IFERROR(IF(T11="","",IF(AND(ISNUMBER(K11),K11&lt;&gt;0),VLOOKUP(C11,補助率・係数!$B$3:$F$65537,5,FALSE),IF(OR(C11="周産期医療対策事業",C11="ＮＩＣＵ等長期入院児支援事業"),VLOOKUP(E11,補助率・係数!$C$3:$D$65537,2,FALSE),VLOOKUP(C11,補助率・係数!$B$3:$D$65537,3,FALSE)))),"")</f>
        <v/>
      </c>
      <c r="N11" s="105" t="str">
        <f t="shared" si="2"/>
        <v/>
      </c>
      <c r="O11" s="104">
        <f t="shared" si="0"/>
        <v>0</v>
      </c>
      <c r="P11" s="94"/>
      <c r="Q11" s="230"/>
      <c r="S11" s="150" t="str">
        <f>IFERROR(VLOOKUP($C11,【参考】算出区分!$C$2:$E$67,2,0),"")</f>
        <v/>
      </c>
      <c r="T11" s="150"/>
      <c r="U11" s="154" t="str">
        <f>IFERROR(VLOOKUP($S11&amp;$T11,【参考】算出区分!$G$2:$I$68,3,0),"")</f>
        <v/>
      </c>
    </row>
    <row r="12" spans="1:21" s="27" customFormat="1" x14ac:dyDescent="0.2">
      <c r="A12" s="27">
        <f t="shared" si="3"/>
        <v>5</v>
      </c>
      <c r="B12" s="78">
        <f>'（別紙1）'!B11</f>
        <v>0</v>
      </c>
      <c r="C12" s="78">
        <f>'（別紙1）'!C11</f>
        <v>0</v>
      </c>
      <c r="D12" s="79">
        <f>'（別紙1）'!D11</f>
        <v>0</v>
      </c>
      <c r="E12" s="107"/>
      <c r="F12" s="90"/>
      <c r="G12" s="90"/>
      <c r="H12" s="90"/>
      <c r="I12" s="91" t="str">
        <f t="shared" si="1"/>
        <v/>
      </c>
      <c r="J12" s="90"/>
      <c r="K12" s="92" t="str">
        <f>IFERROR(IF(OR(U12="h1",U12="h2",U12="i",U12="j"),VLOOKUP(C12,補助率・係数!$B$3:$F$65537,4,0),"_"),"")</f>
        <v>_</v>
      </c>
      <c r="L12" s="90"/>
      <c r="M12" s="92" t="str">
        <f>IFERROR(IF(T12="","",IF(AND(ISNUMBER(K12),K12&lt;&gt;0),VLOOKUP(C12,補助率・係数!$B$3:$F$65537,5,FALSE),IF(OR(C12="周産期医療対策事業",C12="ＮＩＣＵ等長期入院児支援事業"),VLOOKUP(E12,補助率・係数!$C$3:$D$65537,2,FALSE),VLOOKUP(C12,補助率・係数!$B$3:$D$65537,3,FALSE)))),"")</f>
        <v/>
      </c>
      <c r="N12" s="105" t="str">
        <f t="shared" si="2"/>
        <v/>
      </c>
      <c r="O12" s="104">
        <f t="shared" si="0"/>
        <v>0</v>
      </c>
      <c r="P12" s="94"/>
      <c r="Q12" s="230"/>
      <c r="S12" s="150" t="str">
        <f>IFERROR(VLOOKUP($C12,【参考】算出区分!$C$2:$E$67,2,0),"")</f>
        <v/>
      </c>
      <c r="T12" s="150"/>
      <c r="U12" s="154" t="str">
        <f>IFERROR(VLOOKUP($S12&amp;$T12,【参考】算出区分!$G$2:$I$68,3,0),"")</f>
        <v/>
      </c>
    </row>
    <row r="13" spans="1:21" s="27" customFormat="1" x14ac:dyDescent="0.2">
      <c r="A13" s="27">
        <f t="shared" si="3"/>
        <v>6</v>
      </c>
      <c r="B13" s="78">
        <f>'（別紙1）'!B12</f>
        <v>0</v>
      </c>
      <c r="C13" s="78">
        <f>'（別紙1）'!C12</f>
        <v>0</v>
      </c>
      <c r="D13" s="79">
        <f>'（別紙1）'!D12</f>
        <v>0</v>
      </c>
      <c r="E13" s="107"/>
      <c r="F13" s="90"/>
      <c r="G13" s="90"/>
      <c r="H13" s="90"/>
      <c r="I13" s="91" t="str">
        <f t="shared" si="1"/>
        <v/>
      </c>
      <c r="J13" s="90"/>
      <c r="K13" s="92" t="str">
        <f>IFERROR(IF(OR(U13="h1",U13="h2",U13="i",U13="j"),VLOOKUP(C13,補助率・係数!$B$3:$F$65537,4,0),"_"),"")</f>
        <v>_</v>
      </c>
      <c r="L13" s="90"/>
      <c r="M13" s="92" t="str">
        <f>IFERROR(IF(T13="","",IF(AND(ISNUMBER(K13),K13&lt;&gt;0),VLOOKUP(C13,補助率・係数!$B$3:$F$65537,5,FALSE),IF(OR(C13="周産期医療対策事業",C13="ＮＩＣＵ等長期入院児支援事業"),VLOOKUP(E13,補助率・係数!$C$3:$D$65537,2,FALSE),VLOOKUP(C13,補助率・係数!$B$3:$D$65537,3,FALSE)))),"")</f>
        <v/>
      </c>
      <c r="N13" s="105" t="str">
        <f t="shared" si="2"/>
        <v/>
      </c>
      <c r="O13" s="104">
        <f t="shared" si="0"/>
        <v>0</v>
      </c>
      <c r="P13" s="94"/>
      <c r="Q13" s="230"/>
      <c r="S13" s="150" t="str">
        <f>IFERROR(VLOOKUP($C13,【参考】算出区分!$C$2:$E$67,2,0),"")</f>
        <v/>
      </c>
      <c r="T13" s="150"/>
      <c r="U13" s="154" t="str">
        <f>IFERROR(VLOOKUP($S13&amp;$T13,【参考】算出区分!$G$2:$I$68,3,0),"")</f>
        <v/>
      </c>
    </row>
    <row r="14" spans="1:21" s="27" customFormat="1" x14ac:dyDescent="0.2">
      <c r="A14" s="27">
        <f t="shared" si="3"/>
        <v>7</v>
      </c>
      <c r="B14" s="78">
        <f>'（別紙1）'!B13</f>
        <v>0</v>
      </c>
      <c r="C14" s="78">
        <f>'（別紙1）'!C13</f>
        <v>0</v>
      </c>
      <c r="D14" s="79">
        <f>'（別紙1）'!D13</f>
        <v>0</v>
      </c>
      <c r="E14" s="107"/>
      <c r="F14" s="90"/>
      <c r="G14" s="90"/>
      <c r="H14" s="90"/>
      <c r="I14" s="91" t="str">
        <f t="shared" si="1"/>
        <v/>
      </c>
      <c r="J14" s="90"/>
      <c r="K14" s="92" t="str">
        <f>IFERROR(IF(OR(U14="h1",U14="h2",U14="i",U14="j"),VLOOKUP(C14,補助率・係数!$B$3:$F$65537,4,0),"_"),"")</f>
        <v>_</v>
      </c>
      <c r="L14" s="90"/>
      <c r="M14" s="92" t="str">
        <f>IFERROR(IF(T14="","",IF(AND(ISNUMBER(K14),K14&lt;&gt;0),VLOOKUP(C14,補助率・係数!$B$3:$F$65537,5,FALSE),IF(OR(C14="周産期医療対策事業",C14="ＮＩＣＵ等長期入院児支援事業"),VLOOKUP(E14,補助率・係数!$C$3:$D$65537,2,FALSE),VLOOKUP(C14,補助率・係数!$B$3:$D$65537,3,FALSE)))),"")</f>
        <v/>
      </c>
      <c r="N14" s="105" t="str">
        <f t="shared" si="2"/>
        <v/>
      </c>
      <c r="O14" s="104">
        <f t="shared" si="0"/>
        <v>0</v>
      </c>
      <c r="P14" s="94"/>
      <c r="Q14" s="230"/>
      <c r="S14" s="150" t="str">
        <f>IFERROR(VLOOKUP($C14,【参考】算出区分!$C$2:$E$67,2,0),"")</f>
        <v/>
      </c>
      <c r="T14" s="150"/>
      <c r="U14" s="154" t="str">
        <f>IFERROR(VLOOKUP($S14&amp;$T14,【参考】算出区分!$G$2:$I$68,3,0),"")</f>
        <v/>
      </c>
    </row>
    <row r="15" spans="1:21" s="27" customFormat="1" x14ac:dyDescent="0.2">
      <c r="A15" s="27">
        <f t="shared" si="3"/>
        <v>8</v>
      </c>
      <c r="B15" s="78">
        <f>'（別紙1）'!B14</f>
        <v>0</v>
      </c>
      <c r="C15" s="78">
        <f>'（別紙1）'!C14</f>
        <v>0</v>
      </c>
      <c r="D15" s="79">
        <f>'（別紙1）'!D14</f>
        <v>0</v>
      </c>
      <c r="E15" s="107"/>
      <c r="F15" s="90"/>
      <c r="G15" s="90"/>
      <c r="H15" s="90"/>
      <c r="I15" s="91" t="str">
        <f t="shared" si="1"/>
        <v/>
      </c>
      <c r="J15" s="90"/>
      <c r="K15" s="92" t="str">
        <f>IFERROR(IF(OR(U15="h1",U15="h2",U15="i",U15="j"),VLOOKUP(C15,補助率・係数!$B$3:$F$65537,4,0),"_"),"")</f>
        <v>_</v>
      </c>
      <c r="L15" s="90"/>
      <c r="M15" s="92" t="str">
        <f>IFERROR(IF(T15="","",IF(AND(ISNUMBER(K15),K15&lt;&gt;0),VLOOKUP(C15,補助率・係数!$B$3:$F$65537,5,FALSE),IF(OR(C15="周産期医療対策事業",C15="ＮＩＣＵ等長期入院児支援事業"),VLOOKUP(E15,補助率・係数!$C$3:$D$65537,2,FALSE),VLOOKUP(C15,補助率・係数!$B$3:$D$65537,3,FALSE)))),"")</f>
        <v/>
      </c>
      <c r="N15" s="105" t="str">
        <f t="shared" si="2"/>
        <v/>
      </c>
      <c r="O15" s="104">
        <f t="shared" si="0"/>
        <v>0</v>
      </c>
      <c r="P15" s="94"/>
      <c r="Q15" s="230"/>
      <c r="S15" s="150" t="str">
        <f>IFERROR(VLOOKUP($C15,【参考】算出区分!$C$2:$E$67,2,0),"")</f>
        <v/>
      </c>
      <c r="T15" s="150"/>
      <c r="U15" s="154" t="str">
        <f>IFERROR(VLOOKUP($S15&amp;$T15,【参考】算出区分!$G$2:$I$68,3,0),"")</f>
        <v/>
      </c>
    </row>
    <row r="16" spans="1:21" s="27" customFormat="1" x14ac:dyDescent="0.2">
      <c r="A16" s="27">
        <f t="shared" si="3"/>
        <v>9</v>
      </c>
      <c r="B16" s="78">
        <f>'（別紙1）'!B15</f>
        <v>0</v>
      </c>
      <c r="C16" s="78">
        <f>'（別紙1）'!C15</f>
        <v>0</v>
      </c>
      <c r="D16" s="79">
        <f>'（別紙1）'!D15</f>
        <v>0</v>
      </c>
      <c r="E16" s="107"/>
      <c r="F16" s="90"/>
      <c r="G16" s="90"/>
      <c r="H16" s="90"/>
      <c r="I16" s="91" t="str">
        <f t="shared" si="1"/>
        <v/>
      </c>
      <c r="J16" s="90"/>
      <c r="K16" s="92" t="str">
        <f>IFERROR(IF(OR(U16="h1",U16="h2",U16="i",U16="j"),VLOOKUP(C16,補助率・係数!$B$3:$F$65537,4,0),"_"),"")</f>
        <v>_</v>
      </c>
      <c r="L16" s="90"/>
      <c r="M16" s="92" t="str">
        <f>IFERROR(IF(T16="","",IF(AND(ISNUMBER(K16),K16&lt;&gt;0),VLOOKUP(C16,補助率・係数!$B$3:$F$65537,5,FALSE),IF(OR(C16="周産期医療対策事業",C16="ＮＩＣＵ等長期入院児支援事業"),VLOOKUP(E16,補助率・係数!$C$3:$D$65537,2,FALSE),VLOOKUP(C16,補助率・係数!$B$3:$D$65537,3,FALSE)))),"")</f>
        <v/>
      </c>
      <c r="N16" s="105" t="str">
        <f t="shared" si="2"/>
        <v/>
      </c>
      <c r="O16" s="104">
        <f t="shared" si="0"/>
        <v>0</v>
      </c>
      <c r="P16" s="94"/>
      <c r="Q16" s="230"/>
      <c r="S16" s="150" t="str">
        <f>IFERROR(VLOOKUP($C16,【参考】算出区分!$C$2:$E$67,2,0),"")</f>
        <v/>
      </c>
      <c r="T16" s="150"/>
      <c r="U16" s="154" t="str">
        <f>IFERROR(VLOOKUP($S16&amp;$T16,【参考】算出区分!$G$2:$I$68,3,0),"")</f>
        <v/>
      </c>
    </row>
    <row r="17" spans="1:21" s="27" customFormat="1" x14ac:dyDescent="0.2">
      <c r="A17" s="27">
        <f t="shared" si="3"/>
        <v>10</v>
      </c>
      <c r="B17" s="78">
        <f>'（別紙1）'!B16</f>
        <v>0</v>
      </c>
      <c r="C17" s="78">
        <f>'（別紙1）'!C16</f>
        <v>0</v>
      </c>
      <c r="D17" s="79">
        <f>'（別紙1）'!D16</f>
        <v>0</v>
      </c>
      <c r="E17" s="107"/>
      <c r="F17" s="90"/>
      <c r="G17" s="90"/>
      <c r="H17" s="90"/>
      <c r="I17" s="91" t="str">
        <f t="shared" si="1"/>
        <v/>
      </c>
      <c r="J17" s="90"/>
      <c r="K17" s="92" t="str">
        <f>IFERROR(IF(OR(U17="h1",U17="h2",U17="i",U17="j"),VLOOKUP(C17,補助率・係数!$B$3:$F$65537,4,0),"_"),"")</f>
        <v>_</v>
      </c>
      <c r="L17" s="90"/>
      <c r="M17" s="92" t="str">
        <f>IFERROR(IF(T17="","",IF(AND(ISNUMBER(K17),K17&lt;&gt;0),VLOOKUP(C17,補助率・係数!$B$3:$F$65537,5,FALSE),IF(OR(C17="周産期医療対策事業",C17="ＮＩＣＵ等長期入院児支援事業"),VLOOKUP(E17,補助率・係数!$C$3:$D$65537,2,FALSE),VLOOKUP(C17,補助率・係数!$B$3:$D$65537,3,FALSE)))),"")</f>
        <v/>
      </c>
      <c r="N17" s="105" t="str">
        <f t="shared" si="2"/>
        <v/>
      </c>
      <c r="O17" s="104">
        <f t="shared" si="0"/>
        <v>0</v>
      </c>
      <c r="P17" s="94"/>
      <c r="Q17" s="230"/>
      <c r="S17" s="150" t="str">
        <f>IFERROR(VLOOKUP($C17,【参考】算出区分!$C$2:$E$67,2,0),"")</f>
        <v/>
      </c>
      <c r="T17" s="150"/>
      <c r="U17" s="154" t="str">
        <f>IFERROR(VLOOKUP($S17&amp;$T17,【参考】算出区分!$G$2:$I$68,3,0),"")</f>
        <v/>
      </c>
    </row>
    <row r="18" spans="1:21" s="27" customFormat="1" x14ac:dyDescent="0.2">
      <c r="A18" s="27">
        <f t="shared" si="3"/>
        <v>11</v>
      </c>
      <c r="B18" s="78">
        <f>'（別紙1）'!B17</f>
        <v>0</v>
      </c>
      <c r="C18" s="78">
        <f>'（別紙1）'!C17</f>
        <v>0</v>
      </c>
      <c r="D18" s="79">
        <f>'（別紙1）'!D17</f>
        <v>0</v>
      </c>
      <c r="E18" s="107"/>
      <c r="F18" s="90"/>
      <c r="G18" s="90"/>
      <c r="H18" s="90"/>
      <c r="I18" s="91" t="str">
        <f t="shared" si="1"/>
        <v/>
      </c>
      <c r="J18" s="90"/>
      <c r="K18" s="92" t="str">
        <f>IFERROR(IF(OR(U18="h1",U18="h2",U18="i",U18="j"),VLOOKUP(C18,補助率・係数!$B$3:$F$65537,4,0),"_"),"")</f>
        <v>_</v>
      </c>
      <c r="L18" s="90"/>
      <c r="M18" s="92" t="str">
        <f>IFERROR(IF(T18="","",IF(AND(ISNUMBER(K18),K18&lt;&gt;0),VLOOKUP(C18,補助率・係数!$B$3:$F$65537,5,FALSE),IF(OR(C18="周産期医療対策事業",C18="ＮＩＣＵ等長期入院児支援事業"),VLOOKUP(E18,補助率・係数!$C$3:$D$65537,2,FALSE),VLOOKUP(C18,補助率・係数!$B$3:$D$65537,3,FALSE)))),"")</f>
        <v/>
      </c>
      <c r="N18" s="105" t="str">
        <f t="shared" si="2"/>
        <v/>
      </c>
      <c r="O18" s="104">
        <f t="shared" si="0"/>
        <v>0</v>
      </c>
      <c r="P18" s="94"/>
      <c r="Q18" s="230"/>
      <c r="S18" s="150" t="str">
        <f>IFERROR(VLOOKUP($C18,【参考】算出区分!$C$2:$E$67,2,0),"")</f>
        <v/>
      </c>
      <c r="T18" s="150"/>
      <c r="U18" s="154" t="str">
        <f>IFERROR(VLOOKUP($S18&amp;$T18,【参考】算出区分!$G$2:$I$68,3,0),"")</f>
        <v/>
      </c>
    </row>
    <row r="19" spans="1:21" s="27" customFormat="1" x14ac:dyDescent="0.2">
      <c r="A19" s="27">
        <f t="shared" si="3"/>
        <v>12</v>
      </c>
      <c r="B19" s="78">
        <f>'（別紙1）'!B18</f>
        <v>0</v>
      </c>
      <c r="C19" s="78">
        <f>'（別紙1）'!C18</f>
        <v>0</v>
      </c>
      <c r="D19" s="79">
        <f>'（別紙1）'!D18</f>
        <v>0</v>
      </c>
      <c r="E19" s="107"/>
      <c r="F19" s="90"/>
      <c r="G19" s="90"/>
      <c r="H19" s="90"/>
      <c r="I19" s="91" t="str">
        <f t="shared" si="1"/>
        <v/>
      </c>
      <c r="J19" s="90"/>
      <c r="K19" s="92" t="str">
        <f>IFERROR(IF(OR(U19="h1",U19="h2",U19="i",U19="j"),VLOOKUP(C19,補助率・係数!$B$3:$F$65537,4,0),"_"),"")</f>
        <v>_</v>
      </c>
      <c r="L19" s="90"/>
      <c r="M19" s="92" t="str">
        <f>IFERROR(IF(T19="","",IF(AND(ISNUMBER(K19),K19&lt;&gt;0),VLOOKUP(C19,補助率・係数!$B$3:$F$65537,5,FALSE),IF(OR(C19="周産期医療対策事業",C19="ＮＩＣＵ等長期入院児支援事業"),VLOOKUP(E19,補助率・係数!$C$3:$D$65537,2,FALSE),VLOOKUP(C19,補助率・係数!$B$3:$D$65537,3,FALSE)))),"")</f>
        <v/>
      </c>
      <c r="N19" s="105" t="str">
        <f t="shared" si="2"/>
        <v/>
      </c>
      <c r="O19" s="104">
        <f t="shared" si="0"/>
        <v>0</v>
      </c>
      <c r="P19" s="94"/>
      <c r="Q19" s="230"/>
      <c r="S19" s="150" t="str">
        <f>IFERROR(VLOOKUP($C19,【参考】算出区分!$C$2:$E$67,2,0),"")</f>
        <v/>
      </c>
      <c r="T19" s="150"/>
      <c r="U19" s="154" t="str">
        <f>IFERROR(VLOOKUP($S19&amp;$T19,【参考】算出区分!$G$2:$I$68,3,0),"")</f>
        <v/>
      </c>
    </row>
    <row r="20" spans="1:21" s="27" customFormat="1" x14ac:dyDescent="0.2">
      <c r="A20" s="27">
        <f t="shared" si="3"/>
        <v>13</v>
      </c>
      <c r="B20" s="78">
        <f>'（別紙1）'!B19</f>
        <v>0</v>
      </c>
      <c r="C20" s="78">
        <f>'（別紙1）'!C19</f>
        <v>0</v>
      </c>
      <c r="D20" s="79">
        <f>'（別紙1）'!D19</f>
        <v>0</v>
      </c>
      <c r="E20" s="107"/>
      <c r="F20" s="90"/>
      <c r="G20" s="90"/>
      <c r="H20" s="90"/>
      <c r="I20" s="91" t="str">
        <f t="shared" si="1"/>
        <v/>
      </c>
      <c r="J20" s="90"/>
      <c r="K20" s="92" t="str">
        <f>IFERROR(IF(OR(U20="h1",U20="h2",U20="i",U20="j"),VLOOKUP(C20,補助率・係数!$B$3:$F$65537,4,0),"_"),"")</f>
        <v>_</v>
      </c>
      <c r="L20" s="90"/>
      <c r="M20" s="92" t="str">
        <f>IFERROR(IF(T20="","",IF(AND(ISNUMBER(K20),K20&lt;&gt;0),VLOOKUP(C20,補助率・係数!$B$3:$F$65537,5,FALSE),IF(OR(C20="周産期医療対策事業",C20="ＮＩＣＵ等長期入院児支援事業"),VLOOKUP(E20,補助率・係数!$C$3:$D$65537,2,FALSE),VLOOKUP(C20,補助率・係数!$B$3:$D$65537,3,FALSE)))),"")</f>
        <v/>
      </c>
      <c r="N20" s="105" t="str">
        <f t="shared" si="2"/>
        <v/>
      </c>
      <c r="O20" s="104">
        <f t="shared" si="0"/>
        <v>0</v>
      </c>
      <c r="P20" s="94"/>
      <c r="Q20" s="230"/>
      <c r="S20" s="150" t="str">
        <f>IFERROR(VLOOKUP($C20,【参考】算出区分!$C$2:$E$67,2,0),"")</f>
        <v/>
      </c>
      <c r="T20" s="150"/>
      <c r="U20" s="154" t="str">
        <f>IFERROR(VLOOKUP($S20&amp;$T20,【参考】算出区分!$G$2:$I$68,3,0),"")</f>
        <v/>
      </c>
    </row>
    <row r="21" spans="1:21" s="27" customFormat="1" x14ac:dyDescent="0.2">
      <c r="A21" s="27">
        <f t="shared" si="3"/>
        <v>14</v>
      </c>
      <c r="B21" s="78">
        <f>'（別紙1）'!B20</f>
        <v>0</v>
      </c>
      <c r="C21" s="78">
        <f>'（別紙1）'!C20</f>
        <v>0</v>
      </c>
      <c r="D21" s="79">
        <f>'（別紙1）'!D20</f>
        <v>0</v>
      </c>
      <c r="E21" s="107"/>
      <c r="F21" s="90"/>
      <c r="G21" s="90"/>
      <c r="H21" s="90"/>
      <c r="I21" s="91" t="str">
        <f t="shared" si="1"/>
        <v/>
      </c>
      <c r="J21" s="90"/>
      <c r="K21" s="92" t="str">
        <f>IFERROR(IF(OR(U21="h1",U21="h2",U21="i",U21="j"),VLOOKUP(C21,補助率・係数!$B$3:$F$65537,4,0),"_"),"")</f>
        <v>_</v>
      </c>
      <c r="L21" s="90"/>
      <c r="M21" s="92" t="str">
        <f>IFERROR(IF(T21="","",IF(AND(ISNUMBER(K21),K21&lt;&gt;0),VLOOKUP(C21,補助率・係数!$B$3:$F$65537,5,FALSE),IF(OR(C21="周産期医療対策事業",C21="ＮＩＣＵ等長期入院児支援事業"),VLOOKUP(E21,補助率・係数!$C$3:$D$65537,2,FALSE),VLOOKUP(C21,補助率・係数!$B$3:$D$65537,3,FALSE)))),"")</f>
        <v/>
      </c>
      <c r="N21" s="105" t="str">
        <f t="shared" si="2"/>
        <v/>
      </c>
      <c r="O21" s="104">
        <f t="shared" si="0"/>
        <v>0</v>
      </c>
      <c r="P21" s="94"/>
      <c r="Q21" s="230"/>
      <c r="S21" s="150" t="str">
        <f>IFERROR(VLOOKUP($C21,【参考】算出区分!$C$2:$E$67,2,0),"")</f>
        <v/>
      </c>
      <c r="T21" s="150"/>
      <c r="U21" s="154" t="str">
        <f>IFERROR(VLOOKUP($S21&amp;$T21,【参考】算出区分!$G$2:$I$68,3,0),"")</f>
        <v/>
      </c>
    </row>
    <row r="22" spans="1:21" s="27" customFormat="1" x14ac:dyDescent="0.2">
      <c r="A22" s="27">
        <f t="shared" si="3"/>
        <v>15</v>
      </c>
      <c r="B22" s="78">
        <f>'（別紙1）'!B21</f>
        <v>0</v>
      </c>
      <c r="C22" s="78">
        <f>'（別紙1）'!C21</f>
        <v>0</v>
      </c>
      <c r="D22" s="79">
        <f>'（別紙1）'!D21</f>
        <v>0</v>
      </c>
      <c r="E22" s="107"/>
      <c r="F22" s="90"/>
      <c r="G22" s="90"/>
      <c r="H22" s="90"/>
      <c r="I22" s="91" t="str">
        <f t="shared" si="1"/>
        <v/>
      </c>
      <c r="J22" s="90"/>
      <c r="K22" s="92" t="str">
        <f>IFERROR(IF(OR(U22="h1",U22="h2",U22="i",U22="j"),VLOOKUP(C22,補助率・係数!$B$3:$F$65537,4,0),"_"),"")</f>
        <v>_</v>
      </c>
      <c r="L22" s="90"/>
      <c r="M22" s="92" t="str">
        <f>IFERROR(IF(T22="","",IF(AND(ISNUMBER(K22),K22&lt;&gt;0),VLOOKUP(C22,補助率・係数!$B$3:$F$65537,5,FALSE),IF(OR(C22="周産期医療対策事業",C22="ＮＩＣＵ等長期入院児支援事業"),VLOOKUP(E22,補助率・係数!$C$3:$D$65537,2,FALSE),VLOOKUP(C22,補助率・係数!$B$3:$D$65537,3,FALSE)))),"")</f>
        <v/>
      </c>
      <c r="N22" s="105" t="str">
        <f t="shared" si="2"/>
        <v/>
      </c>
      <c r="O22" s="104">
        <f t="shared" si="0"/>
        <v>0</v>
      </c>
      <c r="P22" s="94"/>
      <c r="Q22" s="230"/>
      <c r="S22" s="150" t="str">
        <f>IFERROR(VLOOKUP($C22,【参考】算出区分!$C$2:$E$67,2,0),"")</f>
        <v/>
      </c>
      <c r="T22" s="150"/>
      <c r="U22" s="154" t="str">
        <f>IFERROR(VLOOKUP($S22&amp;$T22,【参考】算出区分!$G$2:$I$68,3,0),"")</f>
        <v/>
      </c>
    </row>
    <row r="23" spans="1:21" s="27" customFormat="1" x14ac:dyDescent="0.2">
      <c r="A23" s="27">
        <f t="shared" si="3"/>
        <v>16</v>
      </c>
      <c r="B23" s="78">
        <f>'（別紙1）'!B22</f>
        <v>0</v>
      </c>
      <c r="C23" s="78">
        <f>'（別紙1）'!C22</f>
        <v>0</v>
      </c>
      <c r="D23" s="79">
        <f>'（別紙1）'!D22</f>
        <v>0</v>
      </c>
      <c r="E23" s="107"/>
      <c r="F23" s="90"/>
      <c r="G23" s="90"/>
      <c r="H23" s="90"/>
      <c r="I23" s="91" t="str">
        <f t="shared" si="1"/>
        <v/>
      </c>
      <c r="J23" s="90"/>
      <c r="K23" s="92" t="str">
        <f>IFERROR(IF(OR(U23="h1",U23="h2",U23="i",U23="j"),VLOOKUP(C23,補助率・係数!$B$3:$F$65537,4,0),"_"),"")</f>
        <v>_</v>
      </c>
      <c r="L23" s="90"/>
      <c r="M23" s="92" t="str">
        <f>IFERROR(IF(T23="","",IF(AND(ISNUMBER(K23),K23&lt;&gt;0),VLOOKUP(C23,補助率・係数!$B$3:$F$65537,5,FALSE),IF(OR(C23="周産期医療対策事業",C23="ＮＩＣＵ等長期入院児支援事業"),VLOOKUP(E23,補助率・係数!$C$3:$D$65537,2,FALSE),VLOOKUP(C23,補助率・係数!$B$3:$D$65537,3,FALSE)))),"")</f>
        <v/>
      </c>
      <c r="N23" s="105" t="str">
        <f t="shared" si="2"/>
        <v/>
      </c>
      <c r="O23" s="104">
        <f t="shared" si="0"/>
        <v>0</v>
      </c>
      <c r="P23" s="94"/>
      <c r="Q23" s="230"/>
      <c r="S23" s="150" t="str">
        <f>IFERROR(VLOOKUP($C23,【参考】算出区分!$C$2:$E$67,2,0),"")</f>
        <v/>
      </c>
      <c r="T23" s="150"/>
      <c r="U23" s="154" t="str">
        <f>IFERROR(VLOOKUP($S23&amp;$T23,【参考】算出区分!$G$2:$I$68,3,0),"")</f>
        <v/>
      </c>
    </row>
    <row r="24" spans="1:21" s="27" customFormat="1" x14ac:dyDescent="0.2">
      <c r="A24" s="27">
        <f t="shared" si="3"/>
        <v>17</v>
      </c>
      <c r="B24" s="78">
        <f>'（別紙1）'!B23</f>
        <v>0</v>
      </c>
      <c r="C24" s="78">
        <f>'（別紙1）'!C23</f>
        <v>0</v>
      </c>
      <c r="D24" s="79">
        <f>'（別紙1）'!D23</f>
        <v>0</v>
      </c>
      <c r="E24" s="107"/>
      <c r="F24" s="90"/>
      <c r="G24" s="90"/>
      <c r="H24" s="90"/>
      <c r="I24" s="91" t="str">
        <f t="shared" si="1"/>
        <v/>
      </c>
      <c r="J24" s="90"/>
      <c r="K24" s="92" t="str">
        <f>IFERROR(IF(OR(U24="h1",U24="h2",U24="i",U24="j"),VLOOKUP(C24,補助率・係数!$B$3:$F$65537,4,0),"_"),"")</f>
        <v>_</v>
      </c>
      <c r="L24" s="90"/>
      <c r="M24" s="92" t="str">
        <f>IFERROR(IF(T24="","",IF(AND(ISNUMBER(K24),K24&lt;&gt;0),VLOOKUP(C24,補助率・係数!$B$3:$F$65537,5,FALSE),IF(OR(C24="周産期医療対策事業",C24="ＮＩＣＵ等長期入院児支援事業"),VLOOKUP(E24,補助率・係数!$C$3:$D$65537,2,FALSE),VLOOKUP(C24,補助率・係数!$B$3:$D$65537,3,FALSE)))),"")</f>
        <v/>
      </c>
      <c r="N24" s="105" t="str">
        <f t="shared" si="2"/>
        <v/>
      </c>
      <c r="O24" s="104">
        <f t="shared" si="0"/>
        <v>0</v>
      </c>
      <c r="P24" s="94"/>
      <c r="Q24" s="230"/>
      <c r="S24" s="150" t="str">
        <f>IFERROR(VLOOKUP($C24,【参考】算出区分!$C$2:$E$67,2,0),"")</f>
        <v/>
      </c>
      <c r="T24" s="150"/>
      <c r="U24" s="154" t="str">
        <f>IFERROR(VLOOKUP($S24&amp;$T24,【参考】算出区分!$G$2:$I$68,3,0),"")</f>
        <v/>
      </c>
    </row>
    <row r="25" spans="1:21" s="27" customFormat="1" x14ac:dyDescent="0.2">
      <c r="A25" s="27">
        <f t="shared" si="3"/>
        <v>18</v>
      </c>
      <c r="B25" s="78">
        <f>'（別紙1）'!B24</f>
        <v>0</v>
      </c>
      <c r="C25" s="78">
        <f>'（別紙1）'!C24</f>
        <v>0</v>
      </c>
      <c r="D25" s="79">
        <f>'（別紙1）'!D24</f>
        <v>0</v>
      </c>
      <c r="E25" s="107"/>
      <c r="F25" s="90"/>
      <c r="G25" s="90"/>
      <c r="H25" s="90"/>
      <c r="I25" s="91" t="str">
        <f t="shared" si="1"/>
        <v/>
      </c>
      <c r="J25" s="90"/>
      <c r="K25" s="92" t="str">
        <f>IFERROR(IF(OR(U25="h1",U25="h2",U25="i",U25="j"),VLOOKUP(C25,補助率・係数!$B$3:$F$65537,4,0),"_"),"")</f>
        <v>_</v>
      </c>
      <c r="L25" s="90"/>
      <c r="M25" s="92" t="str">
        <f>IFERROR(IF(T25="","",IF(AND(ISNUMBER(K25),K25&lt;&gt;0),VLOOKUP(C25,補助率・係数!$B$3:$F$65537,5,FALSE),IF(OR(C25="周産期医療対策事業",C25="ＮＩＣＵ等長期入院児支援事業"),VLOOKUP(E25,補助率・係数!$C$3:$D$65537,2,FALSE),VLOOKUP(C25,補助率・係数!$B$3:$D$65537,3,FALSE)))),"")</f>
        <v/>
      </c>
      <c r="N25" s="105" t="str">
        <f t="shared" si="2"/>
        <v/>
      </c>
      <c r="O25" s="104">
        <f t="shared" si="0"/>
        <v>0</v>
      </c>
      <c r="P25" s="94"/>
      <c r="Q25" s="230"/>
      <c r="S25" s="150" t="str">
        <f>IFERROR(VLOOKUP($C25,【参考】算出区分!$C$2:$E$67,2,0),"")</f>
        <v/>
      </c>
      <c r="T25" s="150"/>
      <c r="U25" s="154" t="str">
        <f>IFERROR(VLOOKUP($S25&amp;$T25,【参考】算出区分!$G$2:$I$68,3,0),"")</f>
        <v/>
      </c>
    </row>
    <row r="26" spans="1:21" s="27" customFormat="1" x14ac:dyDescent="0.2">
      <c r="A26" s="27">
        <f t="shared" si="3"/>
        <v>19</v>
      </c>
      <c r="B26" s="78">
        <f>'（別紙1）'!B25</f>
        <v>0</v>
      </c>
      <c r="C26" s="78">
        <f>'（別紙1）'!C25</f>
        <v>0</v>
      </c>
      <c r="D26" s="79">
        <f>'（別紙1）'!D25</f>
        <v>0</v>
      </c>
      <c r="E26" s="107"/>
      <c r="F26" s="90"/>
      <c r="G26" s="90"/>
      <c r="H26" s="90"/>
      <c r="I26" s="91" t="str">
        <f t="shared" si="1"/>
        <v/>
      </c>
      <c r="J26" s="90"/>
      <c r="K26" s="92" t="str">
        <f>IFERROR(IF(OR(U26="h1",U26="h2",U26="i",U26="j"),VLOOKUP(C26,補助率・係数!$B$3:$F$65537,4,0),"_"),"")</f>
        <v>_</v>
      </c>
      <c r="L26" s="90"/>
      <c r="M26" s="92" t="str">
        <f>IFERROR(IF(T26="","",IF(AND(ISNUMBER(K26),K26&lt;&gt;0),VLOOKUP(C26,補助率・係数!$B$3:$F$65537,5,FALSE),IF(OR(C26="周産期医療対策事業",C26="ＮＩＣＵ等長期入院児支援事業"),VLOOKUP(E26,補助率・係数!$C$3:$D$65537,2,FALSE),VLOOKUP(C26,補助率・係数!$B$3:$D$65537,3,FALSE)))),"")</f>
        <v/>
      </c>
      <c r="N26" s="105" t="str">
        <f t="shared" si="2"/>
        <v/>
      </c>
      <c r="O26" s="104">
        <f t="shared" si="0"/>
        <v>0</v>
      </c>
      <c r="P26" s="94"/>
      <c r="Q26" s="230"/>
      <c r="S26" s="150" t="str">
        <f>IFERROR(VLOOKUP($C26,【参考】算出区分!$C$2:$E$67,2,0),"")</f>
        <v/>
      </c>
      <c r="T26" s="150"/>
      <c r="U26" s="154" t="str">
        <f>IFERROR(VLOOKUP($S26&amp;$T26,【参考】算出区分!$G$2:$I$68,3,0),"")</f>
        <v/>
      </c>
    </row>
    <row r="27" spans="1:21" s="27" customFormat="1" x14ac:dyDescent="0.2">
      <c r="A27" s="27">
        <f t="shared" si="3"/>
        <v>20</v>
      </c>
      <c r="B27" s="78">
        <f>'（別紙1）'!B26</f>
        <v>0</v>
      </c>
      <c r="C27" s="78">
        <f>'（別紙1）'!C26</f>
        <v>0</v>
      </c>
      <c r="D27" s="79">
        <f>'（別紙1）'!D26</f>
        <v>0</v>
      </c>
      <c r="E27" s="107"/>
      <c r="F27" s="90"/>
      <c r="G27" s="90"/>
      <c r="H27" s="90"/>
      <c r="I27" s="91" t="str">
        <f t="shared" si="1"/>
        <v/>
      </c>
      <c r="J27" s="90"/>
      <c r="K27" s="92" t="str">
        <f>IFERROR(IF(OR(U27="h1",U27="h2",U27="i",U27="j"),VLOOKUP(C27,補助率・係数!$B$3:$F$65537,4,0),"_"),"")</f>
        <v>_</v>
      </c>
      <c r="L27" s="90"/>
      <c r="M27" s="92" t="str">
        <f>IFERROR(IF(T27="","",IF(AND(ISNUMBER(K27),K27&lt;&gt;0),VLOOKUP(C27,補助率・係数!$B$3:$F$65537,5,FALSE),IF(OR(C27="周産期医療対策事業",C27="ＮＩＣＵ等長期入院児支援事業"),VLOOKUP(E27,補助率・係数!$C$3:$D$65537,2,FALSE),VLOOKUP(C27,補助率・係数!$B$3:$D$65537,3,FALSE)))),"")</f>
        <v/>
      </c>
      <c r="N27" s="105" t="str">
        <f t="shared" si="2"/>
        <v/>
      </c>
      <c r="O27" s="104">
        <f t="shared" si="0"/>
        <v>0</v>
      </c>
      <c r="P27" s="94"/>
      <c r="Q27" s="230"/>
      <c r="S27" s="150" t="str">
        <f>IFERROR(VLOOKUP($C27,【参考】算出区分!$C$2:$E$67,2,0),"")</f>
        <v/>
      </c>
      <c r="T27" s="150"/>
      <c r="U27" s="154" t="str">
        <f>IFERROR(VLOOKUP($S27&amp;$T27,【参考】算出区分!$G$2:$I$68,3,0),"")</f>
        <v/>
      </c>
    </row>
    <row r="28" spans="1:21" s="27" customFormat="1" x14ac:dyDescent="0.2">
      <c r="A28" s="27">
        <f t="shared" si="3"/>
        <v>21</v>
      </c>
      <c r="B28" s="78">
        <f>'（別紙1）'!B27</f>
        <v>0</v>
      </c>
      <c r="C28" s="78">
        <f>'（別紙1）'!C27</f>
        <v>0</v>
      </c>
      <c r="D28" s="79">
        <f>'（別紙1）'!D27</f>
        <v>0</v>
      </c>
      <c r="E28" s="107"/>
      <c r="F28" s="90"/>
      <c r="G28" s="90"/>
      <c r="H28" s="90"/>
      <c r="I28" s="91" t="str">
        <f t="shared" si="1"/>
        <v/>
      </c>
      <c r="J28" s="90"/>
      <c r="K28" s="92" t="str">
        <f>IFERROR(IF(OR(U28="h1",U28="h2",U28="i",U28="j"),VLOOKUP(C28,補助率・係数!$B$3:$F$65537,4,0),"_"),"")</f>
        <v>_</v>
      </c>
      <c r="L28" s="90"/>
      <c r="M28" s="92" t="str">
        <f>IFERROR(IF(T28="","",IF(AND(ISNUMBER(K28),K28&lt;&gt;0),VLOOKUP(C28,補助率・係数!$B$3:$F$65537,5,FALSE),IF(OR(C28="周産期医療対策事業",C28="ＮＩＣＵ等長期入院児支援事業"),VLOOKUP(E28,補助率・係数!$C$3:$D$65537,2,FALSE),VLOOKUP(C28,補助率・係数!$B$3:$D$65537,3,FALSE)))),"")</f>
        <v/>
      </c>
      <c r="N28" s="105" t="str">
        <f t="shared" si="2"/>
        <v/>
      </c>
      <c r="O28" s="104">
        <f t="shared" si="0"/>
        <v>0</v>
      </c>
      <c r="P28" s="94"/>
      <c r="Q28" s="230"/>
      <c r="S28" s="150" t="str">
        <f>IFERROR(VLOOKUP($C28,【参考】算出区分!$C$2:$E$67,2,0),"")</f>
        <v/>
      </c>
      <c r="T28" s="150"/>
      <c r="U28" s="154" t="str">
        <f>IFERROR(VLOOKUP($S28&amp;$T28,【参考】算出区分!$G$2:$I$68,3,0),"")</f>
        <v/>
      </c>
    </row>
    <row r="29" spans="1:21" s="27" customFormat="1" x14ac:dyDescent="0.2">
      <c r="A29" s="27">
        <f t="shared" si="3"/>
        <v>22</v>
      </c>
      <c r="B29" s="78">
        <f>'（別紙1）'!B28</f>
        <v>0</v>
      </c>
      <c r="C29" s="78">
        <f>'（別紙1）'!C28</f>
        <v>0</v>
      </c>
      <c r="D29" s="79">
        <f>'（別紙1）'!D28</f>
        <v>0</v>
      </c>
      <c r="E29" s="107"/>
      <c r="F29" s="90"/>
      <c r="G29" s="90"/>
      <c r="H29" s="90"/>
      <c r="I29" s="91" t="str">
        <f t="shared" si="1"/>
        <v/>
      </c>
      <c r="J29" s="90"/>
      <c r="K29" s="92" t="str">
        <f>IFERROR(IF(OR(U29="h1",U29="h2",U29="i",U29="j"),VLOOKUP(C29,補助率・係数!$B$3:$F$65537,4,0),"_"),"")</f>
        <v>_</v>
      </c>
      <c r="L29" s="90"/>
      <c r="M29" s="92" t="str">
        <f>IFERROR(IF(T29="","",IF(AND(ISNUMBER(K29),K29&lt;&gt;0),VLOOKUP(C29,補助率・係数!$B$3:$F$65537,5,FALSE),IF(OR(C29="周産期医療対策事業",C29="ＮＩＣＵ等長期入院児支援事業"),VLOOKUP(E29,補助率・係数!$C$3:$D$65537,2,FALSE),VLOOKUP(C29,補助率・係数!$B$3:$D$65537,3,FALSE)))),"")</f>
        <v/>
      </c>
      <c r="N29" s="105" t="str">
        <f t="shared" si="2"/>
        <v/>
      </c>
      <c r="O29" s="104">
        <f t="shared" si="0"/>
        <v>0</v>
      </c>
      <c r="P29" s="94"/>
      <c r="Q29" s="230"/>
      <c r="S29" s="150" t="str">
        <f>IFERROR(VLOOKUP($C29,【参考】算出区分!$C$2:$E$67,2,0),"")</f>
        <v/>
      </c>
      <c r="T29" s="150"/>
      <c r="U29" s="154" t="str">
        <f>IFERROR(VLOOKUP($S29&amp;$T29,【参考】算出区分!$G$2:$I$68,3,0),"")</f>
        <v/>
      </c>
    </row>
    <row r="30" spans="1:21" s="27" customFormat="1" x14ac:dyDescent="0.2">
      <c r="A30" s="27">
        <f t="shared" si="3"/>
        <v>23</v>
      </c>
      <c r="B30" s="78">
        <f>'（別紙1）'!B29</f>
        <v>0</v>
      </c>
      <c r="C30" s="78">
        <f>'（別紙1）'!C29</f>
        <v>0</v>
      </c>
      <c r="D30" s="227">
        <f>'（別紙1）'!D29</f>
        <v>0</v>
      </c>
      <c r="E30" s="228"/>
      <c r="F30" s="94"/>
      <c r="G30" s="94"/>
      <c r="H30" s="94"/>
      <c r="I30" s="185" t="str">
        <f t="shared" si="1"/>
        <v/>
      </c>
      <c r="J30" s="94"/>
      <c r="K30" s="238" t="str">
        <f>IFERROR(IF(OR(U30="h1",U30="h2",U30="i",U30="j"),VLOOKUP(C30,補助率・係数!$B$3:$F$65537,4,0),"_"),"")</f>
        <v>_</v>
      </c>
      <c r="L30" s="94"/>
      <c r="M30" s="92" t="str">
        <f>IFERROR(IF(T30="","",IF(AND(ISNUMBER(K30),K30&lt;&gt;0),VLOOKUP(C30,補助率・係数!$B$3:$F$65537,5,FALSE),IF(OR(C30="周産期医療対策事業",C30="ＮＩＣＵ等長期入院児支援事業"),VLOOKUP(E30,補助率・係数!$C$3:$D$65537,2,FALSE),VLOOKUP(C30,補助率・係数!$B$3:$D$65537,3,FALSE)))),"")</f>
        <v/>
      </c>
      <c r="N30" s="239" t="str">
        <f t="shared" si="2"/>
        <v/>
      </c>
      <c r="O30" s="240">
        <f t="shared" si="0"/>
        <v>0</v>
      </c>
      <c r="P30" s="94"/>
      <c r="Q30" s="230"/>
      <c r="S30" s="150" t="str">
        <f>IFERROR(VLOOKUP($C30,【参考】算出区分!$C$2:$E$67,2,0),"")</f>
        <v/>
      </c>
      <c r="T30" s="150"/>
      <c r="U30" s="154" t="str">
        <f>IFERROR(VLOOKUP($S30&amp;$T30,【参考】算出区分!$G$2:$I$68,3,0),"")</f>
        <v/>
      </c>
    </row>
    <row r="31" spans="1:21" s="27" customFormat="1" x14ac:dyDescent="0.2">
      <c r="A31" s="27">
        <f t="shared" si="3"/>
        <v>24</v>
      </c>
      <c r="B31" s="78">
        <f>'（別紙1）'!B30</f>
        <v>0</v>
      </c>
      <c r="C31" s="78">
        <f>'（別紙1）'!C30</f>
        <v>0</v>
      </c>
      <c r="D31" s="79">
        <f>'（別紙1）'!D30</f>
        <v>0</v>
      </c>
      <c r="E31" s="107"/>
      <c r="F31" s="90"/>
      <c r="G31" s="90"/>
      <c r="H31" s="90"/>
      <c r="I31" s="91" t="str">
        <f t="shared" si="1"/>
        <v/>
      </c>
      <c r="J31" s="90"/>
      <c r="K31" s="92" t="str">
        <f>IFERROR(IF(OR(U31="h1",U31="h2",U31="i",U31="j"),VLOOKUP(C31,補助率・係数!$B$3:$F$65537,4,0),"_"),"")</f>
        <v>_</v>
      </c>
      <c r="L31" s="90"/>
      <c r="M31" s="92" t="str">
        <f>IFERROR(IF(T31="","",IF(AND(ISNUMBER(K31),K31&lt;&gt;0),VLOOKUP(C31,補助率・係数!$B$3:$F$65537,5,FALSE),IF(OR(C31="周産期医療対策事業",C31="ＮＩＣＵ等長期入院児支援事業"),VLOOKUP(E31,補助率・係数!$C$3:$D$65537,2,FALSE),VLOOKUP(C31,補助率・係数!$B$3:$D$65537,3,FALSE)))),"")</f>
        <v/>
      </c>
      <c r="N31" s="105" t="str">
        <f t="shared" si="2"/>
        <v/>
      </c>
      <c r="O31" s="104">
        <f t="shared" si="0"/>
        <v>0</v>
      </c>
      <c r="P31" s="94"/>
      <c r="Q31" s="230"/>
      <c r="S31" s="150" t="str">
        <f>IFERROR(VLOOKUP($C31,【参考】算出区分!$C$2:$E$67,2,0),"")</f>
        <v/>
      </c>
      <c r="T31" s="150"/>
      <c r="U31" s="154" t="str">
        <f>IFERROR(VLOOKUP($S31&amp;$T31,【参考】算出区分!$G$2:$I$68,3,0),"")</f>
        <v/>
      </c>
    </row>
    <row r="32" spans="1:21" s="27" customFormat="1" ht="12.6" thickBot="1" x14ac:dyDescent="0.25">
      <c r="A32" s="27">
        <f t="shared" si="3"/>
        <v>25</v>
      </c>
      <c r="B32" s="80">
        <f>'（別紙1）'!B31</f>
        <v>0</v>
      </c>
      <c r="C32" s="80">
        <f>'（別紙1）'!C31</f>
        <v>0</v>
      </c>
      <c r="D32" s="231">
        <f>'（別紙1）'!D31</f>
        <v>0</v>
      </c>
      <c r="E32" s="232"/>
      <c r="F32" s="188"/>
      <c r="G32" s="188"/>
      <c r="H32" s="188"/>
      <c r="I32" s="186" t="str">
        <f t="shared" si="1"/>
        <v/>
      </c>
      <c r="J32" s="188"/>
      <c r="K32" s="241" t="str">
        <f>IFERROR(IF(OR(U32="h1",U32="h2",U32="i",U32="j"),VLOOKUP(C32,補助率・係数!$B$3:$F$65537,4,0),"_"),"")</f>
        <v>_</v>
      </c>
      <c r="L32" s="188"/>
      <c r="M32" s="241" t="str">
        <f>IFERROR(IF(T32="","",IF(AND(ISNUMBER(K32),K32&lt;&gt;0),VLOOKUP(C32,補助率・係数!$B$3:$F$65537,5,FALSE),IF(OR(C32="周産期医療対策事業",C32="ＮＩＣＵ等長期入院児支援事業"),VLOOKUP(E32,補助率・係数!$C$3:$D$65537,2,FALSE),VLOOKUP(C32,補助率・係数!$B$3:$D$65537,3,FALSE)))),"")</f>
        <v/>
      </c>
      <c r="N32" s="242" t="str">
        <f t="shared" si="2"/>
        <v/>
      </c>
      <c r="O32" s="243">
        <f t="shared" si="0"/>
        <v>0</v>
      </c>
      <c r="P32" s="95"/>
      <c r="Q32" s="187"/>
      <c r="S32" s="150" t="str">
        <f>IFERROR(VLOOKUP($C32,【参考】算出区分!$C$2:$E$67,2,0),"")</f>
        <v/>
      </c>
      <c r="T32" s="150"/>
      <c r="U32" s="154" t="str">
        <f>IFERROR(VLOOKUP($S32&amp;$T32,【参考】算出区分!$G$2:$I$68,3,0),"")</f>
        <v/>
      </c>
    </row>
    <row r="33" spans="2:21" ht="12.75" customHeight="1" thickTop="1" x14ac:dyDescent="0.2">
      <c r="B33" s="70" t="s">
        <v>8</v>
      </c>
      <c r="C33" s="117"/>
      <c r="D33" s="97"/>
      <c r="E33" s="97"/>
      <c r="F33" s="77"/>
      <c r="G33" s="77"/>
      <c r="H33" s="77"/>
      <c r="I33" s="77"/>
      <c r="J33" s="77"/>
      <c r="K33" s="77"/>
      <c r="L33" s="77"/>
      <c r="M33" s="118"/>
      <c r="N33" s="77">
        <f>SUM(N8:N32)</f>
        <v>0</v>
      </c>
      <c r="O33" s="99"/>
      <c r="P33" s="77">
        <f>SUM(P8:P32)</f>
        <v>0</v>
      </c>
      <c r="Q33" s="88"/>
      <c r="S33" s="27"/>
      <c r="T33" s="27"/>
      <c r="U33" s="155"/>
    </row>
    <row r="34" spans="2:21" ht="12.75" customHeight="1" x14ac:dyDescent="0.2"/>
    <row r="35" spans="2:21" ht="12.75" customHeight="1" x14ac:dyDescent="0.2">
      <c r="B35" s="45" t="s">
        <v>7</v>
      </c>
    </row>
    <row r="36" spans="2:21" ht="12.75" customHeight="1" x14ac:dyDescent="0.2">
      <c r="B36" s="45" t="s">
        <v>196</v>
      </c>
    </row>
    <row r="37" spans="2:21" ht="12.75" customHeight="1" x14ac:dyDescent="0.2">
      <c r="B37" s="45" t="s">
        <v>469</v>
      </c>
    </row>
    <row r="38" spans="2:21" ht="12.75" customHeight="1" x14ac:dyDescent="0.2"/>
    <row r="39" spans="2:21" ht="12.75" customHeight="1" x14ac:dyDescent="0.2"/>
    <row r="40" spans="2:21" ht="12.75" customHeight="1" x14ac:dyDescent="0.2"/>
    <row r="41" spans="2:21" ht="12.75" customHeight="1" x14ac:dyDescent="0.2">
      <c r="B41" s="100" t="s">
        <v>54</v>
      </c>
      <c r="C41" s="101"/>
      <c r="D41" s="83"/>
      <c r="E41" s="83"/>
      <c r="F41" s="83"/>
      <c r="G41" s="83"/>
      <c r="H41" s="83"/>
      <c r="I41" s="83"/>
      <c r="J41" s="83"/>
      <c r="K41" s="83"/>
      <c r="L41" s="83"/>
      <c r="M41" s="83"/>
      <c r="N41" s="83">
        <f t="shared" ref="N41:N48" si="4">SUMIFS(N$8:N$32,$B$8:$B$32,$B41)</f>
        <v>0</v>
      </c>
      <c r="O41" s="83"/>
      <c r="P41" s="83">
        <f t="shared" ref="P41:P48" si="5">SUMIFS(P$8:P$32,$B$8:$B$32,$B41)</f>
        <v>0</v>
      </c>
      <c r="Q41" s="83"/>
    </row>
    <row r="42" spans="2:21" ht="12.75" customHeight="1" x14ac:dyDescent="0.2">
      <c r="B42" s="100" t="s">
        <v>55</v>
      </c>
      <c r="C42" s="101"/>
      <c r="D42" s="83"/>
      <c r="E42" s="83"/>
      <c r="F42" s="83"/>
      <c r="G42" s="83"/>
      <c r="H42" s="83"/>
      <c r="I42" s="83"/>
      <c r="J42" s="83"/>
      <c r="K42" s="83"/>
      <c r="L42" s="83"/>
      <c r="M42" s="83"/>
      <c r="N42" s="83">
        <f t="shared" si="4"/>
        <v>0</v>
      </c>
      <c r="O42" s="83"/>
      <c r="P42" s="83">
        <f t="shared" si="5"/>
        <v>0</v>
      </c>
      <c r="Q42" s="83"/>
    </row>
    <row r="43" spans="2:21" ht="12.75" customHeight="1" x14ac:dyDescent="0.2">
      <c r="B43" s="100" t="s">
        <v>56</v>
      </c>
      <c r="C43" s="101"/>
      <c r="D43" s="83"/>
      <c r="E43" s="83"/>
      <c r="F43" s="83"/>
      <c r="G43" s="83"/>
      <c r="H43" s="83"/>
      <c r="I43" s="83"/>
      <c r="J43" s="83"/>
      <c r="K43" s="83"/>
      <c r="L43" s="83"/>
      <c r="M43" s="83"/>
      <c r="N43" s="83">
        <f t="shared" si="4"/>
        <v>0</v>
      </c>
      <c r="O43" s="83"/>
      <c r="P43" s="83">
        <f t="shared" si="5"/>
        <v>0</v>
      </c>
      <c r="Q43" s="83"/>
    </row>
    <row r="44" spans="2:21" ht="12.75" customHeight="1" x14ac:dyDescent="0.2">
      <c r="B44" s="100" t="s">
        <v>57</v>
      </c>
      <c r="C44" s="101"/>
      <c r="D44" s="83"/>
      <c r="E44" s="83"/>
      <c r="F44" s="83"/>
      <c r="G44" s="83"/>
      <c r="H44" s="83"/>
      <c r="I44" s="83"/>
      <c r="J44" s="83"/>
      <c r="K44" s="83"/>
      <c r="L44" s="83"/>
      <c r="M44" s="83"/>
      <c r="N44" s="83">
        <f t="shared" si="4"/>
        <v>0</v>
      </c>
      <c r="O44" s="83"/>
      <c r="P44" s="83">
        <f t="shared" si="5"/>
        <v>0</v>
      </c>
      <c r="Q44" s="83"/>
    </row>
    <row r="45" spans="2:21" ht="12.75" customHeight="1" x14ac:dyDescent="0.2">
      <c r="B45" s="100" t="s">
        <v>205</v>
      </c>
      <c r="C45" s="101"/>
      <c r="D45" s="83"/>
      <c r="E45" s="83"/>
      <c r="F45" s="83"/>
      <c r="G45" s="83"/>
      <c r="H45" s="83"/>
      <c r="I45" s="83"/>
      <c r="J45" s="83"/>
      <c r="K45" s="83"/>
      <c r="L45" s="83"/>
      <c r="M45" s="83"/>
      <c r="N45" s="83">
        <f t="shared" si="4"/>
        <v>0</v>
      </c>
      <c r="O45" s="83"/>
      <c r="P45" s="83">
        <f t="shared" si="5"/>
        <v>0</v>
      </c>
      <c r="Q45" s="83"/>
    </row>
    <row r="46" spans="2:21" ht="12.75" customHeight="1" x14ac:dyDescent="0.2">
      <c r="B46" s="100" t="s">
        <v>59</v>
      </c>
      <c r="C46" s="101"/>
      <c r="D46" s="83"/>
      <c r="E46" s="83"/>
      <c r="F46" s="83"/>
      <c r="G46" s="83"/>
      <c r="H46" s="83"/>
      <c r="I46" s="83"/>
      <c r="J46" s="83"/>
      <c r="K46" s="83"/>
      <c r="L46" s="83"/>
      <c r="M46" s="83"/>
      <c r="N46" s="83">
        <f t="shared" si="4"/>
        <v>0</v>
      </c>
      <c r="O46" s="83"/>
      <c r="P46" s="83">
        <f t="shared" si="5"/>
        <v>0</v>
      </c>
      <c r="Q46" s="83"/>
    </row>
    <row r="47" spans="2:21" ht="12.75" customHeight="1" x14ac:dyDescent="0.2">
      <c r="B47" s="111" t="s">
        <v>60</v>
      </c>
      <c r="C47" s="74"/>
      <c r="D47" s="110"/>
      <c r="E47" s="110"/>
      <c r="F47" s="110"/>
      <c r="G47" s="110"/>
      <c r="H47" s="110"/>
      <c r="I47" s="110"/>
      <c r="J47" s="110"/>
      <c r="K47" s="110"/>
      <c r="L47" s="110"/>
      <c r="M47" s="110"/>
      <c r="N47" s="110">
        <f t="shared" si="4"/>
        <v>0</v>
      </c>
      <c r="O47" s="110"/>
      <c r="P47" s="110">
        <f t="shared" si="5"/>
        <v>0</v>
      </c>
      <c r="Q47" s="110"/>
    </row>
    <row r="48" spans="2:21" ht="12.75" customHeight="1" thickBot="1" x14ac:dyDescent="0.25">
      <c r="B48" s="84" t="s">
        <v>192</v>
      </c>
      <c r="C48" s="85"/>
      <c r="D48" s="86"/>
      <c r="E48" s="86"/>
      <c r="F48" s="86"/>
      <c r="G48" s="86"/>
      <c r="H48" s="86"/>
      <c r="I48" s="86"/>
      <c r="J48" s="86"/>
      <c r="K48" s="86"/>
      <c r="L48" s="86"/>
      <c r="M48" s="86"/>
      <c r="N48" s="86">
        <f t="shared" si="4"/>
        <v>0</v>
      </c>
      <c r="O48" s="86"/>
      <c r="P48" s="102">
        <f t="shared" si="5"/>
        <v>0</v>
      </c>
      <c r="Q48" s="102"/>
    </row>
    <row r="49" spans="2:17" ht="12.75" customHeight="1" thickTop="1" x14ac:dyDescent="0.2">
      <c r="B49" s="103" t="s">
        <v>8</v>
      </c>
      <c r="C49" s="97"/>
      <c r="D49" s="89"/>
      <c r="E49" s="89"/>
      <c r="F49" s="89"/>
      <c r="G49" s="89"/>
      <c r="H49" s="89"/>
      <c r="I49" s="89"/>
      <c r="J49" s="89"/>
      <c r="K49" s="89"/>
      <c r="L49" s="89"/>
      <c r="M49" s="89"/>
      <c r="N49" s="89">
        <f>SUM(N41:N48)</f>
        <v>0</v>
      </c>
      <c r="O49" s="89"/>
      <c r="P49" s="89">
        <f>SUM(P41:P48)</f>
        <v>0</v>
      </c>
      <c r="Q49" s="89"/>
    </row>
  </sheetData>
  <mergeCells count="2">
    <mergeCell ref="O3:Q3"/>
    <mergeCell ref="B2:Q2"/>
  </mergeCells>
  <phoneticPr fontId="3"/>
  <dataValidations count="2">
    <dataValidation type="list" allowBlank="1" showInputMessage="1" showErrorMessage="1" sqref="E8:E32" xr:uid="{00000000-0002-0000-0700-000000000000}">
      <formula1>INDIRECT(C8)</formula1>
    </dataValidation>
    <dataValidation type="list" allowBlank="1" showInputMessage="1" showErrorMessage="1" sqref="T8:T32" xr:uid="{00000000-0002-0000-0700-000001000000}">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x14ac:dyDescent="0.2"/>
  <cols>
    <col min="1" max="16384" width="9" style="20"/>
  </cols>
  <sheetData>
    <row r="1" spans="1:9" ht="18" customHeight="1" x14ac:dyDescent="0.2">
      <c r="A1" s="20" t="s">
        <v>138</v>
      </c>
    </row>
    <row r="3" spans="1:9" ht="18" customHeight="1" x14ac:dyDescent="0.2">
      <c r="H3" s="21"/>
      <c r="I3" s="22" t="s">
        <v>4</v>
      </c>
    </row>
    <row r="4" spans="1:9" ht="18" customHeight="1" x14ac:dyDescent="0.2">
      <c r="H4" s="21"/>
      <c r="I4" s="22" t="s">
        <v>5</v>
      </c>
    </row>
    <row r="7" spans="1:9" ht="18" customHeight="1" x14ac:dyDescent="0.2">
      <c r="A7" s="20" t="s">
        <v>6</v>
      </c>
    </row>
    <row r="11" spans="1:9" ht="18" customHeight="1" x14ac:dyDescent="0.2">
      <c r="F11" s="391" t="s">
        <v>203</v>
      </c>
      <c r="G11" s="391"/>
      <c r="H11" s="391"/>
      <c r="I11" s="20" t="s">
        <v>202</v>
      </c>
    </row>
    <row r="16" spans="1:9" ht="18" customHeight="1" x14ac:dyDescent="0.2">
      <c r="A16" s="389" t="s">
        <v>198</v>
      </c>
      <c r="B16" s="389"/>
      <c r="C16" s="389"/>
      <c r="D16" s="389"/>
      <c r="E16" s="389"/>
      <c r="F16" s="389"/>
      <c r="G16" s="389"/>
      <c r="H16" s="389"/>
      <c r="I16" s="389"/>
    </row>
    <row r="19" spans="1:9" ht="18" customHeight="1" x14ac:dyDescent="0.2">
      <c r="A19" s="388" t="s">
        <v>143</v>
      </c>
      <c r="B19" s="388"/>
      <c r="C19" s="388"/>
      <c r="D19" s="388"/>
      <c r="E19" s="388"/>
      <c r="F19" s="388"/>
      <c r="G19" s="388"/>
      <c r="H19" s="388"/>
      <c r="I19" s="388"/>
    </row>
    <row r="20" spans="1:9" ht="18" customHeight="1" x14ac:dyDescent="0.2">
      <c r="A20" s="388"/>
      <c r="B20" s="388"/>
      <c r="C20" s="388"/>
      <c r="D20" s="388"/>
      <c r="E20" s="388"/>
      <c r="F20" s="388"/>
      <c r="G20" s="388"/>
      <c r="H20" s="388"/>
      <c r="I20" s="388"/>
    </row>
    <row r="21" spans="1:9" ht="18" customHeight="1" x14ac:dyDescent="0.2">
      <c r="A21" s="388"/>
      <c r="B21" s="388"/>
      <c r="C21" s="388"/>
      <c r="D21" s="388"/>
      <c r="E21" s="388"/>
      <c r="F21" s="388"/>
      <c r="G21" s="388"/>
      <c r="H21" s="388"/>
      <c r="I21" s="388"/>
    </row>
    <row r="22" spans="1:9" ht="18" customHeight="1" x14ac:dyDescent="0.2">
      <c r="A22" s="112"/>
      <c r="B22" s="112"/>
      <c r="C22" s="112"/>
      <c r="D22" s="112"/>
      <c r="E22" s="112"/>
      <c r="F22" s="112"/>
      <c r="G22" s="112"/>
      <c r="H22" s="112"/>
      <c r="I22" s="112"/>
    </row>
    <row r="23" spans="1:9" ht="18" customHeight="1" x14ac:dyDescent="0.2">
      <c r="A23" s="112"/>
      <c r="B23" s="112"/>
      <c r="C23" s="112"/>
      <c r="D23" s="112"/>
      <c r="E23" s="112"/>
      <c r="F23" s="112"/>
      <c r="G23" s="112"/>
      <c r="H23" s="112"/>
      <c r="I23" s="112"/>
    </row>
    <row r="24" spans="1:9" ht="18" customHeight="1" x14ac:dyDescent="0.2">
      <c r="A24" s="20" t="s">
        <v>21</v>
      </c>
      <c r="C24" s="390" t="s">
        <v>31</v>
      </c>
      <c r="D24" s="390"/>
      <c r="E24" s="390"/>
      <c r="F24" s="120"/>
    </row>
    <row r="25" spans="1:9" ht="18" customHeight="1" x14ac:dyDescent="0.2">
      <c r="C25" s="113"/>
      <c r="D25" s="113"/>
      <c r="E25" s="113"/>
      <c r="F25" s="113"/>
    </row>
    <row r="26" spans="1:9" ht="18" customHeight="1" x14ac:dyDescent="0.2">
      <c r="A26" s="20" t="s">
        <v>199</v>
      </c>
      <c r="I26" s="114" t="s">
        <v>15</v>
      </c>
    </row>
    <row r="27" spans="1:9" ht="18" customHeight="1" x14ac:dyDescent="0.2">
      <c r="F27" s="24"/>
    </row>
    <row r="28" spans="1:9" ht="18" customHeight="1" x14ac:dyDescent="0.2">
      <c r="A28" s="20" t="s">
        <v>22</v>
      </c>
      <c r="I28" s="114" t="s">
        <v>16</v>
      </c>
    </row>
    <row r="29" spans="1:9" ht="18" customHeight="1" x14ac:dyDescent="0.2">
      <c r="F29" s="24"/>
    </row>
    <row r="30" spans="1:9" ht="18" customHeight="1" x14ac:dyDescent="0.2">
      <c r="A30" s="20" t="s">
        <v>20</v>
      </c>
    </row>
    <row r="31" spans="1:9" ht="18" customHeight="1" x14ac:dyDescent="0.2">
      <c r="A31" s="25" t="s">
        <v>206</v>
      </c>
    </row>
    <row r="32" spans="1:9" ht="18" customHeight="1" x14ac:dyDescent="0.2">
      <c r="A32" s="25" t="s">
        <v>144</v>
      </c>
    </row>
    <row r="33" spans="1:1" ht="18" customHeight="1" x14ac:dyDescent="0.2">
      <c r="A33" s="25" t="s">
        <v>23</v>
      </c>
    </row>
    <row r="34" spans="1:1" ht="18" customHeight="1" x14ac:dyDescent="0.2">
      <c r="A34" s="25" t="s">
        <v>200</v>
      </c>
    </row>
  </sheetData>
  <mergeCells count="4">
    <mergeCell ref="A19:I21"/>
    <mergeCell ref="A16:I16"/>
    <mergeCell ref="C24:E24"/>
    <mergeCell ref="F11:H11"/>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640625" defaultRowHeight="12" x14ac:dyDescent="0.2"/>
  <cols>
    <col min="1" max="1" width="3.44140625" style="45" bestFit="1" customWidth="1"/>
    <col min="2" max="2" width="33.33203125" style="45" customWidth="1"/>
    <col min="3" max="3" width="42.33203125" style="45" customWidth="1"/>
    <col min="4" max="4" width="32.88671875" style="45" customWidth="1"/>
    <col min="5" max="5" width="28.88671875" style="45" customWidth="1"/>
    <col min="6" max="6" width="3.77734375" style="45" customWidth="1"/>
    <col min="7" max="16384" width="16.6640625" style="45"/>
  </cols>
  <sheetData>
    <row r="1" spans="1:8" ht="12.75" customHeight="1" x14ac:dyDescent="0.2">
      <c r="B1" s="45" t="s">
        <v>47</v>
      </c>
      <c r="G1" s="385"/>
      <c r="H1" s="385"/>
    </row>
    <row r="2" spans="1:8" ht="12.75" customHeight="1" x14ac:dyDescent="0.2">
      <c r="A2" s="59" t="s">
        <v>130</v>
      </c>
      <c r="B2" s="59"/>
      <c r="C2" s="59"/>
      <c r="D2" s="59"/>
      <c r="E2" s="59"/>
      <c r="G2" s="385"/>
      <c r="H2" s="385"/>
    </row>
    <row r="3" spans="1:8" ht="12.75" customHeight="1" x14ac:dyDescent="0.2">
      <c r="G3" s="385"/>
      <c r="H3" s="385"/>
    </row>
    <row r="4" spans="1:8" ht="12.75" customHeight="1" x14ac:dyDescent="0.2">
      <c r="E4" s="60" t="s">
        <v>197</v>
      </c>
      <c r="G4" s="385"/>
      <c r="H4" s="385"/>
    </row>
    <row r="5" spans="1:8" ht="12.75" customHeight="1" x14ac:dyDescent="0.2">
      <c r="B5" s="45" t="s">
        <v>142</v>
      </c>
      <c r="G5" s="385"/>
      <c r="H5" s="385"/>
    </row>
    <row r="6" spans="1:8" ht="12.75" customHeight="1" x14ac:dyDescent="0.15">
      <c r="A6" s="237">
        <v>0</v>
      </c>
      <c r="B6" s="56" t="s">
        <v>3</v>
      </c>
      <c r="C6" s="56" t="s">
        <v>0</v>
      </c>
      <c r="D6" s="61" t="s">
        <v>2</v>
      </c>
      <c r="E6" s="56" t="s">
        <v>1</v>
      </c>
      <c r="F6" s="62"/>
    </row>
    <row r="7" spans="1:8" s="27" customFormat="1" x14ac:dyDescent="0.15">
      <c r="A7" s="27">
        <f>A6+1</f>
        <v>1</v>
      </c>
      <c r="B7" s="63"/>
      <c r="C7" s="63"/>
      <c r="D7" s="64"/>
      <c r="E7" s="63"/>
      <c r="F7" s="98"/>
    </row>
    <row r="8" spans="1:8" s="27" customFormat="1" x14ac:dyDescent="0.15">
      <c r="A8" s="27">
        <f>A7+1</f>
        <v>2</v>
      </c>
      <c r="B8" s="63"/>
      <c r="C8" s="63"/>
      <c r="D8" s="65"/>
      <c r="E8" s="63"/>
      <c r="F8" s="98"/>
    </row>
    <row r="9" spans="1:8" s="27" customFormat="1" x14ac:dyDescent="0.15">
      <c r="A9" s="27">
        <f t="shared" ref="A9:A31" si="0">A8+1</f>
        <v>3</v>
      </c>
      <c r="B9" s="63"/>
      <c r="C9" s="63"/>
      <c r="D9" s="64"/>
      <c r="E9" s="63"/>
      <c r="F9" s="98"/>
    </row>
    <row r="10" spans="1:8" s="27" customFormat="1" x14ac:dyDescent="0.15">
      <c r="A10" s="27">
        <f t="shared" si="0"/>
        <v>4</v>
      </c>
      <c r="B10" s="63"/>
      <c r="C10" s="63"/>
      <c r="D10" s="65"/>
      <c r="E10" s="65"/>
      <c r="F10" s="98"/>
    </row>
    <row r="11" spans="1:8" s="27" customFormat="1" x14ac:dyDescent="0.15">
      <c r="A11" s="27">
        <f t="shared" si="0"/>
        <v>5</v>
      </c>
      <c r="B11" s="63"/>
      <c r="C11" s="63"/>
      <c r="D11" s="64"/>
      <c r="E11" s="63"/>
      <c r="F11" s="98"/>
    </row>
    <row r="12" spans="1:8" s="27" customFormat="1" x14ac:dyDescent="0.15">
      <c r="A12" s="27">
        <f t="shared" si="0"/>
        <v>6</v>
      </c>
      <c r="B12" s="63"/>
      <c r="C12" s="63"/>
      <c r="D12" s="65"/>
      <c r="E12" s="65"/>
      <c r="F12" s="98"/>
    </row>
    <row r="13" spans="1:8" s="27" customFormat="1" x14ac:dyDescent="0.15">
      <c r="A13" s="27">
        <f t="shared" si="0"/>
        <v>7</v>
      </c>
      <c r="B13" s="63"/>
      <c r="C13" s="63"/>
      <c r="D13" s="64"/>
      <c r="E13" s="63"/>
      <c r="F13" s="98"/>
    </row>
    <row r="14" spans="1:8" s="27" customFormat="1" x14ac:dyDescent="0.15">
      <c r="A14" s="27">
        <f t="shared" si="0"/>
        <v>8</v>
      </c>
      <c r="B14" s="63"/>
      <c r="C14" s="63"/>
      <c r="D14" s="64"/>
      <c r="E14" s="63"/>
      <c r="F14" s="98"/>
    </row>
    <row r="15" spans="1:8" s="27" customFormat="1" x14ac:dyDescent="0.15">
      <c r="A15" s="27">
        <f t="shared" si="0"/>
        <v>9</v>
      </c>
      <c r="B15" s="63"/>
      <c r="C15" s="63"/>
      <c r="D15" s="64"/>
      <c r="E15" s="63"/>
      <c r="F15" s="98"/>
    </row>
    <row r="16" spans="1:8" s="27" customFormat="1" x14ac:dyDescent="0.15">
      <c r="A16" s="27">
        <f t="shared" si="0"/>
        <v>10</v>
      </c>
      <c r="B16" s="63"/>
      <c r="C16" s="63"/>
      <c r="D16" s="65"/>
      <c r="E16" s="66"/>
      <c r="F16" s="98"/>
    </row>
    <row r="17" spans="1:5" s="27" customFormat="1" x14ac:dyDescent="0.2">
      <c r="A17" s="27">
        <f t="shared" si="0"/>
        <v>11</v>
      </c>
      <c r="B17" s="63"/>
      <c r="C17" s="63"/>
      <c r="D17" s="65"/>
      <c r="E17" s="66"/>
    </row>
    <row r="18" spans="1:5" s="27" customFormat="1" x14ac:dyDescent="0.2">
      <c r="A18" s="27">
        <f t="shared" si="0"/>
        <v>12</v>
      </c>
      <c r="B18" s="63"/>
      <c r="C18" s="63"/>
      <c r="D18" s="64"/>
      <c r="E18" s="63"/>
    </row>
    <row r="19" spans="1:5" s="27" customFormat="1" x14ac:dyDescent="0.2">
      <c r="A19" s="27">
        <f t="shared" si="0"/>
        <v>13</v>
      </c>
      <c r="B19" s="63"/>
      <c r="C19" s="63"/>
      <c r="D19" s="65"/>
      <c r="E19" s="66"/>
    </row>
    <row r="20" spans="1:5" s="27" customFormat="1" x14ac:dyDescent="0.2">
      <c r="A20" s="27">
        <f t="shared" si="0"/>
        <v>14</v>
      </c>
      <c r="B20" s="63"/>
      <c r="C20" s="63"/>
      <c r="D20" s="65"/>
      <c r="E20" s="66"/>
    </row>
    <row r="21" spans="1:5" s="27" customFormat="1" x14ac:dyDescent="0.2">
      <c r="A21" s="27">
        <f t="shared" si="0"/>
        <v>15</v>
      </c>
      <c r="B21" s="63"/>
      <c r="C21" s="63"/>
      <c r="D21" s="65"/>
      <c r="E21" s="65"/>
    </row>
    <row r="22" spans="1:5" s="27" customFormat="1" x14ac:dyDescent="0.2">
      <c r="A22" s="27">
        <f t="shared" si="0"/>
        <v>16</v>
      </c>
      <c r="B22" s="63"/>
      <c r="C22" s="63"/>
      <c r="D22" s="65"/>
      <c r="E22" s="65"/>
    </row>
    <row r="23" spans="1:5" s="27" customFormat="1" x14ac:dyDescent="0.2">
      <c r="A23" s="27">
        <f t="shared" si="0"/>
        <v>17</v>
      </c>
      <c r="B23" s="63"/>
      <c r="C23" s="63"/>
      <c r="D23" s="65"/>
      <c r="E23" s="65"/>
    </row>
    <row r="24" spans="1:5" s="27" customFormat="1" x14ac:dyDescent="0.2">
      <c r="A24" s="27">
        <f t="shared" si="0"/>
        <v>18</v>
      </c>
      <c r="B24" s="63"/>
      <c r="C24" s="63"/>
      <c r="D24" s="65"/>
      <c r="E24" s="65"/>
    </row>
    <row r="25" spans="1:5" s="27" customFormat="1" x14ac:dyDescent="0.2">
      <c r="A25" s="27">
        <f t="shared" si="0"/>
        <v>19</v>
      </c>
      <c r="B25" s="63"/>
      <c r="C25" s="63"/>
      <c r="D25" s="65"/>
      <c r="E25" s="65"/>
    </row>
    <row r="26" spans="1:5" s="27" customFormat="1" x14ac:dyDescent="0.2">
      <c r="A26" s="27">
        <f t="shared" si="0"/>
        <v>20</v>
      </c>
      <c r="B26" s="63"/>
      <c r="C26" s="63"/>
      <c r="D26" s="65"/>
      <c r="E26" s="65"/>
    </row>
    <row r="27" spans="1:5" s="27" customFormat="1" x14ac:dyDescent="0.2">
      <c r="A27" s="27">
        <f t="shared" si="0"/>
        <v>21</v>
      </c>
      <c r="B27" s="63"/>
      <c r="C27" s="63"/>
      <c r="D27" s="64"/>
      <c r="E27" s="64"/>
    </row>
    <row r="28" spans="1:5" s="27" customFormat="1" x14ac:dyDescent="0.2">
      <c r="A28" s="27">
        <f t="shared" si="0"/>
        <v>22</v>
      </c>
      <c r="B28" s="63"/>
      <c r="C28" s="63"/>
      <c r="D28" s="64"/>
      <c r="E28" s="64"/>
    </row>
    <row r="29" spans="1:5" s="27" customFormat="1" x14ac:dyDescent="0.2">
      <c r="A29" s="27">
        <f t="shared" si="0"/>
        <v>23</v>
      </c>
      <c r="B29" s="63"/>
      <c r="C29" s="63"/>
      <c r="D29" s="64"/>
      <c r="E29" s="64"/>
    </row>
    <row r="30" spans="1:5" s="27" customFormat="1" x14ac:dyDescent="0.2">
      <c r="A30" s="27">
        <f t="shared" si="0"/>
        <v>24</v>
      </c>
      <c r="B30" s="63"/>
      <c r="C30" s="63"/>
      <c r="D30" s="64"/>
      <c r="E30" s="64"/>
    </row>
    <row r="31" spans="1:5" s="27" customFormat="1" x14ac:dyDescent="0.2">
      <c r="A31" s="27">
        <f t="shared" si="0"/>
        <v>25</v>
      </c>
      <c r="B31" s="63"/>
      <c r="C31" s="63"/>
      <c r="D31" s="64"/>
      <c r="E31" s="64"/>
    </row>
  </sheetData>
  <mergeCells count="1">
    <mergeCell ref="G1:H5"/>
  </mergeCells>
  <phoneticPr fontId="3"/>
  <dataValidations count="1">
    <dataValidation type="list" allowBlank="1" showInputMessage="1" showErrorMessage="1" sqref="C7:C31" xr:uid="{00000000-0002-0000-0900-000000000000}">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事業分類・区分!$B$2:$I$2</xm:f>
          </x14:formula1>
          <xm:sqref>B7:B31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x14ac:dyDescent="0.2"/>
  <cols>
    <col min="1" max="1" width="4" style="45" bestFit="1" customWidth="1"/>
    <col min="2" max="2" width="18.6640625" style="45" customWidth="1"/>
    <col min="3" max="3" width="23" style="45" customWidth="1"/>
    <col min="4" max="4" width="16.77734375" style="45" customWidth="1"/>
    <col min="5" max="7" width="14.44140625" style="45" customWidth="1"/>
    <col min="8" max="8" width="14.6640625" style="45" customWidth="1"/>
    <col min="9" max="10" width="14.44140625" style="45" customWidth="1"/>
    <col min="11" max="11" width="12.6640625" style="45" customWidth="1"/>
    <col min="12" max="12" width="14" style="45" customWidth="1"/>
    <col min="13" max="13" width="13.6640625" style="45" customWidth="1"/>
    <col min="14" max="17" width="13.109375" style="45" customWidth="1"/>
    <col min="18" max="18" width="14.44140625" style="45" customWidth="1"/>
    <col min="19" max="19" width="3.6640625" style="45" customWidth="1"/>
    <col min="20" max="20" width="14.109375" style="45" hidden="1" customWidth="1"/>
    <col min="21" max="21" width="23.33203125" style="45" customWidth="1"/>
    <col min="22" max="22" width="9.21875" style="180" bestFit="1" customWidth="1"/>
    <col min="23" max="23" width="16.33203125" style="45" customWidth="1"/>
    <col min="24" max="16384" width="12.6640625" style="45"/>
  </cols>
  <sheetData>
    <row r="1" spans="1:22" ht="12.75" customHeight="1" x14ac:dyDescent="0.2">
      <c r="B1" s="45" t="s">
        <v>145</v>
      </c>
    </row>
    <row r="2" spans="1:22" ht="12.75" customHeight="1" x14ac:dyDescent="0.2">
      <c r="B2" s="59" t="s">
        <v>462</v>
      </c>
      <c r="C2" s="59"/>
      <c r="D2" s="59"/>
      <c r="E2" s="59"/>
      <c r="F2" s="59"/>
      <c r="G2" s="59"/>
      <c r="H2" s="59"/>
      <c r="I2" s="59"/>
      <c r="J2" s="59"/>
      <c r="K2" s="59"/>
      <c r="L2" s="59"/>
      <c r="M2" s="59"/>
      <c r="N2" s="59"/>
      <c r="O2" s="59"/>
      <c r="P2" s="59"/>
      <c r="Q2" s="59"/>
      <c r="R2" s="59"/>
      <c r="S2" s="59"/>
      <c r="U2" s="251"/>
      <c r="V2" s="251"/>
    </row>
    <row r="3" spans="1:22" ht="12.75" customHeight="1" x14ac:dyDescent="0.2">
      <c r="O3" s="386" t="str">
        <f>〔別紙1〕!E4</f>
        <v>（事業者名）</v>
      </c>
      <c r="P3" s="386"/>
      <c r="Q3" s="386"/>
      <c r="R3" s="386"/>
      <c r="S3" s="179"/>
      <c r="U3" s="251"/>
      <c r="V3" s="251"/>
    </row>
    <row r="4" spans="1:22" ht="12.75" customHeight="1" x14ac:dyDescent="0.2">
      <c r="U4" s="251"/>
      <c r="V4" s="251"/>
    </row>
    <row r="5" spans="1:22" ht="84" x14ac:dyDescent="0.2">
      <c r="B5" s="67" t="s">
        <v>3</v>
      </c>
      <c r="C5" s="67" t="s">
        <v>0</v>
      </c>
      <c r="D5" s="68" t="s">
        <v>123</v>
      </c>
      <c r="E5" s="68" t="s">
        <v>124</v>
      </c>
      <c r="F5" s="68" t="s">
        <v>125</v>
      </c>
      <c r="G5" s="68" t="s">
        <v>146</v>
      </c>
      <c r="H5" s="69" t="s">
        <v>156</v>
      </c>
      <c r="I5" s="67" t="s">
        <v>13</v>
      </c>
      <c r="J5" s="68" t="s">
        <v>127</v>
      </c>
      <c r="K5" s="68" t="s">
        <v>157</v>
      </c>
      <c r="L5" s="69" t="s">
        <v>155</v>
      </c>
      <c r="M5" s="68" t="s">
        <v>154</v>
      </c>
      <c r="N5" s="67" t="s">
        <v>128</v>
      </c>
      <c r="O5" s="69" t="s">
        <v>14</v>
      </c>
      <c r="P5" s="69" t="s">
        <v>159</v>
      </c>
      <c r="Q5" s="69" t="s">
        <v>160</v>
      </c>
      <c r="R5" s="67" t="s">
        <v>12</v>
      </c>
      <c r="S5" s="180"/>
      <c r="T5" s="140"/>
      <c r="U5" s="251"/>
      <c r="V5" s="251"/>
    </row>
    <row r="6" spans="1:22" x14ac:dyDescent="0.2">
      <c r="B6" s="70"/>
      <c r="C6" s="70"/>
      <c r="D6" s="71"/>
      <c r="E6" s="71"/>
      <c r="F6" s="72" t="s">
        <v>24</v>
      </c>
      <c r="G6" s="72" t="s">
        <v>25</v>
      </c>
      <c r="H6" s="72" t="s">
        <v>11</v>
      </c>
      <c r="I6" s="72" t="s">
        <v>10</v>
      </c>
      <c r="J6" s="72" t="s">
        <v>26</v>
      </c>
      <c r="K6" s="72" t="s">
        <v>131</v>
      </c>
      <c r="L6" s="72" t="s">
        <v>132</v>
      </c>
      <c r="M6" s="72" t="s">
        <v>133</v>
      </c>
      <c r="N6" s="106" t="s">
        <v>134</v>
      </c>
      <c r="O6" s="106" t="s">
        <v>135</v>
      </c>
      <c r="P6" s="106" t="s">
        <v>136</v>
      </c>
      <c r="Q6" s="106" t="s">
        <v>195</v>
      </c>
      <c r="R6" s="70"/>
      <c r="S6" s="182"/>
    </row>
    <row r="7" spans="1:22" x14ac:dyDescent="0.2">
      <c r="A7" s="237">
        <v>0</v>
      </c>
      <c r="B7" s="73"/>
      <c r="C7" s="73"/>
      <c r="D7" s="74"/>
      <c r="E7" s="74"/>
      <c r="F7" s="75" t="s">
        <v>9</v>
      </c>
      <c r="G7" s="75" t="s">
        <v>9</v>
      </c>
      <c r="H7" s="75" t="s">
        <v>9</v>
      </c>
      <c r="I7" s="75" t="s">
        <v>9</v>
      </c>
      <c r="J7" s="75" t="s">
        <v>9</v>
      </c>
      <c r="K7" s="75"/>
      <c r="L7" s="75" t="s">
        <v>9</v>
      </c>
      <c r="M7" s="75"/>
      <c r="N7" s="75" t="s">
        <v>9</v>
      </c>
      <c r="O7" s="75" t="s">
        <v>9</v>
      </c>
      <c r="P7" s="75" t="s">
        <v>9</v>
      </c>
      <c r="Q7" s="75" t="s">
        <v>9</v>
      </c>
      <c r="R7" s="75"/>
      <c r="S7" s="183"/>
      <c r="T7" s="153"/>
      <c r="U7" s="252" t="s">
        <v>370</v>
      </c>
      <c r="V7" s="253" t="s">
        <v>409</v>
      </c>
    </row>
    <row r="8" spans="1:22" s="27" customFormat="1" x14ac:dyDescent="0.2">
      <c r="A8" s="27">
        <f>A7+1</f>
        <v>1</v>
      </c>
      <c r="B8" s="119"/>
      <c r="C8" s="119"/>
      <c r="D8" s="79">
        <f>〔別紙1〕!D7</f>
        <v>0</v>
      </c>
      <c r="E8" s="107"/>
      <c r="F8" s="90"/>
      <c r="G8" s="90"/>
      <c r="H8" s="90"/>
      <c r="I8" s="91" t="str">
        <f>IF(V8="","",IF(OR(V8="I",V8="j"),MIN(F8,G8,H8),(MIN(F8,G8))))</f>
        <v/>
      </c>
      <c r="J8" s="90"/>
      <c r="K8" s="92" t="str">
        <f>IFERROR(IF(OR(V8="h1",V8="h2",V8="i",V8="j"),VLOOKUP(C8,補助率・係数!$B$3:$F$65537,4,0),"_"),"")</f>
        <v>_</v>
      </c>
      <c r="L8" s="90"/>
      <c r="M8" s="92" t="str">
        <f>IFERROR(IF(V8="","",IF(AND(ISNUMBER(K8),K8&lt;&gt;0),VLOOKUP(C8,補助率・係数!$B$3:$F$65537,5,FALSE),IF(OR(C8="周産期医療対策事業",C8="ＮＩＣＵ等長期入院児支援事業"),VLOOKUP(E8,補助率・係数!$C$3:$D$65537,2,FALSE),VLOOKUP(C8,補助率・係数!$B$3:$D$65537,3,FALSE)))),"")</f>
        <v/>
      </c>
      <c r="N8" s="105" t="str">
        <f>IFERROR(ROUNDDOWN(IF(V8="a",MIN(I8,J8),IF(V8="b",MIN(I8,J8,L8),IF(V8="c",I8*M8,IF(V8="d",MIN(I8,J8)*M8,IF(V8="e",MIN(I8,J8,L8)*M8,IF(OR(V8="f1",V8="f2"),MIN(MIN(I8,J8)*M8,L8),IF(V8="g",MIN(MIN(I8,J8)*M8,L8,H8),IF(OR(V8="h1",V8="h2"),MIN(MIN(I8,J8)*K8,L8)*M8,IF(V8="i",MIN(I8*K8,L8)*M8,IF(V8="j",MIN(MIN(I8,J8)*K8,L8)*M8,"")))))))))),-3),"")</f>
        <v/>
      </c>
      <c r="O8" s="236"/>
      <c r="P8" s="93"/>
      <c r="Q8" s="105"/>
      <c r="R8" s="57"/>
      <c r="S8" s="55"/>
      <c r="T8" s="150" t="str">
        <f>IFERROR(VLOOKUP($C8,【参考】算出区分!$C$2:$E$67,2,0),"")</f>
        <v/>
      </c>
      <c r="U8" s="150"/>
      <c r="V8" s="154" t="str">
        <f>IFERROR(VLOOKUP($T8&amp;$U8,【参考】算出区分!$G$2:$I$68,3,0),"")</f>
        <v/>
      </c>
    </row>
    <row r="9" spans="1:22" s="27" customFormat="1" x14ac:dyDescent="0.2">
      <c r="A9" s="27">
        <f>A8+1</f>
        <v>2</v>
      </c>
      <c r="B9" s="78">
        <f>〔別紙1〕!B8</f>
        <v>0</v>
      </c>
      <c r="C9" s="78">
        <f>〔別紙1〕!C8</f>
        <v>0</v>
      </c>
      <c r="D9" s="79">
        <f>〔別紙1〕!D8</f>
        <v>0</v>
      </c>
      <c r="E9" s="107"/>
      <c r="F9" s="90"/>
      <c r="G9" s="90"/>
      <c r="H9" s="90"/>
      <c r="I9" s="91" t="str">
        <f t="shared" ref="I9:I32" si="0">IF(V9="","",IF(OR(V9="I",V9="j"),MIN(F9,G9,H9),(MIN(F9,G9))))</f>
        <v/>
      </c>
      <c r="J9" s="90"/>
      <c r="K9" s="92" t="str">
        <f>IFERROR(IF(OR(V9="h1",V9="h2",V9="i",V9="j"),VLOOKUP(C9,補助率・係数!$B$3:$F$65537,4,0),"_"),"")</f>
        <v>_</v>
      </c>
      <c r="L9" s="90"/>
      <c r="M9" s="92" t="str">
        <f>IFERROR(IF(V9="","",IF(AND(ISNUMBER(K9),K9&lt;&gt;0),VLOOKUP(C9,補助率・係数!$B$3:$F$65537,5,FALSE),IF(OR(C9="周産期医療対策事業",C9="ＮＩＣＵ等長期入院児支援事業"),VLOOKUP(E9,補助率・係数!$C$3:$D$65537,2,FALSE),VLOOKUP(C9,補助率・係数!$B$3:$D$65537,3,FALSE)))),"")</f>
        <v/>
      </c>
      <c r="N9" s="105" t="str">
        <f t="shared" ref="N9:N32" si="1">IFERROR(ROUNDDOWN(IF(V9="a",MIN(I9,J9),IF(V9="b",MIN(I9,J9,L9),IF(V9="c",I9*M9,IF(V9="d",MIN(I9,J9)*M9,IF(V9="e",MIN(I9,J9,L9)*M9,IF(OR(V9="f1",V9="f2"),MIN(MIN(I9,J9)*M9,L9),IF(V9="g",MIN(MIN(I9,J9)*M9,L9,H9),IF(OR(V9="h1",V9="h2"),MIN(MIN(I9,J9)*K9,L9)*M9,IF(V9="i",MIN(I9*K9,L9)*M9,IF(V9="j",MIN(MIN(I9,J9)*K9,L9)*M9,"")))))))))),-3),"")</f>
        <v/>
      </c>
      <c r="O9" s="236"/>
      <c r="P9" s="93"/>
      <c r="Q9" s="105"/>
      <c r="R9" s="28"/>
      <c r="S9" s="55"/>
      <c r="T9" s="150" t="str">
        <f>IFERROR(VLOOKUP($C9,【参考】算出区分!$C$2:$E$67,2,0),"")</f>
        <v/>
      </c>
      <c r="U9" s="150"/>
      <c r="V9" s="154" t="str">
        <f>IFERROR(VLOOKUP($T9&amp;$U9,【参考】算出区分!$G$2:$I$68,3,0),"")</f>
        <v/>
      </c>
    </row>
    <row r="10" spans="1:22" s="27" customFormat="1" x14ac:dyDescent="0.2">
      <c r="A10" s="27">
        <f t="shared" ref="A10:A32" si="2">A9+1</f>
        <v>3</v>
      </c>
      <c r="B10" s="78">
        <f>〔別紙1〕!B9</f>
        <v>0</v>
      </c>
      <c r="C10" s="78">
        <f>〔別紙1〕!C9</f>
        <v>0</v>
      </c>
      <c r="D10" s="79">
        <f>〔別紙1〕!D9</f>
        <v>0</v>
      </c>
      <c r="E10" s="107"/>
      <c r="F10" s="90"/>
      <c r="G10" s="90"/>
      <c r="H10" s="90"/>
      <c r="I10" s="91" t="str">
        <f t="shared" si="0"/>
        <v/>
      </c>
      <c r="J10" s="90"/>
      <c r="K10" s="92" t="str">
        <f>IFERROR(IF(OR(V10="h1",V10="h2",V10="i",V10="j"),VLOOKUP(C10,補助率・係数!$B$3:$F$65537,4,0),"_"),"")</f>
        <v>_</v>
      </c>
      <c r="L10" s="90"/>
      <c r="M10" s="92" t="str">
        <f>IFERROR(IF(V10="","",IF(AND(ISNUMBER(K10),K10&lt;&gt;0),VLOOKUP(C10,補助率・係数!$B$3:$F$65537,5,FALSE),IF(OR(C10="周産期医療対策事業",C10="ＮＩＣＵ等長期入院児支援事業"),VLOOKUP(E10,補助率・係数!$C$3:$D$65537,2,FALSE),VLOOKUP(C10,補助率・係数!$B$3:$D$65537,3,FALSE)))),"")</f>
        <v/>
      </c>
      <c r="N10" s="105" t="str">
        <f t="shared" si="1"/>
        <v/>
      </c>
      <c r="O10" s="236"/>
      <c r="P10" s="93"/>
      <c r="Q10" s="105"/>
      <c r="R10" s="28"/>
      <c r="S10" s="55"/>
      <c r="T10" s="150" t="str">
        <f>IFERROR(VLOOKUP($C10,【参考】算出区分!$C$2:$E$67,2,0),"")</f>
        <v/>
      </c>
      <c r="U10" s="150"/>
      <c r="V10" s="154" t="str">
        <f>IFERROR(VLOOKUP($T10&amp;$U10,【参考】算出区分!$G$2:$I$68,3,0),"")</f>
        <v/>
      </c>
    </row>
    <row r="11" spans="1:22" s="27" customFormat="1" x14ac:dyDescent="0.2">
      <c r="A11" s="27">
        <f t="shared" si="2"/>
        <v>4</v>
      </c>
      <c r="B11" s="78">
        <f>〔別紙1〕!B10</f>
        <v>0</v>
      </c>
      <c r="C11" s="78">
        <f>〔別紙1〕!C10</f>
        <v>0</v>
      </c>
      <c r="D11" s="79">
        <f>〔別紙1〕!D10</f>
        <v>0</v>
      </c>
      <c r="E11" s="107"/>
      <c r="F11" s="90"/>
      <c r="G11" s="90"/>
      <c r="H11" s="90"/>
      <c r="I11" s="91" t="str">
        <f t="shared" si="0"/>
        <v/>
      </c>
      <c r="J11" s="90"/>
      <c r="K11" s="92" t="str">
        <f>IFERROR(IF(OR(V11="h1",V11="h2",V11="i",V11="j"),VLOOKUP(C11,補助率・係数!$B$3:$F$65537,4,0),"_"),"")</f>
        <v>_</v>
      </c>
      <c r="L11" s="90"/>
      <c r="M11" s="92" t="str">
        <f>IFERROR(IF(V11="","",IF(AND(ISNUMBER(K11),K11&lt;&gt;0),VLOOKUP(C11,補助率・係数!$B$3:$F$65537,5,FALSE),IF(OR(C11="周産期医療対策事業",C11="ＮＩＣＵ等長期入院児支援事業"),VLOOKUP(E11,補助率・係数!$C$3:$D$65537,2,FALSE),VLOOKUP(C11,補助率・係数!$B$3:$D$65537,3,FALSE)))),"")</f>
        <v/>
      </c>
      <c r="N11" s="105" t="str">
        <f t="shared" si="1"/>
        <v/>
      </c>
      <c r="O11" s="236"/>
      <c r="P11" s="93"/>
      <c r="Q11" s="105"/>
      <c r="R11" s="28"/>
      <c r="S11" s="55"/>
      <c r="T11" s="150" t="str">
        <f>IFERROR(VLOOKUP($C11,【参考】算出区分!$C$2:$E$67,2,0),"")</f>
        <v/>
      </c>
      <c r="U11" s="150"/>
      <c r="V11" s="154" t="str">
        <f>IFERROR(VLOOKUP($T11&amp;$U11,【参考】算出区分!$G$2:$I$68,3,0),"")</f>
        <v/>
      </c>
    </row>
    <row r="12" spans="1:22" s="27" customFormat="1" x14ac:dyDescent="0.2">
      <c r="A12" s="27">
        <f t="shared" si="2"/>
        <v>5</v>
      </c>
      <c r="B12" s="78">
        <f>〔別紙1〕!B11</f>
        <v>0</v>
      </c>
      <c r="C12" s="78">
        <f>〔別紙1〕!C11</f>
        <v>0</v>
      </c>
      <c r="D12" s="79">
        <f>〔別紙1〕!D11</f>
        <v>0</v>
      </c>
      <c r="E12" s="107"/>
      <c r="F12" s="90"/>
      <c r="G12" s="90"/>
      <c r="H12" s="90"/>
      <c r="I12" s="91" t="str">
        <f t="shared" si="0"/>
        <v/>
      </c>
      <c r="J12" s="90"/>
      <c r="K12" s="92" t="str">
        <f>IFERROR(IF(OR(V12="h1",V12="h2",V12="i",V12="j"),VLOOKUP(C12,補助率・係数!$B$3:$F$65537,4,0),"_"),"")</f>
        <v>_</v>
      </c>
      <c r="L12" s="90"/>
      <c r="M12" s="92" t="str">
        <f>IFERROR(IF(V12="","",IF(AND(ISNUMBER(K12),K12&lt;&gt;0),VLOOKUP(C12,補助率・係数!$B$3:$F$65537,5,FALSE),IF(OR(C12="周産期医療対策事業",C12="ＮＩＣＵ等長期入院児支援事業"),VLOOKUP(E12,補助率・係数!$C$3:$D$65537,2,FALSE),VLOOKUP(C12,補助率・係数!$B$3:$D$65537,3,FALSE)))),"")</f>
        <v/>
      </c>
      <c r="N12" s="105" t="str">
        <f t="shared" si="1"/>
        <v/>
      </c>
      <c r="O12" s="236"/>
      <c r="P12" s="93"/>
      <c r="Q12" s="105"/>
      <c r="R12" s="28"/>
      <c r="S12" s="55"/>
      <c r="T12" s="150" t="str">
        <f>IFERROR(VLOOKUP($C12,【参考】算出区分!$C$2:$E$67,2,0),"")</f>
        <v/>
      </c>
      <c r="U12" s="150"/>
      <c r="V12" s="154" t="str">
        <f>IFERROR(VLOOKUP($T12&amp;$U12,【参考】算出区分!$G$2:$I$68,3,0),"")</f>
        <v/>
      </c>
    </row>
    <row r="13" spans="1:22" s="27" customFormat="1" x14ac:dyDescent="0.2">
      <c r="A13" s="27">
        <f t="shared" si="2"/>
        <v>6</v>
      </c>
      <c r="B13" s="78">
        <f>〔別紙1〕!B12</f>
        <v>0</v>
      </c>
      <c r="C13" s="78">
        <f>〔別紙1〕!C12</f>
        <v>0</v>
      </c>
      <c r="D13" s="79">
        <f>〔別紙1〕!D12</f>
        <v>0</v>
      </c>
      <c r="E13" s="107"/>
      <c r="F13" s="90"/>
      <c r="G13" s="90"/>
      <c r="H13" s="90"/>
      <c r="I13" s="91" t="str">
        <f t="shared" si="0"/>
        <v/>
      </c>
      <c r="J13" s="90"/>
      <c r="K13" s="92" t="str">
        <f>IFERROR(IF(OR(V13="h1",V13="h2",V13="i",V13="j"),VLOOKUP(C13,補助率・係数!$B$3:$F$65537,4,0),"_"),"")</f>
        <v>_</v>
      </c>
      <c r="L13" s="90"/>
      <c r="M13" s="92" t="str">
        <f>IFERROR(IF(V13="","",IF(AND(ISNUMBER(K13),K13&lt;&gt;0),VLOOKUP(C13,補助率・係数!$B$3:$F$65537,5,FALSE),IF(OR(C13="周産期医療対策事業",C13="ＮＩＣＵ等長期入院児支援事業"),VLOOKUP(E13,補助率・係数!$C$3:$D$65537,2,FALSE),VLOOKUP(C13,補助率・係数!$B$3:$D$65537,3,FALSE)))),"")</f>
        <v/>
      </c>
      <c r="N13" s="105" t="str">
        <f t="shared" si="1"/>
        <v/>
      </c>
      <c r="O13" s="236"/>
      <c r="P13" s="93"/>
      <c r="Q13" s="105"/>
      <c r="R13" s="57"/>
      <c r="S13" s="55"/>
      <c r="T13" s="150" t="str">
        <f>IFERROR(VLOOKUP($C13,【参考】算出区分!$C$2:$E$67,2,0),"")</f>
        <v/>
      </c>
      <c r="U13" s="150"/>
      <c r="V13" s="154" t="str">
        <f>IFERROR(VLOOKUP($T13&amp;$U13,【参考】算出区分!$G$2:$I$68,3,0),"")</f>
        <v/>
      </c>
    </row>
    <row r="14" spans="1:22" s="27" customFormat="1" x14ac:dyDescent="0.2">
      <c r="A14" s="27">
        <f t="shared" si="2"/>
        <v>7</v>
      </c>
      <c r="B14" s="78">
        <f>〔別紙1〕!B13</f>
        <v>0</v>
      </c>
      <c r="C14" s="78">
        <f>〔別紙1〕!C13</f>
        <v>0</v>
      </c>
      <c r="D14" s="79">
        <f>〔別紙1〕!D13</f>
        <v>0</v>
      </c>
      <c r="E14" s="107"/>
      <c r="F14" s="90"/>
      <c r="G14" s="90"/>
      <c r="H14" s="90"/>
      <c r="I14" s="91" t="str">
        <f t="shared" si="0"/>
        <v/>
      </c>
      <c r="J14" s="90"/>
      <c r="K14" s="92" t="str">
        <f>IFERROR(IF(OR(V14="h1",V14="h2",V14="i",V14="j"),VLOOKUP(C14,補助率・係数!$B$3:$F$65537,4,0),"_"),"")</f>
        <v>_</v>
      </c>
      <c r="L14" s="90"/>
      <c r="M14" s="92" t="str">
        <f>IFERROR(IF(V14="","",IF(AND(ISNUMBER(K14),K14&lt;&gt;0),VLOOKUP(C14,補助率・係数!$B$3:$F$65537,5,FALSE),IF(OR(C14="周産期医療対策事業",C14="ＮＩＣＵ等長期入院児支援事業"),VLOOKUP(E14,補助率・係数!$C$3:$D$65537,2,FALSE),VLOOKUP(C14,補助率・係数!$B$3:$D$65537,3,FALSE)))),"")</f>
        <v/>
      </c>
      <c r="N14" s="105" t="str">
        <f t="shared" si="1"/>
        <v/>
      </c>
      <c r="O14" s="236"/>
      <c r="P14" s="93"/>
      <c r="Q14" s="105"/>
      <c r="R14" s="28"/>
      <c r="S14" s="55"/>
      <c r="T14" s="150" t="str">
        <f>IFERROR(VLOOKUP($C14,【参考】算出区分!$C$2:$E$67,2,0),"")</f>
        <v/>
      </c>
      <c r="U14" s="150"/>
      <c r="V14" s="154" t="str">
        <f>IFERROR(VLOOKUP($T14&amp;$U14,【参考】算出区分!$G$2:$I$68,3,0),"")</f>
        <v/>
      </c>
    </row>
    <row r="15" spans="1:22" s="27" customFormat="1" x14ac:dyDescent="0.2">
      <c r="A15" s="27">
        <f t="shared" si="2"/>
        <v>8</v>
      </c>
      <c r="B15" s="78">
        <f>〔別紙1〕!B14</f>
        <v>0</v>
      </c>
      <c r="C15" s="78">
        <f>〔別紙1〕!C14</f>
        <v>0</v>
      </c>
      <c r="D15" s="79">
        <f>〔別紙1〕!D14</f>
        <v>0</v>
      </c>
      <c r="E15" s="107"/>
      <c r="F15" s="90"/>
      <c r="G15" s="90"/>
      <c r="H15" s="90"/>
      <c r="I15" s="91" t="str">
        <f t="shared" si="0"/>
        <v/>
      </c>
      <c r="J15" s="90"/>
      <c r="K15" s="92" t="str">
        <f>IFERROR(IF(OR(V15="h1",V15="h2",V15="i",V15="j"),VLOOKUP(C15,補助率・係数!$B$3:$F$65537,4,0),"_"),"")</f>
        <v>_</v>
      </c>
      <c r="L15" s="90"/>
      <c r="M15" s="92" t="str">
        <f>IFERROR(IF(V15="","",IF(AND(ISNUMBER(K15),K15&lt;&gt;0),VLOOKUP(C15,補助率・係数!$B$3:$F$65537,5,FALSE),IF(OR(C15="周産期医療対策事業",C15="ＮＩＣＵ等長期入院児支援事業"),VLOOKUP(E15,補助率・係数!$C$3:$D$65537,2,FALSE),VLOOKUP(C15,補助率・係数!$B$3:$D$65537,3,FALSE)))),"")</f>
        <v/>
      </c>
      <c r="N15" s="105" t="str">
        <f t="shared" si="1"/>
        <v/>
      </c>
      <c r="O15" s="236"/>
      <c r="P15" s="93"/>
      <c r="Q15" s="105"/>
      <c r="R15" s="28"/>
      <c r="S15" s="55"/>
      <c r="T15" s="150" t="str">
        <f>IFERROR(VLOOKUP($C15,【参考】算出区分!$C$2:$E$67,2,0),"")</f>
        <v/>
      </c>
      <c r="U15" s="150"/>
      <c r="V15" s="154" t="str">
        <f>IFERROR(VLOOKUP($T15&amp;$U15,【参考】算出区分!$G$2:$I$68,3,0),"")</f>
        <v/>
      </c>
    </row>
    <row r="16" spans="1:22" s="27" customFormat="1" x14ac:dyDescent="0.2">
      <c r="A16" s="27">
        <f t="shared" si="2"/>
        <v>9</v>
      </c>
      <c r="B16" s="78">
        <f>〔別紙1〕!B15</f>
        <v>0</v>
      </c>
      <c r="C16" s="78">
        <f>〔別紙1〕!C15</f>
        <v>0</v>
      </c>
      <c r="D16" s="79">
        <f>〔別紙1〕!D15</f>
        <v>0</v>
      </c>
      <c r="E16" s="107"/>
      <c r="F16" s="90"/>
      <c r="G16" s="90"/>
      <c r="H16" s="90"/>
      <c r="I16" s="91" t="str">
        <f t="shared" si="0"/>
        <v/>
      </c>
      <c r="J16" s="90"/>
      <c r="K16" s="92" t="str">
        <f>IFERROR(IF(OR(V16="h1",V16="h2",V16="i",V16="j"),VLOOKUP(C16,補助率・係数!$B$3:$F$65537,4,0),"_"),"")</f>
        <v>_</v>
      </c>
      <c r="L16" s="90"/>
      <c r="M16" s="92" t="str">
        <f>IFERROR(IF(V16="","",IF(AND(ISNUMBER(K16),K16&lt;&gt;0),VLOOKUP(C16,補助率・係数!$B$3:$F$65537,5,FALSE),IF(OR(C16="周産期医療対策事業",C16="ＮＩＣＵ等長期入院児支援事業"),VLOOKUP(E16,補助率・係数!$C$3:$D$65537,2,FALSE),VLOOKUP(C16,補助率・係数!$B$3:$D$65537,3,FALSE)))),"")</f>
        <v/>
      </c>
      <c r="N16" s="105" t="str">
        <f t="shared" si="1"/>
        <v/>
      </c>
      <c r="O16" s="236"/>
      <c r="P16" s="93"/>
      <c r="Q16" s="105"/>
      <c r="R16" s="28"/>
      <c r="S16" s="55"/>
      <c r="T16" s="150" t="str">
        <f>IFERROR(VLOOKUP($C16,【参考】算出区分!$C$2:$E$67,2,0),"")</f>
        <v/>
      </c>
      <c r="U16" s="150"/>
      <c r="V16" s="154" t="str">
        <f>IFERROR(VLOOKUP($T16&amp;$U16,【参考】算出区分!$G$2:$I$68,3,0),"")</f>
        <v/>
      </c>
    </row>
    <row r="17" spans="1:22" s="27" customFormat="1" x14ac:dyDescent="0.2">
      <c r="A17" s="27">
        <f t="shared" si="2"/>
        <v>10</v>
      </c>
      <c r="B17" s="78">
        <f>〔別紙1〕!B16</f>
        <v>0</v>
      </c>
      <c r="C17" s="78">
        <f>〔別紙1〕!C16</f>
        <v>0</v>
      </c>
      <c r="D17" s="79">
        <f>〔別紙1〕!D16</f>
        <v>0</v>
      </c>
      <c r="E17" s="107"/>
      <c r="F17" s="90"/>
      <c r="G17" s="90"/>
      <c r="H17" s="90"/>
      <c r="I17" s="91" t="str">
        <f t="shared" si="0"/>
        <v/>
      </c>
      <c r="J17" s="90"/>
      <c r="K17" s="92" t="str">
        <f>IFERROR(IF(OR(V17="h1",V17="h2",V17="i",V17="j"),VLOOKUP(C17,補助率・係数!$B$3:$F$65537,4,0),"_"),"")</f>
        <v>_</v>
      </c>
      <c r="L17" s="90"/>
      <c r="M17" s="92" t="str">
        <f>IFERROR(IF(V17="","",IF(AND(ISNUMBER(K17),K17&lt;&gt;0),VLOOKUP(C17,補助率・係数!$B$3:$F$65537,5,FALSE),IF(OR(C17="周産期医療対策事業",C17="ＮＩＣＵ等長期入院児支援事業"),VLOOKUP(E17,補助率・係数!$C$3:$D$65537,2,FALSE),VLOOKUP(C17,補助率・係数!$B$3:$D$65537,3,FALSE)))),"")</f>
        <v/>
      </c>
      <c r="N17" s="105" t="str">
        <f t="shared" si="1"/>
        <v/>
      </c>
      <c r="O17" s="236"/>
      <c r="P17" s="93"/>
      <c r="Q17" s="105"/>
      <c r="R17" s="28"/>
      <c r="S17" s="55"/>
      <c r="T17" s="150" t="str">
        <f>IFERROR(VLOOKUP($C17,【参考】算出区分!$C$2:$E$67,2,0),"")</f>
        <v/>
      </c>
      <c r="U17" s="150"/>
      <c r="V17" s="154" t="str">
        <f>IFERROR(VLOOKUP($T17&amp;$U17,【参考】算出区分!$G$2:$I$68,3,0),"")</f>
        <v/>
      </c>
    </row>
    <row r="18" spans="1:22" s="27" customFormat="1" x14ac:dyDescent="0.2">
      <c r="A18" s="27">
        <f t="shared" si="2"/>
        <v>11</v>
      </c>
      <c r="B18" s="78">
        <f>〔別紙1〕!B17</f>
        <v>0</v>
      </c>
      <c r="C18" s="78">
        <f>〔別紙1〕!C17</f>
        <v>0</v>
      </c>
      <c r="D18" s="79">
        <f>〔別紙1〕!D17</f>
        <v>0</v>
      </c>
      <c r="E18" s="107"/>
      <c r="F18" s="90"/>
      <c r="G18" s="90"/>
      <c r="H18" s="90"/>
      <c r="I18" s="91" t="str">
        <f t="shared" si="0"/>
        <v/>
      </c>
      <c r="J18" s="90"/>
      <c r="K18" s="92" t="str">
        <f>IFERROR(IF(OR(V18="h1",V18="h2",V18="i",V18="j"),VLOOKUP(C18,補助率・係数!$B$3:$F$65537,4,0),"_"),"")</f>
        <v>_</v>
      </c>
      <c r="L18" s="90"/>
      <c r="M18" s="92" t="str">
        <f>IFERROR(IF(V18="","",IF(AND(ISNUMBER(K18),K18&lt;&gt;0),VLOOKUP(C18,補助率・係数!$B$3:$F$65537,5,FALSE),IF(OR(C18="周産期医療対策事業",C18="ＮＩＣＵ等長期入院児支援事業"),VLOOKUP(E18,補助率・係数!$C$3:$D$65537,2,FALSE),VLOOKUP(C18,補助率・係数!$B$3:$D$65537,3,FALSE)))),"")</f>
        <v/>
      </c>
      <c r="N18" s="105" t="str">
        <f t="shared" si="1"/>
        <v/>
      </c>
      <c r="O18" s="236"/>
      <c r="P18" s="93"/>
      <c r="Q18" s="105"/>
      <c r="R18" s="57"/>
      <c r="S18" s="55"/>
      <c r="T18" s="150" t="str">
        <f>IFERROR(VLOOKUP($C18,【参考】算出区分!$C$2:$E$67,2,0),"")</f>
        <v/>
      </c>
      <c r="U18" s="150"/>
      <c r="V18" s="154" t="str">
        <f>IFERROR(VLOOKUP($T18&amp;$U18,【参考】算出区分!$G$2:$I$68,3,0),"")</f>
        <v/>
      </c>
    </row>
    <row r="19" spans="1:22" s="27" customFormat="1" x14ac:dyDescent="0.2">
      <c r="A19" s="27">
        <f t="shared" si="2"/>
        <v>12</v>
      </c>
      <c r="B19" s="78">
        <f>〔別紙1〕!B18</f>
        <v>0</v>
      </c>
      <c r="C19" s="78">
        <f>〔別紙1〕!C18</f>
        <v>0</v>
      </c>
      <c r="D19" s="79">
        <f>〔別紙1〕!D18</f>
        <v>0</v>
      </c>
      <c r="E19" s="107"/>
      <c r="F19" s="90"/>
      <c r="G19" s="90"/>
      <c r="H19" s="90"/>
      <c r="I19" s="91" t="str">
        <f t="shared" si="0"/>
        <v/>
      </c>
      <c r="J19" s="90"/>
      <c r="K19" s="92" t="str">
        <f>IFERROR(IF(OR(V19="h1",V19="h2",V19="i",V19="j"),VLOOKUP(C19,補助率・係数!$B$3:$F$65537,4,0),"_"),"")</f>
        <v>_</v>
      </c>
      <c r="L19" s="90"/>
      <c r="M19" s="92" t="str">
        <f>IFERROR(IF(V19="","",IF(AND(ISNUMBER(K19),K19&lt;&gt;0),VLOOKUP(C19,補助率・係数!$B$3:$F$65537,5,FALSE),IF(OR(C19="周産期医療対策事業",C19="ＮＩＣＵ等長期入院児支援事業"),VLOOKUP(E19,補助率・係数!$C$3:$D$65537,2,FALSE),VLOOKUP(C19,補助率・係数!$B$3:$D$65537,3,FALSE)))),"")</f>
        <v/>
      </c>
      <c r="N19" s="105" t="str">
        <f t="shared" si="1"/>
        <v/>
      </c>
      <c r="O19" s="236"/>
      <c r="P19" s="93"/>
      <c r="Q19" s="105"/>
      <c r="R19" s="28"/>
      <c r="S19" s="55"/>
      <c r="T19" s="150" t="str">
        <f>IFERROR(VLOOKUP($C19,【参考】算出区分!$C$2:$E$67,2,0),"")</f>
        <v/>
      </c>
      <c r="U19" s="150"/>
      <c r="V19" s="154" t="str">
        <f>IFERROR(VLOOKUP($T19&amp;$U19,【参考】算出区分!$G$2:$I$68,3,0),"")</f>
        <v/>
      </c>
    </row>
    <row r="20" spans="1:22" s="27" customFormat="1" x14ac:dyDescent="0.2">
      <c r="A20" s="27">
        <f t="shared" si="2"/>
        <v>13</v>
      </c>
      <c r="B20" s="78">
        <f>〔別紙1〕!B19</f>
        <v>0</v>
      </c>
      <c r="C20" s="78">
        <f>〔別紙1〕!C19</f>
        <v>0</v>
      </c>
      <c r="D20" s="79">
        <f>〔別紙1〕!D19</f>
        <v>0</v>
      </c>
      <c r="E20" s="107"/>
      <c r="F20" s="90"/>
      <c r="G20" s="90"/>
      <c r="H20" s="90"/>
      <c r="I20" s="91" t="str">
        <f t="shared" si="0"/>
        <v/>
      </c>
      <c r="J20" s="90"/>
      <c r="K20" s="92" t="str">
        <f>IFERROR(IF(OR(V20="h1",V20="h2",V20="i",V20="j"),VLOOKUP(C20,補助率・係数!$B$3:$F$65537,4,0),"_"),"")</f>
        <v>_</v>
      </c>
      <c r="L20" s="90"/>
      <c r="M20" s="92" t="str">
        <f>IFERROR(IF(V20="","",IF(AND(ISNUMBER(K20),K20&lt;&gt;0),VLOOKUP(C20,補助率・係数!$B$3:$F$65537,5,FALSE),IF(OR(C20="周産期医療対策事業",C20="ＮＩＣＵ等長期入院児支援事業"),VLOOKUP(E20,補助率・係数!$C$3:$D$65537,2,FALSE),VLOOKUP(C20,補助率・係数!$B$3:$D$65537,3,FALSE)))),"")</f>
        <v/>
      </c>
      <c r="N20" s="105" t="str">
        <f t="shared" si="1"/>
        <v/>
      </c>
      <c r="O20" s="236"/>
      <c r="P20" s="93"/>
      <c r="Q20" s="105"/>
      <c r="R20" s="28"/>
      <c r="S20" s="55"/>
      <c r="T20" s="150" t="str">
        <f>IFERROR(VLOOKUP($C20,【参考】算出区分!$C$2:$E$67,2,0),"")</f>
        <v/>
      </c>
      <c r="U20" s="150"/>
      <c r="V20" s="154" t="str">
        <f>IFERROR(VLOOKUP($T20&amp;$U20,【参考】算出区分!$G$2:$I$68,3,0),"")</f>
        <v/>
      </c>
    </row>
    <row r="21" spans="1:22" s="27" customFormat="1" x14ac:dyDescent="0.2">
      <c r="A21" s="27">
        <f t="shared" si="2"/>
        <v>14</v>
      </c>
      <c r="B21" s="78">
        <f>〔別紙1〕!B20</f>
        <v>0</v>
      </c>
      <c r="C21" s="78">
        <f>〔別紙1〕!C20</f>
        <v>0</v>
      </c>
      <c r="D21" s="79">
        <f>〔別紙1〕!D20</f>
        <v>0</v>
      </c>
      <c r="E21" s="107"/>
      <c r="F21" s="90"/>
      <c r="G21" s="90"/>
      <c r="H21" s="90"/>
      <c r="I21" s="91" t="str">
        <f t="shared" si="0"/>
        <v/>
      </c>
      <c r="J21" s="90"/>
      <c r="K21" s="92" t="str">
        <f>IFERROR(IF(OR(V21="h1",V21="h2",V21="i",V21="j"),VLOOKUP(C21,補助率・係数!$B$3:$F$65537,4,0),"_"),"")</f>
        <v>_</v>
      </c>
      <c r="L21" s="90"/>
      <c r="M21" s="92" t="str">
        <f>IFERROR(IF(V21="","",IF(AND(ISNUMBER(K21),K21&lt;&gt;0),VLOOKUP(C21,補助率・係数!$B$3:$F$65537,5,FALSE),IF(OR(C21="周産期医療対策事業",C21="ＮＩＣＵ等長期入院児支援事業"),VLOOKUP(E21,補助率・係数!$C$3:$D$65537,2,FALSE),VLOOKUP(C21,補助率・係数!$B$3:$D$65537,3,FALSE)))),"")</f>
        <v/>
      </c>
      <c r="N21" s="105" t="str">
        <f t="shared" si="1"/>
        <v/>
      </c>
      <c r="O21" s="236"/>
      <c r="P21" s="93"/>
      <c r="Q21" s="105"/>
      <c r="R21" s="28"/>
      <c r="S21" s="55"/>
      <c r="T21" s="150" t="str">
        <f>IFERROR(VLOOKUP($C21,【参考】算出区分!$C$2:$E$67,2,0),"")</f>
        <v/>
      </c>
      <c r="U21" s="150"/>
      <c r="V21" s="154" t="str">
        <f>IFERROR(VLOOKUP($T21&amp;$U21,【参考】算出区分!$G$2:$I$68,3,0),"")</f>
        <v/>
      </c>
    </row>
    <row r="22" spans="1:22" s="27" customFormat="1" x14ac:dyDescent="0.2">
      <c r="A22" s="27">
        <f t="shared" si="2"/>
        <v>15</v>
      </c>
      <c r="B22" s="78">
        <f>〔別紙1〕!B21</f>
        <v>0</v>
      </c>
      <c r="C22" s="78">
        <f>〔別紙1〕!C21</f>
        <v>0</v>
      </c>
      <c r="D22" s="79">
        <f>〔別紙1〕!D21</f>
        <v>0</v>
      </c>
      <c r="E22" s="107"/>
      <c r="F22" s="90"/>
      <c r="G22" s="90"/>
      <c r="H22" s="90"/>
      <c r="I22" s="91" t="str">
        <f t="shared" si="0"/>
        <v/>
      </c>
      <c r="J22" s="90"/>
      <c r="K22" s="92" t="str">
        <f>IFERROR(IF(OR(V22="h1",V22="h2",V22="i",V22="j"),VLOOKUP(C22,補助率・係数!$B$3:$F$65537,4,0),"_"),"")</f>
        <v>_</v>
      </c>
      <c r="L22" s="90"/>
      <c r="M22" s="92" t="str">
        <f>IFERROR(IF(V22="","",IF(AND(ISNUMBER(K22),K22&lt;&gt;0),VLOOKUP(C22,補助率・係数!$B$3:$F$65537,5,FALSE),IF(OR(C22="周産期医療対策事業",C22="ＮＩＣＵ等長期入院児支援事業"),VLOOKUP(E22,補助率・係数!$C$3:$D$65537,2,FALSE),VLOOKUP(C22,補助率・係数!$B$3:$D$65537,3,FALSE)))),"")</f>
        <v/>
      </c>
      <c r="N22" s="105" t="str">
        <f t="shared" si="1"/>
        <v/>
      </c>
      <c r="O22" s="236"/>
      <c r="P22" s="93"/>
      <c r="Q22" s="105"/>
      <c r="R22" s="28"/>
      <c r="S22" s="55"/>
      <c r="T22" s="150" t="str">
        <f>IFERROR(VLOOKUP($C22,【参考】算出区分!$C$2:$E$67,2,0),"")</f>
        <v/>
      </c>
      <c r="U22" s="150"/>
      <c r="V22" s="154" t="str">
        <f>IFERROR(VLOOKUP($T22&amp;$U22,【参考】算出区分!$G$2:$I$68,3,0),"")</f>
        <v/>
      </c>
    </row>
    <row r="23" spans="1:22" s="27" customFormat="1" x14ac:dyDescent="0.2">
      <c r="A23" s="27">
        <f t="shared" si="2"/>
        <v>16</v>
      </c>
      <c r="B23" s="78">
        <f>〔別紙1〕!B22</f>
        <v>0</v>
      </c>
      <c r="C23" s="78">
        <f>〔別紙1〕!C22</f>
        <v>0</v>
      </c>
      <c r="D23" s="79">
        <f>〔別紙1〕!D22</f>
        <v>0</v>
      </c>
      <c r="E23" s="107"/>
      <c r="F23" s="90"/>
      <c r="G23" s="90"/>
      <c r="H23" s="90"/>
      <c r="I23" s="91" t="str">
        <f t="shared" si="0"/>
        <v/>
      </c>
      <c r="J23" s="90"/>
      <c r="K23" s="92" t="str">
        <f>IFERROR(IF(OR(V23="h1",V23="h2",V23="i",V23="j"),VLOOKUP(C23,補助率・係数!$B$3:$F$65537,4,0),"_"),"")</f>
        <v>_</v>
      </c>
      <c r="L23" s="90"/>
      <c r="M23" s="92" t="str">
        <f>IFERROR(IF(V23="","",IF(AND(ISNUMBER(K23),K23&lt;&gt;0),VLOOKUP(C23,補助率・係数!$B$3:$F$65537,5,FALSE),IF(OR(C23="周産期医療対策事業",C23="ＮＩＣＵ等長期入院児支援事業"),VLOOKUP(E23,補助率・係数!$C$3:$D$65537,2,FALSE),VLOOKUP(C23,補助率・係数!$B$3:$D$65537,3,FALSE)))),"")</f>
        <v/>
      </c>
      <c r="N23" s="105" t="str">
        <f t="shared" si="1"/>
        <v/>
      </c>
      <c r="O23" s="236"/>
      <c r="P23" s="93"/>
      <c r="Q23" s="105"/>
      <c r="R23" s="28"/>
      <c r="S23" s="55"/>
      <c r="T23" s="150" t="str">
        <f>IFERROR(VLOOKUP($C23,【参考】算出区分!$C$2:$E$67,2,0),"")</f>
        <v/>
      </c>
      <c r="U23" s="150"/>
      <c r="V23" s="154" t="str">
        <f>IFERROR(VLOOKUP($T23&amp;$U23,【参考】算出区分!$G$2:$I$68,3,0),"")</f>
        <v/>
      </c>
    </row>
    <row r="24" spans="1:22" s="27" customFormat="1" x14ac:dyDescent="0.2">
      <c r="A24" s="27">
        <f t="shared" si="2"/>
        <v>17</v>
      </c>
      <c r="B24" s="78">
        <f>〔別紙1〕!B23</f>
        <v>0</v>
      </c>
      <c r="C24" s="78">
        <f>〔別紙1〕!C23</f>
        <v>0</v>
      </c>
      <c r="D24" s="79">
        <f>〔別紙1〕!D23</f>
        <v>0</v>
      </c>
      <c r="E24" s="107"/>
      <c r="F24" s="90"/>
      <c r="G24" s="90"/>
      <c r="H24" s="90"/>
      <c r="I24" s="91" t="str">
        <f t="shared" si="0"/>
        <v/>
      </c>
      <c r="J24" s="90"/>
      <c r="K24" s="92" t="str">
        <f>IFERROR(IF(OR(V24="h1",V24="h2",V24="i",V24="j"),VLOOKUP(C24,補助率・係数!$B$3:$F$65537,4,0),"_"),"")</f>
        <v>_</v>
      </c>
      <c r="L24" s="90"/>
      <c r="M24" s="92" t="str">
        <f>IFERROR(IF(V24="","",IF(AND(ISNUMBER(K24),K24&lt;&gt;0),VLOOKUP(C24,補助率・係数!$B$3:$F$65537,5,FALSE),IF(OR(C24="周産期医療対策事業",C24="ＮＩＣＵ等長期入院児支援事業"),VLOOKUP(E24,補助率・係数!$C$3:$D$65537,2,FALSE),VLOOKUP(C24,補助率・係数!$B$3:$D$65537,3,FALSE)))),"")</f>
        <v/>
      </c>
      <c r="N24" s="105" t="str">
        <f t="shared" si="1"/>
        <v/>
      </c>
      <c r="O24" s="236"/>
      <c r="P24" s="93"/>
      <c r="Q24" s="105"/>
      <c r="R24" s="28"/>
      <c r="S24" s="55"/>
      <c r="T24" s="150" t="str">
        <f>IFERROR(VLOOKUP($C24,【参考】算出区分!$C$2:$E$67,2,0),"")</f>
        <v/>
      </c>
      <c r="U24" s="150"/>
      <c r="V24" s="154" t="str">
        <f>IFERROR(VLOOKUP($T24&amp;$U24,【参考】算出区分!$G$2:$I$68,3,0),"")</f>
        <v/>
      </c>
    </row>
    <row r="25" spans="1:22" s="27" customFormat="1" x14ac:dyDescent="0.2">
      <c r="A25" s="27">
        <f t="shared" si="2"/>
        <v>18</v>
      </c>
      <c r="B25" s="78">
        <f>〔別紙1〕!B24</f>
        <v>0</v>
      </c>
      <c r="C25" s="78">
        <f>〔別紙1〕!C24</f>
        <v>0</v>
      </c>
      <c r="D25" s="79">
        <f>〔別紙1〕!D24</f>
        <v>0</v>
      </c>
      <c r="E25" s="107"/>
      <c r="F25" s="90"/>
      <c r="G25" s="90"/>
      <c r="H25" s="90"/>
      <c r="I25" s="91" t="str">
        <f t="shared" si="0"/>
        <v/>
      </c>
      <c r="J25" s="90"/>
      <c r="K25" s="92" t="str">
        <f>IFERROR(IF(OR(V25="h1",V25="h2",V25="i",V25="j"),VLOOKUP(C25,補助率・係数!$B$3:$F$65537,4,0),"_"),"")</f>
        <v>_</v>
      </c>
      <c r="L25" s="90"/>
      <c r="M25" s="92" t="str">
        <f>IFERROR(IF(V25="","",IF(AND(ISNUMBER(K25),K25&lt;&gt;0),VLOOKUP(C25,補助率・係数!$B$3:$F$65537,5,FALSE),IF(OR(C25="周産期医療対策事業",C25="ＮＩＣＵ等長期入院児支援事業"),VLOOKUP(E25,補助率・係数!$C$3:$D$65537,2,FALSE),VLOOKUP(C25,補助率・係数!$B$3:$D$65537,3,FALSE)))),"")</f>
        <v/>
      </c>
      <c r="N25" s="105" t="str">
        <f t="shared" si="1"/>
        <v/>
      </c>
      <c r="O25" s="236"/>
      <c r="P25" s="93"/>
      <c r="Q25" s="105"/>
      <c r="R25" s="28"/>
      <c r="S25" s="55"/>
      <c r="T25" s="150" t="str">
        <f>IFERROR(VLOOKUP($C25,【参考】算出区分!$C$2:$E$67,2,0),"")</f>
        <v/>
      </c>
      <c r="U25" s="150"/>
      <c r="V25" s="154" t="str">
        <f>IFERROR(VLOOKUP($T25&amp;$U25,【参考】算出区分!$G$2:$I$68,3,0),"")</f>
        <v/>
      </c>
    </row>
    <row r="26" spans="1:22" s="27" customFormat="1" x14ac:dyDescent="0.2">
      <c r="A26" s="27">
        <f t="shared" si="2"/>
        <v>19</v>
      </c>
      <c r="B26" s="78">
        <f>〔別紙1〕!B25</f>
        <v>0</v>
      </c>
      <c r="C26" s="78">
        <f>〔別紙1〕!C25</f>
        <v>0</v>
      </c>
      <c r="D26" s="79">
        <f>〔別紙1〕!D25</f>
        <v>0</v>
      </c>
      <c r="E26" s="107"/>
      <c r="F26" s="90"/>
      <c r="G26" s="90"/>
      <c r="H26" s="90"/>
      <c r="I26" s="91" t="str">
        <f t="shared" si="0"/>
        <v/>
      </c>
      <c r="J26" s="90"/>
      <c r="K26" s="92" t="str">
        <f>IFERROR(IF(OR(V26="h1",V26="h2",V26="i",V26="j"),VLOOKUP(C26,補助率・係数!$B$3:$F$65537,4,0),"_"),"")</f>
        <v>_</v>
      </c>
      <c r="L26" s="90"/>
      <c r="M26" s="92" t="str">
        <f>IFERROR(IF(V26="","",IF(AND(ISNUMBER(K26),K26&lt;&gt;0),VLOOKUP(C26,補助率・係数!$B$3:$F$65537,5,FALSE),IF(OR(C26="周産期医療対策事業",C26="ＮＩＣＵ等長期入院児支援事業"),VLOOKUP(E26,補助率・係数!$C$3:$D$65537,2,FALSE),VLOOKUP(C26,補助率・係数!$B$3:$D$65537,3,FALSE)))),"")</f>
        <v/>
      </c>
      <c r="N26" s="105" t="str">
        <f t="shared" si="1"/>
        <v/>
      </c>
      <c r="O26" s="236"/>
      <c r="P26" s="93"/>
      <c r="Q26" s="105"/>
      <c r="R26" s="28"/>
      <c r="S26" s="55"/>
      <c r="T26" s="150" t="str">
        <f>IFERROR(VLOOKUP($C26,【参考】算出区分!$C$2:$E$67,2,0),"")</f>
        <v/>
      </c>
      <c r="U26" s="150"/>
      <c r="V26" s="154" t="str">
        <f>IFERROR(VLOOKUP($T26&amp;$U26,【参考】算出区分!$G$2:$I$68,3,0),"")</f>
        <v/>
      </c>
    </row>
    <row r="27" spans="1:22" s="27" customFormat="1" x14ac:dyDescent="0.2">
      <c r="A27" s="27">
        <f t="shared" si="2"/>
        <v>20</v>
      </c>
      <c r="B27" s="78">
        <f>〔別紙1〕!B26</f>
        <v>0</v>
      </c>
      <c r="C27" s="78">
        <f>〔別紙1〕!C26</f>
        <v>0</v>
      </c>
      <c r="D27" s="227">
        <f>〔別紙1〕!D26</f>
        <v>0</v>
      </c>
      <c r="E27" s="228"/>
      <c r="F27" s="94"/>
      <c r="G27" s="94"/>
      <c r="H27" s="94"/>
      <c r="I27" s="185" t="str">
        <f t="shared" si="0"/>
        <v/>
      </c>
      <c r="J27" s="94"/>
      <c r="K27" s="238" t="str">
        <f>IFERROR(IF(OR(V27="h1",V27="h2",V27="i",V27="j"),VLOOKUP(C27,補助率・係数!$B$3:$F$65537,4,0),"_"),"")</f>
        <v>_</v>
      </c>
      <c r="L27" s="94"/>
      <c r="M27" s="92" t="str">
        <f>IFERROR(IF(V27="","",IF(AND(ISNUMBER(K27),K27&lt;&gt;0),VLOOKUP(C27,補助率・係数!$B$3:$F$65537,5,FALSE),IF(OR(C27="周産期医療対策事業",C27="ＮＩＣＵ等長期入院児支援事業"),VLOOKUP(E27,補助率・係数!$C$3:$D$65537,2,FALSE),VLOOKUP(C27,補助率・係数!$B$3:$D$65537,3,FALSE)))),"")</f>
        <v/>
      </c>
      <c r="N27" s="239" t="str">
        <f t="shared" si="1"/>
        <v/>
      </c>
      <c r="O27" s="244"/>
      <c r="P27" s="229"/>
      <c r="Q27" s="239"/>
      <c r="R27" s="28"/>
      <c r="S27" s="55"/>
      <c r="T27" s="150" t="str">
        <f>IFERROR(VLOOKUP($C27,【参考】算出区分!$C$2:$E$67,2,0),"")</f>
        <v/>
      </c>
      <c r="U27" s="150"/>
      <c r="V27" s="154" t="str">
        <f>IFERROR(VLOOKUP($T27&amp;$U27,【参考】算出区分!$G$2:$I$68,3,0),"")</f>
        <v/>
      </c>
    </row>
    <row r="28" spans="1:22" s="27" customFormat="1" x14ac:dyDescent="0.2">
      <c r="A28" s="27">
        <f t="shared" si="2"/>
        <v>21</v>
      </c>
      <c r="B28" s="78">
        <f>〔別紙1〕!B27</f>
        <v>0</v>
      </c>
      <c r="C28" s="78">
        <f>〔別紙1〕!C27</f>
        <v>0</v>
      </c>
      <c r="D28" s="79">
        <f>〔別紙1〕!D27</f>
        <v>0</v>
      </c>
      <c r="E28" s="107"/>
      <c r="F28" s="90"/>
      <c r="G28" s="90"/>
      <c r="H28" s="90"/>
      <c r="I28" s="91" t="str">
        <f t="shared" si="0"/>
        <v/>
      </c>
      <c r="J28" s="90"/>
      <c r="K28" s="92" t="str">
        <f>IFERROR(IF(OR(V28="h1",V28="h2",V28="i",V28="j"),VLOOKUP(C28,補助率・係数!$B$3:$F$65537,4,0),"_"),"")</f>
        <v>_</v>
      </c>
      <c r="L28" s="90"/>
      <c r="M28" s="92" t="str">
        <f>IFERROR(IF(V28="","",IF(AND(ISNUMBER(K28),K28&lt;&gt;0),VLOOKUP(C28,補助率・係数!$B$3:$F$65537,5,FALSE),IF(OR(C28="周産期医療対策事業",C28="ＮＩＣＵ等長期入院児支援事業"),VLOOKUP(E28,補助率・係数!$C$3:$D$65537,2,FALSE),VLOOKUP(C28,補助率・係数!$B$3:$D$65537,3,FALSE)))),"")</f>
        <v/>
      </c>
      <c r="N28" s="105" t="str">
        <f t="shared" si="1"/>
        <v/>
      </c>
      <c r="O28" s="236"/>
      <c r="P28" s="93"/>
      <c r="Q28" s="105"/>
      <c r="R28" s="28"/>
      <c r="S28" s="55"/>
      <c r="T28" s="150" t="str">
        <f>IFERROR(VLOOKUP($C28,【参考】算出区分!$C$2:$E$67,2,0),"")</f>
        <v/>
      </c>
      <c r="U28" s="150"/>
      <c r="V28" s="154" t="str">
        <f>IFERROR(VLOOKUP($T28&amp;$U28,【参考】算出区分!$G$2:$I$68,3,0),"")</f>
        <v/>
      </c>
    </row>
    <row r="29" spans="1:22" s="27" customFormat="1" x14ac:dyDescent="0.2">
      <c r="A29" s="27">
        <f t="shared" si="2"/>
        <v>22</v>
      </c>
      <c r="B29" s="78">
        <f>〔別紙1〕!B28</f>
        <v>0</v>
      </c>
      <c r="C29" s="78">
        <f>〔別紙1〕!C28</f>
        <v>0</v>
      </c>
      <c r="D29" s="79">
        <f>〔別紙1〕!D28</f>
        <v>0</v>
      </c>
      <c r="E29" s="107"/>
      <c r="F29" s="90"/>
      <c r="G29" s="90"/>
      <c r="H29" s="90"/>
      <c r="I29" s="91" t="str">
        <f t="shared" si="0"/>
        <v/>
      </c>
      <c r="J29" s="90"/>
      <c r="K29" s="92" t="str">
        <f>IFERROR(IF(OR(V29="h1",V29="h2",V29="i",V29="j"),VLOOKUP(C29,補助率・係数!$B$3:$F$65537,4,0),"_"),"")</f>
        <v>_</v>
      </c>
      <c r="L29" s="90"/>
      <c r="M29" s="92" t="str">
        <f>IFERROR(IF(V29="","",IF(AND(ISNUMBER(K29),K29&lt;&gt;0),VLOOKUP(C29,補助率・係数!$B$3:$F$65537,5,FALSE),IF(OR(C29="周産期医療対策事業",C29="ＮＩＣＵ等長期入院児支援事業"),VLOOKUP(E29,補助率・係数!$C$3:$D$65537,2,FALSE),VLOOKUP(C29,補助率・係数!$B$3:$D$65537,3,FALSE)))),"")</f>
        <v/>
      </c>
      <c r="N29" s="105" t="str">
        <f t="shared" si="1"/>
        <v/>
      </c>
      <c r="O29" s="236"/>
      <c r="P29" s="93"/>
      <c r="Q29" s="105"/>
      <c r="R29" s="28"/>
      <c r="S29" s="55"/>
      <c r="T29" s="150" t="str">
        <f>IFERROR(VLOOKUP($C29,【参考】算出区分!$C$2:$E$67,2,0),"")</f>
        <v/>
      </c>
      <c r="U29" s="150"/>
      <c r="V29" s="154" t="str">
        <f>IFERROR(VLOOKUP($T29&amp;$U29,【参考】算出区分!$G$2:$I$68,3,0),"")</f>
        <v/>
      </c>
    </row>
    <row r="30" spans="1:22" s="27" customFormat="1" x14ac:dyDescent="0.2">
      <c r="A30" s="27">
        <f t="shared" si="2"/>
        <v>23</v>
      </c>
      <c r="B30" s="78">
        <f>〔別紙1〕!B29</f>
        <v>0</v>
      </c>
      <c r="C30" s="78">
        <f>〔別紙1〕!C29</f>
        <v>0</v>
      </c>
      <c r="D30" s="79">
        <f>〔別紙1〕!D29</f>
        <v>0</v>
      </c>
      <c r="E30" s="107"/>
      <c r="F30" s="90"/>
      <c r="G30" s="90"/>
      <c r="H30" s="90"/>
      <c r="I30" s="91" t="str">
        <f t="shared" si="0"/>
        <v/>
      </c>
      <c r="J30" s="90"/>
      <c r="K30" s="92" t="str">
        <f>IFERROR(IF(OR(V30="h1",V30="h2",V30="i",V30="j"),VLOOKUP(C30,補助率・係数!$B$3:$F$65537,4,0),"_"),"")</f>
        <v>_</v>
      </c>
      <c r="L30" s="90"/>
      <c r="M30" s="92" t="str">
        <f>IFERROR(IF(V30="","",IF(AND(ISNUMBER(K30),K30&lt;&gt;0),VLOOKUP(C30,補助率・係数!$B$3:$F$65537,5,FALSE),IF(OR(C30="周産期医療対策事業",C30="ＮＩＣＵ等長期入院児支援事業"),VLOOKUP(E30,補助率・係数!$C$3:$D$65537,2,FALSE),VLOOKUP(C30,補助率・係数!$B$3:$D$65537,3,FALSE)))),"")</f>
        <v/>
      </c>
      <c r="N30" s="105" t="str">
        <f t="shared" si="1"/>
        <v/>
      </c>
      <c r="O30" s="236"/>
      <c r="P30" s="93"/>
      <c r="Q30" s="105"/>
      <c r="R30" s="28"/>
      <c r="S30" s="55"/>
      <c r="T30" s="150" t="str">
        <f>IFERROR(VLOOKUP($C30,【参考】算出区分!$C$2:$E$67,2,0),"")</f>
        <v/>
      </c>
      <c r="U30" s="150"/>
      <c r="V30" s="154" t="str">
        <f>IFERROR(VLOOKUP($T30&amp;$U30,【参考】算出区分!$G$2:$I$68,3,0),"")</f>
        <v/>
      </c>
    </row>
    <row r="31" spans="1:22" s="27" customFormat="1" x14ac:dyDescent="0.2">
      <c r="A31" s="27">
        <f t="shared" si="2"/>
        <v>24</v>
      </c>
      <c r="B31" s="78">
        <f>〔別紙1〕!B30</f>
        <v>0</v>
      </c>
      <c r="C31" s="78">
        <f>〔別紙1〕!C30</f>
        <v>0</v>
      </c>
      <c r="D31" s="79">
        <f>〔別紙1〕!D30</f>
        <v>0</v>
      </c>
      <c r="E31" s="107"/>
      <c r="F31" s="90"/>
      <c r="G31" s="90"/>
      <c r="H31" s="90"/>
      <c r="I31" s="91" t="str">
        <f t="shared" si="0"/>
        <v/>
      </c>
      <c r="J31" s="90"/>
      <c r="K31" s="92" t="str">
        <f>IFERROR(IF(OR(V31="h1",V31="h2",V31="i",V31="j"),VLOOKUP(C31,補助率・係数!$B$3:$F$65537,4,0),"_"),"")</f>
        <v>_</v>
      </c>
      <c r="L31" s="90"/>
      <c r="M31" s="92" t="str">
        <f>IFERROR(IF(V31="","",IF(AND(ISNUMBER(K31),K31&lt;&gt;0),VLOOKUP(C31,補助率・係数!$B$3:$F$65537,5,FALSE),IF(OR(C31="周産期医療対策事業",C31="ＮＩＣＵ等長期入院児支援事業"),VLOOKUP(E31,補助率・係数!$C$3:$D$65537,2,FALSE),VLOOKUP(C31,補助率・係数!$B$3:$D$65537,3,FALSE)))),"")</f>
        <v/>
      </c>
      <c r="N31" s="105" t="str">
        <f t="shared" si="1"/>
        <v/>
      </c>
      <c r="O31" s="236"/>
      <c r="P31" s="93"/>
      <c r="Q31" s="105"/>
      <c r="R31" s="28"/>
      <c r="S31" s="55"/>
      <c r="T31" s="150" t="str">
        <f>IFERROR(VLOOKUP($C31,【参考】算出区分!$C$2:$E$67,2,0),"")</f>
        <v/>
      </c>
      <c r="U31" s="150"/>
      <c r="V31" s="154" t="str">
        <f>IFERROR(VLOOKUP($T31&amp;$U31,【参考】算出区分!$G$2:$I$68,3,0),"")</f>
        <v/>
      </c>
    </row>
    <row r="32" spans="1:22" s="27" customFormat="1" ht="12.6" thickBot="1" x14ac:dyDescent="0.25">
      <c r="A32" s="27">
        <f t="shared" si="2"/>
        <v>25</v>
      </c>
      <c r="B32" s="80">
        <f>〔別紙1〕!B31</f>
        <v>0</v>
      </c>
      <c r="C32" s="80">
        <f>〔別紙1〕!C31</f>
        <v>0</v>
      </c>
      <c r="D32" s="231">
        <f>〔別紙1〕!D31</f>
        <v>0</v>
      </c>
      <c r="E32" s="232"/>
      <c r="F32" s="188"/>
      <c r="G32" s="188"/>
      <c r="H32" s="188"/>
      <c r="I32" s="186" t="str">
        <f t="shared" si="0"/>
        <v/>
      </c>
      <c r="J32" s="188"/>
      <c r="K32" s="241" t="str">
        <f>IFERROR(IF(OR(V32="h1",V32="h2",V32="i",V32="j"),VLOOKUP(C32,補助率・係数!$B$3:$F$65537,4,0),"_"),"")</f>
        <v>_</v>
      </c>
      <c r="L32" s="188"/>
      <c r="M32" s="241" t="str">
        <f>IFERROR(IF(V32="","",IF(AND(ISNUMBER(K32),K32&lt;&gt;0),VLOOKUP(C32,補助率・係数!$B$3:$F$65537,5,FALSE),IF(OR(C32="周産期医療対策事業",C32="ＮＩＣＵ等長期入院児支援事業"),VLOOKUP(E32,補助率・係数!$C$3:$D$65537,2,FALSE),VLOOKUP(C32,補助率・係数!$B$3:$D$65537,3,FALSE)))),"")</f>
        <v/>
      </c>
      <c r="N32" s="242" t="str">
        <f t="shared" si="1"/>
        <v/>
      </c>
      <c r="O32" s="245"/>
      <c r="P32" s="233"/>
      <c r="Q32" s="242"/>
      <c r="R32" s="115"/>
      <c r="S32" s="55"/>
      <c r="T32" s="150" t="str">
        <f>IFERROR(VLOOKUP($C32,【参考】算出区分!$C$2:$E$67,2,0),"")</f>
        <v/>
      </c>
      <c r="U32" s="150"/>
      <c r="V32" s="154" t="str">
        <f>IFERROR(VLOOKUP($T32&amp;$U32,【参考】算出区分!$G$2:$I$68,3,0),"")</f>
        <v/>
      </c>
    </row>
    <row r="33" spans="2:22" s="27" customFormat="1" ht="12.75" customHeight="1" thickTop="1" x14ac:dyDescent="0.2">
      <c r="B33" s="96" t="s">
        <v>8</v>
      </c>
      <c r="C33" s="57"/>
      <c r="D33" s="76"/>
      <c r="E33" s="76"/>
      <c r="F33" s="91"/>
      <c r="G33" s="91"/>
      <c r="H33" s="91"/>
      <c r="I33" s="91"/>
      <c r="J33" s="91"/>
      <c r="K33" s="91"/>
      <c r="L33" s="91"/>
      <c r="M33" s="116"/>
      <c r="N33" s="91"/>
      <c r="O33" s="91">
        <f>SUM(O8:O32)</f>
        <v>0</v>
      </c>
      <c r="P33" s="91">
        <f>SUM(P8:P32)</f>
        <v>0</v>
      </c>
      <c r="Q33" s="91"/>
      <c r="R33" s="76"/>
      <c r="V33" s="155"/>
    </row>
    <row r="34" spans="2:22" ht="12.75" customHeight="1" x14ac:dyDescent="0.2"/>
    <row r="35" spans="2:22" ht="12.75" customHeight="1" x14ac:dyDescent="0.2">
      <c r="B35" s="45" t="s">
        <v>7</v>
      </c>
    </row>
    <row r="36" spans="2:22" ht="12.75" customHeight="1" x14ac:dyDescent="0.2">
      <c r="B36" s="45" t="s">
        <v>196</v>
      </c>
    </row>
    <row r="37" spans="2:22" ht="12.75" customHeight="1" x14ac:dyDescent="0.2">
      <c r="B37" s="45" t="s">
        <v>470</v>
      </c>
    </row>
    <row r="38" spans="2:22" ht="12.75" customHeight="1" x14ac:dyDescent="0.2"/>
    <row r="39" spans="2:22" ht="12.75" customHeight="1" x14ac:dyDescent="0.2"/>
    <row r="40" spans="2:22" ht="12.75" customHeight="1" x14ac:dyDescent="0.2"/>
    <row r="41" spans="2:22" ht="12.75" customHeight="1" x14ac:dyDescent="0.2">
      <c r="B41" s="81" t="s">
        <v>54</v>
      </c>
      <c r="C41" s="82"/>
      <c r="D41" s="83"/>
      <c r="E41" s="83"/>
      <c r="F41" s="83"/>
      <c r="G41" s="83"/>
      <c r="H41" s="83"/>
      <c r="I41" s="83"/>
      <c r="J41" s="83"/>
      <c r="K41" s="83"/>
      <c r="L41" s="83"/>
      <c r="M41" s="83"/>
      <c r="N41" s="83">
        <f t="shared" ref="N41:N47" si="3">SUMIFS(N$8:N$32,B$8:B$32,B41)</f>
        <v>0</v>
      </c>
      <c r="O41" s="83"/>
      <c r="P41" s="83">
        <f t="shared" ref="P41:Q47" si="4">SUMIFS(P$8:P$32,D$8:D$32,D41)</f>
        <v>0</v>
      </c>
      <c r="Q41" s="83">
        <f t="shared" si="4"/>
        <v>0</v>
      </c>
      <c r="R41" s="83"/>
      <c r="S41" s="181"/>
    </row>
    <row r="42" spans="2:22" ht="12.75" customHeight="1" x14ac:dyDescent="0.2">
      <c r="B42" s="81" t="s">
        <v>55</v>
      </c>
      <c r="C42" s="82"/>
      <c r="D42" s="83"/>
      <c r="E42" s="83"/>
      <c r="F42" s="83"/>
      <c r="G42" s="83"/>
      <c r="H42" s="83"/>
      <c r="I42" s="83"/>
      <c r="J42" s="83"/>
      <c r="K42" s="83"/>
      <c r="L42" s="83"/>
      <c r="M42" s="83"/>
      <c r="N42" s="83">
        <f t="shared" si="3"/>
        <v>0</v>
      </c>
      <c r="O42" s="83"/>
      <c r="P42" s="83">
        <f t="shared" si="4"/>
        <v>0</v>
      </c>
      <c r="Q42" s="83">
        <f t="shared" si="4"/>
        <v>0</v>
      </c>
      <c r="R42" s="83"/>
      <c r="S42" s="181"/>
    </row>
    <row r="43" spans="2:22" ht="12.75" customHeight="1" x14ac:dyDescent="0.2">
      <c r="B43" s="81" t="s">
        <v>56</v>
      </c>
      <c r="C43" s="82"/>
      <c r="D43" s="83"/>
      <c r="E43" s="83"/>
      <c r="F43" s="83"/>
      <c r="G43" s="83"/>
      <c r="H43" s="83"/>
      <c r="I43" s="83"/>
      <c r="J43" s="83"/>
      <c r="K43" s="83"/>
      <c r="L43" s="83"/>
      <c r="M43" s="83"/>
      <c r="N43" s="83">
        <f t="shared" si="3"/>
        <v>0</v>
      </c>
      <c r="O43" s="83"/>
      <c r="P43" s="83">
        <f t="shared" si="4"/>
        <v>0</v>
      </c>
      <c r="Q43" s="83">
        <f t="shared" si="4"/>
        <v>0</v>
      </c>
      <c r="R43" s="83"/>
      <c r="S43" s="181"/>
    </row>
    <row r="44" spans="2:22" ht="12.75" customHeight="1" x14ac:dyDescent="0.2">
      <c r="B44" s="81" t="s">
        <v>57</v>
      </c>
      <c r="C44" s="82"/>
      <c r="D44" s="83"/>
      <c r="E44" s="83"/>
      <c r="F44" s="83"/>
      <c r="G44" s="83"/>
      <c r="H44" s="83"/>
      <c r="I44" s="83"/>
      <c r="J44" s="83"/>
      <c r="K44" s="83"/>
      <c r="L44" s="83"/>
      <c r="M44" s="83"/>
      <c r="N44" s="83">
        <f t="shared" si="3"/>
        <v>0</v>
      </c>
      <c r="O44" s="83"/>
      <c r="P44" s="83">
        <f t="shared" si="4"/>
        <v>0</v>
      </c>
      <c r="Q44" s="83">
        <f t="shared" si="4"/>
        <v>0</v>
      </c>
      <c r="R44" s="83"/>
      <c r="S44" s="181"/>
    </row>
    <row r="45" spans="2:22" ht="12.75" customHeight="1" x14ac:dyDescent="0.2">
      <c r="B45" s="81" t="s">
        <v>205</v>
      </c>
      <c r="C45" s="82"/>
      <c r="D45" s="83"/>
      <c r="E45" s="83"/>
      <c r="F45" s="83"/>
      <c r="G45" s="83"/>
      <c r="H45" s="83"/>
      <c r="I45" s="83"/>
      <c r="J45" s="83"/>
      <c r="K45" s="83"/>
      <c r="L45" s="83"/>
      <c r="M45" s="83"/>
      <c r="N45" s="83">
        <f t="shared" si="3"/>
        <v>0</v>
      </c>
      <c r="O45" s="83"/>
      <c r="P45" s="83">
        <f t="shared" si="4"/>
        <v>0</v>
      </c>
      <c r="Q45" s="83">
        <f t="shared" si="4"/>
        <v>0</v>
      </c>
      <c r="R45" s="83"/>
      <c r="S45" s="181"/>
    </row>
    <row r="46" spans="2:22" ht="12.75" customHeight="1" x14ac:dyDescent="0.2">
      <c r="B46" s="81" t="s">
        <v>59</v>
      </c>
      <c r="C46" s="82"/>
      <c r="D46" s="83"/>
      <c r="E46" s="83"/>
      <c r="F46" s="83"/>
      <c r="G46" s="83"/>
      <c r="H46" s="83"/>
      <c r="I46" s="83"/>
      <c r="J46" s="83"/>
      <c r="K46" s="83"/>
      <c r="L46" s="83"/>
      <c r="M46" s="83"/>
      <c r="N46" s="83">
        <f t="shared" si="3"/>
        <v>0</v>
      </c>
      <c r="O46" s="83"/>
      <c r="P46" s="83">
        <f t="shared" si="4"/>
        <v>0</v>
      </c>
      <c r="Q46" s="83">
        <f t="shared" si="4"/>
        <v>0</v>
      </c>
      <c r="R46" s="83"/>
      <c r="S46" s="181"/>
    </row>
    <row r="47" spans="2:22" ht="12.75" customHeight="1" x14ac:dyDescent="0.2">
      <c r="B47" s="108" t="s">
        <v>60</v>
      </c>
      <c r="C47" s="109"/>
      <c r="D47" s="110"/>
      <c r="E47" s="110"/>
      <c r="F47" s="110"/>
      <c r="G47" s="110"/>
      <c r="H47" s="110"/>
      <c r="I47" s="110"/>
      <c r="J47" s="110"/>
      <c r="K47" s="110"/>
      <c r="L47" s="110"/>
      <c r="M47" s="110"/>
      <c r="N47" s="110">
        <f t="shared" si="3"/>
        <v>0</v>
      </c>
      <c r="O47" s="110"/>
      <c r="P47" s="110">
        <f t="shared" si="4"/>
        <v>0</v>
      </c>
      <c r="Q47" s="110">
        <f t="shared" si="4"/>
        <v>0</v>
      </c>
      <c r="R47" s="110"/>
      <c r="S47" s="181"/>
    </row>
    <row r="48" spans="2:22" ht="12.75" customHeight="1" thickBot="1" x14ac:dyDescent="0.25">
      <c r="B48" s="84" t="s">
        <v>173</v>
      </c>
      <c r="C48" s="85"/>
      <c r="D48" s="86"/>
      <c r="E48" s="86"/>
      <c r="F48" s="86"/>
      <c r="G48" s="86"/>
      <c r="H48" s="86"/>
      <c r="I48" s="86"/>
      <c r="J48" s="86"/>
      <c r="K48" s="86"/>
      <c r="L48" s="86"/>
      <c r="M48" s="86"/>
      <c r="N48" s="86">
        <f>SUMIFS(N$8:N$32,$B$8:$B$32,$B48)</f>
        <v>0</v>
      </c>
      <c r="O48" s="86"/>
      <c r="P48" s="86">
        <f>SUMIFS(P$8:P$32,$B$8:$B$32,$B48)</f>
        <v>0</v>
      </c>
      <c r="Q48" s="86">
        <f>SUMIFS(Q$8:Q$32,$B$8:$B$32,$B48)</f>
        <v>0</v>
      </c>
      <c r="R48" s="86"/>
      <c r="S48" s="181"/>
    </row>
    <row r="49" spans="2:19" ht="12.75" customHeight="1" thickTop="1" x14ac:dyDescent="0.2">
      <c r="B49" s="87" t="s">
        <v>8</v>
      </c>
      <c r="C49" s="88"/>
      <c r="D49" s="89"/>
      <c r="E49" s="89"/>
      <c r="F49" s="89"/>
      <c r="G49" s="89"/>
      <c r="H49" s="89"/>
      <c r="I49" s="89"/>
      <c r="J49" s="89"/>
      <c r="K49" s="89"/>
      <c r="L49" s="89"/>
      <c r="M49" s="89"/>
      <c r="N49" s="89">
        <f>SUM(N41:N48)</f>
        <v>0</v>
      </c>
      <c r="O49" s="89"/>
      <c r="P49" s="89">
        <f>SUM(P41:P48)</f>
        <v>0</v>
      </c>
      <c r="Q49" s="89">
        <f>SUM(Q41:Q48)</f>
        <v>0</v>
      </c>
      <c r="R49" s="89"/>
      <c r="S49" s="181"/>
    </row>
  </sheetData>
  <mergeCells count="1">
    <mergeCell ref="O3:R3"/>
  </mergeCells>
  <phoneticPr fontId="3"/>
  <dataValidations count="2">
    <dataValidation type="list" allowBlank="1" showInputMessage="1" showErrorMessage="1" sqref="E8:E32" xr:uid="{00000000-0002-0000-0A00-000000000000}">
      <formula1>INDIRECT(C8)</formula1>
    </dataValidation>
    <dataValidation type="list" allowBlank="1" showInputMessage="1" showErrorMessage="1" sqref="U8:U32" xr:uid="{00000000-0002-0000-0A00-000001000000}">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x14ac:dyDescent="0.2"/>
  <cols>
    <col min="1" max="16384" width="9" style="20"/>
  </cols>
  <sheetData>
    <row r="1" spans="1:9" ht="18" customHeight="1" x14ac:dyDescent="0.2">
      <c r="A1" s="20" t="s">
        <v>139</v>
      </c>
    </row>
    <row r="3" spans="1:9" ht="18" customHeight="1" x14ac:dyDescent="0.2">
      <c r="H3" s="21"/>
      <c r="I3" s="22" t="s">
        <v>4</v>
      </c>
    </row>
    <row r="4" spans="1:9" ht="18" customHeight="1" x14ac:dyDescent="0.2">
      <c r="H4" s="21"/>
      <c r="I4" s="22" t="s">
        <v>5</v>
      </c>
    </row>
    <row r="7" spans="1:9" ht="18" customHeight="1" x14ac:dyDescent="0.2">
      <c r="A7" s="20" t="s">
        <v>27</v>
      </c>
    </row>
    <row r="11" spans="1:9" ht="18" customHeight="1" x14ac:dyDescent="0.2">
      <c r="F11" s="391" t="s">
        <v>203</v>
      </c>
      <c r="G11" s="391"/>
      <c r="H11" s="391"/>
      <c r="I11" s="20" t="s">
        <v>202</v>
      </c>
    </row>
    <row r="15" spans="1:9" ht="18" customHeight="1" x14ac:dyDescent="0.2">
      <c r="A15" s="23" t="s">
        <v>28</v>
      </c>
      <c r="B15" s="23"/>
      <c r="C15" s="23"/>
      <c r="D15" s="23"/>
      <c r="E15" s="23"/>
      <c r="F15" s="23"/>
      <c r="G15" s="23"/>
      <c r="H15" s="23"/>
      <c r="I15" s="23"/>
    </row>
    <row r="18" spans="1:9" ht="18" customHeight="1" x14ac:dyDescent="0.2">
      <c r="A18" s="388" t="s">
        <v>147</v>
      </c>
      <c r="B18" s="388"/>
      <c r="C18" s="388"/>
      <c r="D18" s="388"/>
      <c r="E18" s="388"/>
      <c r="F18" s="388"/>
      <c r="G18" s="388"/>
      <c r="H18" s="388"/>
      <c r="I18" s="388"/>
    </row>
    <row r="19" spans="1:9" ht="18" customHeight="1" x14ac:dyDescent="0.2">
      <c r="A19" s="388"/>
      <c r="B19" s="388"/>
      <c r="C19" s="388"/>
      <c r="D19" s="388"/>
      <c r="E19" s="388"/>
      <c r="F19" s="388"/>
      <c r="G19" s="388"/>
      <c r="H19" s="388"/>
      <c r="I19" s="388"/>
    </row>
    <row r="20" spans="1:9" ht="18" customHeight="1" x14ac:dyDescent="0.2">
      <c r="A20" s="388"/>
      <c r="B20" s="388"/>
      <c r="C20" s="388"/>
      <c r="D20" s="388"/>
      <c r="E20" s="388"/>
      <c r="F20" s="388"/>
      <c r="G20" s="388"/>
      <c r="H20" s="388"/>
      <c r="I20" s="388"/>
    </row>
    <row r="22" spans="1:9" ht="18" customHeight="1" x14ac:dyDescent="0.2">
      <c r="A22" s="23" t="s">
        <v>29</v>
      </c>
      <c r="B22" s="23"/>
      <c r="C22" s="23"/>
      <c r="D22" s="23"/>
      <c r="E22" s="23"/>
      <c r="F22" s="23"/>
      <c r="G22" s="23"/>
      <c r="H22" s="23"/>
      <c r="I22" s="23"/>
    </row>
    <row r="24" spans="1:9" ht="18" customHeight="1" x14ac:dyDescent="0.2">
      <c r="A24" s="20" t="s">
        <v>30</v>
      </c>
    </row>
    <row r="26" spans="1:9" ht="18" customHeight="1" x14ac:dyDescent="0.2">
      <c r="A26" s="392" t="s">
        <v>149</v>
      </c>
      <c r="B26" s="392"/>
      <c r="C26" s="392"/>
      <c r="D26" s="392"/>
      <c r="E26" s="392"/>
      <c r="F26" s="392"/>
      <c r="G26" s="392"/>
      <c r="H26" s="392"/>
      <c r="I26" s="392"/>
    </row>
    <row r="27" spans="1:9" ht="18" customHeight="1" x14ac:dyDescent="0.2">
      <c r="A27" s="392"/>
      <c r="B27" s="392"/>
      <c r="C27" s="392"/>
      <c r="D27" s="392"/>
      <c r="E27" s="392"/>
      <c r="F27" s="392"/>
      <c r="G27" s="392"/>
      <c r="H27" s="392"/>
      <c r="I27" s="392"/>
    </row>
    <row r="28" spans="1:9" ht="18" customHeight="1" x14ac:dyDescent="0.2">
      <c r="G28" s="393" t="s">
        <v>31</v>
      </c>
      <c r="H28" s="393"/>
      <c r="I28" s="393"/>
    </row>
    <row r="30" spans="1:9" ht="18" customHeight="1" x14ac:dyDescent="0.2">
      <c r="A30" s="392" t="s">
        <v>151</v>
      </c>
      <c r="B30" s="392"/>
      <c r="C30" s="392"/>
      <c r="D30" s="392"/>
      <c r="E30" s="392"/>
      <c r="F30" s="392"/>
      <c r="G30" s="392"/>
      <c r="H30" s="392"/>
      <c r="I30" s="392"/>
    </row>
    <row r="31" spans="1:9" ht="18" customHeight="1" x14ac:dyDescent="0.2">
      <c r="A31" s="392"/>
      <c r="B31" s="392"/>
      <c r="C31" s="392"/>
      <c r="D31" s="392"/>
      <c r="E31" s="392"/>
      <c r="F31" s="392"/>
      <c r="G31" s="392"/>
      <c r="H31" s="392"/>
      <c r="I31" s="392"/>
    </row>
    <row r="32" spans="1:9" ht="18" customHeight="1" x14ac:dyDescent="0.2">
      <c r="G32" s="393" t="s">
        <v>31</v>
      </c>
      <c r="H32" s="393"/>
      <c r="I32" s="393"/>
    </row>
    <row r="34" spans="1:9" ht="27" customHeight="1" x14ac:dyDescent="0.2">
      <c r="A34" s="392" t="s">
        <v>148</v>
      </c>
      <c r="B34" s="392"/>
      <c r="C34" s="392"/>
      <c r="D34" s="392"/>
      <c r="E34" s="392"/>
      <c r="F34" s="392"/>
      <c r="G34" s="392"/>
      <c r="H34" s="392"/>
      <c r="I34" s="392"/>
    </row>
    <row r="35" spans="1:9" ht="27" customHeight="1" x14ac:dyDescent="0.2">
      <c r="A35" s="392"/>
      <c r="B35" s="392"/>
      <c r="C35" s="392"/>
      <c r="D35" s="392"/>
      <c r="E35" s="392"/>
      <c r="F35" s="392"/>
      <c r="G35" s="392"/>
      <c r="H35" s="392"/>
      <c r="I35" s="392"/>
    </row>
  </sheetData>
  <mergeCells count="7">
    <mergeCell ref="F11:H11"/>
    <mergeCell ref="A18:I20"/>
    <mergeCell ref="A26:I27"/>
    <mergeCell ref="A30:I31"/>
    <mergeCell ref="A34:I35"/>
    <mergeCell ref="G28:I28"/>
    <mergeCell ref="G32:I32"/>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138CE022-A0E9-41EB-802A-99DE3C04FD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113</vt:i4>
      </vt:variant>
    </vt:vector>
  </HeadingPairs>
  <TitlesOfParts>
    <vt:vector size="128" baseType="lpstr">
      <vt:lpstr>実績額調書（別紙５）</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'（別紙1）'!Print_Area</vt:lpstr>
      <vt:lpstr>'（別紙2）'!Print_Area</vt:lpstr>
      <vt:lpstr>【参考】計算方法早見表!Print_Area</vt:lpstr>
      <vt:lpstr>【参考】算出区分!Print_Area</vt:lpstr>
      <vt:lpstr>〔別紙1〕!Print_Area</vt:lpstr>
      <vt:lpstr>〔別紙2〕!Print_Area</vt:lpstr>
      <vt:lpstr>'実績額調書（別紙５）'!Print_Area</vt:lpstr>
      <vt:lpstr>第6号様式!Print_Area</vt:lpstr>
      <vt:lpstr>'別紙2（案２）'!Print_Area</vt:lpstr>
      <vt:lpstr>'（別紙1）'!Print_Titles</vt:lpstr>
      <vt:lpstr>'（別紙2）'!Print_Titles</vt:lpstr>
      <vt:lpstr>〔別紙1〕!Print_Titles</vt:lpstr>
      <vt:lpstr>〔別紙2〕!Print_Titles</vt:lpstr>
      <vt:lpstr>'別紙2（案２）'!Print_Titles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2024-02-02T01:22:23Z</dcterms:created>
  <dcterms:modified xsi:type="dcterms:W3CDTF">2024-02-02T01:22:31Z</dcterms:modified>
</cp:coreProperties>
</file>