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60145A9-7416-4C7A-8C8E-00F9955F63C8}" xr6:coauthVersionLast="47" xr6:coauthVersionMax="47" xr10:uidLastSave="{00000000-0000-0000-0000-000000000000}"/>
  <bookViews>
    <workbookView xWindow="3036" yWindow="1164" windowWidth="17304" windowHeight="8892" tabRatio="803" xr2:uid="{DCB1F2E9-762A-4691-B680-7709FB6EFB94}"/>
  </bookViews>
  <sheets>
    <sheet name="別紙2事業計画書【病院】 " sheetId="20" r:id="rId1"/>
    <sheet name="別紙2事業計画書【診療所】 " sheetId="2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21" l="1"/>
  <c r="F13" i="21"/>
  <c r="G11" i="21"/>
  <c r="H11" i="21" s="1"/>
  <c r="E11" i="21"/>
  <c r="G10" i="21"/>
  <c r="H10" i="21" s="1"/>
  <c r="E10" i="21"/>
  <c r="G7" i="21"/>
  <c r="H7" i="21" s="1"/>
  <c r="E7" i="21"/>
  <c r="G9" i="20"/>
  <c r="E7" i="20"/>
  <c r="H13" i="21" l="1"/>
  <c r="E27" i="20"/>
  <c r="E26" i="20"/>
  <c r="E25" i="20"/>
  <c r="E24" i="20"/>
  <c r="E23" i="20"/>
  <c r="E21" i="20"/>
  <c r="E20" i="20"/>
  <c r="E19" i="20"/>
  <c r="E18" i="20"/>
  <c r="E17" i="20"/>
  <c r="E8" i="20"/>
  <c r="E9" i="20"/>
  <c r="E10" i="20"/>
  <c r="E11" i="20"/>
  <c r="E12" i="20"/>
  <c r="E13" i="20"/>
  <c r="E14" i="20"/>
  <c r="E15" i="20"/>
  <c r="G7" i="20"/>
  <c r="H7" i="20" s="1"/>
  <c r="J31" i="20"/>
  <c r="F31" i="20"/>
  <c r="G21" i="20"/>
  <c r="H21" i="20" s="1"/>
  <c r="G27" i="20"/>
  <c r="H27" i="20" s="1"/>
  <c r="G26" i="20"/>
  <c r="H26" i="20" s="1"/>
  <c r="G25" i="20"/>
  <c r="H25" i="20" s="1"/>
  <c r="G24" i="20"/>
  <c r="H24" i="20" s="1"/>
  <c r="G23" i="20"/>
  <c r="H23" i="20" s="1"/>
  <c r="G20" i="20"/>
  <c r="H20" i="20" s="1"/>
  <c r="G19" i="20"/>
  <c r="H19" i="20" s="1"/>
  <c r="G18" i="20"/>
  <c r="H18" i="20" s="1"/>
  <c r="G17" i="20"/>
  <c r="H17" i="20" s="1"/>
  <c r="G15" i="20"/>
  <c r="H15" i="20" s="1"/>
  <c r="G14" i="20"/>
  <c r="H14" i="20" s="1"/>
  <c r="G13" i="20"/>
  <c r="H13" i="20" s="1"/>
  <c r="G12" i="20"/>
  <c r="H12" i="20" s="1"/>
  <c r="G11" i="20"/>
  <c r="H11" i="20" s="1"/>
  <c r="G10" i="20"/>
  <c r="H10" i="20" s="1"/>
  <c r="H9" i="20"/>
  <c r="G8" i="20"/>
  <c r="H8" i="20" s="1"/>
  <c r="H31" i="20" l="1"/>
</calcChain>
</file>

<file path=xl/sharedStrings.xml><?xml version="1.0" encoding="utf-8"?>
<sst xmlns="http://schemas.openxmlformats.org/spreadsheetml/2006/main" count="74" uniqueCount="58">
  <si>
    <t>50対１急性期看護補助体制加算</t>
    <rPh sb="2" eb="3">
      <t>タイ</t>
    </rPh>
    <rPh sb="4" eb="7">
      <t>キュウセイキ</t>
    </rPh>
    <rPh sb="7" eb="9">
      <t>カンゴ</t>
    </rPh>
    <rPh sb="9" eb="11">
      <t>ホジョ</t>
    </rPh>
    <rPh sb="11" eb="13">
      <t>タイセイ</t>
    </rPh>
    <rPh sb="13" eb="15">
      <t>カサン</t>
    </rPh>
    <phoneticPr fontId="1"/>
  </si>
  <si>
    <t>75対１急性期看護補助体制加算</t>
    <rPh sb="2" eb="3">
      <t>タイ</t>
    </rPh>
    <rPh sb="4" eb="7">
      <t>キュウセイキ</t>
    </rPh>
    <rPh sb="7" eb="9">
      <t>カンゴ</t>
    </rPh>
    <rPh sb="9" eb="11">
      <t>ホジョ</t>
    </rPh>
    <rPh sb="11" eb="13">
      <t>タイセイ</t>
    </rPh>
    <rPh sb="13" eb="15">
      <t>カサン</t>
    </rPh>
    <phoneticPr fontId="1"/>
  </si>
  <si>
    <t>看護補助加算１</t>
    <rPh sb="0" eb="2">
      <t>カンゴ</t>
    </rPh>
    <rPh sb="2" eb="4">
      <t>ホジョ</t>
    </rPh>
    <rPh sb="4" eb="6">
      <t>カサン</t>
    </rPh>
    <phoneticPr fontId="1"/>
  </si>
  <si>
    <t>看護補助加算２</t>
    <rPh sb="0" eb="2">
      <t>カンゴ</t>
    </rPh>
    <rPh sb="2" eb="4">
      <t>ホジョ</t>
    </rPh>
    <rPh sb="4" eb="6">
      <t>カサン</t>
    </rPh>
    <phoneticPr fontId="1"/>
  </si>
  <si>
    <t>看護補助加算３</t>
    <rPh sb="0" eb="2">
      <t>カンゴ</t>
    </rPh>
    <rPh sb="2" eb="4">
      <t>ホジョ</t>
    </rPh>
    <rPh sb="4" eb="6">
      <t>カサン</t>
    </rPh>
    <phoneticPr fontId="1"/>
  </si>
  <si>
    <t>A306 特殊疾患入院医療管理料</t>
    <phoneticPr fontId="1"/>
  </si>
  <si>
    <t>A308 回復期リハビリテーション病棟入院料</t>
    <phoneticPr fontId="1"/>
  </si>
  <si>
    <t>A309 特殊疾患病棟入院料</t>
    <phoneticPr fontId="1"/>
  </si>
  <si>
    <t>A312 精神療養病棟入院料</t>
    <phoneticPr fontId="1"/>
  </si>
  <si>
    <t>A314 認知症治療病棟入院料</t>
    <phoneticPr fontId="1"/>
  </si>
  <si>
    <t>A318 地域移行機能強化病棟入院料</t>
    <phoneticPr fontId="1"/>
  </si>
  <si>
    <t>A319 特定機能病院リハビリテーション病棟入院料</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</si>
  <si>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</si>
  <si>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</si>
  <si>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t>項目</t>
    <rPh sb="0" eb="2">
      <t>コウモク</t>
    </rPh>
    <phoneticPr fontId="1"/>
  </si>
  <si>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</si>
  <si>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</si>
  <si>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
  </si>
  <si>
    <t>A214看護補助加算　※同一病棟については、以下のいずれか１つの加算項目にのみ計上すること。</t>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</si>
  <si>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</si>
  <si>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</si>
  <si>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</si>
  <si>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</si>
  <si>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</si>
  <si>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</si>
  <si>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</si>
  <si>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</si>
  <si>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【記載要領】</t>
    <rPh sb="1" eb="3">
      <t>キサイ</t>
    </rPh>
    <rPh sb="3" eb="5">
      <t>ヨウリョウ</t>
    </rPh>
    <phoneticPr fontId="1"/>
  </si>
  <si>
    <t>A311-2 精神科急性期治療病棟入院料</t>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</si>
  <si>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</si>
  <si>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</si>
  <si>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
  </si>
  <si>
    <t>A101 療養病棟入院基本料</t>
    <rPh sb="11" eb="13">
      <t>キホン</t>
    </rPh>
    <phoneticPr fontId="1"/>
  </si>
  <si>
    <t>A211 特殊疾患入院施設管理加算</t>
    <phoneticPr fontId="1"/>
  </si>
  <si>
    <t>A106 障害者施設等入院基本料の「注９」に規定する看護補助加算又は看護補助体制充実加算</t>
    <rPh sb="32" eb="33">
      <t>マタ</t>
    </rPh>
    <phoneticPr fontId="1"/>
  </si>
  <si>
    <t>A308-3 地域包括ケア病棟入院料の「注４」に規定する看護補助者配置加算又は看護補助体制充実加算</t>
    <phoneticPr fontId="1"/>
  </si>
  <si>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</si>
  <si>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1"/>
  </si>
  <si>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1"/>
  </si>
  <si>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1"/>
  </si>
  <si>
    <t>看護補助者処遇改善事業補助金・事業計画書（病院分）</t>
    <rPh sb="0" eb="2">
      <t>カンゴ</t>
    </rPh>
    <rPh sb="2" eb="5">
      <t>ホジョシャ</t>
    </rPh>
    <rPh sb="5" eb="7">
      <t>ショグウ</t>
    </rPh>
    <rPh sb="7" eb="9">
      <t>カイゼン</t>
    </rPh>
    <rPh sb="9" eb="11">
      <t>ジギョウ</t>
    </rPh>
    <rPh sb="11" eb="14">
      <t>ホジョキン</t>
    </rPh>
    <rPh sb="15" eb="17">
      <t>ジギョウ</t>
    </rPh>
    <rPh sb="17" eb="20">
      <t>ケイカクショ</t>
    </rPh>
    <rPh sb="21" eb="23">
      <t>ビョウイン</t>
    </rPh>
    <rPh sb="23" eb="24">
      <t>ブン</t>
    </rPh>
    <phoneticPr fontId="1"/>
  </si>
  <si>
    <t>（別紙２）</t>
    <rPh sb="1" eb="3">
      <t>ベッシ</t>
    </rPh>
    <phoneticPr fontId="1"/>
  </si>
  <si>
    <t>看護補助者処遇改善事業補助金・事業計画書（有床診療所分）</t>
    <rPh sb="0" eb="2">
      <t>カンゴ</t>
    </rPh>
    <rPh sb="2" eb="5">
      <t>ホジョシャ</t>
    </rPh>
    <rPh sb="5" eb="7">
      <t>ショグウ</t>
    </rPh>
    <rPh sb="7" eb="9">
      <t>カイゼン</t>
    </rPh>
    <rPh sb="9" eb="11">
      <t>ジギョウ</t>
    </rPh>
    <rPh sb="11" eb="14">
      <t>ホジョキン</t>
    </rPh>
    <rPh sb="15" eb="17">
      <t>ジギョウ</t>
    </rPh>
    <rPh sb="17" eb="20">
      <t>ケイカクショ</t>
    </rPh>
    <rPh sb="21" eb="23">
      <t>ユウショウ</t>
    </rPh>
    <rPh sb="23" eb="26">
      <t>シンリョウジョ</t>
    </rPh>
    <rPh sb="26" eb="27">
      <t>ブン</t>
    </rPh>
    <phoneticPr fontId="1"/>
  </si>
  <si>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</si>
  <si>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</si>
  <si>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1"/>
  </si>
  <si>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
  </si>
  <si>
    <t>A109 有床診療所療養病床入院基本料</t>
    <phoneticPr fontId="1"/>
  </si>
  <si>
    <t>A108 有床診療所入院基本料の「注６」に規定する看護補助配置加算</t>
    <phoneticPr fontId="1"/>
  </si>
  <si>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
  </si>
  <si>
    <t>ー</t>
    <phoneticPr fontId="1"/>
  </si>
  <si>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</si>
  <si>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</si>
  <si>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</si>
  <si>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</si>
  <si>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</si>
  <si>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1"/>
  </si>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</sst>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quot;円 &quot;"/>
    <numFmt numFmtId="179" formatCode="#,##0.0&quot;人 &quot;"/>
    <numFmt numFmtId="180" formatCode="0.0"/>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b/>
      <sz val="11"/>
      <name val="游ゴシック"/>
      <family val="3"/>
      <charset val="128"/>
      <scheme val="minor"/>
    </font>
    <font>
      <sz val="11"/>
      <color theme="1"/>
      <name val="游ゴシック"/>
      <family val="2"/>
      <charset val="128"/>
      <scheme val="minor"/>
    </font>
    <font>
      <sz val="12"/>
      <name val="游ゴシック"/>
      <family val="3"/>
      <charset val="128"/>
      <scheme val="minor"/>
    </font>
    <font>
      <sz val="10"/>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1" fillId="0" borderId="0">
      <alignment vertical="center"/>
    </xf>
  </cellStyleXfs>
  <cellXfs count="94">
    <xf numFmtId="0" fontId="0" fillId="0" borderId="0" xfId="0">
      <alignment vertical="center"/>
    </xf>
    <xf numFmtId="0" fontId="2"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lignment vertical="center"/>
    </xf>
    <xf numFmtId="0" fontId="2" fillId="0" borderId="12" xfId="0" applyFont="1" applyBorder="1">
      <alignment vertical="center"/>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8" fillId="0" borderId="19" xfId="0" applyFont="1" applyBorder="1" applyAlignment="1">
      <alignment horizontal="center" vertical="center" wrapText="1"/>
    </xf>
    <xf numFmtId="0" fontId="9" fillId="0" borderId="0" xfId="0" applyFont="1">
      <alignment vertical="center"/>
    </xf>
    <xf numFmtId="0" fontId="2" fillId="0" borderId="0" xfId="1" applyFont="1" applyAlignment="1">
      <alignment horizontal="left" vertical="center"/>
    </xf>
    <xf numFmtId="0" fontId="11" fillId="0" borderId="0" xfId="1" applyAlignment="1">
      <alignment horizontal="left" vertical="center"/>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176" fontId="3" fillId="0" borderId="17"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8" fontId="2" fillId="0" borderId="0" xfId="0" applyNumberFormat="1" applyFont="1">
      <alignment vertical="center"/>
    </xf>
    <xf numFmtId="177" fontId="3" fillId="0" borderId="1" xfId="0" applyNumberFormat="1" applyFont="1" applyBorder="1" applyAlignment="1">
      <alignment horizontal="center" vertical="center" wrapText="1"/>
    </xf>
    <xf numFmtId="176" fontId="8" fillId="0" borderId="1" xfId="0" applyNumberFormat="1" applyFont="1" applyBorder="1">
      <alignment vertical="center"/>
    </xf>
    <xf numFmtId="177" fontId="8" fillId="0" borderId="1" xfId="0" applyNumberFormat="1" applyFont="1" applyBorder="1">
      <alignment vertical="center"/>
    </xf>
    <xf numFmtId="178" fontId="8" fillId="0" borderId="11" xfId="0" applyNumberFormat="1" applyFont="1" applyBorder="1">
      <alignment vertical="center"/>
    </xf>
    <xf numFmtId="0" fontId="8" fillId="0" borderId="0" xfId="0" applyFont="1">
      <alignment vertical="center"/>
    </xf>
    <xf numFmtId="0" fontId="12" fillId="2" borderId="1" xfId="0" applyFont="1" applyFill="1" applyBorder="1" applyAlignment="1">
      <alignment horizontal="right" vertical="center"/>
    </xf>
    <xf numFmtId="0" fontId="8" fillId="2" borderId="1" xfId="0" applyFont="1" applyFill="1" applyBorder="1">
      <alignment vertical="center"/>
    </xf>
    <xf numFmtId="178" fontId="8" fillId="2" borderId="20" xfId="0" applyNumberFormat="1" applyFont="1" applyFill="1" applyBorder="1">
      <alignment vertical="center"/>
    </xf>
    <xf numFmtId="0" fontId="12" fillId="0" borderId="3" xfId="0" applyFont="1" applyBorder="1" applyAlignment="1">
      <alignment horizontal="right" vertical="center"/>
    </xf>
    <xf numFmtId="176" fontId="8" fillId="0" borderId="3" xfId="0" applyNumberFormat="1" applyFont="1" applyBorder="1">
      <alignment vertical="center"/>
    </xf>
    <xf numFmtId="0" fontId="8" fillId="0" borderId="3" xfId="0" applyFont="1" applyBorder="1">
      <alignment vertical="center"/>
    </xf>
    <xf numFmtId="177" fontId="8" fillId="0" borderId="3" xfId="0" applyNumberFormat="1" applyFont="1" applyBorder="1">
      <alignment vertical="center"/>
    </xf>
    <xf numFmtId="178" fontId="8" fillId="0" borderId="13" xfId="0" applyNumberFormat="1" applyFont="1" applyBorder="1">
      <alignment vertical="center"/>
    </xf>
    <xf numFmtId="178" fontId="8" fillId="0" borderId="21" xfId="0" applyNumberFormat="1" applyFont="1" applyBorder="1">
      <alignment vertical="center"/>
    </xf>
    <xf numFmtId="0" fontId="12" fillId="2" borderId="17" xfId="0" applyFont="1" applyFill="1" applyBorder="1" applyAlignment="1">
      <alignment horizontal="right" vertical="center"/>
    </xf>
    <xf numFmtId="176" fontId="8" fillId="0" borderId="17" xfId="0" applyNumberFormat="1" applyFont="1" applyBorder="1">
      <alignment vertical="center"/>
    </xf>
    <xf numFmtId="0" fontId="8" fillId="2" borderId="17" xfId="0" applyFont="1" applyFill="1" applyBorder="1">
      <alignment vertical="center"/>
    </xf>
    <xf numFmtId="177" fontId="8" fillId="0" borderId="17" xfId="0" applyNumberFormat="1" applyFont="1" applyBorder="1">
      <alignment vertical="center"/>
    </xf>
    <xf numFmtId="178" fontId="8" fillId="0" borderId="18" xfId="0" applyNumberFormat="1" applyFont="1" applyBorder="1">
      <alignment vertical="center"/>
    </xf>
    <xf numFmtId="178" fontId="8" fillId="2" borderId="22" xfId="0" applyNumberFormat="1" applyFont="1" applyFill="1" applyBorder="1">
      <alignment vertical="center"/>
    </xf>
    <xf numFmtId="178" fontId="8" fillId="0" borderId="0" xfId="0" applyNumberFormat="1" applyFont="1">
      <alignment vertical="center"/>
    </xf>
    <xf numFmtId="0" fontId="12" fillId="0" borderId="27" xfId="0" applyFont="1" applyBorder="1" applyAlignment="1">
      <alignment horizontal="right" vertical="center"/>
    </xf>
    <xf numFmtId="176" fontId="8" fillId="0" borderId="27" xfId="0" applyNumberFormat="1" applyFont="1" applyBorder="1">
      <alignment vertical="center"/>
    </xf>
    <xf numFmtId="0" fontId="8" fillId="0" borderId="0" xfId="0" applyFont="1" applyAlignment="1">
      <alignment horizontal="right" vertical="center"/>
    </xf>
    <xf numFmtId="179" fontId="8" fillId="0" borderId="4" xfId="0" applyNumberFormat="1" applyFont="1" applyBorder="1">
      <alignment vertical="center"/>
    </xf>
    <xf numFmtId="178" fontId="8" fillId="0" borderId="4" xfId="0" applyNumberFormat="1" applyFont="1" applyBorder="1">
      <alignment vertical="center"/>
    </xf>
    <xf numFmtId="0" fontId="8" fillId="2" borderId="28" xfId="0" applyFont="1" applyFill="1" applyBorder="1">
      <alignment vertical="center"/>
    </xf>
    <xf numFmtId="178" fontId="8" fillId="2" borderId="4" xfId="0" applyNumberFormat="1" applyFont="1" applyFill="1" applyBorder="1">
      <alignment vertical="center"/>
    </xf>
    <xf numFmtId="0" fontId="8" fillId="0" borderId="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lignment vertical="center"/>
    </xf>
    <xf numFmtId="0" fontId="2" fillId="0" borderId="26" xfId="0" applyFont="1" applyBorder="1">
      <alignment vertical="center"/>
    </xf>
    <xf numFmtId="176" fontId="3" fillId="0" borderId="17" xfId="0" applyNumberFormat="1" applyFont="1" applyBorder="1" applyAlignment="1">
      <alignment vertical="center" wrapText="1"/>
    </xf>
    <xf numFmtId="176" fontId="12" fillId="0" borderId="17" xfId="0" applyNumberFormat="1" applyFont="1" applyBorder="1">
      <alignment vertical="center"/>
    </xf>
    <xf numFmtId="180" fontId="12" fillId="2" borderId="17" xfId="0" applyNumberFormat="1" applyFont="1" applyFill="1" applyBorder="1" applyAlignment="1">
      <alignment horizontal="right" vertical="center"/>
    </xf>
    <xf numFmtId="177" fontId="12" fillId="0" borderId="17" xfId="0" applyNumberFormat="1" applyFont="1" applyBorder="1">
      <alignment vertical="center"/>
    </xf>
    <xf numFmtId="178" fontId="12" fillId="0" borderId="18" xfId="0" applyNumberFormat="1" applyFont="1" applyBorder="1">
      <alignment vertical="center"/>
    </xf>
    <xf numFmtId="0" fontId="2" fillId="0" borderId="29" xfId="0" applyFont="1" applyBorder="1">
      <alignment vertical="center"/>
    </xf>
    <xf numFmtId="0" fontId="0" fillId="0" borderId="6" xfId="0" applyBorder="1">
      <alignment vertical="center"/>
    </xf>
    <xf numFmtId="0" fontId="12" fillId="0" borderId="6" xfId="0" applyFont="1" applyBorder="1" applyAlignment="1">
      <alignment horizontal="right" vertical="center"/>
    </xf>
    <xf numFmtId="176" fontId="8" fillId="0" borderId="6" xfId="0" applyNumberFormat="1" applyFont="1" applyBorder="1">
      <alignment vertical="center"/>
    </xf>
    <xf numFmtId="180" fontId="8" fillId="0" borderId="6" xfId="0" applyNumberFormat="1" applyFont="1" applyBorder="1">
      <alignment vertical="center"/>
    </xf>
    <xf numFmtId="0" fontId="8" fillId="0" borderId="6" xfId="0" applyFont="1" applyBorder="1">
      <alignment vertical="center"/>
    </xf>
    <xf numFmtId="178" fontId="8" fillId="0" borderId="30" xfId="0" applyNumberFormat="1" applyFont="1" applyBorder="1">
      <alignment vertical="center"/>
    </xf>
    <xf numFmtId="178" fontId="8" fillId="0" borderId="19" xfId="0" applyNumberFormat="1" applyFont="1" applyBorder="1">
      <alignment vertical="center"/>
    </xf>
    <xf numFmtId="0" fontId="2" fillId="0" borderId="31" xfId="0" applyFont="1" applyBorder="1" applyAlignment="1">
      <alignment horizontal="left" vertical="center" indent="1"/>
    </xf>
    <xf numFmtId="0" fontId="8" fillId="0" borderId="2" xfId="0" applyFont="1" applyBorder="1" applyAlignment="1">
      <alignment horizontal="left" vertical="center" wrapText="1"/>
    </xf>
    <xf numFmtId="176" fontId="14" fillId="0" borderId="1" xfId="0" applyNumberFormat="1" applyFont="1" applyBorder="1" applyAlignment="1">
      <alignment horizontal="center" vertical="center"/>
    </xf>
    <xf numFmtId="180" fontId="8" fillId="2" borderId="1" xfId="0" applyNumberFormat="1" applyFont="1" applyFill="1" applyBorder="1" applyAlignment="1">
      <alignment horizontal="right" vertical="center"/>
    </xf>
    <xf numFmtId="0" fontId="2" fillId="0" borderId="32" xfId="0" applyFont="1" applyBorder="1" applyAlignment="1">
      <alignment horizontal="left" vertical="center" indent="1"/>
    </xf>
    <xf numFmtId="0" fontId="8" fillId="0" borderId="33" xfId="0" applyFont="1" applyBorder="1" applyAlignment="1">
      <alignment horizontal="left" vertical="center" wrapText="1"/>
    </xf>
    <xf numFmtId="176" fontId="6" fillId="0" borderId="17" xfId="0" applyNumberFormat="1" applyFont="1" applyBorder="1" applyAlignment="1">
      <alignment horizontal="center" vertical="center"/>
    </xf>
    <xf numFmtId="176" fontId="14" fillId="0" borderId="17" xfId="0" applyNumberFormat="1" applyFont="1" applyBorder="1" applyAlignment="1">
      <alignment horizontal="center" vertical="center"/>
    </xf>
    <xf numFmtId="180" fontId="8" fillId="2" borderId="17" xfId="0" applyNumberFormat="1" applyFont="1" applyFill="1" applyBorder="1" applyAlignment="1">
      <alignment horizontal="right" vertical="center"/>
    </xf>
    <xf numFmtId="179" fontId="2" fillId="0" borderId="4" xfId="0" applyNumberFormat="1" applyFont="1" applyBorder="1">
      <alignment vertical="center"/>
    </xf>
    <xf numFmtId="178" fontId="2" fillId="0" borderId="4" xfId="0" applyNumberFormat="1" applyFont="1" applyBorder="1">
      <alignment vertical="center"/>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5" fillId="0" borderId="23" xfId="1" applyFont="1" applyBorder="1" applyAlignment="1">
      <alignment horizontal="left" vertical="center"/>
    </xf>
    <xf numFmtId="0" fontId="5" fillId="0" borderId="24" xfId="1" applyFont="1" applyBorder="1" applyAlignment="1">
      <alignment horizontal="left" vertical="center"/>
    </xf>
    <xf numFmtId="0" fontId="9" fillId="0" borderId="23" xfId="1" applyFont="1" applyBorder="1" applyAlignment="1">
      <alignment horizontal="left" vertical="center" shrinkToFit="1"/>
    </xf>
    <xf numFmtId="0" fontId="9" fillId="0" borderId="25" xfId="1" applyFont="1" applyBorder="1" applyAlignment="1">
      <alignment horizontal="left" vertical="center" shrinkToFit="1"/>
    </xf>
    <xf numFmtId="0" fontId="9" fillId="0" borderId="24" xfId="1" applyFont="1" applyBorder="1" applyAlignment="1">
      <alignment horizontal="left" vertical="center" shrinkToFi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26" xfId="0" applyFont="1" applyBorder="1" applyAlignment="1">
      <alignment horizontal="left" vertical="center" wrapText="1"/>
    </xf>
  </cellXfs>
  <cellStyles count="2">
    <cellStyle name="標準" xfId="0" builtinId="0"/>
    <cellStyle name="標準 4" xfId="1" xr:uid="{8DD706E2-1422-4D7F-83BA-8AABDF2A1C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391400"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10600"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DBF3F615-8965-420E-B92E-F0B27CE48A22}"/>
            </a:ext>
          </a:extLst>
        </xdr:cNvPr>
        <xdr:cNvSpPr/>
      </xdr:nvSpPr>
      <xdr:spPr>
        <a:xfrm>
          <a:off x="7732395" y="2219325"/>
          <a:ext cx="1116330"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806A6EDB-3EDD-4C31-9504-D0C24597B9AE}"/>
            </a:ext>
          </a:extLst>
        </xdr:cNvPr>
        <xdr:cNvSpPr/>
      </xdr:nvSpPr>
      <xdr:spPr>
        <a:xfrm>
          <a:off x="8932545" y="2181225"/>
          <a:ext cx="1055370" cy="44577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C800-62A9-47D4-9485-F092D1555BEC}">
  <sheetPr>
    <tabColor rgb="FFFFFF00"/>
    <pageSetUpPr fitToPage="1"/>
  </sheetPr>
  <dimension ref="A1:N38"/>
  <sheetViews>
    <sheetView tabSelected="1" workbookViewId="0">
      <selection activeCell="A2" sqref="A2"/>
    </sheetView>
  </sheetViews>
  <sheetFormatPr defaultColWidth="9" defaultRowHeight="18" x14ac:dyDescent="0.45"/>
  <cols>
    <col min="1" max="1" width="1.8984375" style="1" customWidth="1"/>
    <col min="2" max="2" width="33.59765625" style="1" customWidth="1"/>
    <col min="3" max="3" width="11.69921875" style="1" customWidth="1"/>
    <col min="4" max="4" width="15.69921875" style="1" customWidth="1"/>
    <col min="5" max="5" width="16.19921875" style="1" customWidth="1"/>
    <col min="6" max="6" width="18.19921875" style="1" customWidth="1"/>
    <col min="7" max="7" width="15.19921875" style="1" customWidth="1"/>
    <col min="8" max="8" width="17.5" style="1" customWidth="1"/>
    <col min="9" max="9" width="5.59765625" style="1" customWidth="1"/>
    <col min="10" max="10" width="17.5" style="1" customWidth="1"/>
    <col min="11" max="16384" width="9" style="1"/>
  </cols>
  <sheetData>
    <row r="1" spans="1:14" x14ac:dyDescent="0.45">
      <c r="A1" s="1" t="s">
        <v>41</v>
      </c>
    </row>
    <row r="2" spans="1:14" ht="18.600000000000001" thickBot="1" x14ac:dyDescent="0.5"/>
    <row r="3" spans="1:14" ht="24.75" customHeight="1" thickBot="1" x14ac:dyDescent="0.5">
      <c r="A3" s="17" t="s">
        <v>40</v>
      </c>
      <c r="B3" s="17"/>
      <c r="C3" s="17"/>
      <c r="D3" s="17"/>
      <c r="E3" s="17"/>
      <c r="F3" s="18" t="s">
        <v>20</v>
      </c>
      <c r="G3" s="83"/>
      <c r="H3" s="84"/>
      <c r="I3" s="19"/>
      <c r="J3" s="19"/>
    </row>
    <row r="4" spans="1:14" ht="25.2" thickBot="1" x14ac:dyDescent="0.5">
      <c r="A4" s="2"/>
      <c r="B4" s="2"/>
      <c r="D4" s="2"/>
      <c r="F4" s="18" t="s">
        <v>21</v>
      </c>
      <c r="G4" s="85"/>
      <c r="H4" s="86"/>
      <c r="I4" s="86"/>
      <c r="J4" s="87"/>
    </row>
    <row r="5" spans="1:14" ht="20.25" customHeight="1" thickBot="1" x14ac:dyDescent="0.5">
      <c r="A5" s="2"/>
    </row>
    <row r="6" spans="1:14" ht="126" x14ac:dyDescent="0.45">
      <c r="A6" s="5"/>
      <c r="B6" s="6" t="s">
        <v>14</v>
      </c>
      <c r="C6" s="7" t="s">
        <v>22</v>
      </c>
      <c r="D6" s="7" t="s">
        <v>24</v>
      </c>
      <c r="E6" s="7" t="s">
        <v>23</v>
      </c>
      <c r="F6" s="53" t="s">
        <v>37</v>
      </c>
      <c r="G6" s="8" t="s">
        <v>19</v>
      </c>
      <c r="H6" s="9" t="s">
        <v>13</v>
      </c>
      <c r="J6" s="16" t="s">
        <v>31</v>
      </c>
    </row>
    <row r="7" spans="1:14" ht="34.5" customHeight="1" x14ac:dyDescent="0.45">
      <c r="A7" s="10" t="s">
        <v>32</v>
      </c>
      <c r="B7" s="3"/>
      <c r="C7" s="20">
        <v>20</v>
      </c>
      <c r="D7" s="30"/>
      <c r="E7" s="26">
        <f>ROUNDUP(D7/C7,0)*5</f>
        <v>0</v>
      </c>
      <c r="F7" s="31"/>
      <c r="G7" s="27">
        <f>IF(F7&lt;&gt;"",ROUND(MIN(E7,F7),1)*4,0)</f>
        <v>0</v>
      </c>
      <c r="H7" s="28">
        <f>G7*6990</f>
        <v>0</v>
      </c>
      <c r="I7" s="29"/>
      <c r="J7" s="32"/>
    </row>
    <row r="8" spans="1:14" ht="34.5" customHeight="1" x14ac:dyDescent="0.45">
      <c r="A8" s="10" t="s">
        <v>5</v>
      </c>
      <c r="B8" s="3"/>
      <c r="C8" s="20">
        <v>20</v>
      </c>
      <c r="D8" s="30"/>
      <c r="E8" s="26">
        <f t="shared" ref="E8:E27" si="0">ROUNDUP(D8/C8,0)*5</f>
        <v>0</v>
      </c>
      <c r="F8" s="31"/>
      <c r="G8" s="27">
        <f t="shared" ref="G8:G15" si="1">IF(F8&lt;&gt;"",ROUND(MIN(E8,F8),1)*4,0)</f>
        <v>0</v>
      </c>
      <c r="H8" s="28">
        <f t="shared" ref="H8:H27" si="2">G8*6990</f>
        <v>0</v>
      </c>
      <c r="I8" s="29"/>
      <c r="J8" s="32"/>
    </row>
    <row r="9" spans="1:14" ht="34.5" customHeight="1" x14ac:dyDescent="0.45">
      <c r="A9" s="88" t="s">
        <v>6</v>
      </c>
      <c r="B9" s="89"/>
      <c r="C9" s="20">
        <v>30</v>
      </c>
      <c r="D9" s="30"/>
      <c r="E9" s="26">
        <f t="shared" si="0"/>
        <v>0</v>
      </c>
      <c r="F9" s="31"/>
      <c r="G9" s="27">
        <f>IF(F9&lt;&gt;"",ROUND(MIN(E9,F9),1)*4,0)</f>
        <v>0</v>
      </c>
      <c r="H9" s="28">
        <f t="shared" si="2"/>
        <v>0</v>
      </c>
      <c r="I9" s="29"/>
      <c r="J9" s="32"/>
    </row>
    <row r="10" spans="1:14" ht="34.5" customHeight="1" x14ac:dyDescent="0.45">
      <c r="A10" s="10" t="s">
        <v>7</v>
      </c>
      <c r="B10" s="3"/>
      <c r="C10" s="20">
        <v>20</v>
      </c>
      <c r="D10" s="30"/>
      <c r="E10" s="26">
        <f t="shared" si="0"/>
        <v>0</v>
      </c>
      <c r="F10" s="31"/>
      <c r="G10" s="27">
        <f t="shared" si="1"/>
        <v>0</v>
      </c>
      <c r="H10" s="28">
        <f t="shared" si="2"/>
        <v>0</v>
      </c>
      <c r="I10" s="29"/>
      <c r="J10" s="32"/>
    </row>
    <row r="11" spans="1:14" ht="34.5" customHeight="1" x14ac:dyDescent="0.45">
      <c r="A11" s="10" t="s">
        <v>28</v>
      </c>
      <c r="B11" s="3"/>
      <c r="C11" s="20">
        <v>30</v>
      </c>
      <c r="D11" s="30"/>
      <c r="E11" s="26">
        <f t="shared" si="0"/>
        <v>0</v>
      </c>
      <c r="F11" s="31"/>
      <c r="G11" s="27">
        <f t="shared" si="1"/>
        <v>0</v>
      </c>
      <c r="H11" s="28">
        <f t="shared" si="2"/>
        <v>0</v>
      </c>
      <c r="I11" s="29"/>
      <c r="J11" s="32"/>
    </row>
    <row r="12" spans="1:14" ht="34.5" customHeight="1" x14ac:dyDescent="0.45">
      <c r="A12" s="10" t="s">
        <v>8</v>
      </c>
      <c r="B12" s="3"/>
      <c r="C12" s="20">
        <v>30</v>
      </c>
      <c r="D12" s="30"/>
      <c r="E12" s="26">
        <f t="shared" si="0"/>
        <v>0</v>
      </c>
      <c r="F12" s="31"/>
      <c r="G12" s="27">
        <f t="shared" si="1"/>
        <v>0</v>
      </c>
      <c r="H12" s="28">
        <f t="shared" si="2"/>
        <v>0</v>
      </c>
      <c r="I12" s="29"/>
      <c r="J12" s="32"/>
    </row>
    <row r="13" spans="1:14" ht="34.5" customHeight="1" x14ac:dyDescent="0.45">
      <c r="A13" s="10" t="s">
        <v>9</v>
      </c>
      <c r="B13" s="3"/>
      <c r="C13" s="20">
        <v>25</v>
      </c>
      <c r="D13" s="30"/>
      <c r="E13" s="26">
        <f t="shared" si="0"/>
        <v>0</v>
      </c>
      <c r="F13" s="31"/>
      <c r="G13" s="27">
        <f t="shared" si="1"/>
        <v>0</v>
      </c>
      <c r="H13" s="28">
        <f t="shared" si="2"/>
        <v>0</v>
      </c>
      <c r="I13" s="29"/>
      <c r="J13" s="32"/>
    </row>
    <row r="14" spans="1:14" ht="34.5" customHeight="1" x14ac:dyDescent="0.45">
      <c r="A14" s="10" t="s">
        <v>10</v>
      </c>
      <c r="B14" s="3"/>
      <c r="C14" s="25">
        <v>37.5</v>
      </c>
      <c r="D14" s="30"/>
      <c r="E14" s="26">
        <f t="shared" si="0"/>
        <v>0</v>
      </c>
      <c r="F14" s="31"/>
      <c r="G14" s="27">
        <f t="shared" si="1"/>
        <v>0</v>
      </c>
      <c r="H14" s="28">
        <f t="shared" si="2"/>
        <v>0</v>
      </c>
      <c r="I14" s="29"/>
      <c r="J14" s="32"/>
    </row>
    <row r="15" spans="1:14" ht="34.5" customHeight="1" x14ac:dyDescent="0.45">
      <c r="A15" s="88" t="s">
        <v>11</v>
      </c>
      <c r="B15" s="89"/>
      <c r="C15" s="20">
        <v>30</v>
      </c>
      <c r="D15" s="30"/>
      <c r="E15" s="26">
        <f t="shared" si="0"/>
        <v>0</v>
      </c>
      <c r="F15" s="31"/>
      <c r="G15" s="27">
        <f t="shared" si="1"/>
        <v>0</v>
      </c>
      <c r="H15" s="28">
        <f t="shared" si="2"/>
        <v>0</v>
      </c>
      <c r="I15" s="29"/>
      <c r="J15" s="32"/>
    </row>
    <row r="16" spans="1:14" customFormat="1" ht="20.25" customHeight="1" x14ac:dyDescent="0.45">
      <c r="A16" s="11" t="s">
        <v>17</v>
      </c>
      <c r="B16" s="3"/>
      <c r="C16" s="21"/>
      <c r="D16" s="33"/>
      <c r="E16" s="34"/>
      <c r="F16" s="35"/>
      <c r="G16" s="36"/>
      <c r="H16" s="37"/>
      <c r="I16" s="29"/>
      <c r="J16" s="38"/>
      <c r="K16" s="1"/>
      <c r="L16" s="1"/>
      <c r="M16" s="1"/>
      <c r="N16" s="1"/>
    </row>
    <row r="17" spans="1:14" customFormat="1" ht="34.5" customHeight="1" x14ac:dyDescent="0.45">
      <c r="A17" s="12"/>
      <c r="B17" s="15" t="s">
        <v>15</v>
      </c>
      <c r="C17" s="20">
        <v>25</v>
      </c>
      <c r="D17" s="30"/>
      <c r="E17" s="26">
        <f t="shared" si="0"/>
        <v>0</v>
      </c>
      <c r="F17" s="31"/>
      <c r="G17" s="27">
        <f t="shared" ref="G17:G20" si="3">IF(F17&lt;&gt;"",ROUND(MIN(E17,F17),1)*4,0)</f>
        <v>0</v>
      </c>
      <c r="H17" s="28">
        <f t="shared" si="2"/>
        <v>0</v>
      </c>
      <c r="I17" s="29"/>
      <c r="J17" s="32"/>
      <c r="K17" s="1"/>
      <c r="L17" s="1"/>
      <c r="M17" s="1"/>
      <c r="N17" s="1"/>
    </row>
    <row r="18" spans="1:14" customFormat="1" ht="34.5" customHeight="1" x14ac:dyDescent="0.45">
      <c r="A18" s="12"/>
      <c r="B18" s="15" t="s">
        <v>16</v>
      </c>
      <c r="C18" s="20">
        <v>50</v>
      </c>
      <c r="D18" s="30"/>
      <c r="E18" s="26">
        <f t="shared" si="0"/>
        <v>0</v>
      </c>
      <c r="F18" s="31"/>
      <c r="G18" s="27">
        <f t="shared" si="3"/>
        <v>0</v>
      </c>
      <c r="H18" s="28">
        <f t="shared" si="2"/>
        <v>0</v>
      </c>
      <c r="I18" s="29"/>
      <c r="J18" s="32"/>
      <c r="K18" s="1"/>
      <c r="L18" s="1"/>
      <c r="M18" s="1"/>
      <c r="N18" s="1"/>
    </row>
    <row r="19" spans="1:14" customFormat="1" ht="34.5" customHeight="1" x14ac:dyDescent="0.45">
      <c r="A19" s="12"/>
      <c r="B19" s="14" t="s">
        <v>0</v>
      </c>
      <c r="C19" s="20">
        <v>50</v>
      </c>
      <c r="D19" s="30"/>
      <c r="E19" s="26">
        <f t="shared" si="0"/>
        <v>0</v>
      </c>
      <c r="F19" s="31"/>
      <c r="G19" s="27">
        <f t="shared" si="3"/>
        <v>0</v>
      </c>
      <c r="H19" s="28">
        <f t="shared" si="2"/>
        <v>0</v>
      </c>
      <c r="I19" s="29"/>
      <c r="J19" s="32"/>
      <c r="K19" s="1"/>
      <c r="L19" s="1"/>
      <c r="M19" s="1"/>
      <c r="N19" s="1"/>
    </row>
    <row r="20" spans="1:14" customFormat="1" ht="34.5" customHeight="1" x14ac:dyDescent="0.45">
      <c r="A20" s="13"/>
      <c r="B20" s="14" t="s">
        <v>1</v>
      </c>
      <c r="C20" s="20">
        <v>75</v>
      </c>
      <c r="D20" s="30"/>
      <c r="E20" s="26">
        <f t="shared" si="0"/>
        <v>0</v>
      </c>
      <c r="F20" s="31"/>
      <c r="G20" s="27">
        <f t="shared" si="3"/>
        <v>0</v>
      </c>
      <c r="H20" s="28">
        <f t="shared" si="2"/>
        <v>0</v>
      </c>
      <c r="I20" s="29"/>
      <c r="J20" s="32"/>
      <c r="K20" s="1"/>
      <c r="L20" s="1"/>
      <c r="M20" s="1"/>
      <c r="N20" s="1"/>
    </row>
    <row r="21" spans="1:14" ht="34.5" customHeight="1" x14ac:dyDescent="0.45">
      <c r="A21" s="88" t="s">
        <v>33</v>
      </c>
      <c r="B21" s="89"/>
      <c r="C21" s="20">
        <v>10</v>
      </c>
      <c r="D21" s="30"/>
      <c r="E21" s="26">
        <f t="shared" si="0"/>
        <v>0</v>
      </c>
      <c r="F21" s="31"/>
      <c r="G21" s="27">
        <f>IF(F21&lt;&gt;"",ROUND(MIN(E21,F21),1)*4,0)</f>
        <v>0</v>
      </c>
      <c r="H21" s="28">
        <f>G21*6990</f>
        <v>0</v>
      </c>
      <c r="I21" s="29"/>
      <c r="J21" s="32"/>
    </row>
    <row r="22" spans="1:14" customFormat="1" ht="20.25" customHeight="1" x14ac:dyDescent="0.45">
      <c r="A22" s="11" t="s">
        <v>18</v>
      </c>
      <c r="B22" s="3"/>
      <c r="C22" s="21"/>
      <c r="D22" s="33"/>
      <c r="E22" s="34"/>
      <c r="F22" s="35"/>
      <c r="G22" s="36"/>
      <c r="H22" s="37"/>
      <c r="I22" s="29"/>
      <c r="J22" s="38"/>
      <c r="K22" s="1"/>
      <c r="L22" s="1"/>
      <c r="M22" s="1"/>
      <c r="N22" s="1"/>
    </row>
    <row r="23" spans="1:14" customFormat="1" ht="34.5" customHeight="1" x14ac:dyDescent="0.45">
      <c r="A23" s="12"/>
      <c r="B23" s="14" t="s">
        <v>2</v>
      </c>
      <c r="C23" s="20">
        <v>30</v>
      </c>
      <c r="D23" s="30"/>
      <c r="E23" s="26">
        <f t="shared" si="0"/>
        <v>0</v>
      </c>
      <c r="F23" s="31"/>
      <c r="G23" s="27">
        <f t="shared" ref="G23:G27" si="4">IF(F23&lt;&gt;"",ROUND(MIN(E23,F23),1)*4,0)</f>
        <v>0</v>
      </c>
      <c r="H23" s="28">
        <f t="shared" si="2"/>
        <v>0</v>
      </c>
      <c r="I23" s="29"/>
      <c r="J23" s="32"/>
      <c r="K23" s="1"/>
      <c r="L23" s="1"/>
      <c r="M23" s="1"/>
      <c r="N23" s="1"/>
    </row>
    <row r="24" spans="1:14" customFormat="1" ht="34.5" customHeight="1" x14ac:dyDescent="0.45">
      <c r="A24" s="12"/>
      <c r="B24" s="14" t="s">
        <v>3</v>
      </c>
      <c r="C24" s="20">
        <v>50</v>
      </c>
      <c r="D24" s="30"/>
      <c r="E24" s="26">
        <f t="shared" si="0"/>
        <v>0</v>
      </c>
      <c r="F24" s="31"/>
      <c r="G24" s="27">
        <f t="shared" si="4"/>
        <v>0</v>
      </c>
      <c r="H24" s="28">
        <f t="shared" si="2"/>
        <v>0</v>
      </c>
      <c r="I24" s="29"/>
      <c r="J24" s="32"/>
      <c r="K24" s="1"/>
      <c r="L24" s="1"/>
      <c r="M24" s="1"/>
      <c r="N24" s="1"/>
    </row>
    <row r="25" spans="1:14" customFormat="1" ht="34.5" customHeight="1" x14ac:dyDescent="0.45">
      <c r="A25" s="13"/>
      <c r="B25" s="14" t="s">
        <v>4</v>
      </c>
      <c r="C25" s="20">
        <v>75</v>
      </c>
      <c r="D25" s="30"/>
      <c r="E25" s="26">
        <f t="shared" si="0"/>
        <v>0</v>
      </c>
      <c r="F25" s="31"/>
      <c r="G25" s="27">
        <f t="shared" si="4"/>
        <v>0</v>
      </c>
      <c r="H25" s="28">
        <f t="shared" si="2"/>
        <v>0</v>
      </c>
      <c r="I25" s="29"/>
      <c r="J25" s="32"/>
      <c r="K25" s="1"/>
      <c r="L25" s="1"/>
      <c r="M25" s="1"/>
      <c r="N25" s="1"/>
    </row>
    <row r="26" spans="1:14" customFormat="1" ht="34.5" customHeight="1" x14ac:dyDescent="0.45">
      <c r="A26" s="90" t="s">
        <v>34</v>
      </c>
      <c r="B26" s="91"/>
      <c r="C26" s="20">
        <v>30</v>
      </c>
      <c r="D26" s="30"/>
      <c r="E26" s="26">
        <f t="shared" si="0"/>
        <v>0</v>
      </c>
      <c r="F26" s="31"/>
      <c r="G26" s="27">
        <f t="shared" si="4"/>
        <v>0</v>
      </c>
      <c r="H26" s="28">
        <f t="shared" si="2"/>
        <v>0</v>
      </c>
      <c r="I26" s="29"/>
      <c r="J26" s="32"/>
      <c r="K26" s="1"/>
      <c r="L26" s="1"/>
      <c r="M26" s="1"/>
      <c r="N26" s="1"/>
    </row>
    <row r="27" spans="1:14" customFormat="1" ht="34.5" customHeight="1" thickBot="1" x14ac:dyDescent="0.5">
      <c r="A27" s="92" t="s">
        <v>35</v>
      </c>
      <c r="B27" s="93"/>
      <c r="C27" s="22">
        <v>25</v>
      </c>
      <c r="D27" s="39"/>
      <c r="E27" s="40">
        <f t="shared" si="0"/>
        <v>0</v>
      </c>
      <c r="F27" s="41"/>
      <c r="G27" s="42">
        <f t="shared" si="4"/>
        <v>0</v>
      </c>
      <c r="H27" s="43">
        <f t="shared" si="2"/>
        <v>0</v>
      </c>
      <c r="I27" s="29"/>
      <c r="J27" s="44"/>
      <c r="K27" s="1"/>
      <c r="L27" s="1"/>
      <c r="M27" s="1"/>
      <c r="N27" s="1"/>
    </row>
    <row r="28" spans="1:14" ht="11.25" customHeight="1" thickBot="1" x14ac:dyDescent="0.5">
      <c r="D28" s="29"/>
      <c r="E28" s="29"/>
      <c r="F28" s="29"/>
      <c r="G28" s="29"/>
      <c r="H28" s="45"/>
      <c r="I28" s="29"/>
      <c r="J28" s="45"/>
    </row>
    <row r="29" spans="1:14" customFormat="1" ht="34.5" customHeight="1" thickBot="1" x14ac:dyDescent="0.5">
      <c r="A29" s="81" t="s">
        <v>36</v>
      </c>
      <c r="B29" s="82"/>
      <c r="C29" s="23"/>
      <c r="D29" s="46"/>
      <c r="E29" s="47"/>
      <c r="F29" s="51"/>
      <c r="G29" s="47"/>
      <c r="H29" s="47"/>
      <c r="I29" s="29"/>
      <c r="J29" s="52"/>
      <c r="K29" s="1"/>
      <c r="L29" s="1"/>
      <c r="M29" s="1"/>
      <c r="N29" s="1"/>
    </row>
    <row r="30" spans="1:14" ht="6.75" customHeight="1" thickBot="1" x14ac:dyDescent="0.5">
      <c r="D30" s="29"/>
      <c r="E30" s="29"/>
      <c r="F30" s="29"/>
      <c r="G30" s="29"/>
      <c r="H30" s="29"/>
      <c r="I30" s="29"/>
      <c r="J30" s="29"/>
    </row>
    <row r="31" spans="1:14" ht="26.25" customHeight="1" thickBot="1" x14ac:dyDescent="0.5">
      <c r="D31" s="29"/>
      <c r="E31" s="48" t="s">
        <v>12</v>
      </c>
      <c r="F31" s="49">
        <f>ROUND(SUM(F7:F29),1)</f>
        <v>0</v>
      </c>
      <c r="G31" s="48" t="s">
        <v>12</v>
      </c>
      <c r="H31" s="50">
        <f>ROUNDDOWN(SUM(H7:H29),-3)</f>
        <v>0</v>
      </c>
      <c r="I31" s="48" t="s">
        <v>12</v>
      </c>
      <c r="J31" s="50">
        <f>SUM(J7:J29)</f>
        <v>0</v>
      </c>
    </row>
    <row r="32" spans="1:14" ht="21" customHeight="1" x14ac:dyDescent="0.45">
      <c r="A32" s="1" t="s">
        <v>27</v>
      </c>
      <c r="G32" s="4"/>
      <c r="H32" s="24"/>
      <c r="I32" s="4"/>
      <c r="J32" s="24"/>
    </row>
    <row r="33" spans="1:10" ht="21" customHeight="1" x14ac:dyDescent="0.45">
      <c r="A33" s="1" t="s">
        <v>29</v>
      </c>
      <c r="G33" s="4"/>
      <c r="H33" s="24"/>
      <c r="I33" s="4"/>
      <c r="J33" s="24"/>
    </row>
    <row r="34" spans="1:10" ht="21" customHeight="1" x14ac:dyDescent="0.45">
      <c r="A34" s="1" t="s">
        <v>25</v>
      </c>
    </row>
    <row r="35" spans="1:10" ht="21" customHeight="1" x14ac:dyDescent="0.45">
      <c r="A35" s="29" t="s">
        <v>38</v>
      </c>
      <c r="B35" s="29"/>
      <c r="C35" s="29"/>
      <c r="D35" s="29"/>
      <c r="E35" s="29"/>
      <c r="F35" s="29"/>
      <c r="G35" s="29"/>
      <c r="H35" s="29"/>
      <c r="I35" s="29"/>
      <c r="J35" s="29"/>
    </row>
    <row r="36" spans="1:10" ht="21" customHeight="1" x14ac:dyDescent="0.45">
      <c r="A36" s="29" t="s">
        <v>39</v>
      </c>
      <c r="B36" s="29"/>
      <c r="C36" s="29"/>
      <c r="D36" s="29"/>
      <c r="E36" s="29"/>
      <c r="F36" s="29"/>
      <c r="G36" s="29"/>
      <c r="H36" s="29"/>
      <c r="I36" s="29"/>
      <c r="J36" s="29"/>
    </row>
    <row r="37" spans="1:10" ht="21" customHeight="1" x14ac:dyDescent="0.45">
      <c r="A37" s="1" t="s">
        <v>26</v>
      </c>
    </row>
    <row r="38" spans="1:10" ht="21" customHeight="1" x14ac:dyDescent="0.45">
      <c r="A38" s="1" t="s">
        <v>30</v>
      </c>
    </row>
  </sheetData>
  <mergeCells count="8">
    <mergeCell ref="A29:B29"/>
    <mergeCell ref="G3:H3"/>
    <mergeCell ref="G4:J4"/>
    <mergeCell ref="A9:B9"/>
    <mergeCell ref="A15:B15"/>
    <mergeCell ref="A26:B26"/>
    <mergeCell ref="A27:B27"/>
    <mergeCell ref="A21:B21"/>
  </mergeCells>
  <phoneticPr fontId="1"/>
  <dataValidations count="1">
    <dataValidation type="custom" allowBlank="1" showInputMessage="1" showErrorMessage="1" sqref="C22:H22 C16:H16" xr:uid="{D195FF53-0103-45D2-B6F3-8F5389DE6183}">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2F821-2AE8-4368-AD08-58D170AD535C}">
  <sheetPr>
    <tabColor theme="4" tint="0.39997558519241921"/>
    <pageSetUpPr fitToPage="1"/>
  </sheetPr>
  <dimension ref="A1:N21"/>
  <sheetViews>
    <sheetView workbookViewId="0">
      <selection activeCell="A3" sqref="A3"/>
    </sheetView>
  </sheetViews>
  <sheetFormatPr defaultColWidth="9" defaultRowHeight="18" x14ac:dyDescent="0.45"/>
  <cols>
    <col min="1" max="1" width="2.3984375" style="1" customWidth="1"/>
    <col min="2" max="2" width="35.09765625" style="1" customWidth="1"/>
    <col min="3" max="3" width="13.3984375" style="1" customWidth="1"/>
    <col min="4" max="4" width="15.69921875" style="1" customWidth="1"/>
    <col min="5" max="5" width="16.19921875" style="1" customWidth="1"/>
    <col min="6" max="6" width="18.19921875" style="1" customWidth="1"/>
    <col min="7" max="7" width="15.19921875" style="1" customWidth="1"/>
    <col min="8" max="8" width="16.09765625" style="1" customWidth="1"/>
    <col min="9" max="9" width="5.59765625" style="1" customWidth="1"/>
    <col min="10" max="10" width="17.3984375" style="1" customWidth="1"/>
    <col min="11" max="16384" width="9" style="1"/>
  </cols>
  <sheetData>
    <row r="1" spans="1:14" x14ac:dyDescent="0.45">
      <c r="A1" s="1" t="s">
        <v>41</v>
      </c>
    </row>
    <row r="2" spans="1:14" ht="18.600000000000001" thickBot="1" x14ac:dyDescent="0.5"/>
    <row r="3" spans="1:14" ht="24.75" customHeight="1" thickBot="1" x14ac:dyDescent="0.5">
      <c r="A3" s="17" t="s">
        <v>42</v>
      </c>
      <c r="B3" s="17"/>
      <c r="C3" s="17"/>
      <c r="D3" s="17"/>
      <c r="F3" s="18" t="s">
        <v>20</v>
      </c>
      <c r="G3" s="83"/>
      <c r="H3" s="84"/>
      <c r="I3" s="19"/>
      <c r="J3" s="19"/>
    </row>
    <row r="4" spans="1:14" ht="25.2" thickBot="1" x14ac:dyDescent="0.5">
      <c r="F4" s="18" t="s">
        <v>21</v>
      </c>
      <c r="G4" s="85"/>
      <c r="H4" s="86"/>
      <c r="I4" s="86"/>
      <c r="J4" s="87"/>
    </row>
    <row r="5" spans="1:14" ht="18.600000000000001" thickBot="1" x14ac:dyDescent="0.5"/>
    <row r="6" spans="1:14" ht="135.75" customHeight="1" x14ac:dyDescent="0.45">
      <c r="A6" s="5"/>
      <c r="B6" s="6"/>
      <c r="C6" s="7" t="s">
        <v>22</v>
      </c>
      <c r="D6" s="7" t="s">
        <v>43</v>
      </c>
      <c r="E6" s="7" t="s">
        <v>44</v>
      </c>
      <c r="F6" s="53" t="s">
        <v>45</v>
      </c>
      <c r="G6" s="8" t="s">
        <v>19</v>
      </c>
      <c r="H6" s="9" t="s">
        <v>13</v>
      </c>
      <c r="J6" s="54" t="s">
        <v>46</v>
      </c>
    </row>
    <row r="7" spans="1:14" ht="42" customHeight="1" thickBot="1" x14ac:dyDescent="0.5">
      <c r="A7" s="55" t="s">
        <v>47</v>
      </c>
      <c r="B7" s="56"/>
      <c r="C7" s="57">
        <v>6</v>
      </c>
      <c r="D7" s="39"/>
      <c r="E7" s="58">
        <f>ROUNDUP(D7/6,0)</f>
        <v>0</v>
      </c>
      <c r="F7" s="59"/>
      <c r="G7" s="60">
        <f>IF(F7&lt;&gt;"",ROUND(MIN(E7,F7),1)*4,0)</f>
        <v>0</v>
      </c>
      <c r="H7" s="61">
        <f>G7*6990</f>
        <v>0</v>
      </c>
      <c r="I7" s="29"/>
      <c r="J7" s="44"/>
    </row>
    <row r="8" spans="1:14" ht="18.600000000000001" thickBot="1" x14ac:dyDescent="0.5">
      <c r="D8" s="29"/>
      <c r="E8" s="29"/>
      <c r="F8" s="29"/>
      <c r="G8" s="29"/>
      <c r="H8" s="45"/>
      <c r="I8" s="29"/>
      <c r="J8" s="45"/>
    </row>
    <row r="9" spans="1:14" customFormat="1" ht="19.8" x14ac:dyDescent="0.45">
      <c r="A9" s="62" t="s">
        <v>48</v>
      </c>
      <c r="B9" s="5"/>
      <c r="C9" s="63"/>
      <c r="D9" s="64"/>
      <c r="E9" s="65"/>
      <c r="F9" s="66"/>
      <c r="G9" s="67"/>
      <c r="H9" s="68"/>
      <c r="I9" s="29"/>
      <c r="J9" s="69"/>
      <c r="K9" s="1"/>
      <c r="L9" s="1"/>
      <c r="M9" s="1"/>
      <c r="N9" s="1"/>
    </row>
    <row r="10" spans="1:14" customFormat="1" ht="72" customHeight="1" x14ac:dyDescent="0.45">
      <c r="A10" s="70"/>
      <c r="B10" s="71" t="s">
        <v>49</v>
      </c>
      <c r="C10" s="72" t="s">
        <v>50</v>
      </c>
      <c r="D10" s="72" t="s">
        <v>50</v>
      </c>
      <c r="E10" s="26">
        <f>IF(AND(D10&gt;0,F10&gt;0,F11=0),2,0)</f>
        <v>0</v>
      </c>
      <c r="F10" s="73"/>
      <c r="G10" s="27">
        <f>IF(F10&lt;&gt;"",ROUND(MIN(E10,F10),1)*4,0)</f>
        <v>0</v>
      </c>
      <c r="H10" s="28">
        <f t="shared" ref="H10" si="0">G10*6990</f>
        <v>0</v>
      </c>
      <c r="I10" s="29"/>
      <c r="J10" s="32"/>
      <c r="K10" s="1"/>
      <c r="L10" s="1"/>
      <c r="M10" s="1"/>
      <c r="N10" s="1"/>
    </row>
    <row r="11" spans="1:14" customFormat="1" ht="72" customHeight="1" thickBot="1" x14ac:dyDescent="0.5">
      <c r="A11" s="74"/>
      <c r="B11" s="75" t="s">
        <v>51</v>
      </c>
      <c r="C11" s="76" t="s">
        <v>52</v>
      </c>
      <c r="D11" s="77" t="s">
        <v>50</v>
      </c>
      <c r="E11" s="40">
        <f>IF(AND(D11&gt;0,F11&gt;0,F10=0),1,0)</f>
        <v>0</v>
      </c>
      <c r="F11" s="78"/>
      <c r="G11" s="42">
        <f>IF(F11&lt;&gt;"",ROUND(MIN(E11,F11),1)*4,0)</f>
        <v>0</v>
      </c>
      <c r="H11" s="43">
        <f>G11*6990</f>
        <v>0</v>
      </c>
      <c r="I11" s="29"/>
      <c r="J11" s="44"/>
      <c r="K11" s="1"/>
      <c r="L11" s="1"/>
      <c r="M11" s="1"/>
      <c r="N11" s="1"/>
    </row>
    <row r="12" spans="1:14" ht="18.600000000000001" thickBot="1" x14ac:dyDescent="0.5">
      <c r="H12" s="24"/>
      <c r="J12" s="24"/>
    </row>
    <row r="13" spans="1:14" ht="24.75" customHeight="1" thickBot="1" x14ac:dyDescent="0.5">
      <c r="E13" s="4" t="s">
        <v>12</v>
      </c>
      <c r="F13" s="79">
        <f>ROUND(SUM(F7:F11),1)</f>
        <v>0</v>
      </c>
      <c r="G13" s="4" t="s">
        <v>12</v>
      </c>
      <c r="H13" s="80">
        <f>ROUNDDOWN(SUM(H7:H11),-3)</f>
        <v>0</v>
      </c>
      <c r="I13" s="4" t="s">
        <v>12</v>
      </c>
      <c r="J13" s="80">
        <f>SUM(J7:J11)</f>
        <v>0</v>
      </c>
    </row>
    <row r="14" spans="1:14" x14ac:dyDescent="0.45">
      <c r="A14" s="1" t="s">
        <v>27</v>
      </c>
    </row>
    <row r="15" spans="1:14" ht="21" customHeight="1" x14ac:dyDescent="0.45">
      <c r="A15" s="1" t="s">
        <v>29</v>
      </c>
    </row>
    <row r="16" spans="1:14" ht="21" customHeight="1" x14ac:dyDescent="0.45">
      <c r="A16" s="1" t="s">
        <v>53</v>
      </c>
    </row>
    <row r="17" spans="1:14" ht="21" customHeight="1" x14ac:dyDescent="0.45">
      <c r="A17" s="1" t="s">
        <v>54</v>
      </c>
    </row>
    <row r="18" spans="1:14" ht="21" customHeight="1" x14ac:dyDescent="0.45">
      <c r="B18" s="1" t="s">
        <v>55</v>
      </c>
    </row>
    <row r="19" spans="1:14" ht="21" customHeight="1" x14ac:dyDescent="0.45">
      <c r="A19" s="29" t="s">
        <v>56</v>
      </c>
      <c r="B19" s="29"/>
      <c r="C19" s="29"/>
      <c r="D19" s="29"/>
      <c r="E19" s="29"/>
      <c r="F19" s="29"/>
      <c r="G19" s="29"/>
      <c r="H19" s="29"/>
      <c r="I19" s="29"/>
      <c r="J19" s="29"/>
      <c r="K19" s="29"/>
      <c r="L19" s="29"/>
      <c r="M19" s="29"/>
      <c r="N19" s="29"/>
    </row>
    <row r="20" spans="1:14" ht="21" customHeight="1" x14ac:dyDescent="0.45">
      <c r="A20" s="1" t="s">
        <v>26</v>
      </c>
    </row>
    <row r="21" spans="1:14" ht="21" customHeight="1" x14ac:dyDescent="0.45">
      <c r="A21" s="1" t="s">
        <v>57</v>
      </c>
    </row>
  </sheetData>
  <mergeCells count="2">
    <mergeCell ref="G3:H3"/>
    <mergeCell ref="G4:J4"/>
  </mergeCells>
  <phoneticPr fontId="1"/>
  <dataValidations count="1">
    <dataValidation type="custom" allowBlank="1" showInputMessage="1" showErrorMessage="1" sqref="C9:H9" xr:uid="{5AC71C04-73FA-4F97-865F-F34F5E3FA466}">
      <formula1>""""""</formula1>
    </dataValidation>
  </dataValidations>
  <pageMargins left="0.7" right="0.7" top="0.75" bottom="0.33"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別紙2事業計画書【病院】 </vt:lpstr>
      <vt:lpstr>別紙2事業計画書【診療所】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2024-06-06T07:01:21Z</dcterms:created>
  <dcterms:modified xsi:type="dcterms:W3CDTF">2024-06-06T07:01:25Z</dcterms:modified>
  <cp:category/>
  <cp:contentStatus/>
</cp:coreProperties>
</file>