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2D1E20D-54AE-4CDB-A37B-25D7233FDAE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<sst xmlns="http://schemas.openxmlformats.org/spreadsheetml/2006/main" count="3091" uniqueCount="1049">
  <si>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</si>
  <si>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</si>
  <si>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</si>
  <si>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</si>
  <si>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</si>
  <si>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</si>
  <si>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</si>
  <si>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</si>
  <si>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</si>
  <si>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</si>
  <si>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</si>
  <si>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</si>
  <si>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</si>
  <si>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</si>
  <si>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</si>
  <si>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</si>
  <si>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</si>
  <si>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</si>
  <si>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</si>
  <si>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</si>
  <si>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</si>
  <si>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</si>
  <si>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</si>
  <si>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</si>
  <si>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</si>
  <si>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</si>
  <si>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</si>
  <si>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</si>
  <si>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</si>
  <si>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</si>
  <si>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</si>
  <si>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</si>
  <si>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</si>
  <si>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</si>
  <si>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</si>
  <si>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</si>
  <si>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</si>
  <si>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</si>
  <si>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</si>
  <si>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</si>
  <si>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</si>
  <si>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</si>
  <si>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</si>
  <si>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</si>
  <si>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</si>
  <si>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</si>
  <si>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</si>
  <si>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</si>
  <si>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</si>
  <si>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</si>
  <si>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</si>
  <si>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</si>
  <si>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</si>
  <si>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</si>
  <si>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</si>
  <si>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</si>
  <si>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</si>
  <si>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</si>
  <si>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</si>
  <si>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</si>
  <si>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</si>
  <si>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</si>
  <si>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</si>
  <si>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</si>
  <si>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</si>
  <si>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</si>
  <si>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</si>
  <si>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</si>
  <si>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</si>
  <si>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</si>
  <si>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</si>
  <si>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</si>
  <si>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</si>
  <si>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</si>
  <si>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</si>
  <si>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</si>
  <si>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</si>
  <si>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</si>
  <si>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</si>
  <si>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</si>
  <si>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</si>
  <si>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</si>
  <si>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</si>
  <si>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</si>
  <si>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</si>
  <si>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</si>
  <si>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</si>
  <si>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</si>
  <si>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</si>
  <si>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</si>
  <si>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</si>
  <si>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</si>
  <si>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</si>
  <si>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</si>
  <si>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</si>
  <si>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</si>
  <si>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</si>
  <si>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</si>
  <si>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</si>
  <si>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</si>
  <si>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</si>
  <si>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</si>
  <si>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</si>
  <si>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</si>
  <si>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</si>
  <si>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</si>
  <si>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</si>
  <si>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</si>
  <si>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</si>
  <si>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</si>
  <si>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</si>
  <si>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</si>
  <si>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</si>
  <si>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</si>
  <si>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</si>
  <si>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</si>
  <si>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</si>
  <si>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</si>
  <si>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</si>
  <si>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</si>
  <si>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</si>
  <si>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</si>
  <si>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</si>
  <si>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</si>
  <si>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</si>
  <si>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</si>
  <si>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</si>
  <si>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</si>
  <si>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</si>
  <si>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</si>
  <si>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</si>
  <si>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</si>
  <si>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</si>
  <si>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</si>
  <si>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</si>
  <si>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</si>
  <si>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</si>
  <si>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</si>
  <si>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</si>
  <si>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</si>
  <si>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</si>
  <si>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</si>
  <si>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</si>
  <si>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</si>
  <si>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</si>
  <si>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</si>
  <si>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</si>
  <si>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</si>
  <si>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</si>
  <si>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</si>
  <si>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</si>
  <si>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</si>
  <si>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</si>
  <si>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</si>
  <si>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</si>
  <si>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</si>
  <si>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</si>
  <si>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</si>
  <si>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</si>
  <si>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</si>
  <si>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</si>
  <si>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</si>
  <si>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</si>
  <si>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</si>
  <si>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</si>
  <si>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</si>
  <si>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</si>
  <si>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</si>
  <si>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</si>
  <si>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</si>
  <si>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</si>
  <si>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</si>
  <si>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</si>
  <si>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</si>
  <si>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</si>
  <si>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</si>
  <si>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</si>
  <si>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</si>
  <si>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</si>
  <si>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</si>
  <si>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</si>
  <si>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</si>
  <si>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</si>
  <si>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</si>
  <si>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</si>
  <si>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</si>
  <si>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</si>
  <si>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</si>
  <si>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</si>
  <si>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</si>
  <si>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</si>
  <si>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</si>
  <si>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</si>
  <si>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</si>
  <si>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</si>
  <si>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</si>
  <si>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</si>
  <si>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</si>
  <si>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</si>
  <si>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</si>
  <si>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</si>
  <si>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</si>
  <si>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</si>
  <si>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</si>
  <si>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</si>
  <si>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</si>
  <si>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</si>
  <si>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</si>
  <si>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</si>
  <si>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</si>
  <si>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</si>
  <si>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</si>
  <si>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</si>
  <si>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</si>
  <si>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</si>
  <si>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</si>
  <si>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</si>
  <si>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</si>
  <si>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</si>
  <si>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</si>
  <si>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</si>
  <si>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</si>
  <si>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</si>
  <si>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</si>
  <si>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</si>
  <si>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</si>
  <si>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</si>
  <si>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</si>
  <si>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</si>
  <si>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</si>
  <si>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</si>
  <si>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</si>
  <si>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</si>
  <si>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</si>
  <si>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</si>
  <si>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</si>
  <si>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</si>
  <si>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</si>
  <si>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</si>
  <si>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</si>
  <si>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</si>
  <si>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</si>
  <si>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</si>
  <si>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</si>
  <si>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</si>
  <si>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</si>
  <si>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</si>
  <si>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</si>
  <si>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</si>
  <si>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</si>
  <si>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</si>
  <si>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</si>
  <si>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</si>
  <si>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</si>
  <si>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</si>
  <si>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</si>
  <si>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</si>
  <si>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</si>
  <si>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</si>
  <si>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</si>
  <si>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</si>
  <si>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</si>
  <si>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</si>
  <si>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</si>
  <si>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</si>
  <si>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</si>
  <si>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</si>
  <si>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</si>
  <si>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</si>
  <si>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</si>
  <si>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</si>
  <si>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</si>
  <si>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</si>
  <si>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</si>
  <si>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</si>
  <si>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</si>
  <si>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</si>
  <si>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</si>
  <si>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</si>
  <si>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</si>
  <si>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</si>
  <si>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</si>
  <si>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</si>
  <si>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</si>
  <si>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</si>
  <si>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</si>
  <si>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</si>
  <si>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</si>
  <si>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</si>
  <si>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</si>
  <si>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</si>
  <si>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</si>
  <si>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</si>
  <si>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</si>
  <si>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</si>
  <si>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</si>
  <si>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</si>
  <si>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</si>
  <si>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</si>
  <si>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</si>
  <si>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</si>
  <si>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</si>
  <si>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</si>
  <si>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</si>
  <si>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</si>
  <si>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</si>
  <si>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</si>
  <si>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</si>
  <si>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</si>
  <si>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</si>
  <si>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</si>
  <si>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</si>
  <si>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</si>
  <si>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</si>
  <si>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</si>
  <si>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</si>
  <si>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</si>
  <si>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</si>
  <si>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</si>
  <si>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</si>
  <si>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</si>
  <si>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</si>
  <si>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</si>
  <si>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</si>
  <si>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</si>
  <si>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</si>
  <si>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</si>
  <si>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</si>
  <si>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</si>
  <si>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</si>
  <si>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</si>
  <si>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</si>
  <si>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</si>
  <si>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</si>
  <si>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</si>
  <si>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</si>
  <si>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</si>
  <si>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</si>
  <si>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</si>
  <si>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</si>
  <si>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</si>
  <si>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</si>
  <si>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</si>
  <si>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</si>
  <si>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</si>
  <si>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</si>
  <si>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</si>
  <si>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</si>
  <si>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</si>
  <si>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</si>
  <si>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</si>
  <si>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</si>
  <si>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</si>
  <si>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</si>
  <si>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</si>
  <si>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</si>
  <si>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</si>
  <si>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</si>
  <si>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</si>
  <si>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</si>
  <si>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</si>
  <si>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</si>
  <si>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</si>
  <si>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</si>
  <si>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</si>
  <si>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</si>
  <si>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</si>
  <si>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</si>
  <si>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</si>
  <si>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</si>
  <si>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</si>
  <si>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</si>
  <si>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</si>
  <si>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</si>
  <si>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</si>
  <si>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</si>
  <si>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</si>
  <si>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</si>
  <si>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</si>
  <si>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</si>
  <si>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</si>
  <si>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</si>
  <si>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</si>
  <si>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</si>
  <si>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</si>
  <si>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</si>
  <si>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</si>
  <si>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</si>
  <si>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</si>
  <si>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</si>
  <si>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</si>
  <si>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</si>
  <si>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</si>
  <si>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</si>
  <si>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</si>
  <si>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</si>
  <si>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</si>
  <si>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</si>
  <si>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</si>
  <si>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</si>
  <si>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</si>
  <si>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</si>
  <si>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</si>
  <si>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</si>
  <si>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</si>
  <si>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</si>
  <si>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</si>
  <si>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</si>
  <si>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</si>
  <si>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</si>
  <si>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</si>
  <si>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</si>
  <si>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</si>
  <si>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</si>
  <si>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</si>
  <si>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</si>
  <si>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</si>
  <si>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</si>
  <si>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</si>
  <si>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</si>
  <si>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</si>
  <si>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</si>
  <si>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</si>
  <si>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</si>
  <si>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</si>
  <si>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</si>
  <si>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</si>
  <si>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</si>
  <si>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</si>
  <si>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</si>
  <si>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</si>
  <si>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</si>
  <si>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</si>
  <si>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</si>
  <si>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</si>
  <si>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</si>
  <si>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</si>
  <si>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</si>
  <si>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</si>
  <si>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</si>
  <si>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</si>
  <si>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</si>
  <si>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</si>
  <si>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</si>
  <si>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</si>
  <si>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</si>
  <si>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</si>
  <si>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</si>
  <si>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</si>
  <si>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</si>
  <si>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</si>
  <si>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</si>
  <si>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</si>
  <si>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</si>
  <si>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</si>
  <si>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</si>
  <si>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</si>
  <si>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</si>
  <si>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</si>
  <si>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</si>
  <si>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</si>
  <si>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</si>
  <si>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</si>
  <si>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</si>
  <si>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</si>
  <si>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</si>
  <si>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</si>
  <si>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</si>
  <si>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</si>
  <si>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</si>
  <si>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</si>
  <si>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</si>
  <si>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</si>
  <si>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</si>
  <si>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</si>
  <si>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</si>
  <si>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</si>
  <si>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</si>
  <si>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</si>
  <si>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</si>
  <si>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</si>
  <si>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</si>
  <si>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</si>
  <si>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</si>
  <si>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</si>
  <si>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</si>
  <si>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</si>
  <si>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</si>
  <si>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</si>
  <si>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</si>
  <si>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</si>
  <si>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</si>
  <si>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</si>
  <si>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</si>
  <si>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</si>
  <si>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</si>
  <si>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</si>
  <si>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</si>
  <si>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</si>
  <si>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</si>
  <si>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</si>
  <si>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</si>
  <si>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</si>
  <si>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</si>
  <si>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</si>
  <si>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</si>
  <si>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</si>
  <si>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</si>
  <si>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</si>
  <si>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</si>
  <si>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</si>
  <si>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</si>
  <si>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</si>
  <si>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</si>
  <si>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</si>
  <si>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</si>
  <si>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</si>
  <si>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</si>
  <si>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</si>
  <si>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</si>
  <si>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</si>
  <si>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</si>
  <si>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</si>
  <si>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</si>
  <si>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</si>
  <si>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</si>
  <si>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</si>
  <si>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</si>
  <si>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</si>
  <si>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</si>
  <si>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</si>
  <si>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</si>
  <si>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</si>
  <si>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</si>
  <si>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</si>
  <si>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</si>
  <si>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</si>
  <si>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</si>
  <si>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</si>
  <si>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</si>
  <si>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</si>
  <si>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</si>
  <si>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</si>
  <si>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</si>
  <si>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</si>
  <si>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</si>
  <si>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</si>
  <si>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</si>
  <si>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</si>
  <si>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</si>
  <si>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</si>
  <si>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</si>
  <si>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</si>
  <si>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</si>
  <si>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</si>
  <si>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</si>
  <si>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</si>
  <si>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</si>
  <si>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</si>
  <si>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</si>
  <si>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</si>
  <si>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</si>
  <si>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</si>
  <si>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</si>
  <si>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</si>
  <si>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</si>
  <si>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</si>
  <si>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</si>
  <si>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</si>
  <si>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</si>
  <si>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</si>
  <si>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</si>
  <si>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</si>
  <si>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</si>
  <si>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</si>
  <si>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</si>
  <si>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</si>
  <si>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</si>
  <si>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</si>
  <si>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</si>
  <si>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</si>
  <si>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</si>
  <si>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</si>
  <si>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</si>
  <si>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</si>
  <si>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</si>
  <si>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</si>
  <si>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</si>
  <si>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</si>
  <si>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</si>
  <si>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</si>
  <si>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</si>
  <si>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</si>
  <si>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</si>
  <si>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</si>
  <si>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</si>
  <si>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</si>
  <si>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</si>
  <si>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</si>
  <si>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</si>
  <si>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</si>
  <si>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</si>
  <si>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</si>
  <si>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</si>
  <si>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</si>
  <si>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</si>
  <si>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</si>
  <si>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</si>
  <si>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</si>
  <si>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</si>
  <si>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</si>
  <si>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</si>
  <si>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</si>
  <si>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</si>
  <si>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</si>
  <si>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</si>
  <si>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</si>
  <si>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</si>
  <si>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</si>
  <si>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</si>
  <si>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</si>
  <si>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</si>
  <si>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</si>
  <si>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</si>
  <si>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</si>
  <si>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</si>
  <si>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</si>
  <si>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</si>
  <si>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</si>
  <si>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</si>
  <si>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</si>
  <si>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</si>
  <si>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</si>
  <si>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</si>
  <si>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</si>
  <si>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</si>
  <si>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</si>
  <si>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</si>
  <si>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</si>
  <si>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</si>
  <si>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</si>
  <si>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</si>
  <si>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</si>
  <si>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</si>
  <si>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</si>
  <si>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</si>
  <si>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</si>
  <si>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</si>
  <si>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</si>
  <si>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</si>
  <si>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</si>
  <si>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</si>
  <si>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</si>
  <si>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</si>
  <si>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</si>
  <si>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</si>
  <si>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</si>
  <si>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</si>
  <si>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</si>
  <si>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</si>
  <si>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</si>
  <si>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</si>
  <si>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</si>
  <si>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</si>
  <si>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</si>
  <si>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</si>
  <si>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</si>
  <si>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</si>
  <si>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</si>
  <si>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</si>
  <si>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</si>
  <si>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</si>
  <si>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</si>
  <si>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</si>
  <si>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</si>
  <si>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</si>
  <si>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</si>
  <si>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</si>
  <si>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</si>
  <si>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</si>
  <si>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</si>
  <si>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</si>
  <si>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</si>
  <si>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</si>
  <si>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</si>
  <si>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</si>
  <si>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</si>
  <si>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</si>
  <si>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</si>
  <si>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</si>
  <si>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</si>
  <si>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</si>
  <si>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</si>
  <si>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</si>
  <si>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</si>
  <si>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</si>
  <si>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</si>
  <si>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</si>
  <si>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</si>
  <si>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</si>
  <si>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</si>
  <si>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</si>
  <si>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</si>
  <si>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</si>
  <si>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</si>
  <si>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</si>
  <si>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</si>
  <si>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</si>
  <si>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</si>
  <si>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</si>
  <si>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</si>
  <si>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</si>
  <si>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</si>
  <si>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</si>
  <si>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</si>
  <si>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</si>
  <si>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</si>
  <si>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</si>
  <si>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</si>
  <si>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</si>
  <si>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</si>
  <si>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</si>
  <si>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</si>
  <si>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</si>
  <si>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</si>
  <si>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</si>
  <si>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</si>
  <si>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</si>
  <si>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</si>
  <si>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</si>
  <si>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</si>
  <si>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</si>
  <si>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</si>
  <si>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</si>
  <si>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</si>
  <si>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</si>
  <si>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</si>
  <si>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</si>
  <si>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</si>
  <si>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</si>
  <si>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</si>
  <si>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</si>
  <si>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</si>
  <si>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</si>
  <si>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</si>
  <si>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</si>
  <si>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</si>
  <si>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</si>
  <si>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</si>
  <si>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</si>
  <si>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</si>
  <si>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</si>
  <si>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</si>
  <si>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</si>
  <si>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</si>
  <si>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</si>
  <si>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</si>
  <si>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</si>
  <si>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</si>
  <si>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</si>
  <si>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</si>
  <si>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</si>
  <si>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</si>
  <si>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</si>
  <si>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</si>
  <si>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</si>
  <si>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</si>
  <si>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</si>
  <si>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</si>
  <si>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</si>
  <si>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</si>
  <si>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</si>
  <si>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</si>
  <si>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</si>
  <si>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</si>
  <si>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</si>
  <si>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</si>
  <si>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</si>
  <si>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</si>
  <si>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</si>
  <si>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</si>
  <si>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</si>
  <si>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</si>
  <si>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</si>
  <si>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</si>
  <si>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</si>
  <si>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</si>
  <si>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</si>
  <si>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</si>
  <si>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</si>
  <si>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</si>
  <si>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</si>
  <si>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</si>
  <si>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</si>
  <si>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</si>
  <si>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</si>
  <si>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</si>
  <si>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</si>
  <si>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</si>
  <si>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</si>
  <si>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</si>
  <si>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</si>
  <si>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</si>
  <si>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</si>
  <si>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</si>
  <si>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</si>
  <si>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</si>
  <si>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</si>
  <si>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</si>
  <si>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</si>
  <si>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</si>
  <si>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</si>
  <si>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</si>
  <si>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</si>
  <si>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</si>
  <si>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</si>
  <si>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</si>
  <si>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</si>
  <si>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</si>
  <si>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</si>
  <si>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</si>
  <si>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</si>
  <si>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</si>
  <si>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</si>
  <si>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</si>
  <si>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</si>
  <si>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</si>
  <si>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</si>
  <si>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</si>
  <si>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</si>
  <si>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</si>
  <si>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</si>
  <si>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</si>
  <si>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</si>
  <si>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</si>
  <si>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</si>
  <si>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</si>
  <si>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</si>
  <si>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</si>
  <si>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</si>
  <si>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</si>
  <si>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</si>
  <si>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</si>
  <si>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</si>
  <si>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</si>
  <si>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</si>
  <si>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</si>
  <si>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</si>
  <si>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</si>
  <si>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</si>
  <si>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</si>
  <si>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</si>
  <si>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</si>
  <si>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</si>
  <si>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</si>
  <si>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</si>
  <si>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</si>
  <si>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</si>
  <si>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</si>
  <si>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</si>
  <si>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</si>
  <si>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</si>
  <si>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</si>
  <si>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</si>
  <si>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</si>
  <si>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</si>
  <si>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</si>
  <si>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</si>
  <si>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</si>
  <si>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</si>
  <si>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</si>
  <si>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</si>
  <si>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</si>
  <si>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</si>
  <si>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</si>
  <si>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</si>
  <si>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</si>
  <si>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</si>
  <si>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</si>
  <si>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</si>
  <si>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</si>
  <si>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</si>
  <si>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</si>
  <si>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</si>
  <si>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</si>
  <si>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</si>
  <si>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</si>
  <si>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</si>
  <si>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</si>
  <si>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</si>
  <si>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</si>
  <si>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</si>
  <si>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</si>
  <si>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</si>
  <si>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</si>
  <si>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</si>
  <si>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</si>
  <si>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</si>
  <si>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</si>
  <si>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</si>
  <si>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</si>
  <si>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</si>
  <si>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</si>
  <si>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</si>
  <si>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</si>
  <si>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</si>
  <si>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</si>
  <si>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</si>
  <si>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</si>
  <si>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</si>
  <si>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</si>
  <si>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</si>
  <si>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</si>
  <si>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</si>
  <si>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</si>
  <si>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</si>
  <si>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</si>
  <si>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</si>
  <si>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</si>
  <si>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</si>
  <si>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</si>
  <si>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</si>
  <si>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</si>
  <si>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</si>
  <si>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</si>
  <si>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</si>
  <si>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</si>
  <si>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</si>
  <si>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</si>
  <si>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</si>
  <si>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</si>
  <si>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</si>
  <si>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</si>
  <si>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</si>
  <si>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</si>
  <si>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</si>
  <si>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</si>
  <si>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</si>
  <si>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</si>
  <si>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</si>
  <si>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</si>
  <si>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</si>
  <si>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</si>
  <si>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</si>
  <si>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</si>
  <si>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</si>
  <si>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</si>
  <si>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</si>
  <si>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</si>
  <si>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</si>
  <si>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</si>
  <si>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</si>
  <si>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</si>
  <si>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</si>
  <si>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</si>
  <si>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</si>
  <si>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</si>
  <si>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</si>
  <si>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</si>
  <si>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</si>
  <si>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</si>
  <si>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</si>
  <si>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</si>
  <si>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</si>
  <si>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</si>
  <si>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</si>
  <si>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</si>
  <si>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</si>
  <si>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</si>
  <si>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</si>
  <si>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</si>
  <si>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</si>
  <si>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</si>
  <si>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</si>
  <si>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</si>
  <si>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</si>
  <si>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</si>
  <si>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</si>
  <si>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</si>
  <si>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</si>
  <si>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</si>
  <si>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</si>
  <si>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</si>
  <si>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</si>
  <si>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</si>
  <si>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</si>
  <si>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</si>
  <si>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</si>
  <si>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</si>
  <si>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</si>
  <si>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</si>
  <si>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</si>
  <si>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</si>
  <si>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</si>
  <si>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</si>
  <si>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</si>
  <si>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</si>
  <si>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</si>
  <si>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</si>
  <si>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</si>
  <si>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</si>
  <si>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</si>
  <si>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</si>
  <si>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</si>
  <si>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</si>
  <si>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</si>
  <si>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</si>
  <si>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</si>
  <si>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</si>
  <si>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</si>
  <si>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</si>
  <si>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</si>
  <si>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</si>
  <si>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</si>
  <si>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</si>
  <si>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</si>
  <si>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</si>
  <si>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</si>
  <si>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</si>
  <si>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</si>
  <si>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</si>
  <si>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</si>
  <si>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</si>
  <si>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</si>
  <si>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</si>
  <si>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</si>
  <si>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</si>
  <si>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</si>
  <si>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</si>
  <si>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</si>
  <si>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</si>
  <si>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</si>
  <si>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</si>
  <si>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</si>
  <si>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医療法人社団ますお会柏の葉北総病院</t>
    <phoneticPr fontId="3"/>
  </si>
  <si>
    <t>〒270-0113 流山市駒木台２３３－４</t>
    <phoneticPr fontId="3"/>
  </si>
  <si>
    <t>〇</t>
  </si>
  <si>
    <t>医療法人</t>
  </si>
  <si>
    <t>複数の診療科で活用</t>
  </si>
  <si>
    <t>内科</t>
  </si>
  <si>
    <t>整形外科</t>
  </si>
  <si>
    <t>リハビリテーション科</t>
  </si>
  <si>
    <t>療養病棟入院料１</t>
  </si>
  <si>
    <t>ＤＰＣ病院ではない</t>
  </si>
  <si>
    <t>有</t>
  </si>
  <si>
    <t>-</t>
    <phoneticPr fontId="3"/>
  </si>
  <si>
    <t>２階病棟</t>
  </si>
  <si>
    <t>慢性期機能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</si>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</sst>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7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1048</v>
      </c>
    </row>
    <row r="90" spans="1:23" s="21" customFormat="1">
      <c r="A90" s="243"/>
      <c r="B90" s="1"/>
      <c r="C90" s="3"/>
      <c r="D90" s="3"/>
      <c r="E90" s="3"/>
      <c r="F90" s="3"/>
      <c r="G90" s="3"/>
      <c r="H90" s="287"/>
      <c r="I90" s="67" t="s">
        <v>36</v>
      </c>
      <c r="J90" s="68"/>
      <c r="K90" s="69"/>
      <c r="L90" s="262" t="s">
        <v>1047</v>
      </c>
      <c r="M90" s="262" t="s">
        <v>1047</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112</v>
      </c>
      <c r="K103" s="237" t="str">
        <f t="shared" si="1"/>
        <v/>
      </c>
      <c r="L103" s="258">
        <v>56</v>
      </c>
      <c r="M103" s="258">
        <v>56</v>
      </c>
    </row>
    <row r="104" spans="1:22" s="83" customFormat="1" ht="34.5" customHeight="1">
      <c r="A104" s="244" t="s">
        <v>614</v>
      </c>
      <c r="B104" s="84"/>
      <c r="C104" s="395"/>
      <c r="D104" s="396"/>
      <c r="E104" s="427"/>
      <c r="F104" s="428"/>
      <c r="G104" s="319" t="s">
        <v>47</v>
      </c>
      <c r="H104" s="321"/>
      <c r="I104" s="419"/>
      <c r="J104" s="256">
        <f t="shared" si="0"/>
        <v>112</v>
      </c>
      <c r="K104" s="237" t="str">
        <f t="shared" si="1"/>
        <v/>
      </c>
      <c r="L104" s="258">
        <v>56</v>
      </c>
      <c r="M104" s="258">
        <v>56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112</v>
      </c>
      <c r="K106" s="237" t="str">
        <f t="shared" si="1"/>
        <v/>
      </c>
      <c r="L106" s="258">
        <v>56</v>
      </c>
      <c r="M106" s="258">
        <v>56</v>
      </c>
    </row>
    <row r="107" spans="1:22" s="83" customFormat="1" ht="34.5" customHeight="1">
      <c r="A107" s="244" t="s">
        <v>614</v>
      </c>
      <c r="B107" s="84"/>
      <c r="C107" s="395"/>
      <c r="D107" s="396"/>
      <c r="E107" s="427"/>
      <c r="F107" s="428"/>
      <c r="G107" s="319" t="s">
        <v>47</v>
      </c>
      <c r="H107" s="321"/>
      <c r="I107" s="419"/>
      <c r="J107" s="256">
        <f t="shared" si="0"/>
        <v>112</v>
      </c>
      <c r="K107" s="237" t="str">
        <f t="shared" si="1"/>
        <v/>
      </c>
      <c r="L107" s="258">
        <v>56</v>
      </c>
      <c r="M107" s="258">
        <v>56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112</v>
      </c>
      <c r="K109" s="237" t="str">
        <f t="shared" si="1"/>
        <v/>
      </c>
      <c r="L109" s="258">
        <v>56</v>
      </c>
      <c r="M109" s="258">
        <v>56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row>
    <row r="132" spans="1:22" s="83" customFormat="1" ht="34.5" customHeight="1">
      <c r="A132" s="244" t="s">
        <v>621</v>
      </c>
      <c r="B132" s="84"/>
      <c r="C132" s="295"/>
      <c r="D132" s="297"/>
      <c r="E132" s="319" t="s">
        <v>58</v>
      </c>
      <c r="F132" s="320"/>
      <c r="G132" s="320"/>
      <c r="H132" s="321"/>
      <c r="I132" s="388"/>
      <c r="J132" s="101"/>
      <c r="K132" s="102"/>
      <c r="L132" s="82">
        <v>56</v>
      </c>
      <c r="M132" s="82">
        <v>56</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113</v>
      </c>
      <c r="K157" s="264" t="str">
        <f t="shared" si="3"/>
        <v/>
      </c>
      <c r="L157" s="117">
        <v>57</v>
      </c>
      <c r="M157" s="117">
        <v>56</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2.6</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13</v>
      </c>
      <c r="K269" s="81" t="str">
        <f t="shared" si="8"/>
        <v/>
      </c>
      <c r="L269" s="147">
        <v>7</v>
      </c>
      <c r="M269" s="147">
        <v>6</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0.4</v>
      </c>
      <c r="M270" s="148">
        <v>2</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4</v>
      </c>
      <c r="M271" s="147">
        <v>8</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c r="M272" s="148">
        <v>0</v>
      </c>
    </row>
    <row r="273" spans="1:13" s="83" customFormat="1" ht="34.5" customHeight="1">
      <c r="A273" s="249" t="s">
        <v>727</v>
      </c>
      <c r="B273" s="120"/>
      <c r="C273" s="370" t="s">
        <v>152</v>
      </c>
      <c r="D273" s="371"/>
      <c r="E273" s="371"/>
      <c r="F273" s="371"/>
      <c r="G273" s="370" t="s">
        <v>146</v>
      </c>
      <c r="H273" s="370"/>
      <c r="I273" s="403"/>
      <c r="J273" s="266">
        <f t="shared" si="9"/>
        <v>31</v>
      </c>
      <c r="K273" s="81" t="str">
        <f t="shared" si="8"/>
        <v/>
      </c>
      <c r="L273" s="147">
        <v>16</v>
      </c>
      <c r="M273" s="147">
        <v>15</v>
      </c>
    </row>
    <row r="274" spans="1:13" s="83" customFormat="1" ht="34.5" customHeight="1">
      <c r="A274" s="249" t="s">
        <v>727</v>
      </c>
      <c r="B274" s="120"/>
      <c r="C274" s="371"/>
      <c r="D274" s="371"/>
      <c r="E274" s="371"/>
      <c r="F274" s="371"/>
      <c r="G274" s="370" t="s">
        <v>148</v>
      </c>
      <c r="H274" s="370"/>
      <c r="I274" s="403"/>
      <c r="J274" s="266">
        <f t="shared" si="9"/>
        <v>3.1</v>
      </c>
      <c r="K274" s="81" t="str">
        <f t="shared" si="8"/>
        <v/>
      </c>
      <c r="L274" s="148">
        <v>1.3</v>
      </c>
      <c r="M274" s="148">
        <v>1.8</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0.8</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0.7</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row>
    <row r="325" spans="1:22" s="83" customFormat="1" ht="34.5" customHeight="1">
      <c r="A325" s="249" t="s">
        <v>748</v>
      </c>
      <c r="B325" s="159"/>
      <c r="C325" s="389" t="s">
        <v>172</v>
      </c>
      <c r="D325" s="389"/>
      <c r="E325" s="389"/>
      <c r="F325" s="356"/>
      <c r="G325" s="370" t="s">
        <v>145</v>
      </c>
      <c r="H325" s="288" t="s">
        <v>173</v>
      </c>
      <c r="I325" s="353"/>
      <c r="J325" s="266">
        <v>1</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2</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1</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99</v>
      </c>
      <c r="K392" s="81" t="str">
        <f t="shared" ref="K392:K397" si="12">IF(OR(COUNTIF(L392:M392,"未確認")&gt;0,COUNTIF(L392:M392,"~*")&gt;0),"※","")</f>
        <v/>
      </c>
      <c r="L392" s="147">
        <v>49</v>
      </c>
      <c r="M392" s="147">
        <v>50</v>
      </c>
    </row>
    <row r="393" spans="1:22" s="83" customFormat="1" ht="34.5" customHeight="1">
      <c r="A393" s="249" t="s">
        <v>773</v>
      </c>
      <c r="B393" s="84"/>
      <c r="C393" s="369"/>
      <c r="D393" s="379"/>
      <c r="E393" s="319" t="s">
        <v>224</v>
      </c>
      <c r="F393" s="320"/>
      <c r="G393" s="320"/>
      <c r="H393" s="321"/>
      <c r="I393" s="342"/>
      <c r="J393" s="140">
        <f t="shared" si="11"/>
        <v>99</v>
      </c>
      <c r="K393" s="81" t="str">
        <f t="shared" si="12"/>
        <v/>
      </c>
      <c r="L393" s="147">
        <v>49</v>
      </c>
      <c r="M393" s="147">
        <v>50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35730</v>
      </c>
      <c r="K396" s="81" t="str">
        <f t="shared" si="12"/>
        <v/>
      </c>
      <c r="L396" s="147">
        <v>17876</v>
      </c>
      <c r="M396" s="147">
        <v>17854</v>
      </c>
    </row>
    <row r="397" spans="1:22" s="83" customFormat="1" ht="34.5" customHeight="1">
      <c r="A397" s="250" t="s">
        <v>777</v>
      </c>
      <c r="B397" s="119"/>
      <c r="C397" s="369"/>
      <c r="D397" s="319" t="s">
        <v>228</v>
      </c>
      <c r="E397" s="320"/>
      <c r="F397" s="320"/>
      <c r="G397" s="320"/>
      <c r="H397" s="321"/>
      <c r="I397" s="343"/>
      <c r="J397" s="140">
        <f t="shared" si="11"/>
        <v>76</v>
      </c>
      <c r="K397" s="81" t="str">
        <f t="shared" si="12"/>
        <v/>
      </c>
      <c r="L397" s="147">
        <v>37</v>
      </c>
      <c r="M397" s="147">
        <v>39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99</v>
      </c>
      <c r="K405" s="81" t="str">
        <f t="shared" ref="K405:K422" si="14">IF(OR(COUNTIF(L405:M405,"未確認")&gt;0,COUNTIF(L405:M405,"~*")&gt;0),"※","")</f>
        <v/>
      </c>
      <c r="L405" s="147">
        <v>49</v>
      </c>
      <c r="M405" s="147">
        <v>50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0</v>
      </c>
      <c r="M407" s="147">
        <v>1</v>
      </c>
    </row>
    <row r="408" spans="1:22" s="83" customFormat="1" ht="34.5" customHeight="1">
      <c r="A408" s="251" t="s">
        <v>781</v>
      </c>
      <c r="B408" s="119"/>
      <c r="C408" s="368"/>
      <c r="D408" s="368"/>
      <c r="E408" s="319" t="s">
        <v>236</v>
      </c>
      <c r="F408" s="320"/>
      <c r="G408" s="320"/>
      <c r="H408" s="321"/>
      <c r="I408" s="360"/>
      <c r="J408" s="140">
        <f t="shared" si="13"/>
        <v>97</v>
      </c>
      <c r="K408" s="81" t="str">
        <f t="shared" si="14"/>
        <v/>
      </c>
      <c r="L408" s="147">
        <v>49</v>
      </c>
      <c r="M408" s="147">
        <v>48</v>
      </c>
    </row>
    <row r="409" spans="1:22" s="83" customFormat="1" ht="34.5" customHeight="1">
      <c r="A409" s="251" t="s">
        <v>782</v>
      </c>
      <c r="B409" s="119"/>
      <c r="C409" s="368"/>
      <c r="D409" s="368"/>
      <c r="E409" s="316" t="s">
        <v>986</v>
      </c>
      <c r="F409" s="317"/>
      <c r="G409" s="317"/>
      <c r="H409" s="318"/>
      <c r="I409" s="360"/>
      <c r="J409" s="140">
        <f t="shared" si="13"/>
        <v>1</v>
      </c>
      <c r="K409" s="81" t="str">
        <f t="shared" si="14"/>
        <v/>
      </c>
      <c r="L409" s="147">
        <v>0</v>
      </c>
      <c r="M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76</v>
      </c>
      <c r="K413" s="81" t="str">
        <f t="shared" si="14"/>
        <v/>
      </c>
      <c r="L413" s="147">
        <v>37</v>
      </c>
      <c r="M413" s="147">
        <v>39</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1</v>
      </c>
      <c r="K415" s="81" t="str">
        <f t="shared" si="14"/>
        <v/>
      </c>
      <c r="L415" s="147">
        <v>1</v>
      </c>
      <c r="M415" s="147">
        <v>0</v>
      </c>
    </row>
    <row r="416" spans="1:22" s="83" customFormat="1" ht="34.5" customHeight="1">
      <c r="A416" s="251" t="s">
        <v>789</v>
      </c>
      <c r="B416" s="119"/>
      <c r="C416" s="368"/>
      <c r="D416" s="368"/>
      <c r="E416" s="319" t="s">
        <v>243</v>
      </c>
      <c r="F416" s="320"/>
      <c r="G416" s="320"/>
      <c r="H416" s="321"/>
      <c r="I416" s="360"/>
      <c r="J416" s="140">
        <f t="shared" si="13"/>
        <v>25</v>
      </c>
      <c r="K416" s="81" t="str">
        <f t="shared" si="14"/>
        <v/>
      </c>
      <c r="L416" s="147">
        <v>9</v>
      </c>
      <c r="M416" s="147">
        <v>16</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1</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3</v>
      </c>
      <c r="K420" s="81" t="str">
        <f t="shared" si="14"/>
        <v/>
      </c>
      <c r="L420" s="147">
        <v>1</v>
      </c>
      <c r="M420" s="147">
        <v>2</v>
      </c>
    </row>
    <row r="421" spans="1:22" s="83" customFormat="1" ht="34.5" customHeight="1">
      <c r="A421" s="251" t="s">
        <v>794</v>
      </c>
      <c r="B421" s="119"/>
      <c r="C421" s="368"/>
      <c r="D421" s="368"/>
      <c r="E421" s="319" t="s">
        <v>247</v>
      </c>
      <c r="F421" s="320"/>
      <c r="G421" s="320"/>
      <c r="H421" s="321"/>
      <c r="I421" s="360"/>
      <c r="J421" s="140">
        <f t="shared" si="13"/>
        <v>46</v>
      </c>
      <c r="K421" s="81" t="str">
        <f t="shared" si="14"/>
        <v/>
      </c>
      <c r="L421" s="147">
        <v>25</v>
      </c>
      <c r="M421" s="147">
        <v>21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76</v>
      </c>
      <c r="K430" s="193" t="str">
        <f>IF(OR(COUNTIF(L430:M430,"未確認")&gt;0,COUNTIF(L430:M430,"~*")&gt;0),"※","")</f>
        <v/>
      </c>
      <c r="L430" s="147">
        <v>37</v>
      </c>
      <c r="M430" s="147">
        <v>39</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76</v>
      </c>
      <c r="K433" s="193" t="str">
        <f>IF(OR(COUNTIF(L433:M433,"未確認")&gt;0,COUNTIF(L433:M433,"~*")&gt;0),"※","")</f>
        <v/>
      </c>
      <c r="L433" s="147">
        <v>37</v>
      </c>
      <c r="M433" s="147">
        <v>39</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111</v>
      </c>
      <c r="K646" s="201" t="str">
        <f t="shared" ref="K646:K660" si="33">IF(OR(COUNTIF(L646:M646,"未確認")&gt;0,COUNTIF(L646:M646,"*")&gt;0),"※","")</f>
        <v/>
      </c>
      <c r="L646" s="117">
        <v>57</v>
      </c>
      <c r="M646" s="117">
        <v>54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110</v>
      </c>
      <c r="K648" s="201" t="str">
        <f t="shared" si="33"/>
        <v/>
      </c>
      <c r="L648" s="117">
        <v>56</v>
      </c>
      <c r="M648" s="117">
        <v>54</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101</v>
      </c>
      <c r="K683" s="201" t="str">
        <f>IF(OR(COUNTIF(L683:M683,"未確認")&gt;0,COUNTIF(L683:M683,"*")&gt;0),"※","")</f>
        <v/>
      </c>
      <c r="L683" s="117">
        <v>51</v>
      </c>
      <c r="M683" s="117">
        <v>50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t="str">
        <f>IF(SUM(L685:M685)=0,IF(COUNTIF(L685:M685,"未確認")&gt;0,"未確認",IF(COUNTIF(L685:M685,"~*")&gt;0,"*",SUM(L685:M685))),SUM(L685:M685))</f>
        <v>*</v>
      </c>
      <c r="K685" s="201" t="str">
        <f>IF(OR(COUNTIF(L685:M685,"未確認")&gt;0,COUNTIF(L685:M685,"*")&gt;0),"※","")</f>
        <v>※</v>
      </c>
      <c r="L685" s="117" t="s">
        <v>541</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A33E3D-57BB-429D-BD55-02C68FE44EA6}"/>
    <hyperlink ref="J71:L71" location="病院!B464" display="・手術の状況" xr:uid="{F5DCBCDC-5325-441F-916C-81A2905D7CD1}"/>
    <hyperlink ref="J72:L72" location="病院!B500" display="・がん、脳卒中、心筋梗塞、分娩、精神医療への対応状況" xr:uid="{E76EC331-2EB6-46BD-BB80-507603DF5BE2}"/>
    <hyperlink ref="J73:L73" location="病院!B541" display="・重症患者への対応状況" xr:uid="{BBA4D279-89E7-45C0-9C4E-267558F97D51}"/>
    <hyperlink ref="J74:L74" location="病院!B586" display="・救急医療の実施状況" xr:uid="{C34C8392-9BCE-4EEA-9CBE-BE8BF1FB09F4}"/>
    <hyperlink ref="J75:L75" location="病院!B609" display="・急性期後の支援、在宅復帰の支援の状況" xr:uid="{4487AB07-2BE4-4991-A7F2-F06E3EF4373B}"/>
    <hyperlink ref="J76:L76" location="病院!B627" display="・全身管理の状況" xr:uid="{4DED43BA-9557-432F-8A22-01A011B9B64B}"/>
    <hyperlink ref="J78:L78" location="病院!B679" display="・長期療養患者の受入状況" xr:uid="{E8DE6B15-74B8-4833-8D70-E8754A57A0DF}"/>
    <hyperlink ref="J77:L77" location="病院!B642" display="・リハビリテーションの実施状況" xr:uid="{6C5C49C9-7AE9-43C3-A800-1E9EB6589A11}"/>
    <hyperlink ref="J79:L79" location="病院!B689" display="・重度の障害児等の受入状況" xr:uid="{4F8C28C6-70F9-4384-BB2B-E0D658B1F47A}"/>
    <hyperlink ref="J80:L80" location="病院!B702" display="・医科歯科の連携状況" xr:uid="{0F103F36-3514-4720-8453-8CE875963F0D}"/>
    <hyperlink ref="M71:N71" location="'病院(H30案)'!B448" display="・手術の状況" xr:uid="{C15AA02C-3691-4774-9371-1E14FFCEC3BD}"/>
    <hyperlink ref="M72:N72" location="'病院(H30案)'!B484" display="・がん、脳卒中、心筋梗塞、分娩、精神医療への対応状況" xr:uid="{B8FA3B42-EE6C-4053-80F9-52E0D9046A1B}"/>
    <hyperlink ref="M73:N73" location="'病院(H30案)'!B525" display="・重症患者への対応状況" xr:uid="{53072D12-B93E-4BAA-A63B-F946B6CF6B35}"/>
    <hyperlink ref="M74:N74" location="'病院(H30案)'!B570" display="・救急医療の実施状況" xr:uid="{A916E05F-9BD6-409F-B6A5-C747B9D0F8EB}"/>
    <hyperlink ref="M75:N75" location="'病院(H30案)'!B593" display="・急性期後の支援、在宅復帰の支援の状況" xr:uid="{DD301BF3-4D34-45DC-AD54-216EAC04F053}"/>
    <hyperlink ref="C71:G71" location="病院!B87" display="・設置主体" xr:uid="{0347809E-E18C-4101-8BCB-DA1DCFD25597}"/>
    <hyperlink ref="C72:G72" location="病院!B95" display="・病床の状況" xr:uid="{B7890FD9-0DEB-4A64-9290-8D6B768CF6BE}"/>
    <hyperlink ref="C73:G73" location="病院!B116" display="・診療科" xr:uid="{90CC3090-33C3-46C7-BB9F-4B473BEC2BC6}"/>
    <hyperlink ref="C74:G74" location="病院!B127" display="・入院基本料・特定入院料及び届出病床数" xr:uid="{220DFF22-2956-4158-92A7-0AA14DED7777}"/>
    <hyperlink ref="C75:G75" location="病院!B141" display="・算定する入院基本用・特定入院料等の状況" xr:uid="{0EACBF48-3E01-4DB8-811C-F71BCED9B46F}"/>
    <hyperlink ref="C76:G76" location="病院!B224" display="・DPC医療機関群の種類" xr:uid="{868576CA-D0D3-4A94-BB81-ED9A1B350541}"/>
    <hyperlink ref="C77:G77" location="病院!B232" display="・救急告示病院、二次救急医療施設、三次救急医療施設の告示・認定の有無" xr:uid="{72A22BB9-D270-4F96-B7F8-D0BA2D76B711}"/>
    <hyperlink ref="C78:F78" location="病院!B242" display="・承認の有無" xr:uid="{6072F290-2AC1-4194-A9A0-6540E4C962BF}"/>
    <hyperlink ref="C79:F79" location="病院!B251" display="・診療報酬の届出の有無" xr:uid="{90535516-5908-49BA-93E1-F7AF0E8B197E}"/>
    <hyperlink ref="C80:F80" location="病院!B261" display="・職員数の状況" xr:uid="{2F1307D8-BCB1-47EA-90DD-93D1BD5CE2EA}"/>
    <hyperlink ref="C81:F81" location="病院!B320" display="・退院調整部門の設置状況" xr:uid="{D9BB88CB-8050-472F-963D-86818BE2F990}"/>
    <hyperlink ref="C82:F82" location="病院!B340" display="・医療機器の台数" xr:uid="{5D92C762-A368-4C69-A715-98B9E3477C4A}"/>
    <hyperlink ref="C83:G83" location="病院!B365" display="・過去1年間の間に病棟の再編・見直しがあった場合の報告対象期間" xr:uid="{34033D5E-AF8C-4C64-9315-8CBC806C4D7B}"/>
    <hyperlink ref="H71:I71" location="病院!B388" display="・入院患者の状況（年間）" xr:uid="{D13FB27F-74D9-4FA8-8AC1-887651266A3D}"/>
    <hyperlink ref="H72:I72" location="病院!B401" display="・入院患者の状況（年間／入棟前の場所・退棟先の場所の状況）" xr:uid="{05293CD0-D8C4-486B-83CA-77C336358FD5}"/>
    <hyperlink ref="H73:I73" location="病院!B426" display="・退院後に在宅医療を必要とする患者の状況" xr:uid="{F7F32E32-A6CA-4A14-B662-8EE42EFE15A5}"/>
    <hyperlink ref="H74:I74" location="病院!B438" display="・看取りを行った患者数" xr:uid="{6ADE6097-0569-44B2-A6D7-CA90B420DB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2019-11-15T06:35:34Z</dcterms:modified>
</cp:coreProperties>
</file>