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9320" windowHeight="12120" activeTab="0"/>
  </bookViews>
  <sheets>
    <sheet name="入力シート" sheetId="1" r:id="rId1"/>
    <sheet name="　納　付　書　" sheetId="2" r:id="rId2"/>
    <sheet name="コード" sheetId="3" state="hidden" r:id="rId3"/>
  </sheets>
  <definedNames>
    <definedName name="_xlnm.Print_Area" localSheetId="1">'　納　付　書　'!$B$2:$BL$74</definedName>
  </definedNames>
  <calcPr fullCalcOnLoad="1"/>
</workbook>
</file>

<file path=xl/sharedStrings.xml><?xml version="1.0" encoding="utf-8"?>
<sst xmlns="http://schemas.openxmlformats.org/spreadsheetml/2006/main" count="213" uniqueCount="138">
  <si>
    <r>
      <rPr>
        <b/>
        <sz val="9"/>
        <color indexed="10"/>
        <rFont val="ＭＳ Ｐゴシック"/>
        <family val="3"/>
      </rPr>
      <t>※</t>
    </r>
    <r>
      <rPr>
        <b/>
        <sz val="9"/>
        <color indexed="62"/>
        <rFont val="ＭＳ Ｐゴシック"/>
        <family val="3"/>
      </rPr>
      <t>課税県税事務所：</t>
    </r>
  </si>
  <si>
    <t>郵便番号：</t>
  </si>
  <si>
    <r>
      <rPr>
        <b/>
        <sz val="9"/>
        <color indexed="10"/>
        <rFont val="ＭＳ Ｐゴシック"/>
        <family val="3"/>
      </rPr>
      <t>※</t>
    </r>
    <r>
      <rPr>
        <b/>
        <sz val="9"/>
        <color indexed="62"/>
        <rFont val="ＭＳ Ｐゴシック"/>
        <family val="3"/>
      </rPr>
      <t>住所（所在地）：</t>
    </r>
  </si>
  <si>
    <r>
      <rPr>
        <b/>
        <sz val="9"/>
        <color indexed="10"/>
        <rFont val="ＭＳ Ｐゴシック"/>
        <family val="3"/>
      </rPr>
      <t>※</t>
    </r>
    <r>
      <rPr>
        <b/>
        <sz val="9"/>
        <color indexed="62"/>
        <rFont val="ＭＳ Ｐゴシック"/>
        <family val="3"/>
      </rPr>
      <t>氏名（法人名称）：</t>
    </r>
  </si>
  <si>
    <t>年</t>
  </si>
  <si>
    <t>月</t>
  </si>
  <si>
    <t>円</t>
  </si>
  <si>
    <t>延滞金</t>
  </si>
  <si>
    <t>過少申告加算金</t>
  </si>
  <si>
    <t>不申告加算金</t>
  </si>
  <si>
    <t>重加算金</t>
  </si>
  <si>
    <t>合　　　　計</t>
  </si>
  <si>
    <t>都道府県コード</t>
  </si>
  <si>
    <t>領 　 収  　証 　 書 　　公</t>
  </si>
  <si>
    <t>納  付  （納 入）  書 　　公</t>
  </si>
  <si>
    <t>領  収  済  通  知  書 　公</t>
  </si>
  <si>
    <t>県税</t>
  </si>
  <si>
    <t>口　　座　　番　　号</t>
  </si>
  <si>
    <t>加　　入　　者</t>
  </si>
  <si>
    <t>　（住所）</t>
  </si>
  <si>
    <t>　（氏名）</t>
  </si>
  <si>
    <t>様</t>
  </si>
  <si>
    <t>年　　度</t>
  </si>
  <si>
    <t>課  税  番  号</t>
  </si>
  <si>
    <t>年　度</t>
  </si>
  <si>
    <t>税目</t>
  </si>
  <si>
    <t>課税地</t>
  </si>
  <si>
    <t>期　　　別</t>
  </si>
  <si>
    <t>事由</t>
  </si>
  <si>
    <t>課 税 番 号</t>
  </si>
  <si>
    <t>05</t>
  </si>
  <si>
    <t>調 定 事 由</t>
  </si>
  <si>
    <t>06</t>
  </si>
  <si>
    <t>過少申告
加算金</t>
  </si>
  <si>
    <t>07</t>
  </si>
  <si>
    <t>不申告
加算金</t>
  </si>
  <si>
    <t>08</t>
  </si>
  <si>
    <t>09</t>
  </si>
  <si>
    <t>合計</t>
  </si>
  <si>
    <t>11</t>
  </si>
  <si>
    <t>　上記金額を領収しました。</t>
  </si>
  <si>
    <t>領 収 日 付 印</t>
  </si>
  <si>
    <t>課税
事務所</t>
  </si>
  <si>
    <t>納付（納入）場所</t>
  </si>
  <si>
    <t>日　　計</t>
  </si>
  <si>
    <t>口</t>
  </si>
  <si>
    <t>取りまとめ店</t>
  </si>
  <si>
    <r>
      <t xml:space="preserve">指定金融
機関名
</t>
    </r>
    <r>
      <rPr>
        <sz val="8"/>
        <color indexed="8"/>
        <rFont val="ＭＳ Ｐ明朝"/>
        <family val="1"/>
      </rPr>
      <t>（取りまとめ店）</t>
    </r>
  </si>
  <si>
    <r>
      <rPr>
        <sz val="8"/>
        <color indexed="8"/>
        <rFont val="ＭＳ Ｐ明朝"/>
        <family val="1"/>
      </rPr>
      <t>千葉県指定金融機関</t>
    </r>
    <r>
      <rPr>
        <sz val="9"/>
        <color indexed="8"/>
        <rFont val="ＭＳ Ｐ明朝"/>
        <family val="1"/>
      </rPr>
      <t xml:space="preserve">
千葉銀行県庁支店</t>
    </r>
  </si>
  <si>
    <t>納税者保管</t>
  </si>
  <si>
    <t>金融機関又はゆうちょ銀行・郵便局保管</t>
  </si>
  <si>
    <t>県税事務所保管</t>
  </si>
  <si>
    <t>選択事務所コード</t>
  </si>
  <si>
    <t>千葉西県税事務所</t>
  </si>
  <si>
    <t>松戸県税事務所</t>
  </si>
  <si>
    <t>佐倉県税事務所</t>
  </si>
  <si>
    <t>香取県税事務所</t>
  </si>
  <si>
    <t>茂原県税事務所</t>
  </si>
  <si>
    <t>木更津県税事務所</t>
  </si>
  <si>
    <t>中央県税事務所</t>
  </si>
  <si>
    <t>船橋県税事務所</t>
  </si>
  <si>
    <t>柏県税事務所</t>
  </si>
  <si>
    <t>旭県税事務所</t>
  </si>
  <si>
    <t>東金県税事務所</t>
  </si>
  <si>
    <t>館山県税事務所</t>
  </si>
  <si>
    <t>市原県税事務所</t>
  </si>
  <si>
    <t>自動車税事務所</t>
  </si>
  <si>
    <t>納　期　限</t>
  </si>
  <si>
    <t>期　　　　　　　別</t>
  </si>
  <si>
    <t>課税県税事務所はこちらから参照できます　⇒</t>
  </si>
  <si>
    <r>
      <rPr>
        <b/>
        <sz val="9"/>
        <color indexed="10"/>
        <rFont val="ＭＳ Ｐゴシック"/>
        <family val="3"/>
      </rPr>
      <t>※</t>
    </r>
    <r>
      <rPr>
        <b/>
        <sz val="9"/>
        <color indexed="62"/>
        <rFont val="ＭＳ Ｐゴシック"/>
        <family val="3"/>
      </rPr>
      <t>税目：</t>
    </r>
  </si>
  <si>
    <t>日</t>
  </si>
  <si>
    <t>期別選択年</t>
  </si>
  <si>
    <t>期別選択月</t>
  </si>
  <si>
    <t>税目コード</t>
  </si>
  <si>
    <t>納期限年</t>
  </si>
  <si>
    <t>納期限月</t>
  </si>
  <si>
    <t>納期限日</t>
  </si>
  <si>
    <t>個人事業税</t>
  </si>
  <si>
    <t>不動産取得税</t>
  </si>
  <si>
    <t>県たばこ税</t>
  </si>
  <si>
    <t>鉱区税</t>
  </si>
  <si>
    <t>ゴルフ場利用税</t>
  </si>
  <si>
    <t>期別：</t>
  </si>
  <si>
    <r>
      <rPr>
        <b/>
        <sz val="9"/>
        <color indexed="10"/>
        <rFont val="ＭＳ Ｐゴシック"/>
        <family val="3"/>
      </rPr>
      <t>※</t>
    </r>
    <r>
      <rPr>
        <b/>
        <sz val="9"/>
        <color indexed="62"/>
        <rFont val="ＭＳ Ｐゴシック"/>
        <family val="3"/>
      </rPr>
      <t>＜税額＞：</t>
    </r>
  </si>
  <si>
    <t>調定事由：</t>
  </si>
  <si>
    <r>
      <t>県税納付書</t>
    </r>
    <r>
      <rPr>
        <b/>
        <i/>
        <sz val="18"/>
        <color indexed="56"/>
        <rFont val="ＭＳ Ｐゴシック"/>
        <family val="3"/>
      </rPr>
      <t>作成　入力フォーム</t>
    </r>
  </si>
  <si>
    <t>個人事業税</t>
  </si>
  <si>
    <t>定期１期</t>
  </si>
  <si>
    <t>定期２期</t>
  </si>
  <si>
    <t>随時１期</t>
  </si>
  <si>
    <t>随時２期</t>
  </si>
  <si>
    <t>その他</t>
  </si>
  <si>
    <t>不動産取得税</t>
  </si>
  <si>
    <t>00100-0-960228</t>
  </si>
  <si>
    <t>00150-4-960613</t>
  </si>
  <si>
    <t>00110‐2-960229</t>
  </si>
  <si>
    <t>00160-8-960232</t>
  </si>
  <si>
    <t>00130-7-960603</t>
  </si>
  <si>
    <t>00170-0-960233</t>
  </si>
  <si>
    <t>00100-4-960236</t>
  </si>
  <si>
    <t>00110-6-960237</t>
  </si>
  <si>
    <t>00190-3-960235</t>
  </si>
  <si>
    <t>00180-1-960234</t>
  </si>
  <si>
    <t>00160-2-960240</t>
  </si>
  <si>
    <t>00120-7-960238</t>
  </si>
  <si>
    <t>00160-1-960265</t>
  </si>
  <si>
    <t>00130-7-960181</t>
  </si>
  <si>
    <t>県たばこ税</t>
  </si>
  <si>
    <t>納付申告</t>
  </si>
  <si>
    <t>納付更正</t>
  </si>
  <si>
    <t>納付決定</t>
  </si>
  <si>
    <t>鉱区税</t>
  </si>
  <si>
    <t>定期課税</t>
  </si>
  <si>
    <t>ゴルフ場利用税</t>
  </si>
  <si>
    <t>納入申告</t>
  </si>
  <si>
    <t>納入更正</t>
  </si>
  <si>
    <t>調定事由区分</t>
  </si>
  <si>
    <t>調定事由</t>
  </si>
  <si>
    <t>調定事由コード</t>
  </si>
  <si>
    <t>※法人県民税・法人事業税・地方法人特別税・軽油引取税・自動車税の納付書は、こちらからダウンロードしてください。</t>
  </si>
  <si>
    <r>
      <rPr>
        <b/>
        <sz val="9"/>
        <color indexed="10"/>
        <rFont val="ＭＳ Ｐゴシック"/>
        <family val="3"/>
      </rPr>
      <t>※</t>
    </r>
    <r>
      <rPr>
        <b/>
        <sz val="9"/>
        <color indexed="62"/>
        <rFont val="ＭＳ Ｐゴシック"/>
        <family val="3"/>
      </rPr>
      <t>課税番号</t>
    </r>
    <r>
      <rPr>
        <b/>
        <sz val="8"/>
        <color indexed="62"/>
        <rFont val="ＭＳ Ｐゴシック"/>
        <family val="3"/>
      </rPr>
      <t>（事業所コード）</t>
    </r>
    <r>
      <rPr>
        <b/>
        <sz val="9"/>
        <color indexed="62"/>
        <rFont val="ＭＳ Ｐゴシック"/>
        <family val="3"/>
      </rPr>
      <t>：</t>
    </r>
  </si>
  <si>
    <r>
      <rPr>
        <sz val="6"/>
        <color indexed="8"/>
        <rFont val="ＭＳ Ｐ明朝"/>
        <family val="1"/>
      </rPr>
      <t>ゆうちょ銀行東京貯金事務センター</t>
    </r>
    <r>
      <rPr>
        <sz val="9"/>
        <color indexed="8"/>
        <rFont val="ＭＳ Ｐ明朝"/>
        <family val="1"/>
      </rPr>
      <t xml:space="preserve">
</t>
    </r>
    <r>
      <rPr>
        <sz val="8"/>
        <color indexed="8"/>
        <rFont val="ＭＳ Ｐ明朝"/>
        <family val="1"/>
      </rPr>
      <t>郵便番号　330-9794</t>
    </r>
  </si>
  <si>
    <t>納期限年コード</t>
  </si>
  <si>
    <t>納期限月コード</t>
  </si>
  <si>
    <t>納期限日コード</t>
  </si>
  <si>
    <r>
      <rPr>
        <b/>
        <sz val="9"/>
        <color indexed="10"/>
        <rFont val="ＭＳ Ｐゴシック"/>
        <family val="3"/>
      </rPr>
      <t>※</t>
    </r>
    <r>
      <rPr>
        <b/>
        <sz val="9"/>
        <color indexed="62"/>
        <rFont val="ＭＳ Ｐゴシック"/>
        <family val="3"/>
      </rPr>
      <t>連絡先電話番号：</t>
    </r>
  </si>
  <si>
    <t>上記の金額を領収済に
つき通知します。</t>
  </si>
  <si>
    <t>合計表示の有無</t>
  </si>
  <si>
    <t>最寄りの千葉県指定金融機関・千葉県指定代理金融機関・千葉県収納代理金融機関・ゆうちょ銀行及び郵便局（関東各都県及び山梨県に所在するものに限る。）・市町村（一部を除く。）・県税事務所</t>
  </si>
  <si>
    <t>http://www.pref.chiba.lg.jp/zeimu/tetsuzuki/youshiki.html</t>
  </si>
  <si>
    <t>随時   （通常はこちらを選択）</t>
  </si>
  <si>
    <t>ｺｰﾄﾞ</t>
  </si>
  <si>
    <t>ｺｰﾄﾞ</t>
  </si>
  <si>
    <t>http://www.pref.chiba.lg.jp/zeimu/jimusho/index.html</t>
  </si>
  <si>
    <t>令和</t>
  </si>
  <si>
    <t>納期限：</t>
  </si>
  <si>
    <t>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</si>
</sst>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92">
    <font>
      <sz val="11"/>
      <color theme="1"/>
      <name val="Calibri"/>
      <family val="3"/>
    </font>
    <font>
      <sz val="11"/>
      <color indexed="8"/>
      <name val="ＭＳ Ｐゴシック"/>
      <family val="3"/>
    </font>
    <font>
      <sz val="6"/>
      <name val="ＭＳ Ｐゴシック"/>
      <family val="3"/>
    </font>
    <font>
      <b/>
      <i/>
      <sz val="18"/>
      <color indexed="56"/>
      <name val="ＭＳ Ｐゴシック"/>
      <family val="3"/>
    </font>
    <font>
      <b/>
      <sz val="9"/>
      <color indexed="62"/>
      <name val="ＭＳ Ｐゴシック"/>
      <family val="3"/>
    </font>
    <font>
      <b/>
      <sz val="9"/>
      <color indexed="10"/>
      <name val="ＭＳ Ｐゴシック"/>
      <family val="3"/>
    </font>
    <font>
      <b/>
      <sz val="11"/>
      <color indexed="8"/>
      <name val="ＭＳ Ｐゴシック"/>
      <family val="3"/>
    </font>
    <font>
      <b/>
      <sz val="10"/>
      <color indexed="8"/>
      <name val="ＭＳ Ｐゴシック"/>
      <family val="3"/>
    </font>
    <font>
      <b/>
      <sz val="9"/>
      <color indexed="8"/>
      <name val="ＭＳ Ｐゴシック"/>
      <family val="3"/>
    </font>
    <font>
      <b/>
      <sz val="12"/>
      <color indexed="8"/>
      <name val="ＭＳ Ｐゴシック"/>
      <family val="3"/>
    </font>
    <font>
      <b/>
      <sz val="8"/>
      <color indexed="62"/>
      <name val="ＭＳ Ｐゴシック"/>
      <family val="3"/>
    </font>
    <font>
      <sz val="6"/>
      <color indexed="8"/>
      <name val="ＭＳ Ｐ明朝"/>
      <family val="1"/>
    </font>
    <font>
      <sz val="8"/>
      <color indexed="8"/>
      <name val="ＭＳ Ｐ明朝"/>
      <family val="1"/>
    </font>
    <font>
      <sz val="11"/>
      <color indexed="8"/>
      <name val="ＭＳ Ｐ明朝"/>
      <family val="1"/>
    </font>
    <font>
      <sz val="14"/>
      <color indexed="8"/>
      <name val="ＭＳ Ｐゴシック"/>
      <family val="3"/>
    </font>
    <font>
      <sz val="9"/>
      <color indexed="8"/>
      <name val="ＭＳ Ｐ明朝"/>
      <family val="1"/>
    </font>
    <font>
      <sz val="14"/>
      <color indexed="8"/>
      <name val="ＭＳ Ｐ明朝"/>
      <family val="1"/>
    </font>
    <font>
      <sz val="10"/>
      <color indexed="8"/>
      <name val="ＭＳ Ｐ明朝"/>
      <family val="1"/>
    </font>
    <font>
      <sz val="11"/>
      <color indexed="8"/>
      <name val="Arial Unicode MS"/>
      <family val="3"/>
    </font>
    <font>
      <b/>
      <sz val="14"/>
      <color indexed="8"/>
      <name val="ＭＳ Ｐゴシック"/>
      <family val="3"/>
    </font>
    <font>
      <sz val="8"/>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3.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u val="single"/>
      <sz val="9"/>
      <color indexed="12"/>
      <name val="ＭＳ Ｐゴシック"/>
      <family val="3"/>
    </font>
    <font>
      <u val="single"/>
      <sz val="8"/>
      <color indexed="12"/>
      <name val="ＭＳ Ｐゴシック"/>
      <family val="3"/>
    </font>
    <font>
      <b/>
      <sz val="8"/>
      <color indexed="56"/>
      <name val="ＭＳ Ｐゴシック"/>
      <family val="3"/>
    </font>
    <font>
      <sz val="4"/>
      <color indexed="8"/>
      <name val="ＭＳ Ｐゴシック"/>
      <family val="3"/>
    </font>
    <font>
      <sz val="9"/>
      <color indexed="49"/>
      <name val="ＭＳ Ｐゴシック"/>
      <family val="3"/>
    </font>
    <font>
      <sz val="9"/>
      <color indexed="53"/>
      <name val="ＭＳ Ｐゴシック"/>
      <family val="3"/>
    </font>
    <font>
      <sz val="11"/>
      <color indexed="8"/>
      <name val="Meiryo UI"/>
      <family val="3"/>
    </font>
    <font>
      <sz val="8"/>
      <color indexed="56"/>
      <name val="ＭＳ Ｐゴシック"/>
      <family val="3"/>
    </font>
    <font>
      <b/>
      <sz val="9"/>
      <color indexed="8"/>
      <name val="Meiryo UI"/>
      <family val="3"/>
    </font>
    <font>
      <sz val="9"/>
      <name val="Meiryo UI"/>
      <family val="3"/>
    </font>
    <font>
      <sz val="10"/>
      <color indexed="9"/>
      <name val="ＭＳ Ｐゴシック"/>
      <family val="3"/>
    </font>
    <font>
      <sz val="10"/>
      <color indexed="13"/>
      <name val="ＭＳ Ｐゴシック"/>
      <family val="3"/>
    </font>
    <font>
      <sz val="10"/>
      <color indexed="9"/>
      <name val="Calibri"/>
      <family val="2"/>
    </font>
    <font>
      <sz val="9"/>
      <color indexed="10"/>
      <name val="ＭＳ Ｐゴシック"/>
      <family val="3"/>
    </font>
    <font>
      <sz val="9"/>
      <color indexed="10"/>
      <name val="Calibri"/>
      <family val="2"/>
    </font>
    <font>
      <sz val="9"/>
      <color indexed="62"/>
      <name val="Calibri"/>
      <family val="2"/>
    </font>
    <font>
      <sz val="9"/>
      <color indexed="62"/>
      <name val="ＭＳ Ｐゴシック"/>
      <family val="3"/>
    </font>
    <font>
      <sz val="9"/>
      <color indexed="62"/>
      <name val="ＭＳ ゴシック"/>
      <family val="3"/>
    </font>
    <font>
      <b/>
      <u val="single"/>
      <sz val="9"/>
      <color indexed="62"/>
      <name val="ＭＳ Ｐゴシック"/>
      <family val="3"/>
    </font>
    <font>
      <b/>
      <u val="single"/>
      <sz val="9"/>
      <color indexed="62"/>
      <name val="Calibri"/>
      <family val="2"/>
    </font>
    <font>
      <sz val="5"/>
      <color indexed="8"/>
      <name val="ＭＳ Ｐ明朝"/>
      <family val="1"/>
    </font>
    <font>
      <sz val="9"/>
      <color indexed="8"/>
      <name val="ＭＳ 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3.2"/>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u val="single"/>
      <sz val="9"/>
      <color theme="10"/>
      <name val="ＭＳ Ｐゴシック"/>
      <family val="3"/>
    </font>
    <font>
      <u val="single"/>
      <sz val="8"/>
      <color theme="10"/>
      <name val="ＭＳ Ｐゴシック"/>
      <family val="3"/>
    </font>
    <font>
      <b/>
      <sz val="8"/>
      <color theme="3"/>
      <name val="Calibri"/>
      <family val="3"/>
    </font>
    <font>
      <sz val="4"/>
      <color theme="1"/>
      <name val="Calibri"/>
      <family val="3"/>
    </font>
    <font>
      <sz val="9"/>
      <color theme="8" tint="-0.24997000396251678"/>
      <name val="Calibri"/>
      <family val="3"/>
    </font>
    <font>
      <sz val="9"/>
      <color theme="9" tint="-0.24997000396251678"/>
      <name val="Calibri"/>
      <family val="3"/>
    </font>
    <font>
      <sz val="11"/>
      <color theme="1"/>
      <name val="Meiryo UI"/>
      <family val="3"/>
    </font>
    <font>
      <b/>
      <sz val="9"/>
      <color theme="1"/>
      <name val="Meiryo UI"/>
      <family val="3"/>
    </font>
    <font>
      <b/>
      <sz val="9"/>
      <color theme="1"/>
      <name val="Calibri"/>
      <family val="3"/>
    </font>
    <font>
      <sz val="8"/>
      <color theme="3"/>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rgb="FFFFFF00"/>
        <bgColor indexed="64"/>
      </patternFill>
    </fill>
    <fill>
      <patternFill patternType="solid">
        <fgColor theme="3" tint="0.799979984760284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2"/>
      </left>
      <right style="thin">
        <color indexed="62"/>
      </right>
      <top style="thin">
        <color indexed="62"/>
      </top>
      <bottom style="thin">
        <color indexed="62"/>
      </bottom>
    </border>
    <border>
      <left style="dashDot"/>
      <right/>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border>
    <border>
      <left style="thin"/>
      <right/>
      <top style="thin"/>
      <bottom/>
    </border>
    <border>
      <left/>
      <right style="thin"/>
      <top style="thin"/>
      <bottom/>
    </border>
    <border>
      <left/>
      <right style="thin"/>
      <top style="thin"/>
      <bottom style="thin"/>
    </border>
    <border>
      <left style="thin">
        <color indexed="62"/>
      </left>
      <right/>
      <top/>
      <bottom/>
    </border>
    <border>
      <left style="medium">
        <color theme="0" tint="-0.4999699890613556"/>
      </left>
      <right style="double">
        <color theme="3"/>
      </right>
      <top style="medium">
        <color theme="0" tint="-0.4999699890613556"/>
      </top>
      <bottom style="thin">
        <color theme="0" tint="-0.3499799966812134"/>
      </bottom>
    </border>
    <border>
      <left style="double">
        <color theme="3"/>
      </left>
      <right style="double">
        <color rgb="FF333399"/>
      </right>
      <top style="double">
        <color rgb="FF333399"/>
      </top>
      <bottom style="double">
        <color rgb="FF333399"/>
      </bottom>
    </border>
    <border>
      <left style="double">
        <color rgb="FF333399"/>
      </left>
      <right style="double">
        <color rgb="FF333399"/>
      </right>
      <top style="double">
        <color rgb="FF333399"/>
      </top>
      <bottom style="double">
        <color rgb="FF333399"/>
      </bottom>
    </border>
    <border>
      <left style="medium">
        <color theme="0" tint="-0.4999699890613556"/>
      </left>
      <right style="double">
        <color rgb="FF333399"/>
      </right>
      <top style="medium">
        <color theme="0" tint="-0.4999699890613556"/>
      </top>
      <bottom style="thin">
        <color theme="0" tint="-0.4999699890613556"/>
      </bottom>
    </border>
    <border>
      <left style="thin">
        <color indexed="62"/>
      </left>
      <right/>
      <top style="thin">
        <color indexed="62"/>
      </top>
      <bottom style="thin">
        <color indexed="62"/>
      </bottom>
    </border>
    <border>
      <left/>
      <right/>
      <top style="thin">
        <color indexed="62"/>
      </top>
      <bottom style="thin">
        <color indexed="62"/>
      </bottom>
    </border>
    <border>
      <left/>
      <right style="thin">
        <color indexed="62"/>
      </right>
      <top style="thin">
        <color indexed="62"/>
      </top>
      <bottom style="thin">
        <color indexed="62"/>
      </bottom>
    </border>
    <border>
      <left style="double">
        <color indexed="62"/>
      </left>
      <right/>
      <top style="double">
        <color indexed="62"/>
      </top>
      <bottom style="double">
        <color indexed="62"/>
      </bottom>
    </border>
    <border>
      <left/>
      <right/>
      <top style="double">
        <color indexed="62"/>
      </top>
      <bottom style="double">
        <color indexed="62"/>
      </bottom>
    </border>
    <border>
      <left/>
      <right style="double">
        <color indexed="62"/>
      </right>
      <top style="double">
        <color indexed="62"/>
      </top>
      <bottom style="double">
        <color indexed="62"/>
      </bottom>
    </border>
    <border>
      <left style="hair"/>
      <right style="thin"/>
      <top style="thin"/>
      <bottom/>
    </border>
    <border>
      <left style="hair"/>
      <right style="thin"/>
      <top/>
      <bottom style="thin"/>
    </border>
    <border>
      <left style="thin"/>
      <right style="hair"/>
      <top style="thin"/>
      <bottom/>
    </border>
    <border>
      <left style="thin"/>
      <right style="hair"/>
      <top/>
      <bottom style="thin"/>
    </border>
    <border>
      <left/>
      <right/>
      <top style="thin"/>
      <bottom style="thin"/>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style="hair"/>
      <right style="hair"/>
      <top style="thin"/>
      <bottom/>
    </border>
    <border>
      <left style="hair"/>
      <right style="hair"/>
      <top/>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1" fillId="0" borderId="0" applyFont="0" applyFill="0" applyBorder="0" applyAlignment="0" applyProtection="0"/>
    <xf numFmtId="0" fontId="67" fillId="0" borderId="0" applyNumberFormat="0" applyFill="0" applyBorder="0" applyAlignment="0" applyProtection="0"/>
    <xf numFmtId="0" fontId="1"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8" fillId="31" borderId="4" applyNumberFormat="0" applyAlignment="0" applyProtection="0"/>
    <xf numFmtId="0" fontId="21" fillId="0" borderId="0">
      <alignment/>
      <protection/>
    </xf>
    <xf numFmtId="0" fontId="79" fillId="0" borderId="0" applyNumberFormat="0" applyFill="0" applyBorder="0" applyAlignment="0" applyProtection="0"/>
    <xf numFmtId="0" fontId="80" fillId="32" borderId="0" applyNumberFormat="0" applyBorder="0" applyAlignment="0" applyProtection="0"/>
  </cellStyleXfs>
  <cellXfs count="287">
    <xf numFmtId="0" fontId="0" fillId="0" borderId="0" xfId="0" applyFont="1" applyAlignment="1">
      <alignment vertical="center"/>
    </xf>
    <xf numFmtId="0" fontId="3" fillId="0" borderId="0" xfId="0" applyFont="1" applyAlignment="1" applyProtection="1">
      <alignment vertical="top"/>
      <protection hidden="1"/>
    </xf>
    <xf numFmtId="0" fontId="4" fillId="0" borderId="0" xfId="0" applyFont="1" applyAlignment="1" applyProtection="1">
      <alignment horizontal="right" vertical="center"/>
      <protection hidden="1"/>
    </xf>
    <xf numFmtId="0" fontId="4" fillId="0" borderId="10" xfId="0" applyFont="1" applyBorder="1" applyAlignment="1" applyProtection="1">
      <alignment horizontal="distributed" indent="1"/>
      <protection hidden="1"/>
    </xf>
    <xf numFmtId="0" fontId="10" fillId="0" borderId="10" xfId="0" applyFont="1" applyBorder="1" applyAlignment="1" applyProtection="1">
      <alignment horizontal="distributed" indent="1"/>
      <protection hidden="1"/>
    </xf>
    <xf numFmtId="0" fontId="4" fillId="33" borderId="10" xfId="0" applyFont="1" applyFill="1" applyBorder="1" applyAlignment="1" applyProtection="1">
      <alignment horizont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11" fillId="0" borderId="0" xfId="0" applyFont="1" applyBorder="1" applyAlignment="1" applyProtection="1">
      <alignment horizontal="center" vertical="center"/>
      <protection hidden="1"/>
    </xf>
    <xf numFmtId="0" fontId="12" fillId="0" borderId="0" xfId="0" applyFont="1" applyAlignment="1" applyProtection="1">
      <alignment vertical="center"/>
      <protection hidden="1"/>
    </xf>
    <xf numFmtId="0" fontId="13" fillId="0" borderId="0" xfId="0" applyFont="1" applyAlignment="1" applyProtection="1">
      <alignment vertical="center"/>
      <protection hidden="1"/>
    </xf>
    <xf numFmtId="0" fontId="0" fillId="0" borderId="11" xfId="0" applyBorder="1" applyAlignment="1" applyProtection="1">
      <alignment vertical="center"/>
      <protection hidden="1"/>
    </xf>
    <xf numFmtId="0" fontId="13" fillId="0" borderId="0"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12" xfId="0" applyFont="1" applyBorder="1" applyAlignment="1" applyProtection="1">
      <alignment vertical="center"/>
      <protection hidden="1"/>
    </xf>
    <xf numFmtId="0" fontId="13" fillId="0" borderId="13" xfId="0" applyFont="1" applyBorder="1" applyAlignment="1" applyProtection="1">
      <alignment vertical="center"/>
      <protection hidden="1"/>
    </xf>
    <xf numFmtId="0" fontId="13" fillId="0" borderId="14" xfId="0" applyFont="1" applyBorder="1" applyAlignment="1" applyProtection="1">
      <alignment vertical="center"/>
      <protection hidden="1"/>
    </xf>
    <xf numFmtId="0" fontId="13" fillId="0" borderId="15" xfId="0" applyFont="1" applyBorder="1" applyAlignment="1" applyProtection="1">
      <alignment horizontal="left"/>
      <protection hidden="1"/>
    </xf>
    <xf numFmtId="0" fontId="16" fillId="0" borderId="15" xfId="0" applyFont="1" applyBorder="1" applyAlignment="1" applyProtection="1">
      <alignment horizontal="center"/>
      <protection hidden="1"/>
    </xf>
    <xf numFmtId="0" fontId="16" fillId="0" borderId="16" xfId="0" applyFont="1" applyBorder="1" applyAlignment="1" applyProtection="1">
      <alignment horizontal="center"/>
      <protection hidden="1"/>
    </xf>
    <xf numFmtId="0" fontId="15" fillId="0" borderId="17" xfId="0" applyFont="1" applyBorder="1" applyAlignment="1" applyProtection="1">
      <alignment vertical="center" textRotation="255"/>
      <protection hidden="1"/>
    </xf>
    <xf numFmtId="0" fontId="17" fillId="0" borderId="18" xfId="0" applyFont="1" applyBorder="1" applyAlignment="1" applyProtection="1">
      <alignment horizontal="left" vertical="center"/>
      <protection hidden="1"/>
    </xf>
    <xf numFmtId="0" fontId="17" fillId="0" borderId="15" xfId="0" applyFont="1" applyBorder="1" applyAlignment="1" applyProtection="1">
      <alignment horizontal="left" vertical="center"/>
      <protection hidden="1"/>
    </xf>
    <xf numFmtId="0" fontId="17" fillId="0" borderId="18" xfId="0" applyFont="1" applyBorder="1" applyAlignment="1" applyProtection="1">
      <alignment vertical="center"/>
      <protection hidden="1"/>
    </xf>
    <xf numFmtId="0" fontId="15" fillId="0" borderId="12" xfId="0" applyFont="1" applyBorder="1" applyAlignment="1" applyProtection="1">
      <alignment vertical="center" textRotation="255"/>
      <protection hidden="1"/>
    </xf>
    <xf numFmtId="0" fontId="13" fillId="0" borderId="12"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17" fillId="0" borderId="19" xfId="0" applyFont="1" applyBorder="1" applyAlignment="1" applyProtection="1">
      <alignment vertical="distributed" wrapText="1"/>
      <protection hidden="1"/>
    </xf>
    <xf numFmtId="0" fontId="17" fillId="0" borderId="18" xfId="0" applyFont="1" applyBorder="1" applyAlignment="1" applyProtection="1">
      <alignment vertical="distributed" wrapText="1"/>
      <protection hidden="1"/>
    </xf>
    <xf numFmtId="0" fontId="17" fillId="0" borderId="20" xfId="0" applyFont="1" applyBorder="1" applyAlignment="1" applyProtection="1">
      <alignment vertical="distributed" wrapText="1"/>
      <protection hidden="1"/>
    </xf>
    <xf numFmtId="0" fontId="15" fillId="0" borderId="21" xfId="0" applyFont="1" applyBorder="1" applyAlignment="1" applyProtection="1">
      <alignment horizontal="right" wrapText="1"/>
      <protection hidden="1"/>
    </xf>
    <xf numFmtId="0" fontId="17" fillId="0" borderId="14" xfId="0" applyFont="1" applyBorder="1" applyAlignment="1" applyProtection="1">
      <alignment vertical="distributed" wrapText="1"/>
      <protection hidden="1"/>
    </xf>
    <xf numFmtId="0" fontId="17" fillId="0" borderId="15" xfId="0" applyFont="1" applyBorder="1" applyAlignment="1" applyProtection="1">
      <alignment vertical="distributed" wrapText="1"/>
      <protection hidden="1"/>
    </xf>
    <xf numFmtId="0" fontId="17" fillId="0" borderId="16" xfId="0" applyFont="1" applyBorder="1" applyAlignment="1" applyProtection="1">
      <alignment vertical="distributed" wrapText="1"/>
      <protection hidden="1"/>
    </xf>
    <xf numFmtId="0" fontId="13" fillId="0" borderId="11" xfId="0" applyFont="1" applyBorder="1" applyAlignment="1" applyProtection="1">
      <alignment vertical="center"/>
      <protection hidden="1"/>
    </xf>
    <xf numFmtId="0" fontId="13" fillId="0" borderId="0" xfId="0" applyFont="1" applyAlignment="1" applyProtection="1">
      <alignment vertical="center" wrapText="1"/>
      <protection hidden="1"/>
    </xf>
    <xf numFmtId="0" fontId="13" fillId="0" borderId="0" xfId="0" applyFont="1" applyAlignment="1" applyProtection="1">
      <alignment vertical="center"/>
      <protection hidden="1"/>
    </xf>
    <xf numFmtId="0" fontId="17" fillId="0" borderId="13" xfId="0" applyFont="1" applyBorder="1" applyAlignment="1" applyProtection="1">
      <alignment vertical="center"/>
      <protection hidden="1"/>
    </xf>
    <xf numFmtId="0" fontId="81" fillId="0" borderId="0" xfId="0" applyFont="1" applyAlignment="1" applyProtection="1">
      <alignment vertical="center"/>
      <protection hidden="1"/>
    </xf>
    <xf numFmtId="0" fontId="82" fillId="0" borderId="0" xfId="43" applyFont="1" applyAlignment="1" applyProtection="1">
      <alignment vertical="center"/>
      <protection hidden="1"/>
    </xf>
    <xf numFmtId="0" fontId="0" fillId="0" borderId="0" xfId="0" applyAlignment="1" applyProtection="1">
      <alignment vertical="center"/>
      <protection hidden="1"/>
    </xf>
    <xf numFmtId="0" fontId="8" fillId="0" borderId="0" xfId="0" applyFont="1" applyAlignment="1" applyProtection="1">
      <alignment vertical="center"/>
      <protection hidden="1"/>
    </xf>
    <xf numFmtId="0" fontId="83" fillId="0" borderId="0" xfId="43" applyFont="1" applyAlignment="1" applyProtection="1">
      <alignment vertical="center"/>
      <protection hidden="1"/>
    </xf>
    <xf numFmtId="0" fontId="7" fillId="0" borderId="0" xfId="0" applyFont="1" applyBorder="1" applyAlignment="1" applyProtection="1">
      <alignment vertical="center"/>
      <protection hidden="1"/>
    </xf>
    <xf numFmtId="0" fontId="4" fillId="0" borderId="22" xfId="0" applyFont="1" applyBorder="1" applyAlignment="1" applyProtection="1">
      <alignment/>
      <protection hidden="1"/>
    </xf>
    <xf numFmtId="0" fontId="4" fillId="0" borderId="22" xfId="0" applyFont="1" applyFill="1" applyBorder="1" applyAlignment="1" applyProtection="1">
      <alignment/>
      <protection hidden="1"/>
    </xf>
    <xf numFmtId="0" fontId="67" fillId="0" borderId="0" xfId="43" applyAlignment="1" applyProtection="1">
      <alignment vertical="center"/>
      <protection hidden="1"/>
    </xf>
    <xf numFmtId="0" fontId="8" fillId="0" borderId="0" xfId="0"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1" fillId="0" borderId="0" xfId="0" applyFont="1" applyAlignment="1" applyProtection="1">
      <alignment vertical="center"/>
      <protection locked="0"/>
    </xf>
    <xf numFmtId="0" fontId="84" fillId="0" borderId="0" xfId="0" applyFont="1" applyAlignment="1" applyProtection="1">
      <alignment/>
      <protection hidden="1"/>
    </xf>
    <xf numFmtId="0" fontId="8" fillId="0" borderId="0" xfId="0" applyFont="1" applyBorder="1" applyAlignment="1" applyProtection="1">
      <alignment horizontal="left" vertical="center"/>
      <protection hidden="1"/>
    </xf>
    <xf numFmtId="0" fontId="81" fillId="0" borderId="0" xfId="0" applyFont="1" applyAlignment="1" applyProtection="1">
      <alignment vertical="center"/>
      <protection/>
    </xf>
    <xf numFmtId="0" fontId="81" fillId="0" borderId="0" xfId="0" applyFont="1" applyAlignment="1" applyProtection="1">
      <alignment horizontal="center" vertical="center"/>
      <protection/>
    </xf>
    <xf numFmtId="49" fontId="0" fillId="0" borderId="0" xfId="0" applyNumberFormat="1" applyAlignment="1" applyProtection="1">
      <alignment vertical="center"/>
      <protection hidden="1"/>
    </xf>
    <xf numFmtId="0" fontId="85" fillId="0" borderId="0" xfId="0" applyFont="1" applyAlignment="1" applyProtection="1">
      <alignment vertical="top"/>
      <protection hidden="1"/>
    </xf>
    <xf numFmtId="0" fontId="81" fillId="34" borderId="0" xfId="0" applyFont="1" applyFill="1" applyAlignment="1" applyProtection="1">
      <alignment vertical="center"/>
      <protection/>
    </xf>
    <xf numFmtId="0" fontId="81" fillId="35" borderId="0" xfId="0" applyFont="1" applyFill="1" applyAlignment="1" applyProtection="1">
      <alignment vertical="center"/>
      <protection/>
    </xf>
    <xf numFmtId="0" fontId="81" fillId="35" borderId="0" xfId="0" applyFont="1" applyFill="1" applyAlignment="1" applyProtection="1">
      <alignment vertical="center"/>
      <protection locked="0"/>
    </xf>
    <xf numFmtId="0" fontId="81" fillId="0" borderId="0" xfId="0" applyFont="1" applyBorder="1" applyAlignment="1" applyProtection="1">
      <alignment vertical="center"/>
      <protection/>
    </xf>
    <xf numFmtId="0" fontId="86" fillId="0" borderId="0" xfId="0" applyFont="1" applyBorder="1" applyAlignment="1" applyProtection="1">
      <alignment vertical="center"/>
      <protection/>
    </xf>
    <xf numFmtId="0" fontId="81" fillId="34" borderId="0" xfId="0" applyFont="1" applyFill="1" applyAlignment="1" applyProtection="1">
      <alignment vertical="center"/>
      <protection locked="0"/>
    </xf>
    <xf numFmtId="0" fontId="81" fillId="0" borderId="0" xfId="0" applyFont="1" applyFill="1" applyAlignment="1" applyProtection="1">
      <alignment vertical="center"/>
      <protection/>
    </xf>
    <xf numFmtId="0" fontId="87" fillId="0" borderId="0" xfId="0" applyFont="1" applyBorder="1" applyAlignment="1" applyProtection="1">
      <alignment vertical="center"/>
      <protection/>
    </xf>
    <xf numFmtId="0" fontId="4" fillId="0" borderId="0" xfId="0" applyFont="1" applyFill="1" applyBorder="1" applyAlignment="1" applyProtection="1">
      <alignment horizontal="right" vertical="center"/>
      <protection hidden="1"/>
    </xf>
    <xf numFmtId="0" fontId="0" fillId="0" borderId="0" xfId="0"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0" fontId="0" fillId="0" borderId="0" xfId="0"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84" fillId="0" borderId="0" xfId="0" applyFont="1" applyAlignment="1" applyProtection="1">
      <alignment horizontal="left"/>
      <protection hidden="1"/>
    </xf>
    <xf numFmtId="0" fontId="88" fillId="0" borderId="0" xfId="0" applyFont="1" applyFill="1" applyBorder="1" applyAlignment="1" applyProtection="1">
      <alignment horizontal="center" vertical="center"/>
      <protection hidden="1"/>
    </xf>
    <xf numFmtId="0" fontId="89" fillId="0" borderId="23" xfId="0" applyFont="1" applyBorder="1" applyAlignment="1" applyProtection="1">
      <alignment horizontal="center" vertical="center"/>
      <protection hidden="1" locked="0"/>
    </xf>
    <xf numFmtId="0" fontId="90" fillId="0" borderId="24" xfId="0" applyFont="1" applyBorder="1" applyAlignment="1" applyProtection="1">
      <alignment vertical="center"/>
      <protection hidden="1" locked="0"/>
    </xf>
    <xf numFmtId="0" fontId="8" fillId="0" borderId="25" xfId="0" applyFont="1" applyBorder="1" applyAlignment="1" applyProtection="1">
      <alignment vertical="center"/>
      <protection hidden="1" locked="0"/>
    </xf>
    <xf numFmtId="0" fontId="89" fillId="0" borderId="26" xfId="0" applyFont="1" applyBorder="1" applyAlignment="1" applyProtection="1">
      <alignment horizontal="center" vertical="center"/>
      <protection hidden="1" locked="0"/>
    </xf>
    <xf numFmtId="0" fontId="90" fillId="0" borderId="25" xfId="0" applyFont="1" applyBorder="1" applyAlignment="1" applyProtection="1">
      <alignment vertical="center"/>
      <protection hidden="1" locked="0"/>
    </xf>
    <xf numFmtId="0" fontId="0" fillId="0" borderId="0" xfId="0" applyFill="1" applyBorder="1" applyAlignment="1" applyProtection="1">
      <alignment horizontal="center" vertical="center"/>
      <protection hidden="1"/>
    </xf>
    <xf numFmtId="0" fontId="83" fillId="0" borderId="0" xfId="43" applyFont="1" applyAlignment="1" applyProtection="1">
      <alignment horizontal="left" vertical="top"/>
      <protection hidden="1" locked="0"/>
    </xf>
    <xf numFmtId="176" fontId="9" fillId="0" borderId="27" xfId="0" applyNumberFormat="1" applyFont="1" applyBorder="1" applyAlignment="1" applyProtection="1">
      <alignment horizontal="right"/>
      <protection locked="0"/>
    </xf>
    <xf numFmtId="176" fontId="9" fillId="0" borderId="28" xfId="0" applyNumberFormat="1" applyFont="1" applyBorder="1" applyAlignment="1" applyProtection="1">
      <alignment horizontal="right"/>
      <protection locked="0"/>
    </xf>
    <xf numFmtId="176" fontId="9" fillId="0" borderId="29" xfId="0" applyNumberFormat="1" applyFont="1" applyBorder="1" applyAlignment="1" applyProtection="1">
      <alignment horizontal="right"/>
      <protection locked="0"/>
    </xf>
    <xf numFmtId="0" fontId="91" fillId="0" borderId="0" xfId="0" applyFont="1" applyAlignment="1" applyProtection="1">
      <alignment horizontal="right" vertical="center"/>
      <protection hidden="1"/>
    </xf>
    <xf numFmtId="49" fontId="6" fillId="0" borderId="0" xfId="0" applyNumberFormat="1" applyFont="1" applyBorder="1" applyAlignment="1" applyProtection="1">
      <alignment horizontal="center" vertical="center"/>
      <protection hidden="1"/>
    </xf>
    <xf numFmtId="176" fontId="9" fillId="33" borderId="10" xfId="0" applyNumberFormat="1" applyFont="1" applyFill="1" applyBorder="1" applyAlignment="1" applyProtection="1">
      <alignment horizontal="right"/>
      <protection hidden="1"/>
    </xf>
    <xf numFmtId="0" fontId="4" fillId="0" borderId="0" xfId="0" applyFont="1" applyAlignment="1" applyProtection="1">
      <alignment horizontal="left" vertical="center"/>
      <protection hidden="1"/>
    </xf>
    <xf numFmtId="0" fontId="82" fillId="0" borderId="0" xfId="43" applyFont="1" applyAlignment="1" applyProtection="1">
      <alignment horizontal="left" vertical="center"/>
      <protection hidden="1" locked="0"/>
    </xf>
    <xf numFmtId="0" fontId="8" fillId="0" borderId="30" xfId="0" applyFont="1" applyBorder="1" applyAlignment="1" applyProtection="1">
      <alignment horizontal="left" vertical="top" wrapText="1"/>
      <protection locked="0"/>
    </xf>
    <xf numFmtId="0" fontId="8" fillId="0" borderId="31" xfId="0" applyFont="1" applyBorder="1" applyAlignment="1" applyProtection="1">
      <alignment horizontal="left" vertical="top"/>
      <protection locked="0"/>
    </xf>
    <xf numFmtId="0" fontId="8" fillId="0" borderId="32" xfId="0" applyFont="1" applyBorder="1" applyAlignment="1" applyProtection="1">
      <alignment horizontal="left" vertical="top"/>
      <protection locked="0"/>
    </xf>
    <xf numFmtId="0" fontId="8" fillId="0" borderId="30" xfId="0" applyFont="1" applyBorder="1" applyAlignment="1" applyProtection="1">
      <alignment horizontal="left" vertical="center" wrapText="1"/>
      <protection locked="0"/>
    </xf>
    <xf numFmtId="0" fontId="8" fillId="0" borderId="31"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0" fontId="4" fillId="0" borderId="0" xfId="0" applyFont="1" applyAlignment="1" applyProtection="1">
      <alignment horizontal="right" vertical="center"/>
      <protection hidden="1"/>
    </xf>
    <xf numFmtId="49" fontId="8" fillId="0" borderId="30" xfId="0" applyNumberFormat="1" applyFont="1" applyBorder="1" applyAlignment="1" applyProtection="1">
      <alignment horizontal="left" vertical="center" wrapText="1"/>
      <protection locked="0"/>
    </xf>
    <xf numFmtId="49" fontId="8" fillId="0" borderId="31" xfId="0" applyNumberFormat="1" applyFont="1" applyBorder="1" applyAlignment="1" applyProtection="1">
      <alignment horizontal="left" vertical="center"/>
      <protection locked="0"/>
    </xf>
    <xf numFmtId="49" fontId="8" fillId="0" borderId="32" xfId="0" applyNumberFormat="1" applyFont="1" applyBorder="1" applyAlignment="1" applyProtection="1">
      <alignment horizontal="left" vertical="center"/>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49" fontId="6" fillId="0" borderId="30" xfId="0" applyNumberFormat="1" applyFont="1" applyBorder="1" applyAlignment="1" applyProtection="1">
      <alignment horizontal="center" vertical="center"/>
      <protection locked="0"/>
    </xf>
    <xf numFmtId="49" fontId="6" fillId="0" borderId="31" xfId="0" applyNumberFormat="1" applyFont="1" applyBorder="1" applyAlignment="1" applyProtection="1">
      <alignment horizontal="center" vertical="center"/>
      <protection locked="0"/>
    </xf>
    <xf numFmtId="49" fontId="6" fillId="0" borderId="32" xfId="0" applyNumberFormat="1" applyFont="1" applyBorder="1" applyAlignment="1" applyProtection="1">
      <alignment horizontal="center" vertical="center"/>
      <protection locked="0"/>
    </xf>
    <xf numFmtId="0" fontId="15" fillId="0" borderId="19" xfId="0" applyFont="1" applyBorder="1" applyAlignment="1" applyProtection="1">
      <alignment horizontal="distributed" vertical="center"/>
      <protection hidden="1"/>
    </xf>
    <xf numFmtId="0" fontId="15" fillId="0" borderId="18" xfId="0" applyFont="1" applyBorder="1" applyAlignment="1" applyProtection="1">
      <alignment horizontal="distributed" vertical="center"/>
      <protection hidden="1"/>
    </xf>
    <xf numFmtId="0" fontId="15" fillId="0" borderId="20" xfId="0" applyFont="1" applyBorder="1" applyAlignment="1" applyProtection="1">
      <alignment horizontal="distributed" vertical="center"/>
      <protection hidden="1"/>
    </xf>
    <xf numFmtId="0" fontId="15" fillId="0" borderId="14" xfId="0" applyFont="1" applyBorder="1" applyAlignment="1" applyProtection="1">
      <alignment horizontal="distributed" vertical="center"/>
      <protection hidden="1"/>
    </xf>
    <xf numFmtId="0" fontId="15" fillId="0" borderId="15" xfId="0" applyFont="1" applyBorder="1" applyAlignment="1" applyProtection="1">
      <alignment horizontal="distributed" vertical="center"/>
      <protection hidden="1"/>
    </xf>
    <xf numFmtId="0" fontId="15" fillId="0" borderId="16" xfId="0" applyFont="1" applyBorder="1" applyAlignment="1" applyProtection="1">
      <alignment horizontal="distributed" vertical="center"/>
      <protection hidden="1"/>
    </xf>
    <xf numFmtId="0" fontId="12" fillId="0" borderId="19"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58" fontId="12" fillId="0" borderId="19" xfId="0" applyNumberFormat="1" applyFont="1" applyBorder="1" applyAlignment="1" applyProtection="1">
      <alignment horizontal="center" vertical="center" textRotation="255" shrinkToFit="1"/>
      <protection hidden="1"/>
    </xf>
    <xf numFmtId="58" fontId="12" fillId="0" borderId="14" xfId="0" applyNumberFormat="1" applyFont="1" applyBorder="1" applyAlignment="1" applyProtection="1">
      <alignment horizontal="center" vertical="center" textRotation="255" shrinkToFit="1"/>
      <protection hidden="1"/>
    </xf>
    <xf numFmtId="0" fontId="15" fillId="0" borderId="18" xfId="0" applyFont="1" applyBorder="1" applyAlignment="1" applyProtection="1">
      <alignment horizontal="center" vertical="center" shrinkToFit="1"/>
      <protection hidden="1"/>
    </xf>
    <xf numFmtId="0" fontId="15" fillId="0" borderId="20" xfId="0" applyFont="1" applyBorder="1" applyAlignment="1" applyProtection="1">
      <alignment horizontal="center" vertical="center" shrinkToFit="1"/>
      <protection hidden="1"/>
    </xf>
    <xf numFmtId="0" fontId="15" fillId="0" borderId="15" xfId="0" applyFont="1" applyBorder="1" applyAlignment="1" applyProtection="1">
      <alignment horizontal="center" vertical="center" shrinkToFit="1"/>
      <protection hidden="1"/>
    </xf>
    <xf numFmtId="0" fontId="15" fillId="0" borderId="16" xfId="0" applyFont="1" applyBorder="1" applyAlignment="1" applyProtection="1">
      <alignment horizontal="center" vertical="center" shrinkToFit="1"/>
      <protection hidden="1"/>
    </xf>
    <xf numFmtId="0" fontId="11" fillId="0" borderId="19" xfId="0" applyFont="1" applyBorder="1" applyAlignment="1" applyProtection="1">
      <alignment horizontal="center" vertical="center" textRotation="255"/>
      <protection hidden="1"/>
    </xf>
    <xf numFmtId="0" fontId="11" fillId="0" borderId="14" xfId="0" applyFont="1" applyBorder="1" applyAlignment="1" applyProtection="1">
      <alignment horizontal="center" vertical="center" textRotation="255"/>
      <protection hidden="1"/>
    </xf>
    <xf numFmtId="0" fontId="18" fillId="0" borderId="33" xfId="0" applyFont="1" applyBorder="1" applyAlignment="1" applyProtection="1">
      <alignment horizontal="center" vertical="center"/>
      <protection hidden="1"/>
    </xf>
    <xf numFmtId="0" fontId="18" fillId="0" borderId="34" xfId="0" applyFont="1" applyBorder="1" applyAlignment="1" applyProtection="1">
      <alignment horizontal="center" vertical="center"/>
      <protection hidden="1"/>
    </xf>
    <xf numFmtId="0" fontId="18" fillId="0" borderId="35" xfId="0" applyFont="1" applyBorder="1" applyAlignment="1" applyProtection="1">
      <alignment horizontal="center" vertical="center"/>
      <protection hidden="1"/>
    </xf>
    <xf numFmtId="0" fontId="18" fillId="0" borderId="3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37"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5" fillId="0" borderId="19" xfId="0" applyFont="1" applyBorder="1" applyAlignment="1" applyProtection="1">
      <alignment horizontal="distributed" vertical="top"/>
      <protection hidden="1"/>
    </xf>
    <xf numFmtId="0" fontId="15" fillId="0" borderId="18" xfId="0" applyFont="1" applyBorder="1" applyAlignment="1" applyProtection="1">
      <alignment horizontal="distributed" vertical="top"/>
      <protection hidden="1"/>
    </xf>
    <xf numFmtId="0" fontId="15" fillId="0" borderId="20" xfId="0" applyFont="1" applyBorder="1" applyAlignment="1" applyProtection="1">
      <alignment horizontal="distributed" vertical="top"/>
      <protection hidden="1"/>
    </xf>
    <xf numFmtId="0" fontId="15" fillId="0" borderId="14" xfId="0" applyFont="1" applyBorder="1" applyAlignment="1" applyProtection="1">
      <alignment horizontal="distributed" vertical="top"/>
      <protection hidden="1"/>
    </xf>
    <xf numFmtId="0" fontId="15" fillId="0" borderId="15" xfId="0" applyFont="1" applyBorder="1" applyAlignment="1" applyProtection="1">
      <alignment horizontal="distributed" vertical="top"/>
      <protection hidden="1"/>
    </xf>
    <xf numFmtId="0" fontId="15" fillId="0" borderId="16" xfId="0" applyFont="1" applyBorder="1" applyAlignment="1" applyProtection="1">
      <alignment horizontal="distributed" vertical="top"/>
      <protection hidden="1"/>
    </xf>
    <xf numFmtId="0" fontId="17" fillId="0" borderId="19"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0" fontId="17" fillId="0" borderId="20" xfId="0"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5" fillId="0" borderId="19" xfId="0" applyFont="1" applyBorder="1" applyAlignment="1" applyProtection="1">
      <alignment horizontal="distributed" vertical="center" wrapText="1"/>
      <protection hidden="1"/>
    </xf>
    <xf numFmtId="0" fontId="11" fillId="0" borderId="19"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 fillId="0" borderId="19" xfId="0" applyFont="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1" fillId="0" borderId="20" xfId="0" applyFont="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0" fontId="1" fillId="0" borderId="15" xfId="0" applyFont="1" applyBorder="1" applyAlignment="1" applyProtection="1">
      <alignment horizontal="center" vertical="center"/>
      <protection hidden="1"/>
    </xf>
    <xf numFmtId="0" fontId="1" fillId="0" borderId="16"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20"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15" fillId="0" borderId="15"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1" fillId="0" borderId="19" xfId="0" applyFont="1" applyBorder="1" applyAlignment="1" applyProtection="1">
      <alignment horizontal="left" vertical="center"/>
      <protection hidden="1"/>
    </xf>
    <xf numFmtId="0" fontId="11" fillId="0" borderId="18" xfId="0" applyFont="1" applyBorder="1" applyAlignment="1" applyProtection="1">
      <alignment horizontal="left" vertical="center"/>
      <protection hidden="1"/>
    </xf>
    <xf numFmtId="0" fontId="11" fillId="0" borderId="20" xfId="0" applyFont="1" applyBorder="1" applyAlignment="1" applyProtection="1">
      <alignment horizontal="left" vertical="center"/>
      <protection hidden="1"/>
    </xf>
    <xf numFmtId="0" fontId="13" fillId="0" borderId="0" xfId="0" applyFont="1" applyBorder="1" applyAlignment="1" applyProtection="1">
      <alignment horizontal="left"/>
      <protection hidden="1"/>
    </xf>
    <xf numFmtId="0" fontId="13" fillId="0" borderId="0" xfId="0" applyFont="1" applyBorder="1" applyAlignment="1" applyProtection="1">
      <alignment horizontal="left" vertical="center" wrapText="1"/>
      <protection hidden="1"/>
    </xf>
    <xf numFmtId="0" fontId="13" fillId="0" borderId="41" xfId="0" applyFont="1" applyBorder="1" applyAlignment="1" applyProtection="1">
      <alignment horizontal="center" vertical="center"/>
      <protection hidden="1"/>
    </xf>
    <xf numFmtId="0" fontId="13" fillId="0" borderId="42" xfId="0" applyFont="1" applyBorder="1" applyAlignment="1" applyProtection="1">
      <alignment horizontal="center" vertical="center"/>
      <protection hidden="1"/>
    </xf>
    <xf numFmtId="0" fontId="13" fillId="0" borderId="43" xfId="0" applyFont="1" applyBorder="1" applyAlignment="1" applyProtection="1">
      <alignment horizontal="center" vertical="center"/>
      <protection hidden="1"/>
    </xf>
    <xf numFmtId="0" fontId="11" fillId="0" borderId="12"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13" xfId="0" applyFont="1" applyBorder="1" applyAlignment="1" applyProtection="1">
      <alignment horizontal="left" vertical="center"/>
      <protection hidden="1"/>
    </xf>
    <xf numFmtId="0" fontId="16" fillId="0" borderId="0" xfId="0" applyFont="1" applyBorder="1" applyAlignment="1" applyProtection="1">
      <alignment horizontal="left" shrinkToFit="1"/>
      <protection hidden="1"/>
    </xf>
    <xf numFmtId="0" fontId="16" fillId="0" borderId="0"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7" fillId="0" borderId="37" xfId="0" applyNumberFormat="1" applyFont="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13" fillId="0" borderId="37"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17" xfId="0" applyNumberFormat="1" applyFont="1" applyBorder="1" applyAlignment="1" applyProtection="1">
      <alignment horizontal="center" vertical="center"/>
      <protection hidden="1"/>
    </xf>
    <xf numFmtId="0" fontId="13" fillId="0" borderId="21" xfId="0" applyNumberFormat="1" applyFont="1" applyBorder="1" applyAlignment="1" applyProtection="1">
      <alignment horizontal="center" vertical="center"/>
      <protection hidden="1"/>
    </xf>
    <xf numFmtId="0" fontId="11" fillId="0" borderId="17" xfId="0" applyFont="1" applyBorder="1" applyAlignment="1" applyProtection="1">
      <alignment horizontal="center" vertical="center"/>
      <protection hidden="1"/>
    </xf>
    <xf numFmtId="0" fontId="11" fillId="0" borderId="21" xfId="0" applyFont="1" applyBorder="1" applyAlignment="1" applyProtection="1">
      <alignment horizontal="center" vertical="center"/>
      <protection hidden="1"/>
    </xf>
    <xf numFmtId="0" fontId="17" fillId="0" borderId="17" xfId="0" applyFont="1" applyFill="1" applyBorder="1" applyAlignment="1" applyProtection="1">
      <alignment horizontal="center" vertical="center"/>
      <protection hidden="1"/>
    </xf>
    <xf numFmtId="0" fontId="17" fillId="0" borderId="37"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0" fontId="15" fillId="0" borderId="37" xfId="0" applyFont="1" applyBorder="1" applyAlignment="1" applyProtection="1">
      <alignment horizontal="center" vertical="center"/>
      <protection hidden="1"/>
    </xf>
    <xf numFmtId="0" fontId="15" fillId="0" borderId="21" xfId="0" applyFont="1" applyBorder="1" applyAlignment="1" applyProtection="1">
      <alignment horizontal="center" vertical="center"/>
      <protection hidden="1"/>
    </xf>
    <xf numFmtId="0" fontId="15" fillId="0" borderId="19" xfId="0" applyFont="1" applyBorder="1" applyAlignment="1" applyProtection="1">
      <alignment horizontal="center" vertical="center" textRotation="255"/>
      <protection hidden="1"/>
    </xf>
    <xf numFmtId="0" fontId="15" fillId="0" borderId="14" xfId="0" applyFont="1" applyBorder="1" applyAlignment="1" applyProtection="1">
      <alignment horizontal="center" vertical="center" textRotation="255"/>
      <protection hidden="1"/>
    </xf>
    <xf numFmtId="0" fontId="17" fillId="0" borderId="18" xfId="0" applyFont="1" applyBorder="1" applyAlignment="1" applyProtection="1">
      <alignment horizontal="distributed" vertical="center"/>
      <protection hidden="1"/>
    </xf>
    <xf numFmtId="0" fontId="17" fillId="0" borderId="15" xfId="0" applyFont="1" applyBorder="1" applyAlignment="1" applyProtection="1">
      <alignment horizontal="distributed" vertical="center"/>
      <protection hidden="1"/>
    </xf>
    <xf numFmtId="0" fontId="13" fillId="0" borderId="37" xfId="0" applyFont="1" applyFill="1" applyBorder="1" applyAlignment="1" applyProtection="1">
      <alignment horizontal="center" vertical="center"/>
      <protection hidden="1"/>
    </xf>
    <xf numFmtId="0" fontId="17" fillId="0" borderId="17" xfId="0" applyFont="1" applyBorder="1" applyAlignment="1" applyProtection="1">
      <alignment horizontal="distributed" vertical="center" wrapText="1" indent="1"/>
      <protection hidden="1"/>
    </xf>
    <xf numFmtId="0" fontId="17" fillId="0" borderId="37" xfId="0" applyFont="1" applyBorder="1" applyAlignment="1" applyProtection="1">
      <alignment horizontal="distributed" vertical="center" indent="1"/>
      <protection hidden="1"/>
    </xf>
    <xf numFmtId="0" fontId="17" fillId="0" borderId="21" xfId="0" applyFont="1" applyBorder="1" applyAlignment="1" applyProtection="1">
      <alignment horizontal="distributed" vertical="center" indent="1"/>
      <protection hidden="1"/>
    </xf>
    <xf numFmtId="0" fontId="17" fillId="0" borderId="17" xfId="0" applyFont="1" applyBorder="1" applyAlignment="1" applyProtection="1">
      <alignment horizontal="distributed" vertical="center" indent="1"/>
      <protection hidden="1"/>
    </xf>
    <xf numFmtId="0" fontId="13" fillId="0" borderId="37" xfId="0" applyNumberFormat="1" applyFont="1" applyBorder="1" applyAlignment="1" applyProtection="1">
      <alignment horizontal="center" vertical="center"/>
      <protection hidden="1"/>
    </xf>
    <xf numFmtId="0" fontId="18" fillId="0" borderId="44" xfId="0" applyFont="1" applyBorder="1" applyAlignment="1" applyProtection="1">
      <alignment horizontal="center" vertical="center"/>
      <protection hidden="1"/>
    </xf>
    <xf numFmtId="0" fontId="18" fillId="0" borderId="45" xfId="0" applyFont="1" applyBorder="1" applyAlignment="1" applyProtection="1">
      <alignment horizontal="center" vertical="center"/>
      <protection hidden="1"/>
    </xf>
    <xf numFmtId="49" fontId="17" fillId="0" borderId="46" xfId="0" applyNumberFormat="1" applyFont="1" applyBorder="1" applyAlignment="1" applyProtection="1">
      <alignment horizontal="center" vertical="center"/>
      <protection hidden="1"/>
    </xf>
    <xf numFmtId="49" fontId="17" fillId="0" borderId="47" xfId="0" applyNumberFormat="1" applyFont="1" applyBorder="1" applyAlignment="1" applyProtection="1">
      <alignment horizontal="center" vertical="center"/>
      <protection hidden="1"/>
    </xf>
    <xf numFmtId="0" fontId="17" fillId="0" borderId="12" xfId="0"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0" applyFont="1" applyBorder="1" applyAlignment="1" applyProtection="1">
      <alignment vertical="center"/>
      <protection hidden="1"/>
    </xf>
    <xf numFmtId="0" fontId="17" fillId="0" borderId="18" xfId="0" applyFont="1" applyBorder="1" applyAlignment="1" applyProtection="1">
      <alignment vertical="center"/>
      <protection hidden="1"/>
    </xf>
    <xf numFmtId="0" fontId="17" fillId="0" borderId="14"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19" fillId="0" borderId="19" xfId="0" applyFont="1" applyBorder="1" applyAlignment="1" applyProtection="1">
      <alignment horizontal="center" vertical="center"/>
      <protection hidden="1"/>
    </xf>
    <xf numFmtId="0" fontId="19" fillId="0" borderId="18" xfId="0" applyFont="1" applyBorder="1" applyAlignment="1" applyProtection="1">
      <alignment horizontal="center" vertical="center"/>
      <protection hidden="1"/>
    </xf>
    <xf numFmtId="0" fontId="19" fillId="0" borderId="20" xfId="0" applyFont="1" applyBorder="1" applyAlignment="1" applyProtection="1">
      <alignment horizontal="center" vertical="center"/>
      <protection hidden="1"/>
    </xf>
    <xf numFmtId="0" fontId="19" fillId="0" borderId="12"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0" borderId="13" xfId="0" applyFont="1" applyBorder="1" applyAlignment="1" applyProtection="1">
      <alignment horizontal="center" vertical="center"/>
      <protection hidden="1"/>
    </xf>
    <xf numFmtId="0" fontId="19" fillId="0" borderId="14" xfId="0" applyFont="1" applyBorder="1" applyAlignment="1" applyProtection="1">
      <alignment horizontal="center" vertical="center"/>
      <protection hidden="1"/>
    </xf>
    <xf numFmtId="0" fontId="19" fillId="0" borderId="15" xfId="0" applyFont="1" applyBorder="1" applyAlignment="1" applyProtection="1">
      <alignment horizontal="center" vertical="center"/>
      <protection hidden="1"/>
    </xf>
    <xf numFmtId="0" fontId="19" fillId="0" borderId="16" xfId="0" applyFont="1" applyBorder="1" applyAlignment="1" applyProtection="1">
      <alignment horizontal="center" vertical="center"/>
      <protection hidden="1"/>
    </xf>
    <xf numFmtId="0" fontId="11" fillId="0" borderId="19" xfId="0" applyFont="1" applyBorder="1" applyAlignment="1" applyProtection="1">
      <alignment horizontal="distributed" vertical="center" wrapText="1"/>
      <protection hidden="1"/>
    </xf>
    <xf numFmtId="0" fontId="11" fillId="0" borderId="18" xfId="0" applyFont="1" applyBorder="1" applyAlignment="1" applyProtection="1">
      <alignment horizontal="distributed" vertical="center"/>
      <protection hidden="1"/>
    </xf>
    <xf numFmtId="0" fontId="11" fillId="0" borderId="20" xfId="0" applyFont="1" applyBorder="1" applyAlignment="1" applyProtection="1">
      <alignment horizontal="distributed" vertical="center"/>
      <protection hidden="1"/>
    </xf>
    <xf numFmtId="0" fontId="11" fillId="0" borderId="12" xfId="0" applyFont="1" applyBorder="1" applyAlignment="1" applyProtection="1">
      <alignment horizontal="distributed" vertical="center"/>
      <protection hidden="1"/>
    </xf>
    <xf numFmtId="0" fontId="11" fillId="0" borderId="0" xfId="0" applyFont="1" applyBorder="1" applyAlignment="1" applyProtection="1">
      <alignment horizontal="distributed" vertical="center"/>
      <protection hidden="1"/>
    </xf>
    <xf numFmtId="0" fontId="11" fillId="0" borderId="13" xfId="0" applyFont="1" applyBorder="1" applyAlignment="1" applyProtection="1">
      <alignment horizontal="distributed" vertical="center"/>
      <protection hidden="1"/>
    </xf>
    <xf numFmtId="0" fontId="11" fillId="0" borderId="14" xfId="0" applyFont="1" applyBorder="1" applyAlignment="1" applyProtection="1">
      <alignment horizontal="distributed" vertical="center"/>
      <protection hidden="1"/>
    </xf>
    <xf numFmtId="0" fontId="11" fillId="0" borderId="15" xfId="0" applyFont="1" applyBorder="1" applyAlignment="1" applyProtection="1">
      <alignment horizontal="distributed" vertical="center"/>
      <protection hidden="1"/>
    </xf>
    <xf numFmtId="0" fontId="11" fillId="0" borderId="16" xfId="0" applyFont="1" applyBorder="1" applyAlignment="1" applyProtection="1">
      <alignment horizontal="distributed" vertical="center"/>
      <protection hidden="1"/>
    </xf>
    <xf numFmtId="0" fontId="15" fillId="0" borderId="19" xfId="0" applyFont="1" applyBorder="1" applyAlignment="1" applyProtection="1">
      <alignment horizontal="center" vertical="center"/>
      <protection hidden="1"/>
    </xf>
    <xf numFmtId="0" fontId="15" fillId="0" borderId="18" xfId="0" applyFont="1" applyBorder="1" applyAlignment="1" applyProtection="1">
      <alignment horizontal="center" vertical="center"/>
      <protection hidden="1"/>
    </xf>
    <xf numFmtId="0" fontId="15" fillId="0" borderId="20"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20" xfId="0" applyFont="1" applyBorder="1" applyAlignment="1" applyProtection="1">
      <alignment horizontal="center" vertical="center" textRotation="255"/>
      <protection hidden="1"/>
    </xf>
    <xf numFmtId="0" fontId="15" fillId="0" borderId="12" xfId="0" applyFont="1" applyBorder="1" applyAlignment="1" applyProtection="1">
      <alignment horizontal="center" vertical="center" textRotation="255"/>
      <protection hidden="1"/>
    </xf>
    <xf numFmtId="0" fontId="15" fillId="0" borderId="13" xfId="0" applyFont="1" applyBorder="1" applyAlignment="1" applyProtection="1">
      <alignment horizontal="center" vertical="center" textRotation="255"/>
      <protection hidden="1"/>
    </xf>
    <xf numFmtId="0" fontId="15" fillId="0" borderId="16" xfId="0" applyFont="1" applyBorder="1" applyAlignment="1" applyProtection="1">
      <alignment horizontal="center" vertical="center" textRotation="255"/>
      <protection hidden="1"/>
    </xf>
    <xf numFmtId="0" fontId="15" fillId="0" borderId="12" xfId="0" applyFont="1" applyBorder="1" applyAlignment="1" applyProtection="1">
      <alignment horizontal="left" vertical="distributed" wrapText="1"/>
      <protection hidden="1"/>
    </xf>
    <xf numFmtId="0" fontId="15" fillId="0" borderId="0" xfId="0" applyFont="1" applyBorder="1" applyAlignment="1" applyProtection="1">
      <alignment horizontal="left" vertical="distributed" wrapText="1"/>
      <protection hidden="1"/>
    </xf>
    <xf numFmtId="0" fontId="15" fillId="0" borderId="13" xfId="0" applyFont="1" applyBorder="1" applyAlignment="1" applyProtection="1">
      <alignment horizontal="left" vertical="distributed" wrapText="1"/>
      <protection hidden="1"/>
    </xf>
    <xf numFmtId="0" fontId="14" fillId="0" borderId="19" xfId="0" applyFont="1" applyBorder="1" applyAlignment="1" applyProtection="1">
      <alignment horizontal="left" vertical="center" wrapText="1"/>
      <protection hidden="1"/>
    </xf>
    <xf numFmtId="0" fontId="14" fillId="0" borderId="18" xfId="0" applyFont="1" applyBorder="1" applyAlignment="1" applyProtection="1">
      <alignment horizontal="left" vertical="center" wrapText="1"/>
      <protection hidden="1"/>
    </xf>
    <xf numFmtId="0" fontId="14" fillId="0" borderId="20" xfId="0" applyFont="1" applyBorder="1" applyAlignment="1" applyProtection="1">
      <alignment horizontal="left" vertical="center" wrapText="1"/>
      <protection hidden="1"/>
    </xf>
    <xf numFmtId="0" fontId="14" fillId="0" borderId="12" xfId="0" applyFont="1" applyBorder="1" applyAlignment="1" applyProtection="1">
      <alignment horizontal="left" vertical="center" wrapText="1"/>
      <protection hidden="1"/>
    </xf>
    <xf numFmtId="0" fontId="14" fillId="0" borderId="0" xfId="0" applyFont="1" applyBorder="1" applyAlignment="1" applyProtection="1">
      <alignment horizontal="left" vertical="center" wrapText="1"/>
      <protection hidden="1"/>
    </xf>
    <xf numFmtId="0" fontId="14" fillId="0" borderId="13" xfId="0" applyFont="1" applyBorder="1" applyAlignment="1" applyProtection="1">
      <alignment horizontal="left" vertical="center" wrapText="1"/>
      <protection hidden="1"/>
    </xf>
    <xf numFmtId="0" fontId="14" fillId="0" borderId="14" xfId="0" applyFont="1" applyBorder="1" applyAlignment="1" applyProtection="1">
      <alignment horizontal="left" vertical="center" wrapText="1"/>
      <protection hidden="1"/>
    </xf>
    <xf numFmtId="0" fontId="14" fillId="0" borderId="15" xfId="0" applyFont="1" applyBorder="1" applyAlignment="1" applyProtection="1">
      <alignment horizontal="left" vertical="center" wrapText="1"/>
      <protection hidden="1"/>
    </xf>
    <xf numFmtId="0" fontId="14" fillId="0" borderId="16" xfId="0" applyFont="1" applyBorder="1" applyAlignment="1" applyProtection="1">
      <alignment horizontal="left" vertical="center" wrapText="1"/>
      <protection hidden="1"/>
    </xf>
    <xf numFmtId="0" fontId="15" fillId="0" borderId="17" xfId="0" applyFont="1" applyBorder="1" applyAlignment="1" applyProtection="1">
      <alignment horizontal="center" vertical="distributed" wrapText="1"/>
      <protection hidden="1"/>
    </xf>
    <xf numFmtId="0" fontId="15" fillId="0" borderId="37" xfId="0" applyFont="1" applyBorder="1" applyAlignment="1" applyProtection="1">
      <alignment horizontal="center" vertical="distributed" wrapText="1"/>
      <protection hidden="1"/>
    </xf>
    <xf numFmtId="0" fontId="15" fillId="0" borderId="17" xfId="0" applyFont="1" applyBorder="1" applyAlignment="1" applyProtection="1">
      <alignment horizontal="distributed" vertical="center"/>
      <protection hidden="1"/>
    </xf>
    <xf numFmtId="0" fontId="15" fillId="0" borderId="37" xfId="0" applyFont="1" applyBorder="1" applyAlignment="1" applyProtection="1">
      <alignment horizontal="distributed" vertical="center"/>
      <protection hidden="1"/>
    </xf>
    <xf numFmtId="0" fontId="15" fillId="0" borderId="21" xfId="0" applyFont="1" applyBorder="1" applyAlignment="1" applyProtection="1">
      <alignment horizontal="distributed" vertical="center"/>
      <protection hidden="1"/>
    </xf>
    <xf numFmtId="0" fontId="15" fillId="0" borderId="17" xfId="0" applyFont="1" applyBorder="1" applyAlignment="1" applyProtection="1">
      <alignment horizontal="center" vertical="center" wrapText="1"/>
      <protection hidden="1"/>
    </xf>
    <xf numFmtId="0" fontId="15" fillId="0" borderId="37" xfId="0" applyFont="1" applyBorder="1" applyAlignment="1" applyProtection="1">
      <alignment horizontal="center" vertical="center" wrapText="1"/>
      <protection hidden="1"/>
    </xf>
    <xf numFmtId="0" fontId="15" fillId="0" borderId="21" xfId="0" applyFont="1" applyBorder="1" applyAlignment="1" applyProtection="1">
      <alignment horizontal="center" vertical="center" wrapText="1"/>
      <protection hidden="1"/>
    </xf>
    <xf numFmtId="0" fontId="15" fillId="0" borderId="19" xfId="0" applyFont="1" applyBorder="1" applyAlignment="1" applyProtection="1">
      <alignment horizontal="center" vertical="distributed" wrapText="1"/>
      <protection hidden="1"/>
    </xf>
    <xf numFmtId="0" fontId="15" fillId="0" borderId="18" xfId="0" applyFont="1" applyBorder="1" applyAlignment="1" applyProtection="1">
      <alignment horizontal="center" vertical="distributed" wrapText="1"/>
      <protection hidden="1"/>
    </xf>
    <xf numFmtId="0" fontId="15" fillId="0" borderId="14" xfId="0" applyFont="1" applyBorder="1" applyAlignment="1" applyProtection="1">
      <alignment horizontal="center" vertical="distributed" wrapText="1"/>
      <protection hidden="1"/>
    </xf>
    <xf numFmtId="0" fontId="15" fillId="0" borderId="15" xfId="0" applyFont="1" applyBorder="1" applyAlignment="1" applyProtection="1">
      <alignment horizontal="center" vertical="distributed" wrapText="1"/>
      <protection hidden="1"/>
    </xf>
    <xf numFmtId="0" fontId="15" fillId="0" borderId="20" xfId="0" applyFont="1" applyBorder="1" applyAlignment="1" applyProtection="1">
      <alignment horizontal="right" wrapText="1"/>
      <protection hidden="1"/>
    </xf>
    <xf numFmtId="0" fontId="15" fillId="0" borderId="16" xfId="0" applyFont="1" applyBorder="1" applyAlignment="1" applyProtection="1">
      <alignment horizontal="right" wrapText="1"/>
      <protection hidden="1"/>
    </xf>
    <xf numFmtId="0" fontId="15" fillId="0" borderId="12" xfId="0" applyFont="1" applyBorder="1" applyAlignment="1" applyProtection="1">
      <alignment horizontal="distributed" vertical="center" wrapText="1"/>
      <protection hidden="1"/>
    </xf>
    <xf numFmtId="0" fontId="15" fillId="0" borderId="0" xfId="0" applyFont="1" applyBorder="1" applyAlignment="1" applyProtection="1">
      <alignment horizontal="distributed" vertical="center"/>
      <protection hidden="1"/>
    </xf>
    <xf numFmtId="0" fontId="15" fillId="0" borderId="13" xfId="0" applyFont="1" applyBorder="1" applyAlignment="1" applyProtection="1">
      <alignment horizontal="distributed" vertical="center"/>
      <protection hidden="1"/>
    </xf>
    <xf numFmtId="0" fontId="15" fillId="0" borderId="19" xfId="0" applyFont="1" applyBorder="1" applyAlignment="1" applyProtection="1">
      <alignment horizontal="distributed" vertical="center" wrapText="1" indent="1"/>
      <protection hidden="1"/>
    </xf>
    <xf numFmtId="0" fontId="15" fillId="0" borderId="18" xfId="0" applyFont="1" applyBorder="1" applyAlignment="1" applyProtection="1">
      <alignment horizontal="distributed" vertical="center" wrapText="1" indent="1"/>
      <protection hidden="1"/>
    </xf>
    <xf numFmtId="0" fontId="15" fillId="0" borderId="20" xfId="0" applyFont="1" applyBorder="1" applyAlignment="1" applyProtection="1">
      <alignment horizontal="distributed" vertical="center" wrapText="1" indent="1"/>
      <protection hidden="1"/>
    </xf>
    <xf numFmtId="0" fontId="15" fillId="0" borderId="14" xfId="0" applyFont="1" applyBorder="1" applyAlignment="1" applyProtection="1">
      <alignment horizontal="distributed" vertical="center" wrapText="1" indent="1"/>
      <protection hidden="1"/>
    </xf>
    <xf numFmtId="0" fontId="15" fillId="0" borderId="15" xfId="0" applyFont="1" applyBorder="1" applyAlignment="1" applyProtection="1">
      <alignment horizontal="distributed" vertical="center" wrapText="1" indent="1"/>
      <protection hidden="1"/>
    </xf>
    <xf numFmtId="0" fontId="15" fillId="0" borderId="16" xfId="0" applyFont="1" applyBorder="1" applyAlignment="1" applyProtection="1">
      <alignment horizontal="distributed" vertical="center" wrapText="1" indent="1"/>
      <protection hidden="1"/>
    </xf>
    <xf numFmtId="0" fontId="81" fillId="0" borderId="18" xfId="0" applyFont="1" applyBorder="1" applyAlignment="1" applyProtection="1">
      <alignment horizontal="right" vertical="center"/>
      <protection hidden="1"/>
    </xf>
    <xf numFmtId="0" fontId="12" fillId="0" borderId="0" xfId="0" applyFont="1" applyAlignment="1" applyProtection="1">
      <alignment horizontal="right" vertical="center"/>
      <protection hidden="1"/>
    </xf>
    <xf numFmtId="0" fontId="12" fillId="0" borderId="0" xfId="0" applyFont="1" applyBorder="1" applyAlignment="1" applyProtection="1">
      <alignment horizontal="left" vertical="top" wrapText="1"/>
      <protection hidden="1"/>
    </xf>
    <xf numFmtId="0" fontId="12" fillId="0" borderId="0" xfId="0" applyFont="1" applyBorder="1" applyAlignment="1" applyProtection="1">
      <alignment horizontal="left" vertical="top"/>
      <protection hidden="1"/>
    </xf>
    <xf numFmtId="0" fontId="11" fillId="0" borderId="0" xfId="0" applyFont="1" applyBorder="1" applyAlignment="1" applyProtection="1">
      <alignment horizontal="center" vertical="center"/>
      <protection hidden="1"/>
    </xf>
    <xf numFmtId="0" fontId="20" fillId="0" borderId="0" xfId="0" applyFont="1" applyBorder="1" applyAlignment="1" applyProtection="1">
      <alignment horizontal="left" vertical="top" wrapText="1"/>
      <protection hidden="1"/>
    </xf>
    <xf numFmtId="0" fontId="20" fillId="0" borderId="0" xfId="0" applyFont="1" applyBorder="1" applyAlignment="1" applyProtection="1">
      <alignment horizontal="left" vertical="top"/>
      <protection hidden="1"/>
    </xf>
    <xf numFmtId="0" fontId="15" fillId="0" borderId="0" xfId="0" applyFont="1" applyAlignment="1" applyProtection="1">
      <alignment horizontal="left" vertical="top"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1</xdr:row>
      <xdr:rowOff>28575</xdr:rowOff>
    </xdr:from>
    <xdr:to>
      <xdr:col>18</xdr:col>
      <xdr:colOff>47625</xdr:colOff>
      <xdr:row>3</xdr:row>
      <xdr:rowOff>19050</xdr:rowOff>
    </xdr:to>
    <xdr:sp>
      <xdr:nvSpPr>
        <xdr:cNvPr id="1" name="角丸四角形 2"/>
        <xdr:cNvSpPr>
          <a:spLocks/>
        </xdr:cNvSpPr>
      </xdr:nvSpPr>
      <xdr:spPr>
        <a:xfrm>
          <a:off x="3648075" y="152400"/>
          <a:ext cx="3810000" cy="495300"/>
        </a:xfrm>
        <a:prstGeom prst="roundRect">
          <a:avLst/>
        </a:prstGeom>
        <a:solidFill>
          <a:srgbClr val="002060">
            <a:alpha val="45000"/>
          </a:srgbClr>
        </a:solidFill>
        <a:ln w="25400" cmpd="sng">
          <a:solidFill>
            <a:srgbClr val="002060"/>
          </a:solidFill>
          <a:headEnd type="none"/>
          <a:tailEnd type="none"/>
        </a:ln>
      </xdr:spPr>
      <xdr:txBody>
        <a:bodyPr vertOverflow="clip" wrap="square" lIns="36000" tIns="0" rIns="36000" bIns="0" anchor="ctr"/>
        <a:p>
          <a:pPr algn="ctr">
            <a:defRPr/>
          </a:pPr>
          <a:r>
            <a:rPr lang="en-US" cap="none" sz="1000" b="0" i="0" u="none" baseline="0">
              <a:solidFill>
                <a:srgbClr val="FFFFFF"/>
              </a:solidFill>
            </a:rPr>
            <a:t>この納付書を使用する場合は、必ず　　</a:t>
          </a:r>
          <a:r>
            <a:rPr lang="en-US" cap="none" sz="1000" b="0" i="0" u="none" baseline="0">
              <a:solidFill>
                <a:srgbClr val="FFFF00"/>
              </a:solidFill>
            </a:rPr>
            <a:t>課税した県税事務所</a:t>
          </a:r>
          <a:r>
            <a:rPr lang="en-US" cap="none" sz="1000" b="0" i="0" u="none" baseline="0">
              <a:solidFill>
                <a:srgbClr val="FFFFFF"/>
              </a:solidFill>
            </a:rPr>
            <a:t>　に</a:t>
          </a:r>
          <a:r>
            <a:rPr lang="en-US" cap="none" sz="1000" b="0" i="0" u="none" baseline="0">
              <a:solidFill>
                <a:srgbClr val="FFFFFF"/>
              </a:solidFill>
              <a:latin typeface="Calibri"/>
              <a:ea typeface="Calibri"/>
              <a:cs typeface="Calibri"/>
            </a:rPr>
            <a:t>
</a:t>
          </a:r>
          <a:r>
            <a:rPr lang="en-US" cap="none" sz="1000" b="0" i="0" u="none" baseline="0">
              <a:solidFill>
                <a:srgbClr val="FFFFFF"/>
              </a:solidFill>
            </a:rPr>
            <a:t>お問い合わせのうえ作成してください。</a:t>
          </a:r>
        </a:p>
      </xdr:txBody>
    </xdr:sp>
    <xdr:clientData fPrintsWithSheet="0"/>
  </xdr:twoCellAnchor>
  <xdr:twoCellAnchor>
    <xdr:from>
      <xdr:col>11</xdr:col>
      <xdr:colOff>38100</xdr:colOff>
      <xdr:row>9</xdr:row>
      <xdr:rowOff>28575</xdr:rowOff>
    </xdr:from>
    <xdr:to>
      <xdr:col>20</xdr:col>
      <xdr:colOff>257175</xdr:colOff>
      <xdr:row>25</xdr:row>
      <xdr:rowOff>0</xdr:rowOff>
    </xdr:to>
    <xdr:sp>
      <xdr:nvSpPr>
        <xdr:cNvPr id="2" name="テキスト ボックス 13"/>
        <xdr:cNvSpPr txBox="1">
          <a:spLocks noChangeArrowheads="1"/>
        </xdr:cNvSpPr>
      </xdr:nvSpPr>
      <xdr:spPr>
        <a:xfrm>
          <a:off x="4257675" y="1847850"/>
          <a:ext cx="4610100" cy="2790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＜このエクセルファイルの使用方法＞</a:t>
          </a:r>
          <a:r>
            <a:rPr lang="en-US" cap="none" sz="900" b="0" i="0" u="none" baseline="0">
              <a:solidFill>
                <a:srgbClr val="FF0000"/>
              </a:solidFill>
              <a:latin typeface="Calibri"/>
              <a:ea typeface="Calibri"/>
              <a:cs typeface="Calibri"/>
            </a:rPr>
            <a:t>
</a:t>
          </a:r>
          <a:r>
            <a:rPr lang="en-US" cap="none" sz="900" b="0" i="0" u="none" baseline="0">
              <a:solidFill>
                <a:srgbClr val="333399"/>
              </a:solidFill>
              <a:latin typeface="Calibri"/>
              <a:ea typeface="Calibri"/>
              <a:cs typeface="Calibri"/>
            </a:rPr>
            <a:t>
</a:t>
          </a:r>
          <a:r>
            <a:rPr lang="en-US" cap="none" sz="900" b="0" i="0" u="none" baseline="0">
              <a:solidFill>
                <a:srgbClr val="333399"/>
              </a:solidFill>
              <a:latin typeface="ＭＳ Ｐゴシック"/>
              <a:ea typeface="ＭＳ Ｐゴシック"/>
              <a:cs typeface="ＭＳ Ｐゴシック"/>
            </a:rPr>
            <a:t>①</a:t>
          </a:r>
          <a:r>
            <a:rPr lang="en-US" cap="none" sz="900" b="0" i="0" u="none" baseline="0">
              <a:solidFill>
                <a:srgbClr val="FF0000"/>
              </a:solidFill>
              <a:latin typeface="Calibri"/>
              <a:ea typeface="Calibri"/>
              <a:cs typeface="Calibri"/>
            </a:rPr>
            <a:t>※</a:t>
          </a:r>
          <a:r>
            <a:rPr lang="en-US" cap="none" sz="900" b="0" i="0" u="none" baseline="0">
              <a:solidFill>
                <a:srgbClr val="333399"/>
              </a:solidFill>
              <a:latin typeface="ＭＳ Ｐゴシック"/>
              <a:ea typeface="ＭＳ Ｐゴシック"/>
              <a:cs typeface="ＭＳ Ｐゴシック"/>
            </a:rPr>
            <a:t>の項目は入力（選択）必須項目です。</a:t>
          </a:r>
          <a:r>
            <a:rPr lang="en-US" cap="none" sz="900" b="0" i="0" u="none" baseline="0">
              <a:solidFill>
                <a:srgbClr val="333399"/>
              </a:solidFill>
              <a:latin typeface="Calibri"/>
              <a:ea typeface="Calibri"/>
              <a:cs typeface="Calibri"/>
            </a:rPr>
            <a:t>
</a:t>
          </a:r>
          <a:r>
            <a:rPr lang="en-US" cap="none" sz="900" b="0" i="0" u="none" baseline="0">
              <a:solidFill>
                <a:srgbClr val="333399"/>
              </a:solidFill>
              <a:latin typeface="Calibri"/>
              <a:ea typeface="Calibri"/>
              <a:cs typeface="Calibri"/>
            </a:rPr>
            <a:t>
</a:t>
          </a:r>
          <a:r>
            <a:rPr lang="en-US" cap="none" sz="900" b="0" i="0" u="none" baseline="0">
              <a:solidFill>
                <a:srgbClr val="333399"/>
              </a:solidFill>
              <a:latin typeface="ＭＳ Ｐゴシック"/>
              <a:ea typeface="ＭＳ Ｐゴシック"/>
              <a:cs typeface="ＭＳ Ｐゴシック"/>
            </a:rPr>
            <a:t>②期別は次のとおりとしてください。</a:t>
          </a:r>
          <a:r>
            <a:rPr lang="en-US" cap="none" sz="900" b="0" i="0" u="none" baseline="0">
              <a:solidFill>
                <a:srgbClr val="333399"/>
              </a:solidFill>
              <a:latin typeface="Calibri"/>
              <a:ea typeface="Calibri"/>
              <a:cs typeface="Calibri"/>
            </a:rPr>
            <a:t>
</a:t>
          </a:r>
          <a:r>
            <a:rPr lang="en-US" cap="none" sz="900" b="0" i="0" u="none" baseline="0">
              <a:solidFill>
                <a:srgbClr val="333399"/>
              </a:solidFill>
              <a:latin typeface="ＭＳ ゴシック"/>
              <a:ea typeface="ＭＳ ゴシック"/>
              <a:cs typeface="ＭＳ ゴシック"/>
            </a:rPr>
            <a:t>　・個人事業税　　　申告対象の所得年のみ入力。月は不要。</a:t>
          </a:r>
          <a:r>
            <a:rPr lang="en-US" cap="none" sz="900" b="0" i="0" u="none" baseline="0">
              <a:solidFill>
                <a:srgbClr val="333399"/>
              </a:solidFill>
              <a:latin typeface="ＭＳ ゴシック"/>
              <a:ea typeface="ＭＳ ゴシック"/>
              <a:cs typeface="ＭＳ ゴシック"/>
            </a:rPr>
            <a:t>
</a:t>
          </a:r>
          <a:r>
            <a:rPr lang="en-US" cap="none" sz="900" b="0" i="0" u="none" baseline="0">
              <a:solidFill>
                <a:srgbClr val="333399"/>
              </a:solidFill>
              <a:latin typeface="ＭＳ ゴシック"/>
              <a:ea typeface="ＭＳ ゴシック"/>
              <a:cs typeface="ＭＳ ゴシック"/>
            </a:rPr>
            <a:t>　・不動産取得税　　年月ともに入力不要。</a:t>
          </a:r>
          <a:r>
            <a:rPr lang="en-US" cap="none" sz="900" b="0" i="0" u="none" baseline="0">
              <a:solidFill>
                <a:srgbClr val="333399"/>
              </a:solidFill>
              <a:latin typeface="ＭＳ ゴシック"/>
              <a:ea typeface="ＭＳ ゴシック"/>
              <a:cs typeface="ＭＳ ゴシック"/>
            </a:rPr>
            <a:t>
</a:t>
          </a:r>
          <a:r>
            <a:rPr lang="en-US" cap="none" sz="900" b="0" i="0" u="none" baseline="0">
              <a:solidFill>
                <a:srgbClr val="333399"/>
              </a:solidFill>
              <a:latin typeface="ＭＳ ゴシック"/>
              <a:ea typeface="ＭＳ ゴシック"/>
              <a:cs typeface="ＭＳ ゴシック"/>
            </a:rPr>
            <a:t>　・県たばこ税　　　申告対象年月を入力。</a:t>
          </a:r>
          <a:r>
            <a:rPr lang="en-US" cap="none" sz="900" b="0" i="0" u="none" baseline="0">
              <a:solidFill>
                <a:srgbClr val="333399"/>
              </a:solidFill>
              <a:latin typeface="ＭＳ ゴシック"/>
              <a:ea typeface="ＭＳ ゴシック"/>
              <a:cs typeface="ＭＳ ゴシック"/>
            </a:rPr>
            <a:t>
</a:t>
          </a:r>
          <a:r>
            <a:rPr lang="en-US" cap="none" sz="900" b="0" i="0" u="none" baseline="0">
              <a:solidFill>
                <a:srgbClr val="333399"/>
              </a:solidFill>
              <a:latin typeface="ＭＳ ゴシック"/>
              <a:ea typeface="ＭＳ ゴシック"/>
              <a:cs typeface="ＭＳ ゴシック"/>
            </a:rPr>
            <a:t>　・鉱区税　　　　　申告対象年月を入力。</a:t>
          </a:r>
          <a:r>
            <a:rPr lang="en-US" cap="none" sz="900" b="0" i="0" u="none" baseline="0">
              <a:solidFill>
                <a:srgbClr val="333399"/>
              </a:solidFill>
              <a:latin typeface="ＭＳ ゴシック"/>
              <a:ea typeface="ＭＳ ゴシック"/>
              <a:cs typeface="ＭＳ ゴシック"/>
            </a:rPr>
            <a:t>
</a:t>
          </a:r>
          <a:r>
            <a:rPr lang="en-US" cap="none" sz="900" b="0" i="0" u="none" baseline="0">
              <a:solidFill>
                <a:srgbClr val="333399"/>
              </a:solidFill>
              <a:latin typeface="ＭＳ ゴシック"/>
              <a:ea typeface="ＭＳ ゴシック"/>
              <a:cs typeface="ＭＳ ゴシック"/>
            </a:rPr>
            <a:t>　・ゴルフ場利用税　申告対象年月を入力。</a:t>
          </a:r>
          <a:r>
            <a:rPr lang="en-US" cap="none" sz="900" b="0" i="0" u="none" baseline="0">
              <a:solidFill>
                <a:srgbClr val="333399"/>
              </a:solidFill>
              <a:latin typeface="ＭＳ ゴシック"/>
              <a:ea typeface="ＭＳ ゴシック"/>
              <a:cs typeface="ＭＳ ゴシック"/>
            </a:rPr>
            <a:t>
</a:t>
          </a:r>
          <a:r>
            <a:rPr lang="en-US" cap="none" sz="900" b="0" i="0" u="none" baseline="0">
              <a:solidFill>
                <a:srgbClr val="333399"/>
              </a:solidFill>
              <a:latin typeface="Calibri"/>
              <a:ea typeface="Calibri"/>
              <a:cs typeface="Calibri"/>
            </a:rPr>
            <a:t>
</a:t>
          </a:r>
          <a:r>
            <a:rPr lang="en-US" cap="none" sz="900" b="0" i="0" u="none" baseline="0">
              <a:solidFill>
                <a:srgbClr val="333399"/>
              </a:solidFill>
              <a:latin typeface="ＭＳ Ｐゴシック"/>
              <a:ea typeface="ＭＳ Ｐゴシック"/>
              <a:cs typeface="ＭＳ Ｐゴシック"/>
            </a:rPr>
            <a:t>③必要項目を入力したら、シート「納付書」から印刷します。</a:t>
          </a:r>
          <a:r>
            <a:rPr lang="en-US" cap="none" sz="900" b="0" i="0" u="none" baseline="0">
              <a:solidFill>
                <a:srgbClr val="333399"/>
              </a:solidFill>
              <a:latin typeface="Calibri"/>
              <a:ea typeface="Calibri"/>
              <a:cs typeface="Calibri"/>
            </a:rPr>
            <a:t>
</a:t>
          </a:r>
          <a:r>
            <a:rPr lang="en-US" cap="none" sz="900" b="0" i="0" u="none" baseline="0">
              <a:solidFill>
                <a:srgbClr val="333399"/>
              </a:solidFill>
              <a:latin typeface="ＭＳ Ｐゴシック"/>
              <a:ea typeface="ＭＳ Ｐゴシック"/>
              <a:cs typeface="ＭＳ Ｐゴシック"/>
            </a:rPr>
            <a:t>　　</a:t>
          </a:r>
          <a:r>
            <a:rPr lang="en-US" cap="none" sz="900" b="0" i="0" u="none" baseline="0">
              <a:solidFill>
                <a:srgbClr val="333399"/>
              </a:solidFill>
              <a:latin typeface="Calibri"/>
              <a:ea typeface="Calibri"/>
              <a:cs typeface="Calibri"/>
            </a:rPr>
            <a:t>→</a:t>
          </a:r>
          <a:r>
            <a:rPr lang="en-US" cap="none" sz="900" b="0" i="0" u="none" baseline="0">
              <a:solidFill>
                <a:srgbClr val="333399"/>
              </a:solidFill>
              <a:latin typeface="ＭＳ Ｐゴシック"/>
              <a:ea typeface="ＭＳ Ｐゴシック"/>
              <a:cs typeface="ＭＳ Ｐゴシック"/>
            </a:rPr>
            <a:t>Ａ</a:t>
          </a:r>
          <a:r>
            <a:rPr lang="en-US" cap="none" sz="900" b="0" i="0" u="none" baseline="0">
              <a:solidFill>
                <a:srgbClr val="333399"/>
              </a:solidFill>
              <a:latin typeface="Calibri"/>
              <a:ea typeface="Calibri"/>
              <a:cs typeface="Calibri"/>
            </a:rPr>
            <a:t> </a:t>
          </a:r>
          <a:r>
            <a:rPr lang="en-US" cap="none" sz="900" b="0" i="0" u="none" baseline="0">
              <a:solidFill>
                <a:srgbClr val="333399"/>
              </a:solidFill>
              <a:latin typeface="ＭＳ Ｐゴシック"/>
              <a:ea typeface="ＭＳ Ｐゴシック"/>
              <a:cs typeface="ＭＳ Ｐゴシック"/>
            </a:rPr>
            <a:t>４用紙を御使用ください。</a:t>
          </a:r>
          <a:r>
            <a:rPr lang="en-US" cap="none" sz="900" b="0" i="0" u="none" baseline="0">
              <a:solidFill>
                <a:srgbClr val="333399"/>
              </a:solidFill>
              <a:latin typeface="Calibri"/>
              <a:ea typeface="Calibri"/>
              <a:cs typeface="Calibri"/>
            </a:rPr>
            <a:t>
</a:t>
          </a:r>
          <a:r>
            <a:rPr lang="en-US" cap="none" sz="900" b="0" i="0" u="none" baseline="0">
              <a:solidFill>
                <a:srgbClr val="333399"/>
              </a:solidFill>
              <a:latin typeface="ＭＳ Ｐゴシック"/>
              <a:ea typeface="ＭＳ Ｐゴシック"/>
              <a:cs typeface="ＭＳ Ｐゴシック"/>
            </a:rPr>
            <a:t>　　</a:t>
          </a:r>
          <a:r>
            <a:rPr lang="en-US" cap="none" sz="900" b="0" i="0" u="none" baseline="0">
              <a:solidFill>
                <a:srgbClr val="333399"/>
              </a:solidFill>
              <a:latin typeface="Calibri"/>
              <a:ea typeface="Calibri"/>
              <a:cs typeface="Calibri"/>
            </a:rPr>
            <a:t>→</a:t>
          </a:r>
          <a:r>
            <a:rPr lang="en-US" cap="none" sz="900" b="1" i="0" u="sng" baseline="0">
              <a:solidFill>
                <a:srgbClr val="333399"/>
              </a:solidFill>
              <a:latin typeface="ＭＳ Ｐゴシック"/>
              <a:ea typeface="ＭＳ Ｐゴシック"/>
              <a:cs typeface="ＭＳ Ｐゴシック"/>
            </a:rPr>
            <a:t>両面印刷が可能なプリンタを御使用の場合は、両面印刷（短辺とじ）を選択してください。</a:t>
          </a:r>
          <a:r>
            <a:rPr lang="en-US" cap="none" sz="900" b="1" i="0" u="sng" baseline="0">
              <a:solidFill>
                <a:srgbClr val="333399"/>
              </a:solidFill>
              <a:latin typeface="Calibri"/>
              <a:ea typeface="Calibri"/>
              <a:cs typeface="Calibri"/>
            </a:rPr>
            <a:t>
</a:t>
          </a:r>
          <a:r>
            <a:rPr lang="en-US" cap="none" sz="900" b="0" i="0" u="none" baseline="0">
              <a:solidFill>
                <a:srgbClr val="333399"/>
              </a:solidFill>
              <a:latin typeface="ＭＳ Ｐゴシック"/>
              <a:ea typeface="ＭＳ Ｐゴシック"/>
              <a:cs typeface="ＭＳ Ｐゴシック"/>
            </a:rPr>
            <a:t>　　</a:t>
          </a:r>
          <a:r>
            <a:rPr lang="en-US" cap="none" sz="900" b="0" i="0" u="none" baseline="0">
              <a:solidFill>
                <a:srgbClr val="333399"/>
              </a:solidFill>
              <a:latin typeface="Calibri"/>
              <a:ea typeface="Calibri"/>
              <a:cs typeface="Calibri"/>
            </a:rPr>
            <a:t>→</a:t>
          </a:r>
          <a:r>
            <a:rPr lang="en-US" cap="none" sz="900" b="0" i="0" u="none" baseline="0">
              <a:solidFill>
                <a:srgbClr val="333399"/>
              </a:solidFill>
              <a:latin typeface="ＭＳ Ｐゴシック"/>
              <a:ea typeface="ＭＳ Ｐゴシック"/>
              <a:cs typeface="ＭＳ Ｐゴシック"/>
            </a:rPr>
            <a:t>片面印刷の場合において、</a:t>
          </a:r>
          <a:r>
            <a:rPr lang="en-US" cap="none" sz="900" b="0" i="0" u="none" baseline="0">
              <a:solidFill>
                <a:srgbClr val="333399"/>
              </a:solidFill>
              <a:latin typeface="Calibri"/>
              <a:ea typeface="Calibri"/>
              <a:cs typeface="Calibri"/>
            </a:rPr>
            <a:t>2</a:t>
          </a:r>
          <a:r>
            <a:rPr lang="en-US" cap="none" sz="900" b="0" i="0" u="none" baseline="0">
              <a:solidFill>
                <a:srgbClr val="333399"/>
              </a:solidFill>
              <a:latin typeface="ＭＳ Ｐゴシック"/>
              <a:ea typeface="ＭＳ Ｐゴシック"/>
              <a:cs typeface="ＭＳ Ｐゴシック"/>
            </a:rPr>
            <a:t>枚目（裏面部分）が不要のときは、印刷ページの指定を行ってください。</a:t>
          </a:r>
          <a:r>
            <a:rPr lang="en-US" cap="none" sz="900" b="0" i="0" u="none" baseline="0">
              <a:solidFill>
                <a:srgbClr val="333399"/>
              </a:solidFill>
              <a:latin typeface="Calibri"/>
              <a:ea typeface="Calibri"/>
              <a:cs typeface="Calibri"/>
            </a:rPr>
            <a:t>
</a:t>
          </a:r>
          <a:r>
            <a:rPr lang="en-US" cap="none" sz="900" b="0" i="0" u="none" baseline="0">
              <a:solidFill>
                <a:srgbClr val="333399"/>
              </a:solidFill>
              <a:latin typeface="ＭＳ Ｐゴシック"/>
              <a:ea typeface="ＭＳ Ｐゴシック"/>
              <a:cs typeface="ＭＳ Ｐゴシック"/>
            </a:rPr>
            <a:t>　　</a:t>
          </a:r>
          <a:r>
            <a:rPr lang="en-US" cap="none" sz="900" b="0" i="0" u="none" baseline="0">
              <a:solidFill>
                <a:srgbClr val="333399"/>
              </a:solidFill>
              <a:latin typeface="Calibri"/>
              <a:ea typeface="Calibri"/>
              <a:cs typeface="Calibri"/>
            </a:rPr>
            <a:t>→</a:t>
          </a:r>
          <a:r>
            <a:rPr lang="en-US" cap="none" sz="900" b="0" i="0" u="none" baseline="0">
              <a:solidFill>
                <a:srgbClr val="333399"/>
              </a:solidFill>
              <a:latin typeface="ＭＳ Ｐゴシック"/>
              <a:ea typeface="ＭＳ Ｐゴシック"/>
              <a:cs typeface="ＭＳ Ｐゴシック"/>
            </a:rPr>
            <a:t>未入力項目があるときは、氏名が表示されません。</a:t>
          </a:r>
          <a:r>
            <a:rPr lang="en-US" cap="none" sz="900" b="0" i="0" u="none" baseline="0">
              <a:solidFill>
                <a:srgbClr val="333399"/>
              </a:solidFill>
              <a:latin typeface="Calibri"/>
              <a:ea typeface="Calibri"/>
              <a:cs typeface="Calibri"/>
            </a:rPr>
            <a:t>
</a:t>
          </a:r>
          <a:r>
            <a:rPr lang="en-US" cap="none" sz="900" b="0" i="0" u="none" baseline="0">
              <a:solidFill>
                <a:srgbClr val="333399"/>
              </a:solidFill>
              <a:latin typeface="Calibri"/>
              <a:ea typeface="Calibri"/>
              <a:cs typeface="Calibri"/>
            </a:rPr>
            <a:t>
</a:t>
          </a:r>
          <a:r>
            <a:rPr lang="en-US" cap="none" sz="900" b="0" i="0" u="none" baseline="0">
              <a:solidFill>
                <a:srgbClr val="333399"/>
              </a:solidFill>
              <a:latin typeface="ＭＳ Ｐゴシック"/>
              <a:ea typeface="ＭＳ Ｐゴシック"/>
              <a:cs typeface="ＭＳ Ｐゴシック"/>
            </a:rPr>
            <a:t>④印刷された用紙は、点線で３枚に切り取り、３枚１組で使用してください。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19</xdr:row>
      <xdr:rowOff>0</xdr:rowOff>
    </xdr:from>
    <xdr:to>
      <xdr:col>31</xdr:col>
      <xdr:colOff>28575</xdr:colOff>
      <xdr:row>19</xdr:row>
      <xdr:rowOff>180975</xdr:rowOff>
    </xdr:to>
    <xdr:sp>
      <xdr:nvSpPr>
        <xdr:cNvPr id="1" name="大かっこ 3"/>
        <xdr:cNvSpPr>
          <a:spLocks/>
        </xdr:cNvSpPr>
      </xdr:nvSpPr>
      <xdr:spPr>
        <a:xfrm>
          <a:off x="4124325" y="4057650"/>
          <a:ext cx="523875" cy="180975"/>
        </a:xfrm>
        <a:prstGeom prst="bracketPair">
          <a:avLst>
            <a:gd name="adj" fmla="val -19000"/>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38100</xdr:colOff>
      <xdr:row>18</xdr:row>
      <xdr:rowOff>95250</xdr:rowOff>
    </xdr:from>
    <xdr:to>
      <xdr:col>32</xdr:col>
      <xdr:colOff>19050</xdr:colOff>
      <xdr:row>21</xdr:row>
      <xdr:rowOff>9525</xdr:rowOff>
    </xdr:to>
    <xdr:sp>
      <xdr:nvSpPr>
        <xdr:cNvPr id="2" name="テキスト ボックス 4"/>
        <xdr:cNvSpPr txBox="1">
          <a:spLocks noChangeArrowheads="1"/>
        </xdr:cNvSpPr>
      </xdr:nvSpPr>
      <xdr:spPr>
        <a:xfrm>
          <a:off x="4086225" y="4019550"/>
          <a:ext cx="609600" cy="371475"/>
        </a:xfrm>
        <a:prstGeom prst="rect">
          <a:avLst/>
        </a:prstGeom>
        <a:noFill/>
        <a:ln w="9525" cmpd="sng">
          <a:noFill/>
        </a:ln>
      </xdr:spPr>
      <xdr:txBody>
        <a:bodyPr vertOverflow="clip" wrap="square"/>
        <a:p>
          <a:pPr algn="l">
            <a:defRPr/>
          </a:pPr>
          <a:r>
            <a:rPr lang="en-US" cap="none" sz="500" b="0" i="0" u="none" baseline="0">
              <a:solidFill>
                <a:srgbClr val="000000"/>
              </a:solidFill>
              <a:latin typeface="ＭＳ Ｐ明朝"/>
              <a:ea typeface="ＭＳ Ｐ明朝"/>
              <a:cs typeface="ＭＳ Ｐ明朝"/>
            </a:rPr>
            <a:t>法令の規定により計算した金額</a:t>
          </a:r>
          <a:r>
            <a:rPr lang="en-US" cap="none" sz="500" b="0" i="0" u="none" baseline="0">
              <a:solidFill>
                <a:srgbClr val="000000"/>
              </a:solidFill>
              <a:latin typeface="ＭＳ Ｐ明朝"/>
              <a:ea typeface="ＭＳ Ｐ明朝"/>
              <a:cs typeface="ＭＳ Ｐ明朝"/>
            </a:rPr>
            <a:t>
</a:t>
          </a:r>
        </a:p>
      </xdr:txBody>
    </xdr:sp>
    <xdr:clientData/>
  </xdr:twoCellAnchor>
  <xdr:twoCellAnchor>
    <xdr:from>
      <xdr:col>18</xdr:col>
      <xdr:colOff>9525</xdr:colOff>
      <xdr:row>1</xdr:row>
      <xdr:rowOff>19050</xdr:rowOff>
    </xdr:from>
    <xdr:to>
      <xdr:col>19</xdr:col>
      <xdr:colOff>85725</xdr:colOff>
      <xdr:row>4</xdr:row>
      <xdr:rowOff>28575</xdr:rowOff>
    </xdr:to>
    <xdr:sp>
      <xdr:nvSpPr>
        <xdr:cNvPr id="3" name="円/楕円 5"/>
        <xdr:cNvSpPr>
          <a:spLocks/>
        </xdr:cNvSpPr>
      </xdr:nvSpPr>
      <xdr:spPr>
        <a:xfrm>
          <a:off x="2686050" y="190500"/>
          <a:ext cx="238125" cy="276225"/>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rPr>
            <a:t>公</a:t>
          </a:r>
        </a:p>
      </xdr:txBody>
    </xdr:sp>
    <xdr:clientData/>
  </xdr:twoCellAnchor>
  <xdr:twoCellAnchor>
    <xdr:from>
      <xdr:col>40</xdr:col>
      <xdr:colOff>28575</xdr:colOff>
      <xdr:row>1</xdr:row>
      <xdr:rowOff>9525</xdr:rowOff>
    </xdr:from>
    <xdr:to>
      <xdr:col>41</xdr:col>
      <xdr:colOff>104775</xdr:colOff>
      <xdr:row>4</xdr:row>
      <xdr:rowOff>19050</xdr:rowOff>
    </xdr:to>
    <xdr:sp>
      <xdr:nvSpPr>
        <xdr:cNvPr id="4" name="円/楕円 6"/>
        <xdr:cNvSpPr>
          <a:spLocks/>
        </xdr:cNvSpPr>
      </xdr:nvSpPr>
      <xdr:spPr>
        <a:xfrm>
          <a:off x="6019800" y="180975"/>
          <a:ext cx="238125" cy="276225"/>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rPr>
            <a:t>公</a:t>
          </a:r>
        </a:p>
      </xdr:txBody>
    </xdr:sp>
    <xdr:clientData/>
  </xdr:twoCellAnchor>
  <xdr:twoCellAnchor>
    <xdr:from>
      <xdr:col>62</xdr:col>
      <xdr:colOff>47625</xdr:colOff>
      <xdr:row>1</xdr:row>
      <xdr:rowOff>9525</xdr:rowOff>
    </xdr:from>
    <xdr:to>
      <xdr:col>63</xdr:col>
      <xdr:colOff>123825</xdr:colOff>
      <xdr:row>4</xdr:row>
      <xdr:rowOff>19050</xdr:rowOff>
    </xdr:to>
    <xdr:sp>
      <xdr:nvSpPr>
        <xdr:cNvPr id="5" name="円/楕円 7"/>
        <xdr:cNvSpPr>
          <a:spLocks/>
        </xdr:cNvSpPr>
      </xdr:nvSpPr>
      <xdr:spPr>
        <a:xfrm>
          <a:off x="9353550" y="180975"/>
          <a:ext cx="238125" cy="276225"/>
        </a:xfrm>
        <a:prstGeom prst="ellipse">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FFFFFF"/>
              </a:solidFill>
            </a:rPr>
            <a:t>公</a:t>
          </a:r>
        </a:p>
      </xdr:txBody>
    </xdr:sp>
    <xdr:clientData/>
  </xdr:twoCellAnchor>
  <xdr:twoCellAnchor>
    <xdr:from>
      <xdr:col>44</xdr:col>
      <xdr:colOff>57150</xdr:colOff>
      <xdr:row>39</xdr:row>
      <xdr:rowOff>133350</xdr:rowOff>
    </xdr:from>
    <xdr:to>
      <xdr:col>63</xdr:col>
      <xdr:colOff>95250</xdr:colOff>
      <xdr:row>68</xdr:row>
      <xdr:rowOff>495300</xdr:rowOff>
    </xdr:to>
    <xdr:sp>
      <xdr:nvSpPr>
        <xdr:cNvPr id="6" name="テキスト ボックス 8"/>
        <xdr:cNvSpPr txBox="1">
          <a:spLocks noChangeArrowheads="1"/>
        </xdr:cNvSpPr>
      </xdr:nvSpPr>
      <xdr:spPr>
        <a:xfrm>
          <a:off x="6810375" y="7877175"/>
          <a:ext cx="2752725" cy="61245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◎延滞金</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この税金を納期限後に納付（納入）するときは、納期限の翌日から納付（納入）の日までの期間の日数に応じて法令の規定により延滞金が加算されます。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ゴシック"/>
              <a:ea typeface="ＭＳ ゴシック"/>
              <a:cs typeface="ＭＳ ゴシック"/>
            </a:rPr>
            <a:t>◎本書は大切に保存してください。</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◎お問い合わせ先</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・中央県税事務所　　　　　　</a:t>
          </a:r>
          <a:r>
            <a:rPr lang="en-US" cap="none" sz="900" b="0" i="0" u="none" baseline="0">
              <a:solidFill>
                <a:srgbClr val="000000"/>
              </a:solidFill>
              <a:latin typeface="ＭＳ 明朝"/>
              <a:ea typeface="ＭＳ 明朝"/>
              <a:cs typeface="ＭＳ 明朝"/>
            </a:rPr>
            <a:t>043-231-0161
</a:t>
          </a:r>
          <a:r>
            <a:rPr lang="en-US" cap="none" sz="900" b="0" i="0" u="none" baseline="0">
              <a:solidFill>
                <a:srgbClr val="000000"/>
              </a:solidFill>
              <a:latin typeface="ＭＳ 明朝"/>
              <a:ea typeface="ＭＳ 明朝"/>
              <a:cs typeface="ＭＳ 明朝"/>
            </a:rPr>
            <a:t>・千葉西県税事務所　　　　　</a:t>
          </a:r>
          <a:r>
            <a:rPr lang="en-US" cap="none" sz="900" b="0" i="0" u="none" baseline="0">
              <a:solidFill>
                <a:srgbClr val="000000"/>
              </a:solidFill>
              <a:latin typeface="ＭＳ 明朝"/>
              <a:ea typeface="ＭＳ 明朝"/>
              <a:cs typeface="ＭＳ 明朝"/>
            </a:rPr>
            <a:t>043-279-7111
</a:t>
          </a:r>
          <a:r>
            <a:rPr lang="en-US" cap="none" sz="900" b="0" i="0" u="none" baseline="0">
              <a:solidFill>
                <a:srgbClr val="000000"/>
              </a:solidFill>
              <a:latin typeface="ＭＳ 明朝"/>
              <a:ea typeface="ＭＳ 明朝"/>
              <a:cs typeface="ＭＳ 明朝"/>
            </a:rPr>
            <a:t>・船橋県税事務所　　　　　　</a:t>
          </a:r>
          <a:r>
            <a:rPr lang="en-US" cap="none" sz="900" b="0" i="0" u="none" baseline="0">
              <a:solidFill>
                <a:srgbClr val="000000"/>
              </a:solidFill>
              <a:latin typeface="ＭＳ 明朝"/>
              <a:ea typeface="ＭＳ 明朝"/>
              <a:cs typeface="ＭＳ 明朝"/>
            </a:rPr>
            <a:t>047-433-1275
</a:t>
          </a:r>
          <a:r>
            <a:rPr lang="en-US" cap="none" sz="900" b="0" i="0" u="none" baseline="0">
              <a:solidFill>
                <a:srgbClr val="000000"/>
              </a:solidFill>
              <a:latin typeface="ＭＳ 明朝"/>
              <a:ea typeface="ＭＳ 明朝"/>
              <a:cs typeface="ＭＳ 明朝"/>
            </a:rPr>
            <a:t>・松戸県税事務所　　　　　　</a:t>
          </a:r>
          <a:r>
            <a:rPr lang="en-US" cap="none" sz="900" b="0" i="0" u="none" baseline="0">
              <a:solidFill>
                <a:srgbClr val="000000"/>
              </a:solidFill>
              <a:latin typeface="ＭＳ 明朝"/>
              <a:ea typeface="ＭＳ 明朝"/>
              <a:cs typeface="ＭＳ 明朝"/>
            </a:rPr>
            <a:t>047-361-2112
</a:t>
          </a:r>
          <a:r>
            <a:rPr lang="en-US" cap="none" sz="900" b="0" i="0" u="none" baseline="0">
              <a:solidFill>
                <a:srgbClr val="000000"/>
              </a:solidFill>
              <a:latin typeface="ＭＳ 明朝"/>
              <a:ea typeface="ＭＳ 明朝"/>
              <a:cs typeface="ＭＳ 明朝"/>
            </a:rPr>
            <a:t>・柏県税事務所　　　　　　　</a:t>
          </a:r>
          <a:r>
            <a:rPr lang="en-US" cap="none" sz="900" b="0" i="0" u="none" baseline="0">
              <a:solidFill>
                <a:srgbClr val="000000"/>
              </a:solidFill>
              <a:latin typeface="ＭＳ 明朝"/>
              <a:ea typeface="ＭＳ 明朝"/>
              <a:cs typeface="ＭＳ 明朝"/>
            </a:rPr>
            <a:t>04-7147-1231
</a:t>
          </a:r>
          <a:r>
            <a:rPr lang="en-US" cap="none" sz="900" b="0" i="0" u="none" baseline="0">
              <a:solidFill>
                <a:srgbClr val="000000"/>
              </a:solidFill>
              <a:latin typeface="ＭＳ 明朝"/>
              <a:ea typeface="ＭＳ 明朝"/>
              <a:cs typeface="ＭＳ 明朝"/>
            </a:rPr>
            <a:t>・佐倉県税事務所　　　　　　</a:t>
          </a:r>
          <a:r>
            <a:rPr lang="en-US" cap="none" sz="900" b="0" i="0" u="none" baseline="0">
              <a:solidFill>
                <a:srgbClr val="000000"/>
              </a:solidFill>
              <a:latin typeface="ＭＳ 明朝"/>
              <a:ea typeface="ＭＳ 明朝"/>
              <a:cs typeface="ＭＳ 明朝"/>
            </a:rPr>
            <a:t>043-483-1115
</a:t>
          </a:r>
          <a:r>
            <a:rPr lang="en-US" cap="none" sz="900" b="0" i="0" u="none" baseline="0">
              <a:solidFill>
                <a:srgbClr val="000000"/>
              </a:solidFill>
              <a:latin typeface="ＭＳ 明朝"/>
              <a:ea typeface="ＭＳ 明朝"/>
              <a:cs typeface="ＭＳ 明朝"/>
            </a:rPr>
            <a:t>・香取県税事務所　　　　　　</a:t>
          </a:r>
          <a:r>
            <a:rPr lang="en-US" cap="none" sz="900" b="0" i="0" u="none" baseline="0">
              <a:solidFill>
                <a:srgbClr val="000000"/>
              </a:solidFill>
              <a:latin typeface="ＭＳ 明朝"/>
              <a:ea typeface="ＭＳ 明朝"/>
              <a:cs typeface="ＭＳ 明朝"/>
            </a:rPr>
            <a:t>0478-54-1314
</a:t>
          </a:r>
          <a:r>
            <a:rPr lang="en-US" cap="none" sz="900" b="0" i="0" u="none" baseline="0">
              <a:solidFill>
                <a:srgbClr val="000000"/>
              </a:solidFill>
              <a:latin typeface="ＭＳ 明朝"/>
              <a:ea typeface="ＭＳ 明朝"/>
              <a:cs typeface="ＭＳ 明朝"/>
            </a:rPr>
            <a:t>・旭県税事務所　　　　　　　</a:t>
          </a:r>
          <a:r>
            <a:rPr lang="en-US" cap="none" sz="900" b="0" i="0" u="none" baseline="0">
              <a:solidFill>
                <a:srgbClr val="000000"/>
              </a:solidFill>
              <a:latin typeface="ＭＳ 明朝"/>
              <a:ea typeface="ＭＳ 明朝"/>
              <a:cs typeface="ＭＳ 明朝"/>
            </a:rPr>
            <a:t>0479-62-0772
</a:t>
          </a:r>
          <a:r>
            <a:rPr lang="en-US" cap="none" sz="900" b="0" i="0" u="none" baseline="0">
              <a:solidFill>
                <a:srgbClr val="000000"/>
              </a:solidFill>
              <a:latin typeface="ＭＳ 明朝"/>
              <a:ea typeface="ＭＳ 明朝"/>
              <a:cs typeface="ＭＳ 明朝"/>
            </a:rPr>
            <a:t>・旭県税事務所銚子支所　　　</a:t>
          </a:r>
          <a:r>
            <a:rPr lang="en-US" cap="none" sz="900" b="0" i="0" u="none" baseline="0">
              <a:solidFill>
                <a:srgbClr val="000000"/>
              </a:solidFill>
              <a:latin typeface="ＭＳ 明朝"/>
              <a:ea typeface="ＭＳ 明朝"/>
              <a:cs typeface="ＭＳ 明朝"/>
            </a:rPr>
            <a:t>0479-22-5907
</a:t>
          </a:r>
          <a:r>
            <a:rPr lang="en-US" cap="none" sz="900" b="0" i="0" u="none" baseline="0">
              <a:solidFill>
                <a:srgbClr val="000000"/>
              </a:solidFill>
              <a:latin typeface="ＭＳ 明朝"/>
              <a:ea typeface="ＭＳ 明朝"/>
              <a:cs typeface="ＭＳ 明朝"/>
            </a:rPr>
            <a:t>・東金県税事務所　　　　　　</a:t>
          </a:r>
          <a:r>
            <a:rPr lang="en-US" cap="none" sz="900" b="0" i="0" u="none" baseline="0">
              <a:solidFill>
                <a:srgbClr val="000000"/>
              </a:solidFill>
              <a:latin typeface="ＭＳ 明朝"/>
              <a:ea typeface="ＭＳ 明朝"/>
              <a:cs typeface="ＭＳ 明朝"/>
            </a:rPr>
            <a:t>0475-54-0223
</a:t>
          </a:r>
          <a:r>
            <a:rPr lang="en-US" cap="none" sz="900" b="0" i="0" u="none" baseline="0">
              <a:solidFill>
                <a:srgbClr val="000000"/>
              </a:solidFill>
              <a:latin typeface="ＭＳ 明朝"/>
              <a:ea typeface="ＭＳ 明朝"/>
              <a:cs typeface="ＭＳ 明朝"/>
            </a:rPr>
            <a:t>・茂原県税事務所　　　　　　</a:t>
          </a:r>
          <a:r>
            <a:rPr lang="en-US" cap="none" sz="900" b="0" i="0" u="none" baseline="0">
              <a:solidFill>
                <a:srgbClr val="000000"/>
              </a:solidFill>
              <a:latin typeface="ＭＳ 明朝"/>
              <a:ea typeface="ＭＳ 明朝"/>
              <a:cs typeface="ＭＳ 明朝"/>
            </a:rPr>
            <a:t>0475-22-1721
</a:t>
          </a:r>
          <a:r>
            <a:rPr lang="en-US" cap="none" sz="900" b="0" i="0" u="none" baseline="0">
              <a:solidFill>
                <a:srgbClr val="000000"/>
              </a:solidFill>
              <a:latin typeface="ＭＳ 明朝"/>
              <a:ea typeface="ＭＳ 明朝"/>
              <a:cs typeface="ＭＳ 明朝"/>
            </a:rPr>
            <a:t>・茂原県税事務所大多喜支所　</a:t>
          </a:r>
          <a:r>
            <a:rPr lang="en-US" cap="none" sz="900" b="0" i="0" u="none" baseline="0">
              <a:solidFill>
                <a:srgbClr val="000000"/>
              </a:solidFill>
              <a:latin typeface="ＭＳ 明朝"/>
              <a:ea typeface="ＭＳ 明朝"/>
              <a:cs typeface="ＭＳ 明朝"/>
            </a:rPr>
            <a:t>0470-82-2214
</a:t>
          </a:r>
          <a:r>
            <a:rPr lang="en-US" cap="none" sz="900" b="0" i="0" u="none" baseline="0">
              <a:solidFill>
                <a:srgbClr val="000000"/>
              </a:solidFill>
              <a:latin typeface="ＭＳ 明朝"/>
              <a:ea typeface="ＭＳ 明朝"/>
              <a:cs typeface="ＭＳ 明朝"/>
            </a:rPr>
            <a:t>・館山県税事務所　　　　　　</a:t>
          </a:r>
          <a:r>
            <a:rPr lang="en-US" cap="none" sz="900" b="0" i="0" u="none" baseline="0">
              <a:solidFill>
                <a:srgbClr val="000000"/>
              </a:solidFill>
              <a:latin typeface="ＭＳ 明朝"/>
              <a:ea typeface="ＭＳ 明朝"/>
              <a:cs typeface="ＭＳ 明朝"/>
            </a:rPr>
            <a:t>0470-22-7117
</a:t>
          </a:r>
          <a:r>
            <a:rPr lang="en-US" cap="none" sz="900" b="0" i="0" u="none" baseline="0">
              <a:solidFill>
                <a:srgbClr val="000000"/>
              </a:solidFill>
              <a:latin typeface="ＭＳ 明朝"/>
              <a:ea typeface="ＭＳ 明朝"/>
              <a:cs typeface="ＭＳ 明朝"/>
            </a:rPr>
            <a:t>・木更津県税事務所　　　　　</a:t>
          </a:r>
          <a:r>
            <a:rPr lang="en-US" cap="none" sz="900" b="0" i="0" u="none" baseline="0">
              <a:solidFill>
                <a:srgbClr val="000000"/>
              </a:solidFill>
              <a:latin typeface="ＭＳ 明朝"/>
              <a:ea typeface="ＭＳ 明朝"/>
              <a:cs typeface="ＭＳ 明朝"/>
            </a:rPr>
            <a:t>0438-25-1110
</a:t>
          </a:r>
          <a:r>
            <a:rPr lang="en-US" cap="none" sz="900" b="0" i="0" u="none" baseline="0">
              <a:solidFill>
                <a:srgbClr val="000000"/>
              </a:solidFill>
              <a:latin typeface="ＭＳ 明朝"/>
              <a:ea typeface="ＭＳ 明朝"/>
              <a:cs typeface="ＭＳ 明朝"/>
            </a:rPr>
            <a:t>・市原県税事務所　　　　　　</a:t>
          </a:r>
          <a:r>
            <a:rPr lang="en-US" cap="none" sz="900" b="0" i="0" u="none" baseline="0">
              <a:solidFill>
                <a:srgbClr val="000000"/>
              </a:solidFill>
              <a:latin typeface="ＭＳ 明朝"/>
              <a:ea typeface="ＭＳ 明朝"/>
              <a:cs typeface="ＭＳ 明朝"/>
            </a:rPr>
            <a:t>0436-22-2171</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Ｐ明朝"/>
              <a:ea typeface="ＭＳ Ｐ明朝"/>
              <a:cs typeface="ＭＳ Ｐ明朝"/>
            </a:rPr>
            <a:t>
</a:t>
          </a:r>
        </a:p>
      </xdr:txBody>
    </xdr:sp>
    <xdr:clientData/>
  </xdr:twoCellAnchor>
  <xdr:twoCellAnchor>
    <xdr:from>
      <xdr:col>1</xdr:col>
      <xdr:colOff>85725</xdr:colOff>
      <xdr:row>40</xdr:row>
      <xdr:rowOff>0</xdr:rowOff>
    </xdr:from>
    <xdr:to>
      <xdr:col>20</xdr:col>
      <xdr:colOff>104775</xdr:colOff>
      <xdr:row>68</xdr:row>
      <xdr:rowOff>466725</xdr:rowOff>
    </xdr:to>
    <xdr:sp>
      <xdr:nvSpPr>
        <xdr:cNvPr id="7" name="テキスト ボックス 9"/>
        <xdr:cNvSpPr txBox="1">
          <a:spLocks noChangeArrowheads="1"/>
        </xdr:cNvSpPr>
      </xdr:nvSpPr>
      <xdr:spPr>
        <a:xfrm>
          <a:off x="228600" y="7886700"/>
          <a:ext cx="2876550" cy="60864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◎県税収納事務を取扱う場所</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○県内所在の銀行等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各普通銀行・各信託銀行・各信用金庫・中央労働金庫</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○県内所在の各信用組合</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○県内所在の農業協同組合等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千葉県信用農業協同組合連合会・各農業協同組合</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○県内所在の漁業協同組合等</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東日本信用漁業協同組合連合会</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○ゆうちょ銀行・郵便局</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千葉県・茨城県・栃木県・群馬県・埼玉県・</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東京都・神奈川県及び山梨県内の各郵便局で取扱</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います。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○各県税事務所</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○市役所</a:t>
          </a:r>
          <a:r>
            <a:rPr lang="en-US" cap="none" sz="900" b="0" i="0" u="none" baseline="0">
              <a:solidFill>
                <a:srgbClr val="000000"/>
              </a:solidFill>
              <a:latin typeface="ＭＳ 明朝"/>
              <a:ea typeface="ＭＳ 明朝"/>
              <a:cs typeface="ＭＳ 明朝"/>
            </a:rPr>
            <a:t>（茂原・成田・佐倉・旭・勝浦</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・八千代・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四街道・印西・白井・富里・南房総・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匝瑳・香取・山武・いすみ</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・大網白里市の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各市役所で取扱います。</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期限内納付のみ）</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○町村役場</a:t>
          </a:r>
          <a:r>
            <a:rPr lang="en-US" cap="none" sz="900" b="0" i="0" u="none" baseline="0">
              <a:solidFill>
                <a:srgbClr val="000000"/>
              </a:solidFill>
              <a:latin typeface="ＭＳ 明朝"/>
              <a:ea typeface="ＭＳ 明朝"/>
              <a:cs typeface="ＭＳ 明朝"/>
            </a:rPr>
            <a:t>（東庄町・芝山は期限内納付のみ）</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ゴシック"/>
              <a:ea typeface="ＭＳ ゴシック"/>
              <a:cs typeface="ＭＳ ゴシック"/>
            </a:rPr>
            <a:t>○県外所在の次の銀行等の本・支店</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　　千葉銀行・千葉興業銀行・京葉銀行・群馬銀行</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佐原信用金庫・朝日信用金庫・銚子信用金庫</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東京ベイ信用金庫・みずほ銀行</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三菱ＵＦＪ銀行・三井住友銀行・りそな銀行</a:t>
          </a:r>
        </a:p>
      </xdr:txBody>
    </xdr:sp>
    <xdr:clientData/>
  </xdr:twoCellAnchor>
  <xdr:twoCellAnchor>
    <xdr:from>
      <xdr:col>51</xdr:col>
      <xdr:colOff>28575</xdr:colOff>
      <xdr:row>19</xdr:row>
      <xdr:rowOff>0</xdr:rowOff>
    </xdr:from>
    <xdr:to>
      <xdr:col>53</xdr:col>
      <xdr:colOff>28575</xdr:colOff>
      <xdr:row>19</xdr:row>
      <xdr:rowOff>180975</xdr:rowOff>
    </xdr:to>
    <xdr:sp>
      <xdr:nvSpPr>
        <xdr:cNvPr id="8" name="大かっこ 10"/>
        <xdr:cNvSpPr>
          <a:spLocks/>
        </xdr:cNvSpPr>
      </xdr:nvSpPr>
      <xdr:spPr>
        <a:xfrm>
          <a:off x="7439025" y="4057650"/>
          <a:ext cx="523875" cy="180975"/>
        </a:xfrm>
        <a:prstGeom prst="bracketPair">
          <a:avLst>
            <a:gd name="adj" fmla="val -19000"/>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51</xdr:col>
      <xdr:colOff>9525</xdr:colOff>
      <xdr:row>18</xdr:row>
      <xdr:rowOff>104775</xdr:rowOff>
    </xdr:from>
    <xdr:to>
      <xdr:col>54</xdr:col>
      <xdr:colOff>28575</xdr:colOff>
      <xdr:row>21</xdr:row>
      <xdr:rowOff>9525</xdr:rowOff>
    </xdr:to>
    <xdr:sp>
      <xdr:nvSpPr>
        <xdr:cNvPr id="9" name="テキスト ボックス 11"/>
        <xdr:cNvSpPr txBox="1">
          <a:spLocks noChangeArrowheads="1"/>
        </xdr:cNvSpPr>
      </xdr:nvSpPr>
      <xdr:spPr>
        <a:xfrm>
          <a:off x="7419975" y="4029075"/>
          <a:ext cx="600075" cy="361950"/>
        </a:xfrm>
        <a:prstGeom prst="rect">
          <a:avLst/>
        </a:prstGeom>
        <a:noFill/>
        <a:ln w="9525" cmpd="sng">
          <a:noFill/>
        </a:ln>
      </xdr:spPr>
      <xdr:txBody>
        <a:bodyPr vertOverflow="clip" wrap="square"/>
        <a:p>
          <a:pPr algn="l">
            <a:defRPr/>
          </a:pPr>
          <a:r>
            <a:rPr lang="en-US" cap="none" sz="500" b="0" i="0" u="none" baseline="0">
              <a:solidFill>
                <a:srgbClr val="000000"/>
              </a:solidFill>
              <a:latin typeface="ＭＳ Ｐ明朝"/>
              <a:ea typeface="ＭＳ Ｐ明朝"/>
              <a:cs typeface="ＭＳ Ｐ明朝"/>
            </a:rPr>
            <a:t>法令の規定により計算した金額</a:t>
          </a:r>
          <a:r>
            <a:rPr lang="en-US" cap="none" sz="500" b="0" i="0" u="none" baseline="0">
              <a:solidFill>
                <a:srgbClr val="000000"/>
              </a:solidFill>
              <a:latin typeface="ＭＳ Ｐ明朝"/>
              <a:ea typeface="ＭＳ Ｐ明朝"/>
              <a:cs typeface="ＭＳ Ｐ明朝"/>
            </a:rPr>
            <a:t>
</a:t>
          </a:r>
        </a:p>
      </xdr:txBody>
    </xdr:sp>
    <xdr:clientData/>
  </xdr:twoCellAnchor>
  <xdr:twoCellAnchor>
    <xdr:from>
      <xdr:col>8</xdr:col>
      <xdr:colOff>28575</xdr:colOff>
      <xdr:row>19</xdr:row>
      <xdr:rowOff>0</xdr:rowOff>
    </xdr:from>
    <xdr:to>
      <xdr:col>10</xdr:col>
      <xdr:colOff>28575</xdr:colOff>
      <xdr:row>19</xdr:row>
      <xdr:rowOff>180975</xdr:rowOff>
    </xdr:to>
    <xdr:sp>
      <xdr:nvSpPr>
        <xdr:cNvPr id="10" name="大かっこ 12"/>
        <xdr:cNvSpPr>
          <a:spLocks/>
        </xdr:cNvSpPr>
      </xdr:nvSpPr>
      <xdr:spPr>
        <a:xfrm>
          <a:off x="828675" y="4057650"/>
          <a:ext cx="638175" cy="180975"/>
        </a:xfrm>
        <a:prstGeom prst="bracketPair">
          <a:avLst>
            <a:gd name="adj" fmla="val -19000"/>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38100</xdr:colOff>
      <xdr:row>18</xdr:row>
      <xdr:rowOff>95250</xdr:rowOff>
    </xdr:from>
    <xdr:to>
      <xdr:col>11</xdr:col>
      <xdr:colOff>19050</xdr:colOff>
      <xdr:row>21</xdr:row>
      <xdr:rowOff>9525</xdr:rowOff>
    </xdr:to>
    <xdr:sp>
      <xdr:nvSpPr>
        <xdr:cNvPr id="11" name="テキスト ボックス 13"/>
        <xdr:cNvSpPr txBox="1">
          <a:spLocks noChangeArrowheads="1"/>
        </xdr:cNvSpPr>
      </xdr:nvSpPr>
      <xdr:spPr>
        <a:xfrm>
          <a:off x="790575" y="4019550"/>
          <a:ext cx="771525" cy="371475"/>
        </a:xfrm>
        <a:prstGeom prst="rect">
          <a:avLst/>
        </a:prstGeom>
        <a:noFill/>
        <a:ln w="9525" cmpd="sng">
          <a:noFill/>
        </a:ln>
      </xdr:spPr>
      <xdr:txBody>
        <a:bodyPr vertOverflow="clip" wrap="square"/>
        <a:p>
          <a:pPr algn="l">
            <a:defRPr/>
          </a:pPr>
          <a:r>
            <a:rPr lang="en-US" cap="none" sz="500" b="0" i="0" u="none" baseline="0">
              <a:solidFill>
                <a:srgbClr val="000000"/>
              </a:solidFill>
              <a:latin typeface="ＭＳ Ｐ明朝"/>
              <a:ea typeface="ＭＳ Ｐ明朝"/>
              <a:cs typeface="ＭＳ Ｐ明朝"/>
            </a:rPr>
            <a:t>法令の規定により計算した金額</a:t>
          </a:r>
          <a:r>
            <a:rPr lang="en-US" cap="none" sz="5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chiba.lg.jp/zeimu/tetsuzuki/youshiki.html" TargetMode="External" /><Relationship Id="rId2" Type="http://schemas.openxmlformats.org/officeDocument/2006/relationships/hyperlink" Target="http://www.pref.chiba.lg.jp/zeimu/jimusho/index.html"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Z29"/>
  <sheetViews>
    <sheetView showZeros="0" tabSelected="1" zoomScalePageLayoutView="0" workbookViewId="0" topLeftCell="A2">
      <pane xSplit="21" ySplit="27" topLeftCell="V59" activePane="bottomRight" state="frozen"/>
      <selection pane="topLeft" activeCell="A2" sqref="A2"/>
      <selection pane="topRight" activeCell="V2" sqref="V2"/>
      <selection pane="bottomLeft" activeCell="A27" sqref="A27"/>
      <selection pane="bottomRight" activeCell="C12" sqref="C12:I12"/>
    </sheetView>
  </sheetViews>
  <sheetFormatPr defaultColWidth="9.140625" defaultRowHeight="15"/>
  <cols>
    <col min="1" max="1" width="2.421875" style="6" customWidth="1"/>
    <col min="2" max="2" width="17.57421875" style="6" customWidth="1"/>
    <col min="3" max="6" width="4.421875" style="6" customWidth="1"/>
    <col min="7" max="7" width="7.421875" style="6" customWidth="1"/>
    <col min="8" max="8" width="5.7109375" style="6" customWidth="1"/>
    <col min="9" max="9" width="4.421875" style="6" customWidth="1"/>
    <col min="10" max="10" width="3.57421875" style="68" customWidth="1"/>
    <col min="11" max="11" width="4.421875" style="6" customWidth="1"/>
    <col min="12" max="12" width="4.421875" style="68" customWidth="1"/>
    <col min="13" max="13" width="5.00390625" style="6" customWidth="1"/>
    <col min="14" max="14" width="2.421875" style="6" customWidth="1"/>
    <col min="15" max="16384" width="9.00390625" style="6" customWidth="1"/>
  </cols>
  <sheetData>
    <row r="1" ht="9.75" customHeight="1"/>
    <row r="2" ht="32.25" customHeight="1">
      <c r="B2" s="1" t="s">
        <v>86</v>
      </c>
    </row>
    <row r="3" ht="7.5" customHeight="1">
      <c r="B3" s="1"/>
    </row>
    <row r="4" spans="2:26" ht="18" customHeight="1">
      <c r="B4" s="2" t="s">
        <v>0</v>
      </c>
      <c r="G4" s="82" t="s">
        <v>69</v>
      </c>
      <c r="H4" s="82"/>
      <c r="I4" s="82"/>
      <c r="J4" s="82"/>
      <c r="K4" s="82"/>
      <c r="L4" s="82"/>
      <c r="M4" s="82"/>
      <c r="N4" s="86" t="s">
        <v>134</v>
      </c>
      <c r="O4" s="86"/>
      <c r="P4" s="86"/>
      <c r="Q4" s="86"/>
      <c r="R4" s="86"/>
      <c r="S4" s="39"/>
      <c r="T4" s="39"/>
      <c r="U4" s="39"/>
      <c r="V4" s="40"/>
      <c r="W4" s="40"/>
      <c r="X4" s="40"/>
      <c r="Y4" s="40"/>
      <c r="Z4" s="40"/>
    </row>
    <row r="5" spans="2:12" ht="15" customHeight="1" thickBot="1">
      <c r="B5" s="2"/>
      <c r="G5" s="66"/>
      <c r="H5" s="66"/>
      <c r="I5" s="77"/>
      <c r="J5" s="77"/>
      <c r="K5" s="77"/>
      <c r="L5" s="77"/>
    </row>
    <row r="6" spans="2:21" ht="18" customHeight="1" thickBot="1" thickTop="1">
      <c r="B6" s="2" t="s">
        <v>70</v>
      </c>
      <c r="C6" s="83"/>
      <c r="D6" s="83"/>
      <c r="E6" s="83"/>
      <c r="F6" s="83"/>
      <c r="G6" s="65" t="s">
        <v>83</v>
      </c>
      <c r="H6" s="72"/>
      <c r="I6" s="73"/>
      <c r="J6" s="69" t="s">
        <v>4</v>
      </c>
      <c r="K6" s="74"/>
      <c r="L6" s="69" t="s">
        <v>5</v>
      </c>
      <c r="M6" s="93"/>
      <c r="N6" s="93"/>
      <c r="O6" s="85" t="s">
        <v>85</v>
      </c>
      <c r="P6" s="85"/>
      <c r="Q6" s="42"/>
      <c r="R6" s="2"/>
      <c r="S6" s="41"/>
      <c r="T6" s="41"/>
      <c r="U6" s="41"/>
    </row>
    <row r="7" spans="2:14" ht="15" customHeight="1" thickBot="1" thickTop="1">
      <c r="B7" s="2"/>
      <c r="G7" s="66"/>
      <c r="H7" s="71"/>
      <c r="I7" s="77"/>
      <c r="J7" s="77"/>
      <c r="K7" s="77"/>
      <c r="L7" s="77"/>
      <c r="M7" s="77"/>
      <c r="N7" s="77"/>
    </row>
    <row r="8" spans="2:16" ht="18" customHeight="1" thickBot="1" thickTop="1">
      <c r="B8" s="2" t="s">
        <v>121</v>
      </c>
      <c r="C8" s="100"/>
      <c r="D8" s="101"/>
      <c r="E8" s="101"/>
      <c r="F8" s="102"/>
      <c r="G8" s="65" t="s">
        <v>136</v>
      </c>
      <c r="H8" s="75"/>
      <c r="I8" s="76"/>
      <c r="J8" s="69" t="s">
        <v>4</v>
      </c>
      <c r="K8" s="74"/>
      <c r="L8" s="69" t="s">
        <v>5</v>
      </c>
      <c r="M8" s="74"/>
      <c r="N8" s="67" t="s">
        <v>137</v>
      </c>
      <c r="O8" s="41"/>
      <c r="P8" s="43"/>
    </row>
    <row r="9" ht="9.75" customHeight="1" thickBot="1" thickTop="1">
      <c r="B9" s="2"/>
    </row>
    <row r="10" spans="2:9" ht="18" customHeight="1" thickBot="1" thickTop="1">
      <c r="B10" s="2" t="s">
        <v>1</v>
      </c>
      <c r="C10" s="97"/>
      <c r="D10" s="98"/>
      <c r="E10" s="98"/>
      <c r="F10" s="99"/>
      <c r="G10" s="44"/>
      <c r="H10" s="44"/>
      <c r="I10" s="44"/>
    </row>
    <row r="11" ht="5.25" customHeight="1" thickBot="1" thickTop="1">
      <c r="B11" s="2"/>
    </row>
    <row r="12" spans="2:9" ht="30.75" customHeight="1" thickBot="1" thickTop="1">
      <c r="B12" s="2" t="s">
        <v>2</v>
      </c>
      <c r="C12" s="87"/>
      <c r="D12" s="88"/>
      <c r="E12" s="88"/>
      <c r="F12" s="88"/>
      <c r="G12" s="88"/>
      <c r="H12" s="88"/>
      <c r="I12" s="89"/>
    </row>
    <row r="13" ht="5.25" customHeight="1" thickBot="1" thickTop="1">
      <c r="B13" s="2"/>
    </row>
    <row r="14" spans="2:9" ht="18" customHeight="1" thickBot="1" thickTop="1">
      <c r="B14" s="2" t="s">
        <v>3</v>
      </c>
      <c r="C14" s="90"/>
      <c r="D14" s="91"/>
      <c r="E14" s="91"/>
      <c r="F14" s="91"/>
      <c r="G14" s="91"/>
      <c r="H14" s="91"/>
      <c r="I14" s="92"/>
    </row>
    <row r="15" spans="2:9" ht="4.5" customHeight="1" thickBot="1" thickTop="1">
      <c r="B15" s="2"/>
      <c r="C15" s="48"/>
      <c r="D15" s="49"/>
      <c r="E15" s="49"/>
      <c r="F15" s="49"/>
      <c r="G15" s="49"/>
      <c r="H15" s="49"/>
      <c r="I15" s="52"/>
    </row>
    <row r="16" spans="2:9" ht="18" customHeight="1" thickBot="1" thickTop="1">
      <c r="B16" s="2" t="s">
        <v>126</v>
      </c>
      <c r="C16" s="94"/>
      <c r="D16" s="95"/>
      <c r="E16" s="95"/>
      <c r="F16" s="95"/>
      <c r="G16" s="95"/>
      <c r="H16" s="95"/>
      <c r="I16" s="96"/>
    </row>
    <row r="17" spans="2:9" ht="4.5" customHeight="1" thickTop="1">
      <c r="B17" s="2"/>
      <c r="C17" s="48"/>
      <c r="D17" s="49"/>
      <c r="E17" s="49"/>
      <c r="F17" s="49"/>
      <c r="G17" s="49"/>
      <c r="H17" s="49"/>
      <c r="I17" s="52"/>
    </row>
    <row r="18" ht="15" customHeight="1">
      <c r="B18" s="2" t="s">
        <v>84</v>
      </c>
    </row>
    <row r="19" spans="2:7" ht="15" customHeight="1">
      <c r="B19" s="3" t="str">
        <f>IF(INDEX(コード!P:P,コード!B2)=0,"税目",INDEX(コード!P:P,コード!B2))</f>
        <v>税目</v>
      </c>
      <c r="C19" s="79"/>
      <c r="D19" s="80"/>
      <c r="E19" s="80"/>
      <c r="F19" s="81"/>
      <c r="G19" s="45" t="s">
        <v>6</v>
      </c>
    </row>
    <row r="20" spans="2:7" ht="15" customHeight="1">
      <c r="B20" s="3" t="s">
        <v>7</v>
      </c>
      <c r="C20" s="79"/>
      <c r="D20" s="80"/>
      <c r="E20" s="80"/>
      <c r="F20" s="81"/>
      <c r="G20" s="45" t="s">
        <v>6</v>
      </c>
    </row>
    <row r="21" spans="2:7" ht="15" customHeight="1">
      <c r="B21" s="4" t="s">
        <v>8</v>
      </c>
      <c r="C21" s="79"/>
      <c r="D21" s="80"/>
      <c r="E21" s="80"/>
      <c r="F21" s="81"/>
      <c r="G21" s="45" t="s">
        <v>6</v>
      </c>
    </row>
    <row r="22" spans="2:7" ht="15" customHeight="1">
      <c r="B22" s="3" t="s">
        <v>9</v>
      </c>
      <c r="C22" s="79"/>
      <c r="D22" s="80"/>
      <c r="E22" s="80"/>
      <c r="F22" s="81"/>
      <c r="G22" s="45" t="s">
        <v>6</v>
      </c>
    </row>
    <row r="23" spans="2:7" ht="15" customHeight="1">
      <c r="B23" s="3" t="s">
        <v>10</v>
      </c>
      <c r="C23" s="79"/>
      <c r="D23" s="80"/>
      <c r="E23" s="80"/>
      <c r="F23" s="81"/>
      <c r="G23" s="45" t="s">
        <v>6</v>
      </c>
    </row>
    <row r="24" spans="2:7" ht="14.25">
      <c r="B24" s="5" t="s">
        <v>11</v>
      </c>
      <c r="C24" s="84">
        <f>IF(SUM(C19:F23)=0,"",SUM(C19:F23))</f>
      </c>
      <c r="D24" s="84"/>
      <c r="E24" s="84"/>
      <c r="F24" s="84"/>
      <c r="G24" s="46" t="s">
        <v>6</v>
      </c>
    </row>
    <row r="25" ht="13.5">
      <c r="C25" s="55"/>
    </row>
    <row r="26" spans="12:14" ht="13.5">
      <c r="L26" s="70" t="s">
        <v>120</v>
      </c>
      <c r="N26" s="51"/>
    </row>
    <row r="27" spans="13:18" ht="13.5">
      <c r="M27" s="78" t="s">
        <v>130</v>
      </c>
      <c r="N27" s="78"/>
      <c r="O27" s="78"/>
      <c r="P27" s="78"/>
      <c r="Q27" s="78"/>
      <c r="R27" s="78"/>
    </row>
    <row r="29" ht="16.5">
      <c r="G29" s="47"/>
    </row>
  </sheetData>
  <sheetProtection password="9690" sheet="1" selectLockedCells="1"/>
  <mergeCells count="22">
    <mergeCell ref="C10:F10"/>
    <mergeCell ref="C8:F8"/>
    <mergeCell ref="K5:L5"/>
    <mergeCell ref="O6:P6"/>
    <mergeCell ref="N4:R4"/>
    <mergeCell ref="C12:I12"/>
    <mergeCell ref="C14:I14"/>
    <mergeCell ref="C21:F21"/>
    <mergeCell ref="M6:N6"/>
    <mergeCell ref="C16:I16"/>
    <mergeCell ref="C20:F20"/>
    <mergeCell ref="K7:L7"/>
    <mergeCell ref="I7:J7"/>
    <mergeCell ref="M7:N7"/>
    <mergeCell ref="M27:R27"/>
    <mergeCell ref="C22:F22"/>
    <mergeCell ref="G4:M4"/>
    <mergeCell ref="C6:F6"/>
    <mergeCell ref="C23:F23"/>
    <mergeCell ref="C24:F24"/>
    <mergeCell ref="C19:F19"/>
    <mergeCell ref="I5:J5"/>
  </mergeCells>
  <dataValidations count="7">
    <dataValidation type="textLength" allowBlank="1" showInputMessage="1" showErrorMessage="1" error="課税番号は、９桁で入力してください。" sqref="C6:F6">
      <formula1>9</formula1>
      <formula2>9</formula2>
    </dataValidation>
    <dataValidation type="textLength" allowBlank="1" showInputMessage="1" showErrorMessage="1" prompt="個人事業税、ゴルフ場利用税は、９桁の番号&#10;不動産取得税は、１１桁の番号&#10;県たばこ税は、１０桁の番号&#10;鉱区税は、５桁の番号&#10;を入力してください。" error="課税番号は、指定の桁数で入力してください。" sqref="C8:F8">
      <formula1>5</formula1>
      <formula2>11</formula2>
    </dataValidation>
    <dataValidation type="custom" allowBlank="1" showInputMessage="1" showErrorMessage="1" promptTitle="市外局番からハイフン(-)や括弧（ ）無しで入力してください。" prompt="&#10;＜連絡先の入力にご協力願います＞&#10;&#10;　この入力フォームに入力された情報が、千葉県が把握している情報と違うなどの理由により、この税金の納税について確認ができない（できなくなる）場合があります。&#10;&#10;　このような場合、入力情報等について確認させていただく必要がありますので、連絡先の入力についてご協力をお願いします。" errorTitle="連絡がとれる電話番号を入力してください。" error="固定電話であれば10桁、IP電話・携帯・PHSであれば11桁の半角数字で入力してください。" imeMode="off" sqref="C16:I16">
      <formula1>COUNTIF(C16,"0?0????????")+COUNTIF(C16,"0?????????")=1</formula1>
    </dataValidation>
    <dataValidation allowBlank="1" showInputMessage="1" showErrorMessage="1" imeMode="hiragana" sqref="C12:I12 C14:I14"/>
    <dataValidation allowBlank="1" showInputMessage="1" showErrorMessage="1" imeMode="halfAlpha" sqref="C10:F10"/>
    <dataValidation allowBlank="1" showInputMessage="1" showErrorMessage="1" imeMode="off" sqref="C19:F23"/>
    <dataValidation type="list" allowBlank="1" showInputMessage="1" showErrorMessage="1" sqref="H6 H8">
      <formula1>"令和,平成"</formula1>
    </dataValidation>
  </dataValidations>
  <hyperlinks>
    <hyperlink ref="M27" r:id="rId1" display="http://www.pref.chiba.lg.jp/zeimu/tetsuzuki/youshiki.html"/>
    <hyperlink ref="N4" r:id="rId2" display="http://www.pref.chiba.lg.jp/zeimu/jimusho/index.html"/>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5"/>
  <drawing r:id="rId4"/>
  <legacyDrawing r:id="rId3"/>
</worksheet>
</file>

<file path=xl/worksheets/sheet2.xml><?xml version="1.0" encoding="utf-8"?>
<worksheet xmlns="http://schemas.openxmlformats.org/spreadsheetml/2006/main" xmlns:r="http://schemas.openxmlformats.org/officeDocument/2006/relationships">
  <sheetPr codeName="Sheet2">
    <tabColor rgb="FF002060"/>
  </sheetPr>
  <dimension ref="B1:BL74"/>
  <sheetViews>
    <sheetView showGridLines="0" showRowColHeaders="0" showZeros="0" zoomScalePageLayoutView="0" workbookViewId="0" topLeftCell="A11">
      <selection activeCell="X13" sqref="X13:AN13"/>
    </sheetView>
  </sheetViews>
  <sheetFormatPr defaultColWidth="9.140625" defaultRowHeight="15"/>
  <cols>
    <col min="1" max="1" width="2.140625" style="6" customWidth="1"/>
    <col min="2" max="2" width="1.8515625" style="6" customWidth="1"/>
    <col min="3" max="3" width="1.28515625" style="6" customWidth="1"/>
    <col min="4" max="5" width="2.28125" style="6" customWidth="1"/>
    <col min="6" max="8" width="0.71875" style="6" customWidth="1"/>
    <col min="9" max="9" width="3.421875" style="6" customWidth="1"/>
    <col min="10" max="10" width="6.140625" style="6" customWidth="1"/>
    <col min="11" max="11" width="1.57421875" style="6" customWidth="1"/>
    <col min="12" max="20" width="2.421875" style="6" customWidth="1"/>
    <col min="21" max="21" width="3.140625" style="6" customWidth="1"/>
    <col min="22" max="22" width="3.421875" style="6" customWidth="1"/>
    <col min="23" max="23" width="1.8515625" style="6" customWidth="1"/>
    <col min="24" max="24" width="1.28515625" style="6" customWidth="1"/>
    <col min="25" max="26" width="2.28125" style="6" customWidth="1"/>
    <col min="27" max="29" width="0.71875" style="6" customWidth="1"/>
    <col min="30" max="30" width="3.421875" style="6" customWidth="1"/>
    <col min="31" max="31" width="4.421875" style="6" customWidth="1"/>
    <col min="32" max="32" width="0.85546875" style="6" customWidth="1"/>
    <col min="33" max="33" width="2.7109375" style="6" customWidth="1"/>
    <col min="34" max="42" width="2.421875" style="6" customWidth="1"/>
    <col min="43" max="43" width="3.140625" style="6" customWidth="1"/>
    <col min="44" max="44" width="3.421875" style="6" customWidth="1"/>
    <col min="45" max="45" width="1.8515625" style="6" customWidth="1"/>
    <col min="46" max="46" width="1.28515625" style="6" customWidth="1"/>
    <col min="47" max="48" width="2.28125" style="6" customWidth="1"/>
    <col min="49" max="51" width="0.71875" style="6" customWidth="1"/>
    <col min="52" max="52" width="3.421875" style="6" customWidth="1"/>
    <col min="53" max="53" width="4.421875" style="6" customWidth="1"/>
    <col min="54" max="54" width="0.85546875" style="6" customWidth="1"/>
    <col min="55" max="55" width="2.7109375" style="6" customWidth="1"/>
    <col min="56" max="64" width="2.421875" style="6" customWidth="1"/>
    <col min="65" max="16384" width="9.00390625" style="6" customWidth="1"/>
  </cols>
  <sheetData>
    <row r="1" spans="22:44" ht="13.5">
      <c r="V1" s="7"/>
      <c r="AR1" s="7"/>
    </row>
    <row r="2" spans="2:64" ht="3.75" customHeight="1">
      <c r="B2" s="139" t="s">
        <v>12</v>
      </c>
      <c r="C2" s="140"/>
      <c r="D2" s="140"/>
      <c r="E2" s="141"/>
      <c r="F2" s="8"/>
      <c r="G2" s="9"/>
      <c r="H2" s="9"/>
      <c r="I2" s="10"/>
      <c r="J2" s="145" t="s">
        <v>13</v>
      </c>
      <c r="K2" s="145"/>
      <c r="L2" s="145"/>
      <c r="M2" s="145"/>
      <c r="N2" s="145"/>
      <c r="O2" s="145"/>
      <c r="P2" s="145"/>
      <c r="Q2" s="145"/>
      <c r="R2" s="145"/>
      <c r="S2" s="145"/>
      <c r="T2" s="145"/>
      <c r="V2" s="11"/>
      <c r="W2" s="139" t="s">
        <v>12</v>
      </c>
      <c r="X2" s="140"/>
      <c r="Y2" s="140"/>
      <c r="Z2" s="141"/>
      <c r="AA2" s="8"/>
      <c r="AB2" s="9"/>
      <c r="AC2" s="9"/>
      <c r="AD2" s="10"/>
      <c r="AE2" s="145" t="s">
        <v>14</v>
      </c>
      <c r="AF2" s="145"/>
      <c r="AG2" s="145"/>
      <c r="AH2" s="145"/>
      <c r="AI2" s="145"/>
      <c r="AJ2" s="145"/>
      <c r="AK2" s="145"/>
      <c r="AL2" s="145"/>
      <c r="AM2" s="145"/>
      <c r="AN2" s="145"/>
      <c r="AO2" s="145"/>
      <c r="AP2" s="145"/>
      <c r="AR2" s="11"/>
      <c r="AS2" s="139" t="s">
        <v>12</v>
      </c>
      <c r="AT2" s="140"/>
      <c r="AU2" s="140"/>
      <c r="AV2" s="141"/>
      <c r="AW2" s="8"/>
      <c r="AX2" s="9"/>
      <c r="AY2" s="9"/>
      <c r="AZ2" s="10"/>
      <c r="BA2" s="145" t="s">
        <v>15</v>
      </c>
      <c r="BB2" s="145"/>
      <c r="BC2" s="145"/>
      <c r="BD2" s="145"/>
      <c r="BE2" s="145"/>
      <c r="BF2" s="145"/>
      <c r="BG2" s="145"/>
      <c r="BH2" s="145"/>
      <c r="BI2" s="145"/>
      <c r="BJ2" s="145"/>
      <c r="BK2" s="145"/>
      <c r="BL2" s="145"/>
    </row>
    <row r="3" spans="2:64" ht="6" customHeight="1">
      <c r="B3" s="142"/>
      <c r="C3" s="143"/>
      <c r="D3" s="143"/>
      <c r="E3" s="144"/>
      <c r="F3" s="8"/>
      <c r="G3" s="147" t="s">
        <v>16</v>
      </c>
      <c r="H3" s="148"/>
      <c r="I3" s="149"/>
      <c r="J3" s="145"/>
      <c r="K3" s="145"/>
      <c r="L3" s="145"/>
      <c r="M3" s="145"/>
      <c r="N3" s="145"/>
      <c r="O3" s="145"/>
      <c r="P3" s="145"/>
      <c r="Q3" s="145"/>
      <c r="R3" s="145"/>
      <c r="S3" s="145"/>
      <c r="T3" s="145"/>
      <c r="V3" s="11"/>
      <c r="W3" s="142"/>
      <c r="X3" s="143"/>
      <c r="Y3" s="143"/>
      <c r="Z3" s="144"/>
      <c r="AA3" s="8"/>
      <c r="AB3" s="147" t="s">
        <v>16</v>
      </c>
      <c r="AC3" s="148"/>
      <c r="AD3" s="149"/>
      <c r="AE3" s="145"/>
      <c r="AF3" s="145"/>
      <c r="AG3" s="145"/>
      <c r="AH3" s="145"/>
      <c r="AI3" s="145"/>
      <c r="AJ3" s="145"/>
      <c r="AK3" s="145"/>
      <c r="AL3" s="145"/>
      <c r="AM3" s="145"/>
      <c r="AN3" s="145"/>
      <c r="AO3" s="145"/>
      <c r="AP3" s="145"/>
      <c r="AR3" s="11"/>
      <c r="AS3" s="142"/>
      <c r="AT3" s="143"/>
      <c r="AU3" s="143"/>
      <c r="AV3" s="144"/>
      <c r="AW3" s="8"/>
      <c r="AX3" s="147" t="s">
        <v>16</v>
      </c>
      <c r="AY3" s="148"/>
      <c r="AZ3" s="149"/>
      <c r="BA3" s="145"/>
      <c r="BB3" s="145"/>
      <c r="BC3" s="145"/>
      <c r="BD3" s="145"/>
      <c r="BE3" s="145"/>
      <c r="BF3" s="145"/>
      <c r="BG3" s="145"/>
      <c r="BH3" s="145"/>
      <c r="BI3" s="145"/>
      <c r="BJ3" s="145"/>
      <c r="BK3" s="145"/>
      <c r="BL3" s="145"/>
    </row>
    <row r="4" spans="2:64" ht="11.25" customHeight="1">
      <c r="B4" s="153">
        <v>120006</v>
      </c>
      <c r="C4" s="154"/>
      <c r="D4" s="154"/>
      <c r="E4" s="155"/>
      <c r="F4" s="12"/>
      <c r="G4" s="150"/>
      <c r="H4" s="151"/>
      <c r="I4" s="152"/>
      <c r="J4" s="145"/>
      <c r="K4" s="145"/>
      <c r="L4" s="145"/>
      <c r="M4" s="145"/>
      <c r="N4" s="145"/>
      <c r="O4" s="145"/>
      <c r="P4" s="145"/>
      <c r="Q4" s="145"/>
      <c r="R4" s="145"/>
      <c r="S4" s="145"/>
      <c r="T4" s="145"/>
      <c r="V4" s="11"/>
      <c r="W4" s="153">
        <v>120006</v>
      </c>
      <c r="X4" s="154"/>
      <c r="Y4" s="154"/>
      <c r="Z4" s="155"/>
      <c r="AA4" s="12"/>
      <c r="AB4" s="150"/>
      <c r="AC4" s="151"/>
      <c r="AD4" s="152"/>
      <c r="AE4" s="145"/>
      <c r="AF4" s="145"/>
      <c r="AG4" s="145"/>
      <c r="AH4" s="145"/>
      <c r="AI4" s="145"/>
      <c r="AJ4" s="145"/>
      <c r="AK4" s="145"/>
      <c r="AL4" s="145"/>
      <c r="AM4" s="145"/>
      <c r="AN4" s="145"/>
      <c r="AO4" s="145"/>
      <c r="AP4" s="145"/>
      <c r="AR4" s="11"/>
      <c r="AS4" s="153">
        <v>120006</v>
      </c>
      <c r="AT4" s="154"/>
      <c r="AU4" s="154"/>
      <c r="AV4" s="155"/>
      <c r="AW4" s="12"/>
      <c r="AX4" s="150"/>
      <c r="AY4" s="151"/>
      <c r="AZ4" s="152"/>
      <c r="BA4" s="145"/>
      <c r="BB4" s="145"/>
      <c r="BC4" s="145"/>
      <c r="BD4" s="145"/>
      <c r="BE4" s="145"/>
      <c r="BF4" s="145"/>
      <c r="BG4" s="145"/>
      <c r="BH4" s="145"/>
      <c r="BI4" s="145"/>
      <c r="BJ4" s="145"/>
      <c r="BK4" s="145"/>
      <c r="BL4" s="145"/>
    </row>
    <row r="5" spans="2:64" ht="3" customHeight="1">
      <c r="B5" s="156"/>
      <c r="C5" s="157"/>
      <c r="D5" s="157"/>
      <c r="E5" s="158"/>
      <c r="F5" s="12"/>
      <c r="G5" s="10"/>
      <c r="H5" s="10"/>
      <c r="I5" s="10"/>
      <c r="J5" s="146"/>
      <c r="K5" s="146"/>
      <c r="L5" s="146"/>
      <c r="M5" s="146"/>
      <c r="N5" s="146"/>
      <c r="O5" s="146"/>
      <c r="P5" s="146"/>
      <c r="Q5" s="146"/>
      <c r="R5" s="146"/>
      <c r="S5" s="146"/>
      <c r="T5" s="146"/>
      <c r="V5" s="11"/>
      <c r="W5" s="156"/>
      <c r="X5" s="157"/>
      <c r="Y5" s="157"/>
      <c r="Z5" s="158"/>
      <c r="AA5" s="12"/>
      <c r="AB5" s="10"/>
      <c r="AC5" s="10"/>
      <c r="AD5" s="10"/>
      <c r="AE5" s="146"/>
      <c r="AF5" s="146"/>
      <c r="AG5" s="146"/>
      <c r="AH5" s="146"/>
      <c r="AI5" s="146"/>
      <c r="AJ5" s="146"/>
      <c r="AK5" s="146"/>
      <c r="AL5" s="146"/>
      <c r="AM5" s="146"/>
      <c r="AN5" s="146"/>
      <c r="AO5" s="146"/>
      <c r="AP5" s="146"/>
      <c r="AR5" s="11"/>
      <c r="AS5" s="156"/>
      <c r="AT5" s="157"/>
      <c r="AU5" s="157"/>
      <c r="AV5" s="158"/>
      <c r="AW5" s="12"/>
      <c r="AX5" s="10"/>
      <c r="AY5" s="10"/>
      <c r="AZ5" s="10"/>
      <c r="BA5" s="146"/>
      <c r="BB5" s="146"/>
      <c r="BC5" s="146"/>
      <c r="BD5" s="146"/>
      <c r="BE5" s="146"/>
      <c r="BF5" s="146"/>
      <c r="BG5" s="146"/>
      <c r="BH5" s="146"/>
      <c r="BI5" s="146"/>
      <c r="BJ5" s="146"/>
      <c r="BK5" s="146"/>
      <c r="BL5" s="146"/>
    </row>
    <row r="6" spans="2:64" ht="11.25" customHeight="1">
      <c r="B6" s="159" t="s">
        <v>17</v>
      </c>
      <c r="C6" s="160"/>
      <c r="D6" s="160"/>
      <c r="E6" s="160"/>
      <c r="F6" s="160"/>
      <c r="G6" s="160"/>
      <c r="H6" s="160"/>
      <c r="I6" s="160"/>
      <c r="J6" s="160"/>
      <c r="K6" s="160"/>
      <c r="L6" s="161"/>
      <c r="M6" s="159" t="s">
        <v>18</v>
      </c>
      <c r="N6" s="160"/>
      <c r="O6" s="160"/>
      <c r="P6" s="160"/>
      <c r="Q6" s="160"/>
      <c r="R6" s="160"/>
      <c r="S6" s="160"/>
      <c r="T6" s="161"/>
      <c r="V6" s="11"/>
      <c r="W6" s="159" t="s">
        <v>17</v>
      </c>
      <c r="X6" s="160"/>
      <c r="Y6" s="160"/>
      <c r="Z6" s="160"/>
      <c r="AA6" s="160"/>
      <c r="AB6" s="160"/>
      <c r="AC6" s="160"/>
      <c r="AD6" s="160"/>
      <c r="AE6" s="160"/>
      <c r="AF6" s="160"/>
      <c r="AG6" s="160"/>
      <c r="AH6" s="161"/>
      <c r="AI6" s="159" t="s">
        <v>18</v>
      </c>
      <c r="AJ6" s="160"/>
      <c r="AK6" s="160"/>
      <c r="AL6" s="160"/>
      <c r="AM6" s="160"/>
      <c r="AN6" s="160"/>
      <c r="AO6" s="160"/>
      <c r="AP6" s="161"/>
      <c r="AR6" s="11"/>
      <c r="AS6" s="159" t="s">
        <v>17</v>
      </c>
      <c r="AT6" s="160"/>
      <c r="AU6" s="160"/>
      <c r="AV6" s="160"/>
      <c r="AW6" s="160"/>
      <c r="AX6" s="160"/>
      <c r="AY6" s="160"/>
      <c r="AZ6" s="160"/>
      <c r="BA6" s="160"/>
      <c r="BB6" s="160"/>
      <c r="BC6" s="160"/>
      <c r="BD6" s="161"/>
      <c r="BE6" s="159" t="s">
        <v>18</v>
      </c>
      <c r="BF6" s="160"/>
      <c r="BG6" s="160"/>
      <c r="BH6" s="160"/>
      <c r="BI6" s="160"/>
      <c r="BJ6" s="160"/>
      <c r="BK6" s="160"/>
      <c r="BL6" s="161"/>
    </row>
    <row r="7" spans="2:64" ht="16.5" customHeight="1">
      <c r="B7" s="162">
        <f>IF(コード!B1=1,"",INDEX(コード!F:F,コード!B1))</f>
      </c>
      <c r="C7" s="163"/>
      <c r="D7" s="163"/>
      <c r="E7" s="163"/>
      <c r="F7" s="163"/>
      <c r="G7" s="163"/>
      <c r="H7" s="163"/>
      <c r="I7" s="163"/>
      <c r="J7" s="163"/>
      <c r="K7" s="163"/>
      <c r="L7" s="164"/>
      <c r="M7" s="165">
        <f>IF(コード!B1=1,"","千葉県"&amp;INDEX(コード!E:E,コード!B1))</f>
      </c>
      <c r="N7" s="166"/>
      <c r="O7" s="166"/>
      <c r="P7" s="166"/>
      <c r="Q7" s="166"/>
      <c r="R7" s="166"/>
      <c r="S7" s="166"/>
      <c r="T7" s="167"/>
      <c r="V7" s="11"/>
      <c r="W7" s="162">
        <f>B7</f>
      </c>
      <c r="X7" s="163"/>
      <c r="Y7" s="163"/>
      <c r="Z7" s="163"/>
      <c r="AA7" s="163"/>
      <c r="AB7" s="163"/>
      <c r="AC7" s="163"/>
      <c r="AD7" s="163"/>
      <c r="AE7" s="163"/>
      <c r="AF7" s="163"/>
      <c r="AG7" s="163"/>
      <c r="AH7" s="164"/>
      <c r="AI7" s="165">
        <f>M7</f>
      </c>
      <c r="AJ7" s="166"/>
      <c r="AK7" s="166"/>
      <c r="AL7" s="166"/>
      <c r="AM7" s="166"/>
      <c r="AN7" s="166"/>
      <c r="AO7" s="166"/>
      <c r="AP7" s="167"/>
      <c r="AR7" s="11"/>
      <c r="AS7" s="162">
        <f>B7</f>
      </c>
      <c r="AT7" s="163"/>
      <c r="AU7" s="163"/>
      <c r="AV7" s="163"/>
      <c r="AW7" s="163"/>
      <c r="AX7" s="163"/>
      <c r="AY7" s="163"/>
      <c r="AZ7" s="163"/>
      <c r="BA7" s="163"/>
      <c r="BB7" s="163"/>
      <c r="BC7" s="163"/>
      <c r="BD7" s="164"/>
      <c r="BE7" s="165">
        <f>AI7</f>
      </c>
      <c r="BF7" s="166"/>
      <c r="BG7" s="166"/>
      <c r="BH7" s="166"/>
      <c r="BI7" s="166"/>
      <c r="BJ7" s="166"/>
      <c r="BK7" s="166"/>
      <c r="BL7" s="167"/>
    </row>
    <row r="8" spans="2:64" ht="11.25" customHeight="1">
      <c r="B8" s="168" t="s">
        <v>19</v>
      </c>
      <c r="C8" s="169"/>
      <c r="D8" s="169"/>
      <c r="E8" s="169"/>
      <c r="F8" s="169"/>
      <c r="G8" s="169"/>
      <c r="H8" s="169"/>
      <c r="I8" s="169"/>
      <c r="J8" s="169"/>
      <c r="K8" s="169"/>
      <c r="L8" s="169"/>
      <c r="M8" s="169"/>
      <c r="N8" s="169"/>
      <c r="O8" s="169"/>
      <c r="P8" s="169"/>
      <c r="Q8" s="169"/>
      <c r="R8" s="169"/>
      <c r="S8" s="169"/>
      <c r="T8" s="170"/>
      <c r="V8" s="11"/>
      <c r="W8" s="168" t="s">
        <v>19</v>
      </c>
      <c r="X8" s="169"/>
      <c r="Y8" s="169"/>
      <c r="Z8" s="169"/>
      <c r="AA8" s="169"/>
      <c r="AB8" s="169"/>
      <c r="AC8" s="169"/>
      <c r="AD8" s="169"/>
      <c r="AE8" s="169"/>
      <c r="AF8" s="169"/>
      <c r="AG8" s="169"/>
      <c r="AH8" s="169"/>
      <c r="AI8" s="169"/>
      <c r="AJ8" s="169"/>
      <c r="AK8" s="169"/>
      <c r="AL8" s="169"/>
      <c r="AM8" s="169"/>
      <c r="AN8" s="169"/>
      <c r="AO8" s="169"/>
      <c r="AP8" s="170"/>
      <c r="AR8" s="11"/>
      <c r="AS8" s="168" t="s">
        <v>19</v>
      </c>
      <c r="AT8" s="169"/>
      <c r="AU8" s="169"/>
      <c r="AV8" s="169"/>
      <c r="AW8" s="169"/>
      <c r="AX8" s="169"/>
      <c r="AY8" s="169"/>
      <c r="AZ8" s="169"/>
      <c r="BA8" s="169"/>
      <c r="BB8" s="169"/>
      <c r="BC8" s="169"/>
      <c r="BD8" s="169"/>
      <c r="BE8" s="169"/>
      <c r="BF8" s="169"/>
      <c r="BG8" s="169"/>
      <c r="BH8" s="169"/>
      <c r="BI8" s="169"/>
      <c r="BJ8" s="169"/>
      <c r="BK8" s="169"/>
      <c r="BL8" s="170"/>
    </row>
    <row r="9" spans="2:64" ht="30" customHeight="1">
      <c r="B9" s="13"/>
      <c r="C9" s="171">
        <f>IF('入力シート'!C10="","","〒"&amp;IF(LEN('入力シート'!C10)=7,MID('入力シート'!C10,1,3)&amp;"-"&amp;MID('入力シート'!C10,4,4),'入力シート'!C10))</f>
      </c>
      <c r="D9" s="171"/>
      <c r="E9" s="171"/>
      <c r="F9" s="171"/>
      <c r="G9" s="171"/>
      <c r="H9" s="171"/>
      <c r="I9" s="171"/>
      <c r="J9" s="171"/>
      <c r="K9" s="171"/>
      <c r="L9" s="171"/>
      <c r="M9" s="171"/>
      <c r="N9" s="171"/>
      <c r="O9" s="171"/>
      <c r="P9" s="171"/>
      <c r="Q9" s="171"/>
      <c r="R9" s="171"/>
      <c r="S9" s="171"/>
      <c r="T9" s="14"/>
      <c r="V9" s="11"/>
      <c r="W9" s="13"/>
      <c r="X9" s="171">
        <f>C9</f>
      </c>
      <c r="Y9" s="171"/>
      <c r="Z9" s="171"/>
      <c r="AA9" s="171"/>
      <c r="AB9" s="171"/>
      <c r="AC9" s="171"/>
      <c r="AD9" s="171"/>
      <c r="AE9" s="171"/>
      <c r="AF9" s="171"/>
      <c r="AG9" s="171"/>
      <c r="AH9" s="171"/>
      <c r="AI9" s="171"/>
      <c r="AJ9" s="171"/>
      <c r="AK9" s="171"/>
      <c r="AL9" s="171"/>
      <c r="AM9" s="171"/>
      <c r="AN9" s="171"/>
      <c r="AO9" s="171"/>
      <c r="AP9" s="14"/>
      <c r="AR9" s="11"/>
      <c r="AS9" s="13"/>
      <c r="AT9" s="171">
        <f>X9</f>
      </c>
      <c r="AU9" s="171"/>
      <c r="AV9" s="171"/>
      <c r="AW9" s="171"/>
      <c r="AX9" s="171"/>
      <c r="AY9" s="171"/>
      <c r="AZ9" s="171"/>
      <c r="BA9" s="171"/>
      <c r="BB9" s="171"/>
      <c r="BC9" s="171"/>
      <c r="BD9" s="171"/>
      <c r="BE9" s="171"/>
      <c r="BF9" s="171"/>
      <c r="BG9" s="171"/>
      <c r="BH9" s="171"/>
      <c r="BI9" s="171"/>
      <c r="BJ9" s="171"/>
      <c r="BK9" s="171"/>
      <c r="BL9" s="14"/>
    </row>
    <row r="10" spans="2:64" ht="40.5" customHeight="1">
      <c r="B10" s="15"/>
      <c r="C10" s="172">
        <f>'入力シート'!C12</f>
        <v>0</v>
      </c>
      <c r="D10" s="172"/>
      <c r="E10" s="172"/>
      <c r="F10" s="172"/>
      <c r="G10" s="172"/>
      <c r="H10" s="172"/>
      <c r="I10" s="172"/>
      <c r="J10" s="172"/>
      <c r="K10" s="172"/>
      <c r="L10" s="172"/>
      <c r="M10" s="172"/>
      <c r="N10" s="172"/>
      <c r="O10" s="172"/>
      <c r="P10" s="172"/>
      <c r="Q10" s="172"/>
      <c r="R10" s="172"/>
      <c r="S10" s="172"/>
      <c r="T10" s="16"/>
      <c r="V10" s="11"/>
      <c r="W10" s="15"/>
      <c r="X10" s="172">
        <f>C10</f>
        <v>0</v>
      </c>
      <c r="Y10" s="172"/>
      <c r="Z10" s="172"/>
      <c r="AA10" s="172"/>
      <c r="AB10" s="172"/>
      <c r="AC10" s="172"/>
      <c r="AD10" s="172"/>
      <c r="AE10" s="172"/>
      <c r="AF10" s="172"/>
      <c r="AG10" s="172"/>
      <c r="AH10" s="172"/>
      <c r="AI10" s="172"/>
      <c r="AJ10" s="172"/>
      <c r="AK10" s="172"/>
      <c r="AL10" s="172"/>
      <c r="AM10" s="172"/>
      <c r="AN10" s="172"/>
      <c r="AO10" s="172"/>
      <c r="AP10" s="16"/>
      <c r="AR10" s="11"/>
      <c r="AS10" s="15"/>
      <c r="AT10" s="172">
        <f>C10</f>
        <v>0</v>
      </c>
      <c r="AU10" s="172"/>
      <c r="AV10" s="172"/>
      <c r="AW10" s="172"/>
      <c r="AX10" s="172"/>
      <c r="AY10" s="172"/>
      <c r="AZ10" s="172"/>
      <c r="BA10" s="172"/>
      <c r="BB10" s="172"/>
      <c r="BC10" s="172"/>
      <c r="BD10" s="172"/>
      <c r="BE10" s="172"/>
      <c r="BF10" s="172"/>
      <c r="BG10" s="172"/>
      <c r="BH10" s="172"/>
      <c r="BI10" s="172"/>
      <c r="BJ10" s="172"/>
      <c r="BK10" s="172"/>
      <c r="BL10" s="16"/>
    </row>
    <row r="11" spans="2:64" ht="7.5" customHeight="1">
      <c r="B11" s="173"/>
      <c r="C11" s="174"/>
      <c r="D11" s="174"/>
      <c r="E11" s="174"/>
      <c r="F11" s="174"/>
      <c r="G11" s="174"/>
      <c r="H11" s="174"/>
      <c r="I11" s="174"/>
      <c r="J11" s="174"/>
      <c r="K11" s="174"/>
      <c r="L11" s="174"/>
      <c r="M11" s="174"/>
      <c r="N11" s="174"/>
      <c r="O11" s="174"/>
      <c r="P11" s="174"/>
      <c r="Q11" s="174"/>
      <c r="R11" s="174"/>
      <c r="S11" s="174"/>
      <c r="T11" s="175"/>
      <c r="V11" s="11"/>
      <c r="W11" s="173"/>
      <c r="X11" s="174"/>
      <c r="Y11" s="174"/>
      <c r="Z11" s="174"/>
      <c r="AA11" s="174"/>
      <c r="AB11" s="174"/>
      <c r="AC11" s="174"/>
      <c r="AD11" s="174"/>
      <c r="AE11" s="174"/>
      <c r="AF11" s="174"/>
      <c r="AG11" s="174"/>
      <c r="AH11" s="174"/>
      <c r="AI11" s="174"/>
      <c r="AJ11" s="174"/>
      <c r="AK11" s="174"/>
      <c r="AL11" s="174"/>
      <c r="AM11" s="174"/>
      <c r="AN11" s="174"/>
      <c r="AO11" s="174"/>
      <c r="AP11" s="175"/>
      <c r="AR11" s="11"/>
      <c r="AS11" s="173"/>
      <c r="AT11" s="174"/>
      <c r="AU11" s="174"/>
      <c r="AV11" s="174"/>
      <c r="AW11" s="174"/>
      <c r="AX11" s="174"/>
      <c r="AY11" s="174"/>
      <c r="AZ11" s="174"/>
      <c r="BA11" s="174"/>
      <c r="BB11" s="174"/>
      <c r="BC11" s="174"/>
      <c r="BD11" s="174"/>
      <c r="BE11" s="174"/>
      <c r="BF11" s="174"/>
      <c r="BG11" s="174"/>
      <c r="BH11" s="174"/>
      <c r="BI11" s="174"/>
      <c r="BJ11" s="174"/>
      <c r="BK11" s="174"/>
      <c r="BL11" s="175"/>
    </row>
    <row r="12" spans="2:64" ht="13.5">
      <c r="B12" s="176" t="s">
        <v>20</v>
      </c>
      <c r="C12" s="177"/>
      <c r="D12" s="177"/>
      <c r="E12" s="177"/>
      <c r="F12" s="177"/>
      <c r="G12" s="177"/>
      <c r="H12" s="177"/>
      <c r="I12" s="177"/>
      <c r="J12" s="177"/>
      <c r="K12" s="177"/>
      <c r="L12" s="177"/>
      <c r="M12" s="177"/>
      <c r="N12" s="177"/>
      <c r="O12" s="177"/>
      <c r="P12" s="177"/>
      <c r="Q12" s="177"/>
      <c r="R12" s="177"/>
      <c r="S12" s="177"/>
      <c r="T12" s="178"/>
      <c r="V12" s="11"/>
      <c r="W12" s="176" t="s">
        <v>20</v>
      </c>
      <c r="X12" s="177"/>
      <c r="Y12" s="177"/>
      <c r="Z12" s="177"/>
      <c r="AA12" s="177"/>
      <c r="AB12" s="177"/>
      <c r="AC12" s="177"/>
      <c r="AD12" s="177"/>
      <c r="AE12" s="177"/>
      <c r="AF12" s="177"/>
      <c r="AG12" s="177"/>
      <c r="AH12" s="177"/>
      <c r="AI12" s="177"/>
      <c r="AJ12" s="177"/>
      <c r="AK12" s="177"/>
      <c r="AL12" s="177"/>
      <c r="AM12" s="177"/>
      <c r="AN12" s="177"/>
      <c r="AO12" s="177"/>
      <c r="AP12" s="178"/>
      <c r="AR12" s="11"/>
      <c r="AS12" s="176" t="s">
        <v>20</v>
      </c>
      <c r="AT12" s="177"/>
      <c r="AU12" s="177"/>
      <c r="AV12" s="177"/>
      <c r="AW12" s="177"/>
      <c r="AX12" s="177"/>
      <c r="AY12" s="177"/>
      <c r="AZ12" s="177"/>
      <c r="BA12" s="177"/>
      <c r="BB12" s="177"/>
      <c r="BC12" s="177"/>
      <c r="BD12" s="177"/>
      <c r="BE12" s="177"/>
      <c r="BF12" s="177"/>
      <c r="BG12" s="177"/>
      <c r="BH12" s="177"/>
      <c r="BI12" s="177"/>
      <c r="BJ12" s="177"/>
      <c r="BK12" s="177"/>
      <c r="BL12" s="178"/>
    </row>
    <row r="13" spans="2:64" ht="68.25" customHeight="1">
      <c r="B13" s="15"/>
      <c r="C13" s="179" t="str">
        <f>IF(OR(B7="",C10=0,O16="",'入力シート'!C14="",'入力シート'!C24=0,コード!B2=1),"未入力項目があります。","   "&amp;'入力シート'!C14)</f>
        <v>未入力項目があります。</v>
      </c>
      <c r="D13" s="179"/>
      <c r="E13" s="179"/>
      <c r="F13" s="179"/>
      <c r="G13" s="179"/>
      <c r="H13" s="179"/>
      <c r="I13" s="179"/>
      <c r="J13" s="179"/>
      <c r="K13" s="179"/>
      <c r="L13" s="179"/>
      <c r="M13" s="179"/>
      <c r="N13" s="179"/>
      <c r="O13" s="179"/>
      <c r="P13" s="179"/>
      <c r="Q13" s="179"/>
      <c r="R13" s="179"/>
      <c r="S13" s="180" t="s">
        <v>21</v>
      </c>
      <c r="T13" s="181"/>
      <c r="V13" s="11"/>
      <c r="W13" s="15"/>
      <c r="X13" s="179" t="str">
        <f>C13</f>
        <v>未入力項目があります。</v>
      </c>
      <c r="Y13" s="179"/>
      <c r="Z13" s="179"/>
      <c r="AA13" s="179"/>
      <c r="AB13" s="179"/>
      <c r="AC13" s="179"/>
      <c r="AD13" s="179"/>
      <c r="AE13" s="179"/>
      <c r="AF13" s="179"/>
      <c r="AG13" s="179"/>
      <c r="AH13" s="179"/>
      <c r="AI13" s="179"/>
      <c r="AJ13" s="179"/>
      <c r="AK13" s="179"/>
      <c r="AL13" s="179"/>
      <c r="AM13" s="179"/>
      <c r="AN13" s="179"/>
      <c r="AO13" s="180" t="s">
        <v>21</v>
      </c>
      <c r="AP13" s="181"/>
      <c r="AR13" s="11"/>
      <c r="AS13" s="15"/>
      <c r="AT13" s="179" t="str">
        <f>C13</f>
        <v>未入力項目があります。</v>
      </c>
      <c r="AU13" s="179"/>
      <c r="AV13" s="179"/>
      <c r="AW13" s="179"/>
      <c r="AX13" s="179"/>
      <c r="AY13" s="179"/>
      <c r="AZ13" s="179"/>
      <c r="BA13" s="179"/>
      <c r="BB13" s="179"/>
      <c r="BC13" s="179"/>
      <c r="BD13" s="179"/>
      <c r="BE13" s="179"/>
      <c r="BF13" s="179"/>
      <c r="BG13" s="179"/>
      <c r="BH13" s="179"/>
      <c r="BI13" s="179"/>
      <c r="BJ13" s="179"/>
      <c r="BK13" s="180" t="s">
        <v>21</v>
      </c>
      <c r="BL13" s="181"/>
    </row>
    <row r="14" spans="2:64" ht="7.5" customHeight="1">
      <c r="B14" s="17"/>
      <c r="C14" s="18"/>
      <c r="D14" s="18"/>
      <c r="E14" s="18"/>
      <c r="F14" s="18"/>
      <c r="G14" s="18"/>
      <c r="H14" s="18"/>
      <c r="I14" s="18"/>
      <c r="J14" s="18"/>
      <c r="K14" s="18"/>
      <c r="L14" s="18"/>
      <c r="M14" s="18"/>
      <c r="N14" s="18"/>
      <c r="O14" s="18"/>
      <c r="P14" s="18"/>
      <c r="Q14" s="18"/>
      <c r="R14" s="18"/>
      <c r="S14" s="19"/>
      <c r="T14" s="20"/>
      <c r="V14" s="11"/>
      <c r="W14" s="17"/>
      <c r="X14" s="18"/>
      <c r="Y14" s="18"/>
      <c r="Z14" s="18"/>
      <c r="AA14" s="18"/>
      <c r="AB14" s="18"/>
      <c r="AC14" s="18"/>
      <c r="AD14" s="18"/>
      <c r="AE14" s="18"/>
      <c r="AF14" s="18"/>
      <c r="AG14" s="18"/>
      <c r="AH14" s="18"/>
      <c r="AI14" s="18"/>
      <c r="AJ14" s="18"/>
      <c r="AK14" s="18"/>
      <c r="AL14" s="18"/>
      <c r="AM14" s="18"/>
      <c r="AN14" s="18"/>
      <c r="AO14" s="19"/>
      <c r="AP14" s="20"/>
      <c r="AR14" s="11"/>
      <c r="AS14" s="17"/>
      <c r="AT14" s="18"/>
      <c r="AU14" s="18"/>
      <c r="AV14" s="18"/>
      <c r="AW14" s="18"/>
      <c r="AX14" s="18"/>
      <c r="AY14" s="18"/>
      <c r="AZ14" s="18"/>
      <c r="BA14" s="18"/>
      <c r="BB14" s="18"/>
      <c r="BC14" s="18"/>
      <c r="BD14" s="18"/>
      <c r="BE14" s="18"/>
      <c r="BF14" s="18"/>
      <c r="BG14" s="18"/>
      <c r="BH14" s="18"/>
      <c r="BI14" s="18"/>
      <c r="BJ14" s="18"/>
      <c r="BK14" s="19"/>
      <c r="BL14" s="20"/>
    </row>
    <row r="15" spans="2:64" ht="13.5">
      <c r="B15" s="193" t="s">
        <v>22</v>
      </c>
      <c r="C15" s="194"/>
      <c r="D15" s="194"/>
      <c r="E15" s="194"/>
      <c r="F15" s="194"/>
      <c r="G15" s="194"/>
      <c r="H15" s="194"/>
      <c r="I15" s="193" t="s">
        <v>68</v>
      </c>
      <c r="J15" s="194"/>
      <c r="K15" s="194"/>
      <c r="L15" s="194"/>
      <c r="M15" s="194"/>
      <c r="N15" s="195"/>
      <c r="O15" s="193" t="s">
        <v>23</v>
      </c>
      <c r="P15" s="194"/>
      <c r="Q15" s="194"/>
      <c r="R15" s="194"/>
      <c r="S15" s="194"/>
      <c r="T15" s="195"/>
      <c r="V15" s="11"/>
      <c r="W15" s="193" t="s">
        <v>22</v>
      </c>
      <c r="X15" s="194"/>
      <c r="Y15" s="194"/>
      <c r="Z15" s="194"/>
      <c r="AA15" s="194"/>
      <c r="AB15" s="194"/>
      <c r="AC15" s="194"/>
      <c r="AD15" s="193" t="s">
        <v>68</v>
      </c>
      <c r="AE15" s="194"/>
      <c r="AF15" s="194"/>
      <c r="AG15" s="194"/>
      <c r="AH15" s="194"/>
      <c r="AI15" s="194"/>
      <c r="AJ15" s="195"/>
      <c r="AK15" s="193" t="s">
        <v>23</v>
      </c>
      <c r="AL15" s="194"/>
      <c r="AM15" s="194"/>
      <c r="AN15" s="194"/>
      <c r="AO15" s="194"/>
      <c r="AP15" s="195"/>
      <c r="AR15" s="11"/>
      <c r="AS15" s="124" t="s">
        <v>24</v>
      </c>
      <c r="AT15" s="125"/>
      <c r="AU15" s="126"/>
      <c r="AV15" s="124" t="s">
        <v>25</v>
      </c>
      <c r="AW15" s="125"/>
      <c r="AX15" s="126"/>
      <c r="AY15" s="188" t="s">
        <v>26</v>
      </c>
      <c r="AZ15" s="189"/>
      <c r="BA15" s="124" t="s">
        <v>27</v>
      </c>
      <c r="BB15" s="125"/>
      <c r="BC15" s="125"/>
      <c r="BD15" s="125"/>
      <c r="BE15" s="126"/>
      <c r="BF15" s="124" t="s">
        <v>28</v>
      </c>
      <c r="BG15" s="126"/>
      <c r="BH15" s="124" t="s">
        <v>29</v>
      </c>
      <c r="BI15" s="125"/>
      <c r="BJ15" s="125"/>
      <c r="BK15" s="125"/>
      <c r="BL15" s="126"/>
    </row>
    <row r="16" spans="2:64" ht="26.25" customHeight="1">
      <c r="B16" s="21" t="s">
        <v>135</v>
      </c>
      <c r="C16" s="200" t="str">
        <f ca="1">IF(AND(MONTH(NOW())&gt;=1,(MONTH(NOW())&lt;=3)),YEAR(NOW())-2019,YEAR(NOW())-2018)&amp;" 年度"</f>
        <v>2 年度</v>
      </c>
      <c r="D16" s="200"/>
      <c r="E16" s="200"/>
      <c r="F16" s="200"/>
      <c r="G16" s="200"/>
      <c r="H16" s="200"/>
      <c r="I16" s="201" t="str">
        <f>IF('入力シート'!H6=0," ",'入力シート'!H6&amp;TEXT('入力シート'!I6,"#年"))&amp;IF('入力シート'!K6=0," ",TEXT('入力シート'!K6,"#月"))</f>
        <v>  </v>
      </c>
      <c r="J16" s="202"/>
      <c r="K16" s="202"/>
      <c r="L16" s="202"/>
      <c r="M16" s="202"/>
      <c r="N16" s="203"/>
      <c r="O16" s="183">
        <f>IF('入力シート'!C8="","",'入力シート'!C8)</f>
      </c>
      <c r="P16" s="184"/>
      <c r="Q16" s="184"/>
      <c r="R16" s="184"/>
      <c r="S16" s="184"/>
      <c r="T16" s="185"/>
      <c r="V16" s="11"/>
      <c r="W16" s="21" t="str">
        <f>B16</f>
        <v>令和</v>
      </c>
      <c r="X16" s="184" t="str">
        <f>C16</f>
        <v>2 年度</v>
      </c>
      <c r="Y16" s="184"/>
      <c r="Z16" s="184"/>
      <c r="AA16" s="184"/>
      <c r="AB16" s="184"/>
      <c r="AC16" s="184"/>
      <c r="AD16" s="204" t="str">
        <f>I16</f>
        <v>  </v>
      </c>
      <c r="AE16" s="202"/>
      <c r="AF16" s="202"/>
      <c r="AG16" s="202"/>
      <c r="AH16" s="202"/>
      <c r="AI16" s="202"/>
      <c r="AJ16" s="203"/>
      <c r="AK16" s="183">
        <f>O16</f>
      </c>
      <c r="AL16" s="184"/>
      <c r="AM16" s="184"/>
      <c r="AN16" s="184"/>
      <c r="AO16" s="184"/>
      <c r="AP16" s="185"/>
      <c r="AR16" s="11"/>
      <c r="AS16" s="183" t="str">
        <f ca="1">"5 0"&amp;IF(AND(MONTH(NOW())&gt;=1,(MONTH(NOW())&lt;=3)),YEAR(NOW())-2019,YEAR(NOW())-2018)</f>
        <v>5 02</v>
      </c>
      <c r="AT16" s="184"/>
      <c r="AU16" s="185"/>
      <c r="AV16" s="186" t="str">
        <f>TEXT(INDEX(コード!Q:Q,コード!B2),"0#")</f>
        <v>0</v>
      </c>
      <c r="AW16" s="205"/>
      <c r="AX16" s="187"/>
      <c r="AY16" s="186">
        <f>IF(コード!B1=1,"",TEXT(INDEX(コード!G:G,コード!B1),"0#"))</f>
      </c>
      <c r="AZ16" s="187"/>
      <c r="BA16" s="190" t="str">
        <f>IF('入力シート'!H6=0,"0",IF('入力シート'!H6="令和","5 ","4 "))&amp;IF('入力シート'!I6=0," 00",TEXT('入力シート'!I6," 0#"))&amp;IF('入力シート'!K6=0," 00",TEXT('入力シート'!K6," 0#"))&amp;" 00"</f>
        <v>0 00 00 00</v>
      </c>
      <c r="BB16" s="191"/>
      <c r="BC16" s="191"/>
      <c r="BD16" s="191"/>
      <c r="BE16" s="192"/>
      <c r="BF16" s="182">
        <f>コード!B7</f>
      </c>
      <c r="BG16" s="182"/>
      <c r="BH16" s="183">
        <f>O16</f>
      </c>
      <c r="BI16" s="184"/>
      <c r="BJ16" s="184"/>
      <c r="BK16" s="184"/>
      <c r="BL16" s="185"/>
    </row>
    <row r="17" spans="2:64" ht="10.5" customHeight="1">
      <c r="B17" s="196"/>
      <c r="C17" s="198">
        <f>INDEX(コード!P:P,コード!B2)</f>
        <v>0</v>
      </c>
      <c r="D17" s="198"/>
      <c r="E17" s="198"/>
      <c r="F17" s="198"/>
      <c r="G17" s="198"/>
      <c r="H17" s="198"/>
      <c r="I17" s="198"/>
      <c r="J17" s="198"/>
      <c r="K17" s="22"/>
      <c r="L17" s="122">
        <f>IF(LEN('入力シート'!C19)&lt;9,"",MID('入力シート'!C19,9-LEN('入力シート'!C19)+1,1))</f>
      </c>
      <c r="M17" s="206">
        <f>IF(LEN('入力シート'!C19)&lt;8,"",MID('入力シート'!C19,LEN('入力シート'!C19)-9+2,1))</f>
      </c>
      <c r="N17" s="120">
        <f>IF(LEN('入力シート'!C19)&lt;7,"",MID('入力シート'!C19,LEN('入力シート'!C19)-9+3,1))</f>
      </c>
      <c r="O17" s="122">
        <f>IF(LEN('入力シート'!C19)&lt;6,"",MID('入力シート'!C19,LEN('入力シート'!C19)-9+4,1))</f>
      </c>
      <c r="P17" s="206">
        <f>IF(LEN('入力シート'!C19)&lt;5,"",MID('入力シート'!C19,LEN('入力シート'!C19)-9+5,1))</f>
      </c>
      <c r="Q17" s="120">
        <f>IF(LEN('入力シート'!C19)&lt;4,"",MID('入力シート'!C19,LEN('入力シート'!C19)-9+6,1))</f>
      </c>
      <c r="R17" s="122">
        <f>IF(LEN('入力シート'!C19)&lt;3,"",MID('入力シート'!C19,LEN('入力シート'!C19)-9+7,1))</f>
      </c>
      <c r="S17" s="206">
        <f>IF(LEN('入力シート'!C19)&lt;2,"",MID('入力シート'!C19,LEN('入力シート'!C19)-9+8,1))</f>
      </c>
      <c r="T17" s="120">
        <f>IF(LEN('入力シート'!C19)&lt;1,"",MID('入力シート'!C19,LEN('入力シート'!C19)-9+9,1))</f>
      </c>
      <c r="V17" s="11"/>
      <c r="W17" s="196"/>
      <c r="X17" s="198">
        <f>C17</f>
        <v>0</v>
      </c>
      <c r="Y17" s="198"/>
      <c r="Z17" s="198"/>
      <c r="AA17" s="198"/>
      <c r="AB17" s="198"/>
      <c r="AC17" s="198"/>
      <c r="AD17" s="198"/>
      <c r="AE17" s="198"/>
      <c r="AF17" s="22"/>
      <c r="AG17" s="208" t="s">
        <v>30</v>
      </c>
      <c r="AH17" s="122">
        <f>L17</f>
      </c>
      <c r="AI17" s="206">
        <f aca="true" t="shared" si="0" ref="AI17:AP17">M17</f>
      </c>
      <c r="AJ17" s="120">
        <f t="shared" si="0"/>
      </c>
      <c r="AK17" s="122">
        <f t="shared" si="0"/>
      </c>
      <c r="AL17" s="206">
        <f t="shared" si="0"/>
      </c>
      <c r="AM17" s="120">
        <f t="shared" si="0"/>
      </c>
      <c r="AN17" s="122">
        <f t="shared" si="0"/>
      </c>
      <c r="AO17" s="206">
        <f t="shared" si="0"/>
      </c>
      <c r="AP17" s="120">
        <f t="shared" si="0"/>
      </c>
      <c r="AR17" s="11"/>
      <c r="AS17" s="196"/>
      <c r="AT17" s="198">
        <f>C17</f>
        <v>0</v>
      </c>
      <c r="AU17" s="198"/>
      <c r="AV17" s="198"/>
      <c r="AW17" s="198"/>
      <c r="AX17" s="198"/>
      <c r="AY17" s="198"/>
      <c r="AZ17" s="198"/>
      <c r="BA17" s="198"/>
      <c r="BB17" s="22"/>
      <c r="BC17" s="208" t="s">
        <v>30</v>
      </c>
      <c r="BD17" s="122">
        <f>L17</f>
      </c>
      <c r="BE17" s="206">
        <f aca="true" t="shared" si="1" ref="BE17:BL17">M17</f>
      </c>
      <c r="BF17" s="120">
        <f t="shared" si="1"/>
      </c>
      <c r="BG17" s="122">
        <f t="shared" si="1"/>
      </c>
      <c r="BH17" s="206">
        <f t="shared" si="1"/>
      </c>
      <c r="BI17" s="120">
        <f t="shared" si="1"/>
      </c>
      <c r="BJ17" s="122">
        <f t="shared" si="1"/>
      </c>
      <c r="BK17" s="206">
        <f t="shared" si="1"/>
      </c>
      <c r="BL17" s="120">
        <f t="shared" si="1"/>
      </c>
    </row>
    <row r="18" spans="2:64" ht="15" customHeight="1">
      <c r="B18" s="197"/>
      <c r="C18" s="199"/>
      <c r="D18" s="199"/>
      <c r="E18" s="199"/>
      <c r="F18" s="199"/>
      <c r="G18" s="199"/>
      <c r="H18" s="199"/>
      <c r="I18" s="199"/>
      <c r="J18" s="199"/>
      <c r="K18" s="23"/>
      <c r="L18" s="123"/>
      <c r="M18" s="207"/>
      <c r="N18" s="121"/>
      <c r="O18" s="123"/>
      <c r="P18" s="207"/>
      <c r="Q18" s="121"/>
      <c r="R18" s="123"/>
      <c r="S18" s="207"/>
      <c r="T18" s="121"/>
      <c r="V18" s="11"/>
      <c r="W18" s="197"/>
      <c r="X18" s="199"/>
      <c r="Y18" s="199"/>
      <c r="Z18" s="199"/>
      <c r="AA18" s="199"/>
      <c r="AB18" s="199"/>
      <c r="AC18" s="199"/>
      <c r="AD18" s="199"/>
      <c r="AE18" s="199"/>
      <c r="AF18" s="23"/>
      <c r="AG18" s="209"/>
      <c r="AH18" s="123"/>
      <c r="AI18" s="207"/>
      <c r="AJ18" s="121"/>
      <c r="AK18" s="123"/>
      <c r="AL18" s="207"/>
      <c r="AM18" s="121"/>
      <c r="AN18" s="123"/>
      <c r="AO18" s="207"/>
      <c r="AP18" s="121"/>
      <c r="AR18" s="11"/>
      <c r="AS18" s="197"/>
      <c r="AT18" s="199"/>
      <c r="AU18" s="199"/>
      <c r="AV18" s="199"/>
      <c r="AW18" s="199"/>
      <c r="AX18" s="199"/>
      <c r="AY18" s="199"/>
      <c r="AZ18" s="199"/>
      <c r="BA18" s="199"/>
      <c r="BB18" s="23"/>
      <c r="BC18" s="209"/>
      <c r="BD18" s="123"/>
      <c r="BE18" s="207"/>
      <c r="BF18" s="121"/>
      <c r="BG18" s="123"/>
      <c r="BH18" s="207"/>
      <c r="BI18" s="121"/>
      <c r="BJ18" s="123"/>
      <c r="BK18" s="207"/>
      <c r="BL18" s="121"/>
    </row>
    <row r="19" spans="2:64" ht="10.5" customHeight="1">
      <c r="B19" s="124" t="s">
        <v>31</v>
      </c>
      <c r="C19" s="125"/>
      <c r="D19" s="125"/>
      <c r="E19" s="125"/>
      <c r="F19" s="125"/>
      <c r="G19" s="125"/>
      <c r="H19" s="126"/>
      <c r="I19" s="127" t="s">
        <v>7</v>
      </c>
      <c r="J19" s="128"/>
      <c r="K19" s="129"/>
      <c r="L19" s="122">
        <f>IF(LEN('入力シート'!C20)&lt;9,"",MID('入力シート'!C20,9-LEN('入力シート'!C20)+1,1))</f>
      </c>
      <c r="M19" s="206">
        <f>IF(LEN('入力シート'!C20)&lt;8,"",MID('入力シート'!C20,LEN('入力シート'!C20)-9+2,1))</f>
      </c>
      <c r="N19" s="120">
        <f>IF(LEN('入力シート'!C20)&lt;7,"",MID('入力シート'!C20,LEN('入力シート'!C20)-9+3,1))</f>
      </c>
      <c r="O19" s="122">
        <f>IF(LEN('入力シート'!C20)&lt;6,"",MID('入力シート'!C20,LEN('入力シート'!C20)-9+4,1))</f>
      </c>
      <c r="P19" s="206">
        <f>IF(LEN('入力シート'!C20)&lt;5,"",MID('入力シート'!C20,LEN('入力シート'!C20)-9+5,1))</f>
      </c>
      <c r="Q19" s="120">
        <f>IF(LEN('入力シート'!C20)&lt;4,"",MID('入力シート'!C20,LEN('入力シート'!C20)-9+6,1))</f>
      </c>
      <c r="R19" s="122">
        <f>IF(LEN('入力シート'!C20)&lt;3,"",MID('入力シート'!C20,LEN('入力シート'!C20)-9+7,1))</f>
      </c>
      <c r="S19" s="206">
        <f>IF(LEN('入力シート'!C20)&lt;2,"",MID('入力シート'!C20,LEN('入力シート'!C20)-9+8,1))</f>
      </c>
      <c r="T19" s="120">
        <f>IF(LEN('入力シート'!C20)&lt;1,"",MID('入力シート'!C20,LEN('入力シート'!C20)-9+9,1))</f>
      </c>
      <c r="V19" s="11"/>
      <c r="W19" s="124" t="s">
        <v>31</v>
      </c>
      <c r="X19" s="125"/>
      <c r="Y19" s="125"/>
      <c r="Z19" s="125"/>
      <c r="AA19" s="125"/>
      <c r="AB19" s="125"/>
      <c r="AC19" s="126"/>
      <c r="AD19" s="127" t="s">
        <v>7</v>
      </c>
      <c r="AE19" s="128"/>
      <c r="AF19" s="129"/>
      <c r="AG19" s="208" t="s">
        <v>32</v>
      </c>
      <c r="AH19" s="122">
        <f aca="true" t="shared" si="2" ref="AH19:AP19">L19</f>
      </c>
      <c r="AI19" s="206">
        <f t="shared" si="2"/>
      </c>
      <c r="AJ19" s="120">
        <f t="shared" si="2"/>
      </c>
      <c r="AK19" s="122">
        <f t="shared" si="2"/>
      </c>
      <c r="AL19" s="206">
        <f t="shared" si="2"/>
      </c>
      <c r="AM19" s="120">
        <f t="shared" si="2"/>
      </c>
      <c r="AN19" s="122">
        <f t="shared" si="2"/>
      </c>
      <c r="AO19" s="206">
        <f t="shared" si="2"/>
      </c>
      <c r="AP19" s="120">
        <f t="shared" si="2"/>
      </c>
      <c r="AR19" s="11"/>
      <c r="AS19" s="124" t="s">
        <v>31</v>
      </c>
      <c r="AT19" s="125"/>
      <c r="AU19" s="125"/>
      <c r="AV19" s="125"/>
      <c r="AW19" s="125"/>
      <c r="AX19" s="125"/>
      <c r="AY19" s="126"/>
      <c r="AZ19" s="127" t="s">
        <v>7</v>
      </c>
      <c r="BA19" s="128"/>
      <c r="BB19" s="129"/>
      <c r="BC19" s="208" t="s">
        <v>32</v>
      </c>
      <c r="BD19" s="122">
        <f aca="true" t="shared" si="3" ref="BD19:BL19">L19</f>
      </c>
      <c r="BE19" s="206">
        <f t="shared" si="3"/>
      </c>
      <c r="BF19" s="120">
        <f t="shared" si="3"/>
      </c>
      <c r="BG19" s="122">
        <f t="shared" si="3"/>
      </c>
      <c r="BH19" s="206">
        <f t="shared" si="3"/>
      </c>
      <c r="BI19" s="120">
        <f t="shared" si="3"/>
      </c>
      <c r="BJ19" s="122">
        <f t="shared" si="3"/>
      </c>
      <c r="BK19" s="206">
        <f t="shared" si="3"/>
      </c>
      <c r="BL19" s="120">
        <f t="shared" si="3"/>
      </c>
    </row>
    <row r="20" spans="2:64" ht="15" customHeight="1">
      <c r="B20" s="133">
        <f>IF(OR(コード!B6="",コード!B6=0),"",LEFT(コード!B6,4))</f>
      </c>
      <c r="C20" s="134"/>
      <c r="D20" s="134"/>
      <c r="E20" s="134"/>
      <c r="F20" s="134"/>
      <c r="G20" s="134"/>
      <c r="H20" s="135"/>
      <c r="I20" s="130"/>
      <c r="J20" s="131"/>
      <c r="K20" s="132"/>
      <c r="L20" s="123"/>
      <c r="M20" s="207"/>
      <c r="N20" s="121"/>
      <c r="O20" s="123"/>
      <c r="P20" s="207"/>
      <c r="Q20" s="121"/>
      <c r="R20" s="123"/>
      <c r="S20" s="207"/>
      <c r="T20" s="121"/>
      <c r="V20" s="11"/>
      <c r="W20" s="133">
        <f>B20</f>
      </c>
      <c r="X20" s="134"/>
      <c r="Y20" s="134"/>
      <c r="Z20" s="134"/>
      <c r="AA20" s="134"/>
      <c r="AB20" s="134"/>
      <c r="AC20" s="135"/>
      <c r="AD20" s="130"/>
      <c r="AE20" s="131"/>
      <c r="AF20" s="132"/>
      <c r="AG20" s="209"/>
      <c r="AH20" s="123"/>
      <c r="AI20" s="207"/>
      <c r="AJ20" s="121"/>
      <c r="AK20" s="123"/>
      <c r="AL20" s="207"/>
      <c r="AM20" s="121"/>
      <c r="AN20" s="123"/>
      <c r="AO20" s="207"/>
      <c r="AP20" s="121"/>
      <c r="AR20" s="11"/>
      <c r="AS20" s="133">
        <f>B20</f>
      </c>
      <c r="AT20" s="134"/>
      <c r="AU20" s="134"/>
      <c r="AV20" s="134"/>
      <c r="AW20" s="134"/>
      <c r="AX20" s="134"/>
      <c r="AY20" s="135"/>
      <c r="AZ20" s="130"/>
      <c r="BA20" s="131"/>
      <c r="BB20" s="132"/>
      <c r="BC20" s="209"/>
      <c r="BD20" s="123"/>
      <c r="BE20" s="207"/>
      <c r="BF20" s="121"/>
      <c r="BG20" s="123"/>
      <c r="BH20" s="207"/>
      <c r="BI20" s="121"/>
      <c r="BJ20" s="123"/>
      <c r="BK20" s="207"/>
      <c r="BL20" s="121"/>
    </row>
    <row r="21" spans="2:64" ht="10.5" customHeight="1">
      <c r="B21" s="136"/>
      <c r="C21" s="137"/>
      <c r="D21" s="137"/>
      <c r="E21" s="137"/>
      <c r="F21" s="137"/>
      <c r="G21" s="137"/>
      <c r="H21" s="137"/>
      <c r="I21" s="138" t="s">
        <v>33</v>
      </c>
      <c r="J21" s="104"/>
      <c r="K21" s="105"/>
      <c r="L21" s="122">
        <f>IF(LEN('入力シート'!C21)&lt;9,"",MID('入力シート'!C21,9-LEN('入力シート'!C21)+1,1))</f>
      </c>
      <c r="M21" s="206">
        <f>IF(LEN('入力シート'!C21)&lt;8,"",MID('入力シート'!C21,LEN('入力シート'!C21)-9+2,1))</f>
      </c>
      <c r="N21" s="120">
        <f>IF(LEN('入力シート'!C21)&lt;7,"",MID('入力シート'!C21,LEN('入力シート'!C21)-9+3,1))</f>
      </c>
      <c r="O21" s="122">
        <f>IF(LEN('入力シート'!C21)&lt;6,"",MID('入力シート'!C21,LEN('入力シート'!C21)-9+4,1))</f>
      </c>
      <c r="P21" s="206">
        <f>IF(LEN('入力シート'!C21)&lt;5,"",MID('入力シート'!C21,LEN('入力シート'!C21)-9+5,1))</f>
      </c>
      <c r="Q21" s="120">
        <f>IF(LEN('入力シート'!C21)&lt;4,"",MID('入力シート'!C21,LEN('入力シート'!C21)-9+6,1))</f>
      </c>
      <c r="R21" s="122">
        <f>IF(LEN('入力シート'!C21)&lt;3,"",MID('入力シート'!C21,LEN('入力シート'!C21)-9+7,1))</f>
      </c>
      <c r="S21" s="206">
        <f>IF(LEN('入力シート'!C21)&lt;2,"",MID('入力シート'!C21,LEN('入力シート'!C21)-9+8,1))</f>
      </c>
      <c r="T21" s="120">
        <f>IF(LEN('入力シート'!C21)&lt;1,"",MID('入力シート'!C21,LEN('入力シート'!C21)-9+9,1))</f>
      </c>
      <c r="V21" s="11"/>
      <c r="W21" s="136"/>
      <c r="X21" s="137"/>
      <c r="Y21" s="137"/>
      <c r="Z21" s="137"/>
      <c r="AA21" s="137"/>
      <c r="AB21" s="137"/>
      <c r="AC21" s="137"/>
      <c r="AD21" s="138" t="s">
        <v>33</v>
      </c>
      <c r="AE21" s="104"/>
      <c r="AF21" s="105"/>
      <c r="AG21" s="208" t="s">
        <v>34</v>
      </c>
      <c r="AH21" s="122">
        <f aca="true" t="shared" si="4" ref="AH21:AP21">L21</f>
      </c>
      <c r="AI21" s="206">
        <f t="shared" si="4"/>
      </c>
      <c r="AJ21" s="120">
        <f t="shared" si="4"/>
      </c>
      <c r="AK21" s="122">
        <f t="shared" si="4"/>
      </c>
      <c r="AL21" s="206">
        <f t="shared" si="4"/>
      </c>
      <c r="AM21" s="120">
        <f t="shared" si="4"/>
      </c>
      <c r="AN21" s="122">
        <f t="shared" si="4"/>
      </c>
      <c r="AO21" s="206">
        <f t="shared" si="4"/>
      </c>
      <c r="AP21" s="120">
        <f t="shared" si="4"/>
      </c>
      <c r="AR21" s="11"/>
      <c r="AS21" s="136"/>
      <c r="AT21" s="137"/>
      <c r="AU21" s="137"/>
      <c r="AV21" s="137"/>
      <c r="AW21" s="137"/>
      <c r="AX21" s="137"/>
      <c r="AY21" s="137"/>
      <c r="AZ21" s="138" t="s">
        <v>33</v>
      </c>
      <c r="BA21" s="104"/>
      <c r="BB21" s="105"/>
      <c r="BC21" s="208" t="s">
        <v>34</v>
      </c>
      <c r="BD21" s="122">
        <f aca="true" t="shared" si="5" ref="BD21:BL21">L21</f>
      </c>
      <c r="BE21" s="206">
        <f t="shared" si="5"/>
      </c>
      <c r="BF21" s="120">
        <f t="shared" si="5"/>
      </c>
      <c r="BG21" s="122">
        <f t="shared" si="5"/>
      </c>
      <c r="BH21" s="206">
        <f t="shared" si="5"/>
      </c>
      <c r="BI21" s="120">
        <f t="shared" si="5"/>
      </c>
      <c r="BJ21" s="122">
        <f t="shared" si="5"/>
      </c>
      <c r="BK21" s="206">
        <f t="shared" si="5"/>
      </c>
      <c r="BL21" s="120">
        <f t="shared" si="5"/>
      </c>
    </row>
    <row r="22" spans="2:64" ht="15" customHeight="1">
      <c r="B22" s="109" t="s">
        <v>67</v>
      </c>
      <c r="C22" s="110"/>
      <c r="D22" s="110"/>
      <c r="E22" s="110"/>
      <c r="F22" s="110"/>
      <c r="G22" s="110"/>
      <c r="H22" s="111"/>
      <c r="I22" s="106"/>
      <c r="J22" s="107"/>
      <c r="K22" s="108"/>
      <c r="L22" s="123"/>
      <c r="M22" s="207"/>
      <c r="N22" s="121"/>
      <c r="O22" s="123"/>
      <c r="P22" s="207"/>
      <c r="Q22" s="121"/>
      <c r="R22" s="123"/>
      <c r="S22" s="207"/>
      <c r="T22" s="121"/>
      <c r="V22" s="11"/>
      <c r="W22" s="109" t="s">
        <v>67</v>
      </c>
      <c r="X22" s="110"/>
      <c r="Y22" s="110"/>
      <c r="Z22" s="110"/>
      <c r="AA22" s="110"/>
      <c r="AB22" s="110"/>
      <c r="AC22" s="111"/>
      <c r="AD22" s="106"/>
      <c r="AE22" s="107"/>
      <c r="AF22" s="108"/>
      <c r="AG22" s="209"/>
      <c r="AH22" s="123"/>
      <c r="AI22" s="207"/>
      <c r="AJ22" s="121"/>
      <c r="AK22" s="123"/>
      <c r="AL22" s="207"/>
      <c r="AM22" s="121"/>
      <c r="AN22" s="123"/>
      <c r="AO22" s="207"/>
      <c r="AP22" s="121"/>
      <c r="AR22" s="11"/>
      <c r="AS22" s="109" t="s">
        <v>67</v>
      </c>
      <c r="AT22" s="110"/>
      <c r="AU22" s="110"/>
      <c r="AV22" s="110"/>
      <c r="AW22" s="110"/>
      <c r="AX22" s="110"/>
      <c r="AY22" s="111"/>
      <c r="AZ22" s="106"/>
      <c r="BA22" s="107"/>
      <c r="BB22" s="108"/>
      <c r="BC22" s="209"/>
      <c r="BD22" s="123"/>
      <c r="BE22" s="207"/>
      <c r="BF22" s="121"/>
      <c r="BG22" s="123"/>
      <c r="BH22" s="207"/>
      <c r="BI22" s="121"/>
      <c r="BJ22" s="123"/>
      <c r="BK22" s="207"/>
      <c r="BL22" s="121"/>
    </row>
    <row r="23" spans="2:64" ht="10.5" customHeight="1">
      <c r="B23" s="112">
        <f>'入力シート'!H8</f>
        <v>0</v>
      </c>
      <c r="C23" s="114" t="str">
        <f>TEXT('入力シート'!I8,"#年")&amp;TEXT('入力シート'!K8," #月")&amp;TEXT('入力シート'!M8," #日")</f>
        <v>年 月 日</v>
      </c>
      <c r="D23" s="114"/>
      <c r="E23" s="114"/>
      <c r="F23" s="114"/>
      <c r="G23" s="114"/>
      <c r="H23" s="115"/>
      <c r="I23" s="138" t="s">
        <v>35</v>
      </c>
      <c r="J23" s="104"/>
      <c r="K23" s="105"/>
      <c r="L23" s="122">
        <f>IF(LEN('入力シート'!C22)&lt;9,"",MID('入力シート'!C22,9-LEN('入力シート'!C22)+1,1))</f>
      </c>
      <c r="M23" s="206">
        <f>IF(LEN('入力シート'!C22)&lt;8,"",MID('入力シート'!C22,LEN('入力シート'!C22)-9+2,1))</f>
      </c>
      <c r="N23" s="120">
        <f>IF(LEN('入力シート'!C22)&lt;7,"",MID('入力シート'!C22,LEN('入力シート'!C22)-9+3,1))</f>
      </c>
      <c r="O23" s="122">
        <f>IF(LEN('入力シート'!C22)&lt;6,"",MID('入力シート'!C22,LEN('入力シート'!C22)-9+4,1))</f>
      </c>
      <c r="P23" s="206">
        <f>IF(LEN('入力シート'!C22)&lt;5,"",MID('入力シート'!C22,LEN('入力シート'!C22)-9+5,1))</f>
      </c>
      <c r="Q23" s="120">
        <f>IF(LEN('入力シート'!C22)&lt;4,"",MID('入力シート'!C22,LEN('入力シート'!C22)-9+6,1))</f>
      </c>
      <c r="R23" s="122">
        <f>IF(LEN('入力シート'!C22)&lt;3,"",MID('入力シート'!C22,LEN('入力シート'!C22)-9+7,1))</f>
      </c>
      <c r="S23" s="206">
        <f>IF(LEN('入力シート'!C22)&lt;2,"",MID('入力シート'!C22,LEN('入力シート'!C22)-9+8,1))</f>
      </c>
      <c r="T23" s="120">
        <f>IF(LEN('入力シート'!C22)&lt;1,"",MID('入力シート'!C22,LEN('入力シート'!C22)-9+9,1))</f>
      </c>
      <c r="V23" s="11"/>
      <c r="W23" s="118">
        <f>'入力シート'!H8</f>
        <v>0</v>
      </c>
      <c r="X23" s="114" t="str">
        <f>C23</f>
        <v>年 月 日</v>
      </c>
      <c r="Y23" s="114"/>
      <c r="Z23" s="114"/>
      <c r="AA23" s="114"/>
      <c r="AB23" s="114"/>
      <c r="AC23" s="115"/>
      <c r="AD23" s="138" t="s">
        <v>35</v>
      </c>
      <c r="AE23" s="104"/>
      <c r="AF23" s="105"/>
      <c r="AG23" s="208" t="s">
        <v>36</v>
      </c>
      <c r="AH23" s="122">
        <f aca="true" t="shared" si="6" ref="AH23:AP23">L23</f>
      </c>
      <c r="AI23" s="206">
        <f t="shared" si="6"/>
      </c>
      <c r="AJ23" s="120">
        <f t="shared" si="6"/>
      </c>
      <c r="AK23" s="122">
        <f t="shared" si="6"/>
      </c>
      <c r="AL23" s="206">
        <f t="shared" si="6"/>
      </c>
      <c r="AM23" s="120">
        <f t="shared" si="6"/>
      </c>
      <c r="AN23" s="122">
        <f t="shared" si="6"/>
      </c>
      <c r="AO23" s="206">
        <f t="shared" si="6"/>
      </c>
      <c r="AP23" s="120">
        <f t="shared" si="6"/>
      </c>
      <c r="AR23" s="11"/>
      <c r="AS23" s="118">
        <f>B23</f>
        <v>0</v>
      </c>
      <c r="AT23" s="114" t="str">
        <f>C23</f>
        <v>年 月 日</v>
      </c>
      <c r="AU23" s="114"/>
      <c r="AV23" s="114"/>
      <c r="AW23" s="114"/>
      <c r="AX23" s="114"/>
      <c r="AY23" s="115"/>
      <c r="AZ23" s="138" t="s">
        <v>35</v>
      </c>
      <c r="BA23" s="104"/>
      <c r="BB23" s="105"/>
      <c r="BC23" s="208" t="s">
        <v>36</v>
      </c>
      <c r="BD23" s="122">
        <f aca="true" t="shared" si="7" ref="BD23:BL23">L23</f>
      </c>
      <c r="BE23" s="206">
        <f t="shared" si="7"/>
      </c>
      <c r="BF23" s="120">
        <f t="shared" si="7"/>
      </c>
      <c r="BG23" s="122">
        <f t="shared" si="7"/>
      </c>
      <c r="BH23" s="206">
        <f t="shared" si="7"/>
      </c>
      <c r="BI23" s="120">
        <f t="shared" si="7"/>
      </c>
      <c r="BJ23" s="122">
        <f t="shared" si="7"/>
      </c>
      <c r="BK23" s="206">
        <f t="shared" si="7"/>
      </c>
      <c r="BL23" s="120">
        <f t="shared" si="7"/>
      </c>
    </row>
    <row r="24" spans="2:64" ht="15" customHeight="1">
      <c r="B24" s="113"/>
      <c r="C24" s="116"/>
      <c r="D24" s="116"/>
      <c r="E24" s="116"/>
      <c r="F24" s="116"/>
      <c r="G24" s="116"/>
      <c r="H24" s="117"/>
      <c r="I24" s="106"/>
      <c r="J24" s="107"/>
      <c r="K24" s="108"/>
      <c r="L24" s="123"/>
      <c r="M24" s="207"/>
      <c r="N24" s="121"/>
      <c r="O24" s="123"/>
      <c r="P24" s="207"/>
      <c r="Q24" s="121"/>
      <c r="R24" s="123"/>
      <c r="S24" s="207"/>
      <c r="T24" s="121"/>
      <c r="V24" s="11"/>
      <c r="W24" s="119"/>
      <c r="X24" s="116"/>
      <c r="Y24" s="116"/>
      <c r="Z24" s="116"/>
      <c r="AA24" s="116"/>
      <c r="AB24" s="116"/>
      <c r="AC24" s="117"/>
      <c r="AD24" s="106"/>
      <c r="AE24" s="107"/>
      <c r="AF24" s="108"/>
      <c r="AG24" s="209"/>
      <c r="AH24" s="123"/>
      <c r="AI24" s="207"/>
      <c r="AJ24" s="121"/>
      <c r="AK24" s="123"/>
      <c r="AL24" s="207"/>
      <c r="AM24" s="121"/>
      <c r="AN24" s="123"/>
      <c r="AO24" s="207"/>
      <c r="AP24" s="121"/>
      <c r="AR24" s="11"/>
      <c r="AS24" s="119"/>
      <c r="AT24" s="116"/>
      <c r="AU24" s="116"/>
      <c r="AV24" s="116"/>
      <c r="AW24" s="116"/>
      <c r="AX24" s="116"/>
      <c r="AY24" s="117"/>
      <c r="AZ24" s="106"/>
      <c r="BA24" s="107"/>
      <c r="BB24" s="108"/>
      <c r="BC24" s="209"/>
      <c r="BD24" s="123"/>
      <c r="BE24" s="207"/>
      <c r="BF24" s="121"/>
      <c r="BG24" s="123"/>
      <c r="BH24" s="207"/>
      <c r="BI24" s="121"/>
      <c r="BJ24" s="123"/>
      <c r="BK24" s="207"/>
      <c r="BL24" s="121"/>
    </row>
    <row r="25" spans="2:64" ht="10.5" customHeight="1">
      <c r="B25" s="25"/>
      <c r="C25" s="12"/>
      <c r="D25" s="12"/>
      <c r="E25" s="12"/>
      <c r="F25" s="12"/>
      <c r="G25" s="12"/>
      <c r="H25" s="12"/>
      <c r="I25" s="103" t="s">
        <v>10</v>
      </c>
      <c r="J25" s="104"/>
      <c r="K25" s="105"/>
      <c r="L25" s="122">
        <f>IF(LEN('入力シート'!C23)&lt;9,"",MID('入力シート'!C23,9-LEN('入力シート'!C23)+1,1))</f>
      </c>
      <c r="M25" s="206">
        <f>IF(LEN('入力シート'!C23)&lt;8,"",MID('入力シート'!C23,LEN('入力シート'!C23)-9+2,1))</f>
      </c>
      <c r="N25" s="120">
        <f>IF(LEN('入力シート'!C23)&lt;7,"",MID('入力シート'!C23,LEN('入力シート'!C23)-9+3,1))</f>
      </c>
      <c r="O25" s="122">
        <f>IF(LEN('入力シート'!C23)&lt;6,"",MID('入力シート'!C23,LEN('入力シート'!C23)-9+4,1))</f>
      </c>
      <c r="P25" s="206">
        <f>IF(LEN('入力シート'!C23)&lt;5,"",MID('入力シート'!C23,LEN('入力シート'!C23)-9+5,1))</f>
      </c>
      <c r="Q25" s="120">
        <f>IF(LEN('入力シート'!C23)&lt;4,"",MID('入力シート'!C23,LEN('入力シート'!C23)-9+6,1))</f>
      </c>
      <c r="R25" s="122">
        <f>IF(LEN('入力シート'!C23)&lt;3,"",MID('入力シート'!C23,LEN('入力シート'!C23)-9+7,1))</f>
      </c>
      <c r="S25" s="206">
        <f>IF(LEN('入力シート'!C23)&lt;2,"",MID('入力シート'!C23,LEN('入力シート'!C23)-9+8,1))</f>
      </c>
      <c r="T25" s="120">
        <f>IF(LEN('入力シート'!C23)&lt;1,"",MID('入力シート'!C23,LEN('入力シート'!C23)-9+9,1))</f>
      </c>
      <c r="V25" s="11"/>
      <c r="W25" s="25"/>
      <c r="X25" s="12"/>
      <c r="Y25" s="12"/>
      <c r="Z25" s="12"/>
      <c r="AA25" s="12"/>
      <c r="AB25" s="12"/>
      <c r="AC25" s="12"/>
      <c r="AD25" s="103" t="s">
        <v>10</v>
      </c>
      <c r="AE25" s="104"/>
      <c r="AF25" s="105"/>
      <c r="AG25" s="208" t="s">
        <v>37</v>
      </c>
      <c r="AH25" s="122">
        <f aca="true" t="shared" si="8" ref="AH25:AP25">L25</f>
      </c>
      <c r="AI25" s="206">
        <f t="shared" si="8"/>
      </c>
      <c r="AJ25" s="120">
        <f t="shared" si="8"/>
      </c>
      <c r="AK25" s="122">
        <f t="shared" si="8"/>
      </c>
      <c r="AL25" s="206">
        <f t="shared" si="8"/>
      </c>
      <c r="AM25" s="120">
        <f t="shared" si="8"/>
      </c>
      <c r="AN25" s="122">
        <f t="shared" si="8"/>
      </c>
      <c r="AO25" s="206">
        <f t="shared" si="8"/>
      </c>
      <c r="AP25" s="120">
        <f t="shared" si="8"/>
      </c>
      <c r="AR25" s="11"/>
      <c r="AS25" s="25"/>
      <c r="AT25" s="12"/>
      <c r="AU25" s="12"/>
      <c r="AV25" s="12"/>
      <c r="AW25" s="12"/>
      <c r="AX25" s="12"/>
      <c r="AY25" s="12"/>
      <c r="AZ25" s="103" t="s">
        <v>10</v>
      </c>
      <c r="BA25" s="104"/>
      <c r="BB25" s="105"/>
      <c r="BC25" s="208" t="s">
        <v>37</v>
      </c>
      <c r="BD25" s="122">
        <f aca="true" t="shared" si="9" ref="BD25:BL25">L25</f>
      </c>
      <c r="BE25" s="206">
        <f t="shared" si="9"/>
      </c>
      <c r="BF25" s="120">
        <f t="shared" si="9"/>
      </c>
      <c r="BG25" s="122">
        <f t="shared" si="9"/>
      </c>
      <c r="BH25" s="206">
        <f t="shared" si="9"/>
      </c>
      <c r="BI25" s="120">
        <f t="shared" si="9"/>
      </c>
      <c r="BJ25" s="122">
        <f t="shared" si="9"/>
      </c>
      <c r="BK25" s="206">
        <f t="shared" si="9"/>
      </c>
      <c r="BL25" s="120">
        <f t="shared" si="9"/>
      </c>
    </row>
    <row r="26" spans="2:64" ht="15" customHeight="1">
      <c r="B26" s="26"/>
      <c r="C26" s="27"/>
      <c r="D26" s="27"/>
      <c r="E26" s="27"/>
      <c r="F26" s="27"/>
      <c r="G26" s="27"/>
      <c r="H26" s="27"/>
      <c r="I26" s="106"/>
      <c r="J26" s="107"/>
      <c r="K26" s="108"/>
      <c r="L26" s="123"/>
      <c r="M26" s="207"/>
      <c r="N26" s="121"/>
      <c r="O26" s="123"/>
      <c r="P26" s="207"/>
      <c r="Q26" s="121"/>
      <c r="R26" s="123"/>
      <c r="S26" s="207"/>
      <c r="T26" s="121"/>
      <c r="V26" s="11"/>
      <c r="W26" s="26"/>
      <c r="X26" s="27"/>
      <c r="Y26" s="27"/>
      <c r="Z26" s="27"/>
      <c r="AA26" s="27"/>
      <c r="AB26" s="27"/>
      <c r="AC26" s="27"/>
      <c r="AD26" s="106"/>
      <c r="AE26" s="107"/>
      <c r="AF26" s="108"/>
      <c r="AG26" s="209"/>
      <c r="AH26" s="123"/>
      <c r="AI26" s="207"/>
      <c r="AJ26" s="121"/>
      <c r="AK26" s="123"/>
      <c r="AL26" s="207"/>
      <c r="AM26" s="121"/>
      <c r="AN26" s="123"/>
      <c r="AO26" s="207"/>
      <c r="AP26" s="121"/>
      <c r="AR26" s="11"/>
      <c r="AS26" s="26"/>
      <c r="AT26" s="27"/>
      <c r="AU26" s="27"/>
      <c r="AV26" s="27"/>
      <c r="AW26" s="27"/>
      <c r="AX26" s="27"/>
      <c r="AY26" s="27"/>
      <c r="AZ26" s="106"/>
      <c r="BA26" s="107"/>
      <c r="BB26" s="108"/>
      <c r="BC26" s="209"/>
      <c r="BD26" s="123"/>
      <c r="BE26" s="207"/>
      <c r="BF26" s="121"/>
      <c r="BG26" s="123"/>
      <c r="BH26" s="207"/>
      <c r="BI26" s="121"/>
      <c r="BJ26" s="123"/>
      <c r="BK26" s="207"/>
      <c r="BL26" s="121"/>
    </row>
    <row r="27" spans="2:64" ht="10.5" customHeight="1">
      <c r="B27" s="25"/>
      <c r="C27" s="12"/>
      <c r="D27" s="12"/>
      <c r="E27" s="12"/>
      <c r="F27" s="12"/>
      <c r="G27" s="12"/>
      <c r="H27" s="12"/>
      <c r="I27" s="103" t="s">
        <v>38</v>
      </c>
      <c r="J27" s="104"/>
      <c r="K27" s="105"/>
      <c r="L27" s="122">
        <f>IF('入力シート'!C24="","",IF(AND(LEN('入力シート'!$C$24)&lt;9,OR(M27="",M27="￥")),"",IF(LEN('入力シート'!$C$24)&lt;9,"￥",MID('入力シート'!$C$24,9-LEN('入力シート'!$C$24)+1,1))))</f>
      </c>
      <c r="M27" s="206">
        <f>IF('入力シート'!C24="","",IF(AND(LEN('入力シート'!$C$24)&lt;8,OR(N27="",N27="￥")),"",IF(LEN('入力シート'!$C$24)&lt;8,"￥",MID('入力シート'!$C$24,LEN('入力シート'!$C$24)-9+2,1))))</f>
      </c>
      <c r="N27" s="120">
        <f>IF('入力シート'!C24="","",IF(AND(LEN('入力シート'!$C$24)&lt;7,OR(O27="",O27="￥")),"",IF(LEN('入力シート'!$C$24)&lt;7,"￥",MID('入力シート'!$C$24,LEN('入力シート'!$C$24)-9+3,1))))</f>
      </c>
      <c r="O27" s="122">
        <f>IF('入力シート'!C24="","",IF(AND(LEN('入力シート'!$C$24)&lt;6,OR(P27="",P27="￥")),"",IF(LEN('入力シート'!$C$24)&lt;6,"￥",MID('入力シート'!$C$24,LEN('入力シート'!$C$24)-9+4,1))))</f>
      </c>
      <c r="P27" s="206">
        <f>IF('入力シート'!C24="","",IF(AND(LEN('入力シート'!$C$24)&lt;5,OR(Q27="",Q27="￥")),"",IF(LEN('入力シート'!$C$24)&lt;5,"￥",MID('入力シート'!$C$24,LEN('入力シート'!$C$24)-9+5,1))))</f>
      </c>
      <c r="Q27" s="120">
        <f>IF('入力シート'!C24="","",IF(AND(LEN('入力シート'!$C$24)&lt;4,OR(R27="",R27="￥")),"",IF(LEN('入力シート'!$C$24)&lt;4,"￥",MID('入力シート'!$C$24,LEN('入力シート'!$C$24)-9+6,1))))</f>
      </c>
      <c r="R27" s="122">
        <f>IF('入力シート'!C24="","",IF(AND(LEN('入力シート'!$C$24)&lt;3,OR(S27="",S27="￥")),"",IF(LEN('入力シート'!$C$24)&lt;3,"￥",MID('入力シート'!$C$24,LEN('入力シート'!$C$24)-9+7,1))))</f>
      </c>
      <c r="S27" s="206">
        <f>IF('入力シート'!C24="","",IF(AND(LEN('入力シート'!$C$24)&lt;2,OR(T27="",T27="￥")),"",IF(LEN('入力シート'!$C$24)&lt;2,"￥",MID('入力シート'!$C$24,LEN('入力シート'!$C$24)-9+8,1))))</f>
      </c>
      <c r="T27" s="120">
        <f>IF('入力シート'!C24="","",IF(LEN('入力シート'!C24)&lt;1,"",MID('入力シート'!C24,LEN('入力シート'!C24)-9+9,1)))</f>
      </c>
      <c r="V27" s="11"/>
      <c r="W27" s="25"/>
      <c r="X27" s="12"/>
      <c r="Y27" s="12"/>
      <c r="Z27" s="12"/>
      <c r="AA27" s="12"/>
      <c r="AB27" s="12"/>
      <c r="AC27" s="12"/>
      <c r="AD27" s="103" t="s">
        <v>38</v>
      </c>
      <c r="AE27" s="104"/>
      <c r="AF27" s="105"/>
      <c r="AG27" s="208" t="s">
        <v>39</v>
      </c>
      <c r="AH27" s="122">
        <f aca="true" t="shared" si="10" ref="AH27:AP27">L27</f>
      </c>
      <c r="AI27" s="206">
        <f t="shared" si="10"/>
      </c>
      <c r="AJ27" s="120">
        <f t="shared" si="10"/>
      </c>
      <c r="AK27" s="122">
        <f t="shared" si="10"/>
      </c>
      <c r="AL27" s="206">
        <f t="shared" si="10"/>
      </c>
      <c r="AM27" s="120">
        <f t="shared" si="10"/>
      </c>
      <c r="AN27" s="122">
        <f t="shared" si="10"/>
      </c>
      <c r="AO27" s="206">
        <f t="shared" si="10"/>
      </c>
      <c r="AP27" s="120">
        <f t="shared" si="10"/>
      </c>
      <c r="AR27" s="11"/>
      <c r="AS27" s="25"/>
      <c r="AT27" s="12"/>
      <c r="AU27" s="12"/>
      <c r="AV27" s="12"/>
      <c r="AW27" s="12"/>
      <c r="AX27" s="12"/>
      <c r="AY27" s="12"/>
      <c r="AZ27" s="103" t="s">
        <v>38</v>
      </c>
      <c r="BA27" s="104"/>
      <c r="BB27" s="105"/>
      <c r="BC27" s="208" t="s">
        <v>39</v>
      </c>
      <c r="BD27" s="122">
        <f aca="true" t="shared" si="11" ref="BD27:BL27">L27</f>
      </c>
      <c r="BE27" s="206">
        <f t="shared" si="11"/>
      </c>
      <c r="BF27" s="120">
        <f t="shared" si="11"/>
      </c>
      <c r="BG27" s="122">
        <f t="shared" si="11"/>
      </c>
      <c r="BH27" s="206">
        <f t="shared" si="11"/>
      </c>
      <c r="BI27" s="120">
        <f t="shared" si="11"/>
      </c>
      <c r="BJ27" s="122">
        <f t="shared" si="11"/>
      </c>
      <c r="BK27" s="206">
        <f t="shared" si="11"/>
      </c>
      <c r="BL27" s="120">
        <f t="shared" si="11"/>
      </c>
    </row>
    <row r="28" spans="2:64" ht="15" customHeight="1">
      <c r="B28" s="26"/>
      <c r="C28" s="27"/>
      <c r="D28" s="27"/>
      <c r="E28" s="27"/>
      <c r="F28" s="27"/>
      <c r="G28" s="27"/>
      <c r="H28" s="38"/>
      <c r="I28" s="106"/>
      <c r="J28" s="107"/>
      <c r="K28" s="108"/>
      <c r="L28" s="123"/>
      <c r="M28" s="207"/>
      <c r="N28" s="121"/>
      <c r="O28" s="123"/>
      <c r="P28" s="207"/>
      <c r="Q28" s="121"/>
      <c r="R28" s="123"/>
      <c r="S28" s="207"/>
      <c r="T28" s="121"/>
      <c r="V28" s="11"/>
      <c r="W28" s="26"/>
      <c r="X28" s="27"/>
      <c r="Y28" s="27"/>
      <c r="Z28" s="27"/>
      <c r="AA28" s="27"/>
      <c r="AB28" s="27"/>
      <c r="AC28" s="27"/>
      <c r="AD28" s="106"/>
      <c r="AE28" s="107"/>
      <c r="AF28" s="108"/>
      <c r="AG28" s="209"/>
      <c r="AH28" s="123"/>
      <c r="AI28" s="207"/>
      <c r="AJ28" s="121"/>
      <c r="AK28" s="123"/>
      <c r="AL28" s="207"/>
      <c r="AM28" s="121"/>
      <c r="AN28" s="123"/>
      <c r="AO28" s="207"/>
      <c r="AP28" s="121"/>
      <c r="AR28" s="11"/>
      <c r="AS28" s="26"/>
      <c r="AT28" s="27"/>
      <c r="AU28" s="27"/>
      <c r="AV28" s="27"/>
      <c r="AW28" s="27"/>
      <c r="AX28" s="27"/>
      <c r="AY28" s="27"/>
      <c r="AZ28" s="106"/>
      <c r="BA28" s="107"/>
      <c r="BB28" s="108"/>
      <c r="BC28" s="209"/>
      <c r="BD28" s="123"/>
      <c r="BE28" s="207"/>
      <c r="BF28" s="121"/>
      <c r="BG28" s="123"/>
      <c r="BH28" s="207"/>
      <c r="BI28" s="121"/>
      <c r="BJ28" s="123"/>
      <c r="BK28" s="207"/>
      <c r="BL28" s="121"/>
    </row>
    <row r="29" spans="2:64" ht="13.5" customHeight="1">
      <c r="B29" s="210" t="s">
        <v>40</v>
      </c>
      <c r="C29" s="211"/>
      <c r="D29" s="212"/>
      <c r="E29" s="212"/>
      <c r="F29" s="212"/>
      <c r="G29" s="212"/>
      <c r="H29" s="212"/>
      <c r="I29" s="213"/>
      <c r="J29" s="213"/>
      <c r="K29" s="213"/>
      <c r="L29" s="213"/>
      <c r="M29" s="213"/>
      <c r="N29" s="213"/>
      <c r="O29" s="184"/>
      <c r="P29" s="184"/>
      <c r="Q29" s="184"/>
      <c r="R29" s="184"/>
      <c r="S29" s="184"/>
      <c r="T29" s="185"/>
      <c r="V29" s="11"/>
      <c r="W29" s="216">
        <f>IF(コード!B1=1,"",TEXT(INDEX(コード!G:G,コード!B1),"0#"))</f>
      </c>
      <c r="X29" s="217"/>
      <c r="Y29" s="218"/>
      <c r="Z29" s="27"/>
      <c r="AA29" s="27"/>
      <c r="AB29" s="27"/>
      <c r="AC29" s="27"/>
      <c r="AD29" s="24"/>
      <c r="AE29" s="24"/>
      <c r="AF29" s="24"/>
      <c r="AG29" s="24"/>
      <c r="AH29" s="24"/>
      <c r="AI29" s="24"/>
      <c r="AJ29" s="24"/>
      <c r="AK29" s="184"/>
      <c r="AL29" s="184"/>
      <c r="AM29" s="184"/>
      <c r="AN29" s="184"/>
      <c r="AO29" s="184"/>
      <c r="AP29" s="185"/>
      <c r="AR29" s="11"/>
      <c r="AS29" s="216">
        <f>W29</f>
      </c>
      <c r="AT29" s="217"/>
      <c r="AU29" s="218"/>
      <c r="AV29" s="27"/>
      <c r="AW29" s="27"/>
      <c r="AX29" s="27"/>
      <c r="AY29" s="27"/>
      <c r="AZ29" s="24"/>
      <c r="BA29" s="24"/>
      <c r="BB29" s="24"/>
      <c r="BC29" s="24"/>
      <c r="BD29" s="24"/>
      <c r="BE29" s="24"/>
      <c r="BF29" s="24"/>
      <c r="BG29" s="184"/>
      <c r="BH29" s="184"/>
      <c r="BI29" s="184"/>
      <c r="BJ29" s="184"/>
      <c r="BK29" s="184"/>
      <c r="BL29" s="185"/>
    </row>
    <row r="30" spans="2:64" ht="13.5" customHeight="1">
      <c r="B30" s="214"/>
      <c r="C30" s="215"/>
      <c r="D30" s="215"/>
      <c r="E30" s="215"/>
      <c r="F30" s="215"/>
      <c r="G30" s="215"/>
      <c r="H30" s="215"/>
      <c r="I30" s="215"/>
      <c r="J30" s="215"/>
      <c r="K30" s="215"/>
      <c r="L30" s="215"/>
      <c r="M30" s="215"/>
      <c r="N30" s="215"/>
      <c r="O30" s="234" t="s">
        <v>41</v>
      </c>
      <c r="P30" s="235"/>
      <c r="Q30" s="235"/>
      <c r="R30" s="235"/>
      <c r="S30" s="235"/>
      <c r="T30" s="236"/>
      <c r="V30" s="11"/>
      <c r="W30" s="219"/>
      <c r="X30" s="220"/>
      <c r="Y30" s="221"/>
      <c r="Z30" s="225" t="s">
        <v>42</v>
      </c>
      <c r="AA30" s="226"/>
      <c r="AB30" s="226"/>
      <c r="AC30" s="227"/>
      <c r="AD30" s="234">
        <f>AI7</f>
      </c>
      <c r="AE30" s="235"/>
      <c r="AF30" s="235"/>
      <c r="AG30" s="235"/>
      <c r="AH30" s="235"/>
      <c r="AI30" s="235"/>
      <c r="AJ30" s="236"/>
      <c r="AK30" s="234" t="s">
        <v>41</v>
      </c>
      <c r="AL30" s="235"/>
      <c r="AM30" s="235"/>
      <c r="AN30" s="235"/>
      <c r="AO30" s="235"/>
      <c r="AP30" s="236"/>
      <c r="AR30" s="11"/>
      <c r="AS30" s="219"/>
      <c r="AT30" s="220"/>
      <c r="AU30" s="221"/>
      <c r="AV30" s="225" t="s">
        <v>42</v>
      </c>
      <c r="AW30" s="226"/>
      <c r="AX30" s="226"/>
      <c r="AY30" s="227"/>
      <c r="AZ30" s="234">
        <f>BE7</f>
      </c>
      <c r="BA30" s="235"/>
      <c r="BB30" s="235"/>
      <c r="BC30" s="235"/>
      <c r="BD30" s="235"/>
      <c r="BE30" s="235"/>
      <c r="BF30" s="236"/>
      <c r="BG30" s="234" t="s">
        <v>41</v>
      </c>
      <c r="BH30" s="235"/>
      <c r="BI30" s="235"/>
      <c r="BJ30" s="235"/>
      <c r="BK30" s="235"/>
      <c r="BL30" s="236"/>
    </row>
    <row r="31" spans="2:64" ht="6.75" customHeight="1">
      <c r="B31" s="196" t="s">
        <v>43</v>
      </c>
      <c r="C31" s="240"/>
      <c r="D31" s="28"/>
      <c r="E31" s="29"/>
      <c r="F31" s="29"/>
      <c r="G31" s="29"/>
      <c r="H31" s="29"/>
      <c r="I31" s="29"/>
      <c r="J31" s="29"/>
      <c r="K31" s="29"/>
      <c r="L31" s="29"/>
      <c r="M31" s="29"/>
      <c r="N31" s="30"/>
      <c r="O31" s="166"/>
      <c r="P31" s="166"/>
      <c r="Q31" s="166"/>
      <c r="R31" s="166"/>
      <c r="S31" s="166"/>
      <c r="T31" s="167"/>
      <c r="V31" s="11"/>
      <c r="W31" s="219"/>
      <c r="X31" s="220"/>
      <c r="Y31" s="221"/>
      <c r="Z31" s="228"/>
      <c r="AA31" s="229"/>
      <c r="AB31" s="229"/>
      <c r="AC31" s="230"/>
      <c r="AD31" s="237"/>
      <c r="AE31" s="238"/>
      <c r="AF31" s="238"/>
      <c r="AG31" s="238"/>
      <c r="AH31" s="238"/>
      <c r="AI31" s="238"/>
      <c r="AJ31" s="239"/>
      <c r="AK31" s="166"/>
      <c r="AL31" s="166"/>
      <c r="AM31" s="166"/>
      <c r="AN31" s="166"/>
      <c r="AO31" s="166"/>
      <c r="AP31" s="167"/>
      <c r="AR31" s="11"/>
      <c r="AS31" s="219"/>
      <c r="AT31" s="220"/>
      <c r="AU31" s="221"/>
      <c r="AV31" s="228"/>
      <c r="AW31" s="229"/>
      <c r="AX31" s="229"/>
      <c r="AY31" s="230"/>
      <c r="AZ31" s="237"/>
      <c r="BA31" s="238"/>
      <c r="BB31" s="238"/>
      <c r="BC31" s="238"/>
      <c r="BD31" s="238"/>
      <c r="BE31" s="238"/>
      <c r="BF31" s="239"/>
      <c r="BG31" s="166"/>
      <c r="BH31" s="166"/>
      <c r="BI31" s="166"/>
      <c r="BJ31" s="166"/>
      <c r="BK31" s="166"/>
      <c r="BL31" s="167"/>
    </row>
    <row r="32" spans="2:64" ht="6.75" customHeight="1">
      <c r="B32" s="241"/>
      <c r="C32" s="242"/>
      <c r="D32" s="244" t="s">
        <v>129</v>
      </c>
      <c r="E32" s="245"/>
      <c r="F32" s="245"/>
      <c r="G32" s="245"/>
      <c r="H32" s="245"/>
      <c r="I32" s="245"/>
      <c r="J32" s="245"/>
      <c r="K32" s="245"/>
      <c r="L32" s="245"/>
      <c r="M32" s="245"/>
      <c r="N32" s="246"/>
      <c r="O32" s="247" t="str">
        <f>IF(C13="未入力項目があります。","この納付書は使用できません。","   ")</f>
        <v>この納付書は使用できません。</v>
      </c>
      <c r="P32" s="248"/>
      <c r="Q32" s="248"/>
      <c r="R32" s="248"/>
      <c r="S32" s="248"/>
      <c r="T32" s="249"/>
      <c r="V32" s="11"/>
      <c r="W32" s="222"/>
      <c r="X32" s="223"/>
      <c r="Y32" s="224"/>
      <c r="Z32" s="231"/>
      <c r="AA32" s="232"/>
      <c r="AB32" s="232"/>
      <c r="AC32" s="233"/>
      <c r="AD32" s="165"/>
      <c r="AE32" s="166"/>
      <c r="AF32" s="166"/>
      <c r="AG32" s="166"/>
      <c r="AH32" s="166"/>
      <c r="AI32" s="166"/>
      <c r="AJ32" s="167"/>
      <c r="AK32" s="247" t="str">
        <f>O32</f>
        <v>この納付書は使用できません。</v>
      </c>
      <c r="AL32" s="248"/>
      <c r="AM32" s="248"/>
      <c r="AN32" s="248"/>
      <c r="AO32" s="248"/>
      <c r="AP32" s="249"/>
      <c r="AR32" s="11"/>
      <c r="AS32" s="222"/>
      <c r="AT32" s="223"/>
      <c r="AU32" s="224"/>
      <c r="AV32" s="231"/>
      <c r="AW32" s="232"/>
      <c r="AX32" s="232"/>
      <c r="AY32" s="233"/>
      <c r="AZ32" s="165"/>
      <c r="BA32" s="166"/>
      <c r="BB32" s="166"/>
      <c r="BC32" s="166"/>
      <c r="BD32" s="166"/>
      <c r="BE32" s="166"/>
      <c r="BF32" s="167"/>
      <c r="BG32" s="247" t="str">
        <f>O32</f>
        <v>この納付書は使用できません。</v>
      </c>
      <c r="BH32" s="248"/>
      <c r="BI32" s="248"/>
      <c r="BJ32" s="248"/>
      <c r="BK32" s="248"/>
      <c r="BL32" s="249"/>
    </row>
    <row r="33" spans="2:64" ht="39.75" customHeight="1">
      <c r="B33" s="241"/>
      <c r="C33" s="242"/>
      <c r="D33" s="244"/>
      <c r="E33" s="245"/>
      <c r="F33" s="245"/>
      <c r="G33" s="245"/>
      <c r="H33" s="245"/>
      <c r="I33" s="245"/>
      <c r="J33" s="245"/>
      <c r="K33" s="245"/>
      <c r="L33" s="245"/>
      <c r="M33" s="245"/>
      <c r="N33" s="246"/>
      <c r="O33" s="250"/>
      <c r="P33" s="251"/>
      <c r="Q33" s="251"/>
      <c r="R33" s="251"/>
      <c r="S33" s="251"/>
      <c r="T33" s="252"/>
      <c r="V33" s="11"/>
      <c r="W33" s="234" t="s">
        <v>44</v>
      </c>
      <c r="X33" s="235"/>
      <c r="Y33" s="235"/>
      <c r="Z33" s="235"/>
      <c r="AA33" s="235"/>
      <c r="AB33" s="235"/>
      <c r="AC33" s="236"/>
      <c r="AD33" s="256"/>
      <c r="AE33" s="257"/>
      <c r="AF33" s="257"/>
      <c r="AG33" s="257"/>
      <c r="AH33" s="257"/>
      <c r="AI33" s="257"/>
      <c r="AJ33" s="31" t="s">
        <v>45</v>
      </c>
      <c r="AK33" s="250"/>
      <c r="AL33" s="251"/>
      <c r="AM33" s="251"/>
      <c r="AN33" s="251"/>
      <c r="AO33" s="251"/>
      <c r="AP33" s="252"/>
      <c r="AR33" s="11"/>
      <c r="AS33" s="258" t="s">
        <v>46</v>
      </c>
      <c r="AT33" s="259"/>
      <c r="AU33" s="259"/>
      <c r="AV33" s="259"/>
      <c r="AW33" s="259"/>
      <c r="AX33" s="259"/>
      <c r="AY33" s="260"/>
      <c r="AZ33" s="261" t="s">
        <v>122</v>
      </c>
      <c r="BA33" s="262"/>
      <c r="BB33" s="262"/>
      <c r="BC33" s="262"/>
      <c r="BD33" s="262"/>
      <c r="BE33" s="262"/>
      <c r="BF33" s="263"/>
      <c r="BG33" s="250"/>
      <c r="BH33" s="251"/>
      <c r="BI33" s="251"/>
      <c r="BJ33" s="251"/>
      <c r="BK33" s="251"/>
      <c r="BL33" s="252"/>
    </row>
    <row r="34" spans="2:64" ht="39.75" customHeight="1">
      <c r="B34" s="241"/>
      <c r="C34" s="242"/>
      <c r="D34" s="244"/>
      <c r="E34" s="245"/>
      <c r="F34" s="245"/>
      <c r="G34" s="245"/>
      <c r="H34" s="245"/>
      <c r="I34" s="245"/>
      <c r="J34" s="245"/>
      <c r="K34" s="245"/>
      <c r="L34" s="245"/>
      <c r="M34" s="245"/>
      <c r="N34" s="246"/>
      <c r="O34" s="250"/>
      <c r="P34" s="251"/>
      <c r="Q34" s="251"/>
      <c r="R34" s="251"/>
      <c r="S34" s="251"/>
      <c r="T34" s="252"/>
      <c r="V34" s="11"/>
      <c r="W34" s="237"/>
      <c r="X34" s="238"/>
      <c r="Y34" s="238"/>
      <c r="Z34" s="238"/>
      <c r="AA34" s="238"/>
      <c r="AB34" s="238"/>
      <c r="AC34" s="239"/>
      <c r="AD34" s="264"/>
      <c r="AE34" s="265"/>
      <c r="AF34" s="265"/>
      <c r="AG34" s="265"/>
      <c r="AH34" s="265"/>
      <c r="AI34" s="265"/>
      <c r="AJ34" s="268" t="s">
        <v>6</v>
      </c>
      <c r="AK34" s="250"/>
      <c r="AL34" s="251"/>
      <c r="AM34" s="251"/>
      <c r="AN34" s="251"/>
      <c r="AO34" s="251"/>
      <c r="AP34" s="252"/>
      <c r="AR34" s="11"/>
      <c r="AS34" s="270" t="s">
        <v>47</v>
      </c>
      <c r="AT34" s="271"/>
      <c r="AU34" s="271"/>
      <c r="AV34" s="271"/>
      <c r="AW34" s="271"/>
      <c r="AX34" s="271"/>
      <c r="AY34" s="272"/>
      <c r="AZ34" s="273" t="s">
        <v>48</v>
      </c>
      <c r="BA34" s="274"/>
      <c r="BB34" s="274"/>
      <c r="BC34" s="274"/>
      <c r="BD34" s="274"/>
      <c r="BE34" s="274"/>
      <c r="BF34" s="275"/>
      <c r="BG34" s="250"/>
      <c r="BH34" s="251"/>
      <c r="BI34" s="251"/>
      <c r="BJ34" s="251"/>
      <c r="BK34" s="251"/>
      <c r="BL34" s="252"/>
    </row>
    <row r="35" spans="2:64" ht="6.75" customHeight="1">
      <c r="B35" s="197"/>
      <c r="C35" s="243"/>
      <c r="D35" s="32"/>
      <c r="E35" s="33"/>
      <c r="F35" s="33"/>
      <c r="G35" s="33"/>
      <c r="H35" s="33"/>
      <c r="I35" s="33"/>
      <c r="J35" s="33"/>
      <c r="K35" s="33"/>
      <c r="L35" s="33"/>
      <c r="M35" s="33"/>
      <c r="N35" s="34"/>
      <c r="O35" s="253"/>
      <c r="P35" s="254"/>
      <c r="Q35" s="254"/>
      <c r="R35" s="254"/>
      <c r="S35" s="254"/>
      <c r="T35" s="255"/>
      <c r="V35" s="11"/>
      <c r="W35" s="165"/>
      <c r="X35" s="166"/>
      <c r="Y35" s="166"/>
      <c r="Z35" s="166"/>
      <c r="AA35" s="166"/>
      <c r="AB35" s="166"/>
      <c r="AC35" s="167"/>
      <c r="AD35" s="266"/>
      <c r="AE35" s="267"/>
      <c r="AF35" s="267"/>
      <c r="AG35" s="267"/>
      <c r="AH35" s="267"/>
      <c r="AI35" s="267"/>
      <c r="AJ35" s="269"/>
      <c r="AK35" s="253"/>
      <c r="AL35" s="254"/>
      <c r="AM35" s="254"/>
      <c r="AN35" s="254"/>
      <c r="AO35" s="254"/>
      <c r="AP35" s="255"/>
      <c r="AR35" s="11"/>
      <c r="AS35" s="106"/>
      <c r="AT35" s="107"/>
      <c r="AU35" s="107"/>
      <c r="AV35" s="107"/>
      <c r="AW35" s="107"/>
      <c r="AX35" s="107"/>
      <c r="AY35" s="108"/>
      <c r="AZ35" s="276"/>
      <c r="BA35" s="277"/>
      <c r="BB35" s="277"/>
      <c r="BC35" s="277"/>
      <c r="BD35" s="277"/>
      <c r="BE35" s="277"/>
      <c r="BF35" s="278"/>
      <c r="BG35" s="253"/>
      <c r="BH35" s="254"/>
      <c r="BI35" s="254"/>
      <c r="BJ35" s="254"/>
      <c r="BK35" s="254"/>
      <c r="BL35" s="255"/>
    </row>
    <row r="36" spans="22:64" ht="13.5">
      <c r="V36" s="11"/>
      <c r="AR36" s="11"/>
      <c r="AS36" s="56" t="str">
        <f ca="1">MID(CELL("filename"),SEARCH("[",CELL("filename"))+1,SEARCH("]",CELL("filename"))-SEARCH("[",CELL("filename"))-1)</f>
        <v>ippan20210309.xls</v>
      </c>
      <c r="BA36" s="279">
        <f>IF('入力シート'!C16="","","連絡先："&amp;'入力シート'!C16)</f>
      </c>
      <c r="BB36" s="279"/>
      <c r="BC36" s="279"/>
      <c r="BD36" s="279"/>
      <c r="BE36" s="279"/>
      <c r="BF36" s="279"/>
      <c r="BG36" s="279"/>
      <c r="BH36" s="279"/>
      <c r="BI36" s="279"/>
      <c r="BJ36" s="279"/>
      <c r="BK36" s="279"/>
      <c r="BL36" s="279"/>
    </row>
    <row r="37" spans="16:64" ht="13.5" customHeight="1">
      <c r="P37" s="280" t="s">
        <v>49</v>
      </c>
      <c r="Q37" s="280"/>
      <c r="R37" s="280"/>
      <c r="S37" s="280"/>
      <c r="T37" s="280"/>
      <c r="U37" s="10"/>
      <c r="V37" s="35"/>
      <c r="W37" s="10"/>
      <c r="X37" s="10"/>
      <c r="Y37" s="10"/>
      <c r="Z37" s="10"/>
      <c r="AA37" s="10"/>
      <c r="AB37" s="10"/>
      <c r="AC37" s="10"/>
      <c r="AD37" s="10"/>
      <c r="AE37" s="10"/>
      <c r="AF37" s="10"/>
      <c r="AG37" s="280" t="s">
        <v>50</v>
      </c>
      <c r="AH37" s="280"/>
      <c r="AI37" s="280"/>
      <c r="AJ37" s="280"/>
      <c r="AK37" s="280"/>
      <c r="AL37" s="280"/>
      <c r="AM37" s="280"/>
      <c r="AN37" s="280"/>
      <c r="AO37" s="280"/>
      <c r="AP37" s="280"/>
      <c r="AQ37" s="10"/>
      <c r="AR37" s="35"/>
      <c r="AS37" s="36"/>
      <c r="AT37" s="286" t="s">
        <v>127</v>
      </c>
      <c r="AU37" s="286"/>
      <c r="AV37" s="286"/>
      <c r="AW37" s="286"/>
      <c r="AX37" s="286"/>
      <c r="AY37" s="286"/>
      <c r="AZ37" s="286"/>
      <c r="BA37" s="286"/>
      <c r="BB37" s="286"/>
      <c r="BC37" s="286"/>
      <c r="BD37" s="286"/>
      <c r="BE37" s="10"/>
      <c r="BF37" s="10"/>
      <c r="BG37" s="10"/>
      <c r="BH37" s="280" t="s">
        <v>51</v>
      </c>
      <c r="BI37" s="280"/>
      <c r="BJ37" s="280"/>
      <c r="BK37" s="280"/>
      <c r="BL37" s="280"/>
    </row>
    <row r="38" spans="16:64" ht="13.5">
      <c r="P38" s="10"/>
      <c r="Q38" s="10"/>
      <c r="R38" s="10"/>
      <c r="S38" s="10"/>
      <c r="T38" s="10"/>
      <c r="U38" s="10"/>
      <c r="V38" s="35"/>
      <c r="W38" s="10"/>
      <c r="X38" s="10"/>
      <c r="Y38" s="10"/>
      <c r="Z38" s="10"/>
      <c r="AA38" s="10"/>
      <c r="AB38" s="10"/>
      <c r="AC38" s="10"/>
      <c r="AD38" s="10"/>
      <c r="AE38" s="10"/>
      <c r="AF38" s="10"/>
      <c r="AG38" s="10"/>
      <c r="AH38" s="10"/>
      <c r="AI38" s="10"/>
      <c r="AJ38" s="10"/>
      <c r="AK38" s="10"/>
      <c r="AL38" s="10"/>
      <c r="AM38" s="10"/>
      <c r="AN38" s="10"/>
      <c r="AO38" s="10"/>
      <c r="AP38" s="10"/>
      <c r="AQ38" s="10"/>
      <c r="AR38" s="35"/>
      <c r="AS38" s="37"/>
      <c r="AT38" s="286"/>
      <c r="AU38" s="286"/>
      <c r="AV38" s="286"/>
      <c r="AW38" s="286"/>
      <c r="AX38" s="286"/>
      <c r="AY38" s="286"/>
      <c r="AZ38" s="286"/>
      <c r="BA38" s="286"/>
      <c r="BB38" s="286"/>
      <c r="BC38" s="286"/>
      <c r="BD38" s="286"/>
      <c r="BE38" s="10"/>
      <c r="BF38" s="10"/>
      <c r="BG38" s="10"/>
      <c r="BH38" s="10"/>
      <c r="BI38" s="10"/>
      <c r="BJ38" s="10"/>
      <c r="BK38" s="10"/>
      <c r="BL38" s="10"/>
    </row>
    <row r="39" spans="2:64" ht="6" customHeight="1">
      <c r="B39" s="281"/>
      <c r="C39" s="282"/>
      <c r="D39" s="282"/>
      <c r="E39" s="282"/>
      <c r="F39" s="282"/>
      <c r="G39" s="282"/>
      <c r="H39" s="282"/>
      <c r="I39" s="282"/>
      <c r="J39" s="282"/>
      <c r="K39" s="282"/>
      <c r="L39" s="282"/>
      <c r="M39" s="282"/>
      <c r="N39" s="282"/>
      <c r="O39" s="282"/>
      <c r="P39" s="282"/>
      <c r="Q39" s="282"/>
      <c r="R39" s="282"/>
      <c r="S39" s="282"/>
      <c r="T39" s="282"/>
      <c r="U39" s="282"/>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4"/>
      <c r="AS39" s="285"/>
      <c r="AT39" s="285"/>
      <c r="AU39" s="285"/>
      <c r="AV39" s="285"/>
      <c r="AW39" s="285"/>
      <c r="AX39" s="285"/>
      <c r="AY39" s="285"/>
      <c r="AZ39" s="285"/>
      <c r="BA39" s="285"/>
      <c r="BB39" s="285"/>
      <c r="BC39" s="285"/>
      <c r="BD39" s="285"/>
      <c r="BE39" s="285"/>
      <c r="BF39" s="285"/>
      <c r="BG39" s="285"/>
      <c r="BH39" s="285"/>
      <c r="BI39" s="285"/>
      <c r="BJ39" s="285"/>
      <c r="BK39" s="285"/>
      <c r="BL39" s="285"/>
    </row>
    <row r="40" spans="2:64" ht="11.25" customHeight="1">
      <c r="B40" s="282"/>
      <c r="C40" s="282"/>
      <c r="D40" s="282"/>
      <c r="E40" s="282"/>
      <c r="F40" s="282"/>
      <c r="G40" s="282"/>
      <c r="H40" s="282"/>
      <c r="I40" s="282"/>
      <c r="J40" s="282"/>
      <c r="K40" s="282"/>
      <c r="L40" s="282"/>
      <c r="M40" s="282"/>
      <c r="N40" s="282"/>
      <c r="O40" s="282"/>
      <c r="P40" s="282"/>
      <c r="Q40" s="282"/>
      <c r="R40" s="282"/>
      <c r="S40" s="282"/>
      <c r="T40" s="282"/>
      <c r="U40" s="282"/>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5"/>
      <c r="AS40" s="285"/>
      <c r="AT40" s="285"/>
      <c r="AU40" s="285"/>
      <c r="AV40" s="285"/>
      <c r="AW40" s="285"/>
      <c r="AX40" s="285"/>
      <c r="AY40" s="285"/>
      <c r="AZ40" s="285"/>
      <c r="BA40" s="285"/>
      <c r="BB40" s="285"/>
      <c r="BC40" s="285"/>
      <c r="BD40" s="285"/>
      <c r="BE40" s="285"/>
      <c r="BF40" s="285"/>
      <c r="BG40" s="285"/>
      <c r="BH40" s="285"/>
      <c r="BI40" s="285"/>
      <c r="BJ40" s="285"/>
      <c r="BK40" s="285"/>
      <c r="BL40" s="285"/>
    </row>
    <row r="41" spans="2:64" ht="3" customHeight="1">
      <c r="B41" s="282"/>
      <c r="C41" s="282"/>
      <c r="D41" s="282"/>
      <c r="E41" s="282"/>
      <c r="F41" s="282"/>
      <c r="G41" s="282"/>
      <c r="H41" s="282"/>
      <c r="I41" s="282"/>
      <c r="J41" s="282"/>
      <c r="K41" s="282"/>
      <c r="L41" s="282"/>
      <c r="M41" s="282"/>
      <c r="N41" s="282"/>
      <c r="O41" s="282"/>
      <c r="P41" s="282"/>
      <c r="Q41" s="282"/>
      <c r="R41" s="282"/>
      <c r="S41" s="282"/>
      <c r="T41" s="282"/>
      <c r="U41" s="282"/>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5"/>
      <c r="AS41" s="285"/>
      <c r="AT41" s="285"/>
      <c r="AU41" s="285"/>
      <c r="AV41" s="285"/>
      <c r="AW41" s="285"/>
      <c r="AX41" s="285"/>
      <c r="AY41" s="285"/>
      <c r="AZ41" s="285"/>
      <c r="BA41" s="285"/>
      <c r="BB41" s="285"/>
      <c r="BC41" s="285"/>
      <c r="BD41" s="285"/>
      <c r="BE41" s="285"/>
      <c r="BF41" s="285"/>
      <c r="BG41" s="285"/>
      <c r="BH41" s="285"/>
      <c r="BI41" s="285"/>
      <c r="BJ41" s="285"/>
      <c r="BK41" s="285"/>
      <c r="BL41" s="285"/>
    </row>
    <row r="42" spans="2:64" ht="11.25" customHeight="1">
      <c r="B42" s="282"/>
      <c r="C42" s="282"/>
      <c r="D42" s="282"/>
      <c r="E42" s="282"/>
      <c r="F42" s="282"/>
      <c r="G42" s="282"/>
      <c r="H42" s="282"/>
      <c r="I42" s="282"/>
      <c r="J42" s="282"/>
      <c r="K42" s="282"/>
      <c r="L42" s="282"/>
      <c r="M42" s="282"/>
      <c r="N42" s="282"/>
      <c r="O42" s="282"/>
      <c r="P42" s="282"/>
      <c r="Q42" s="282"/>
      <c r="R42" s="282"/>
      <c r="S42" s="282"/>
      <c r="T42" s="282"/>
      <c r="U42" s="282"/>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5"/>
      <c r="AS42" s="285"/>
      <c r="AT42" s="285"/>
      <c r="AU42" s="285"/>
      <c r="AV42" s="285"/>
      <c r="AW42" s="285"/>
      <c r="AX42" s="285"/>
      <c r="AY42" s="285"/>
      <c r="AZ42" s="285"/>
      <c r="BA42" s="285"/>
      <c r="BB42" s="285"/>
      <c r="BC42" s="285"/>
      <c r="BD42" s="285"/>
      <c r="BE42" s="285"/>
      <c r="BF42" s="285"/>
      <c r="BG42" s="285"/>
      <c r="BH42" s="285"/>
      <c r="BI42" s="285"/>
      <c r="BJ42" s="285"/>
      <c r="BK42" s="285"/>
      <c r="BL42" s="285"/>
    </row>
    <row r="43" spans="2:64" ht="16.5" customHeight="1">
      <c r="B43" s="282"/>
      <c r="C43" s="282"/>
      <c r="D43" s="282"/>
      <c r="E43" s="282"/>
      <c r="F43" s="282"/>
      <c r="G43" s="282"/>
      <c r="H43" s="282"/>
      <c r="I43" s="282"/>
      <c r="J43" s="282"/>
      <c r="K43" s="282"/>
      <c r="L43" s="282"/>
      <c r="M43" s="282"/>
      <c r="N43" s="282"/>
      <c r="O43" s="282"/>
      <c r="P43" s="282"/>
      <c r="Q43" s="282"/>
      <c r="R43" s="282"/>
      <c r="S43" s="282"/>
      <c r="T43" s="282"/>
      <c r="U43" s="282"/>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5"/>
      <c r="AS43" s="285"/>
      <c r="AT43" s="285"/>
      <c r="AU43" s="285"/>
      <c r="AV43" s="285"/>
      <c r="AW43" s="285"/>
      <c r="AX43" s="285"/>
      <c r="AY43" s="285"/>
      <c r="AZ43" s="285"/>
      <c r="BA43" s="285"/>
      <c r="BB43" s="285"/>
      <c r="BC43" s="285"/>
      <c r="BD43" s="285"/>
      <c r="BE43" s="285"/>
      <c r="BF43" s="285"/>
      <c r="BG43" s="285"/>
      <c r="BH43" s="285"/>
      <c r="BI43" s="285"/>
      <c r="BJ43" s="285"/>
      <c r="BK43" s="285"/>
      <c r="BL43" s="285"/>
    </row>
    <row r="44" spans="2:64" ht="11.25" customHeight="1">
      <c r="B44" s="282"/>
      <c r="C44" s="282"/>
      <c r="D44" s="282"/>
      <c r="E44" s="282"/>
      <c r="F44" s="282"/>
      <c r="G44" s="282"/>
      <c r="H44" s="282"/>
      <c r="I44" s="282"/>
      <c r="J44" s="282"/>
      <c r="K44" s="282"/>
      <c r="L44" s="282"/>
      <c r="M44" s="282"/>
      <c r="N44" s="282"/>
      <c r="O44" s="282"/>
      <c r="P44" s="282"/>
      <c r="Q44" s="282"/>
      <c r="R44" s="282"/>
      <c r="S44" s="282"/>
      <c r="T44" s="282"/>
      <c r="U44" s="282"/>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5"/>
      <c r="AS44" s="285"/>
      <c r="AT44" s="285"/>
      <c r="AU44" s="285"/>
      <c r="AV44" s="285"/>
      <c r="AW44" s="285"/>
      <c r="AX44" s="285"/>
      <c r="AY44" s="285"/>
      <c r="AZ44" s="285"/>
      <c r="BA44" s="285"/>
      <c r="BB44" s="285"/>
      <c r="BC44" s="285"/>
      <c r="BD44" s="285"/>
      <c r="BE44" s="285"/>
      <c r="BF44" s="285"/>
      <c r="BG44" s="285"/>
      <c r="BH44" s="285"/>
      <c r="BI44" s="285"/>
      <c r="BJ44" s="285"/>
      <c r="BK44" s="285"/>
      <c r="BL44" s="285"/>
    </row>
    <row r="45" spans="2:64" ht="30" customHeight="1">
      <c r="B45" s="282"/>
      <c r="C45" s="282"/>
      <c r="D45" s="282"/>
      <c r="E45" s="282"/>
      <c r="F45" s="282"/>
      <c r="G45" s="282"/>
      <c r="H45" s="282"/>
      <c r="I45" s="282"/>
      <c r="J45" s="282"/>
      <c r="K45" s="282"/>
      <c r="L45" s="282"/>
      <c r="M45" s="282"/>
      <c r="N45" s="282"/>
      <c r="O45" s="282"/>
      <c r="P45" s="282"/>
      <c r="Q45" s="282"/>
      <c r="R45" s="282"/>
      <c r="S45" s="282"/>
      <c r="T45" s="282"/>
      <c r="U45" s="282"/>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5"/>
      <c r="AS45" s="285"/>
      <c r="AT45" s="285"/>
      <c r="AU45" s="285"/>
      <c r="AV45" s="285"/>
      <c r="AW45" s="285"/>
      <c r="AX45" s="285"/>
      <c r="AY45" s="285"/>
      <c r="AZ45" s="285"/>
      <c r="BA45" s="285"/>
      <c r="BB45" s="285"/>
      <c r="BC45" s="285"/>
      <c r="BD45" s="285"/>
      <c r="BE45" s="285"/>
      <c r="BF45" s="285"/>
      <c r="BG45" s="285"/>
      <c r="BH45" s="285"/>
      <c r="BI45" s="285"/>
      <c r="BJ45" s="285"/>
      <c r="BK45" s="285"/>
      <c r="BL45" s="285"/>
    </row>
    <row r="46" spans="2:64" ht="40.5" customHeight="1">
      <c r="B46" s="282"/>
      <c r="C46" s="282"/>
      <c r="D46" s="282"/>
      <c r="E46" s="282"/>
      <c r="F46" s="282"/>
      <c r="G46" s="282"/>
      <c r="H46" s="282"/>
      <c r="I46" s="282"/>
      <c r="J46" s="282"/>
      <c r="K46" s="282"/>
      <c r="L46" s="282"/>
      <c r="M46" s="282"/>
      <c r="N46" s="282"/>
      <c r="O46" s="282"/>
      <c r="P46" s="282"/>
      <c r="Q46" s="282"/>
      <c r="R46" s="282"/>
      <c r="S46" s="282"/>
      <c r="T46" s="282"/>
      <c r="U46" s="282"/>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5"/>
      <c r="AS46" s="285"/>
      <c r="AT46" s="285"/>
      <c r="AU46" s="285"/>
      <c r="AV46" s="285"/>
      <c r="AW46" s="285"/>
      <c r="AX46" s="285"/>
      <c r="AY46" s="285"/>
      <c r="AZ46" s="285"/>
      <c r="BA46" s="285"/>
      <c r="BB46" s="285"/>
      <c r="BC46" s="285"/>
      <c r="BD46" s="285"/>
      <c r="BE46" s="285"/>
      <c r="BF46" s="285"/>
      <c r="BG46" s="285"/>
      <c r="BH46" s="285"/>
      <c r="BI46" s="285"/>
      <c r="BJ46" s="285"/>
      <c r="BK46" s="285"/>
      <c r="BL46" s="285"/>
    </row>
    <row r="47" spans="2:64" ht="7.5" customHeight="1">
      <c r="B47" s="282"/>
      <c r="C47" s="282"/>
      <c r="D47" s="282"/>
      <c r="E47" s="282"/>
      <c r="F47" s="282"/>
      <c r="G47" s="282"/>
      <c r="H47" s="282"/>
      <c r="I47" s="282"/>
      <c r="J47" s="282"/>
      <c r="K47" s="282"/>
      <c r="L47" s="282"/>
      <c r="M47" s="282"/>
      <c r="N47" s="282"/>
      <c r="O47" s="282"/>
      <c r="P47" s="282"/>
      <c r="Q47" s="282"/>
      <c r="R47" s="282"/>
      <c r="S47" s="282"/>
      <c r="T47" s="282"/>
      <c r="U47" s="282"/>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5"/>
      <c r="AS47" s="285"/>
      <c r="AT47" s="285"/>
      <c r="AU47" s="285"/>
      <c r="AV47" s="285"/>
      <c r="AW47" s="285"/>
      <c r="AX47" s="285"/>
      <c r="AY47" s="285"/>
      <c r="AZ47" s="285"/>
      <c r="BA47" s="285"/>
      <c r="BB47" s="285"/>
      <c r="BC47" s="285"/>
      <c r="BD47" s="285"/>
      <c r="BE47" s="285"/>
      <c r="BF47" s="285"/>
      <c r="BG47" s="285"/>
      <c r="BH47" s="285"/>
      <c r="BI47" s="285"/>
      <c r="BJ47" s="285"/>
      <c r="BK47" s="285"/>
      <c r="BL47" s="285"/>
    </row>
    <row r="48" spans="2:64" ht="13.5">
      <c r="B48" s="282"/>
      <c r="C48" s="282"/>
      <c r="D48" s="282"/>
      <c r="E48" s="282"/>
      <c r="F48" s="282"/>
      <c r="G48" s="282"/>
      <c r="H48" s="282"/>
      <c r="I48" s="282"/>
      <c r="J48" s="282"/>
      <c r="K48" s="282"/>
      <c r="L48" s="282"/>
      <c r="M48" s="282"/>
      <c r="N48" s="282"/>
      <c r="O48" s="282"/>
      <c r="P48" s="282"/>
      <c r="Q48" s="282"/>
      <c r="R48" s="282"/>
      <c r="S48" s="282"/>
      <c r="T48" s="282"/>
      <c r="U48" s="282"/>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5"/>
      <c r="AS48" s="285"/>
      <c r="AT48" s="285"/>
      <c r="AU48" s="285"/>
      <c r="AV48" s="285"/>
      <c r="AW48" s="285"/>
      <c r="AX48" s="285"/>
      <c r="AY48" s="285"/>
      <c r="AZ48" s="285"/>
      <c r="BA48" s="285"/>
      <c r="BB48" s="285"/>
      <c r="BC48" s="285"/>
      <c r="BD48" s="285"/>
      <c r="BE48" s="285"/>
      <c r="BF48" s="285"/>
      <c r="BG48" s="285"/>
      <c r="BH48" s="285"/>
      <c r="BI48" s="285"/>
      <c r="BJ48" s="285"/>
      <c r="BK48" s="285"/>
      <c r="BL48" s="285"/>
    </row>
    <row r="49" spans="2:64" ht="68.25" customHeight="1">
      <c r="B49" s="282"/>
      <c r="C49" s="282"/>
      <c r="D49" s="282"/>
      <c r="E49" s="282"/>
      <c r="F49" s="282"/>
      <c r="G49" s="282"/>
      <c r="H49" s="282"/>
      <c r="I49" s="282"/>
      <c r="J49" s="282"/>
      <c r="K49" s="282"/>
      <c r="L49" s="282"/>
      <c r="M49" s="282"/>
      <c r="N49" s="282"/>
      <c r="O49" s="282"/>
      <c r="P49" s="282"/>
      <c r="Q49" s="282"/>
      <c r="R49" s="282"/>
      <c r="S49" s="282"/>
      <c r="T49" s="282"/>
      <c r="U49" s="282"/>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5"/>
      <c r="AS49" s="285"/>
      <c r="AT49" s="285"/>
      <c r="AU49" s="285"/>
      <c r="AV49" s="285"/>
      <c r="AW49" s="285"/>
      <c r="AX49" s="285"/>
      <c r="AY49" s="285"/>
      <c r="AZ49" s="285"/>
      <c r="BA49" s="285"/>
      <c r="BB49" s="285"/>
      <c r="BC49" s="285"/>
      <c r="BD49" s="285"/>
      <c r="BE49" s="285"/>
      <c r="BF49" s="285"/>
      <c r="BG49" s="285"/>
      <c r="BH49" s="285"/>
      <c r="BI49" s="285"/>
      <c r="BJ49" s="285"/>
      <c r="BK49" s="285"/>
      <c r="BL49" s="285"/>
    </row>
    <row r="50" spans="2:64" ht="7.5" customHeight="1">
      <c r="B50" s="282"/>
      <c r="C50" s="282"/>
      <c r="D50" s="282"/>
      <c r="E50" s="282"/>
      <c r="F50" s="282"/>
      <c r="G50" s="282"/>
      <c r="H50" s="282"/>
      <c r="I50" s="282"/>
      <c r="J50" s="282"/>
      <c r="K50" s="282"/>
      <c r="L50" s="282"/>
      <c r="M50" s="282"/>
      <c r="N50" s="282"/>
      <c r="O50" s="282"/>
      <c r="P50" s="282"/>
      <c r="Q50" s="282"/>
      <c r="R50" s="282"/>
      <c r="S50" s="282"/>
      <c r="T50" s="282"/>
      <c r="U50" s="282"/>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5"/>
      <c r="AS50" s="285"/>
      <c r="AT50" s="285"/>
      <c r="AU50" s="285"/>
      <c r="AV50" s="285"/>
      <c r="AW50" s="285"/>
      <c r="AX50" s="285"/>
      <c r="AY50" s="285"/>
      <c r="AZ50" s="285"/>
      <c r="BA50" s="285"/>
      <c r="BB50" s="285"/>
      <c r="BC50" s="285"/>
      <c r="BD50" s="285"/>
      <c r="BE50" s="285"/>
      <c r="BF50" s="285"/>
      <c r="BG50" s="285"/>
      <c r="BH50" s="285"/>
      <c r="BI50" s="285"/>
      <c r="BJ50" s="285"/>
      <c r="BK50" s="285"/>
      <c r="BL50" s="285"/>
    </row>
    <row r="51" spans="2:64" ht="13.5">
      <c r="B51" s="282"/>
      <c r="C51" s="282"/>
      <c r="D51" s="282"/>
      <c r="E51" s="282"/>
      <c r="F51" s="282"/>
      <c r="G51" s="282"/>
      <c r="H51" s="282"/>
      <c r="I51" s="282"/>
      <c r="J51" s="282"/>
      <c r="K51" s="282"/>
      <c r="L51" s="282"/>
      <c r="M51" s="282"/>
      <c r="N51" s="282"/>
      <c r="O51" s="282"/>
      <c r="P51" s="282"/>
      <c r="Q51" s="282"/>
      <c r="R51" s="282"/>
      <c r="S51" s="282"/>
      <c r="T51" s="282"/>
      <c r="U51" s="282"/>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5"/>
      <c r="AS51" s="285"/>
      <c r="AT51" s="285"/>
      <c r="AU51" s="285"/>
      <c r="AV51" s="285"/>
      <c r="AW51" s="285"/>
      <c r="AX51" s="285"/>
      <c r="AY51" s="285"/>
      <c r="AZ51" s="285"/>
      <c r="BA51" s="285"/>
      <c r="BB51" s="285"/>
      <c r="BC51" s="285"/>
      <c r="BD51" s="285"/>
      <c r="BE51" s="285"/>
      <c r="BF51" s="285"/>
      <c r="BG51" s="285"/>
      <c r="BH51" s="285"/>
      <c r="BI51" s="285"/>
      <c r="BJ51" s="285"/>
      <c r="BK51" s="285"/>
      <c r="BL51" s="285"/>
    </row>
    <row r="52" spans="2:64" ht="26.25" customHeight="1">
      <c r="B52" s="282"/>
      <c r="C52" s="282"/>
      <c r="D52" s="282"/>
      <c r="E52" s="282"/>
      <c r="F52" s="282"/>
      <c r="G52" s="282"/>
      <c r="H52" s="282"/>
      <c r="I52" s="282"/>
      <c r="J52" s="282"/>
      <c r="K52" s="282"/>
      <c r="L52" s="282"/>
      <c r="M52" s="282"/>
      <c r="N52" s="282"/>
      <c r="O52" s="282"/>
      <c r="P52" s="282"/>
      <c r="Q52" s="282"/>
      <c r="R52" s="282"/>
      <c r="S52" s="282"/>
      <c r="T52" s="282"/>
      <c r="U52" s="282"/>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5"/>
      <c r="AS52" s="285"/>
      <c r="AT52" s="285"/>
      <c r="AU52" s="285"/>
      <c r="AV52" s="285"/>
      <c r="AW52" s="285"/>
      <c r="AX52" s="285"/>
      <c r="AY52" s="285"/>
      <c r="AZ52" s="285"/>
      <c r="BA52" s="285"/>
      <c r="BB52" s="285"/>
      <c r="BC52" s="285"/>
      <c r="BD52" s="285"/>
      <c r="BE52" s="285"/>
      <c r="BF52" s="285"/>
      <c r="BG52" s="285"/>
      <c r="BH52" s="285"/>
      <c r="BI52" s="285"/>
      <c r="BJ52" s="285"/>
      <c r="BK52" s="285"/>
      <c r="BL52" s="285"/>
    </row>
    <row r="53" spans="2:64" ht="10.5" customHeight="1">
      <c r="B53" s="282"/>
      <c r="C53" s="282"/>
      <c r="D53" s="282"/>
      <c r="E53" s="282"/>
      <c r="F53" s="282"/>
      <c r="G53" s="282"/>
      <c r="H53" s="282"/>
      <c r="I53" s="282"/>
      <c r="J53" s="282"/>
      <c r="K53" s="282"/>
      <c r="L53" s="282"/>
      <c r="M53" s="282"/>
      <c r="N53" s="282"/>
      <c r="O53" s="282"/>
      <c r="P53" s="282"/>
      <c r="Q53" s="282"/>
      <c r="R53" s="282"/>
      <c r="S53" s="282"/>
      <c r="T53" s="282"/>
      <c r="U53" s="282"/>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5"/>
      <c r="AS53" s="285"/>
      <c r="AT53" s="285"/>
      <c r="AU53" s="285"/>
      <c r="AV53" s="285"/>
      <c r="AW53" s="285"/>
      <c r="AX53" s="285"/>
      <c r="AY53" s="285"/>
      <c r="AZ53" s="285"/>
      <c r="BA53" s="285"/>
      <c r="BB53" s="285"/>
      <c r="BC53" s="285"/>
      <c r="BD53" s="285"/>
      <c r="BE53" s="285"/>
      <c r="BF53" s="285"/>
      <c r="BG53" s="285"/>
      <c r="BH53" s="285"/>
      <c r="BI53" s="285"/>
      <c r="BJ53" s="285"/>
      <c r="BK53" s="285"/>
      <c r="BL53" s="285"/>
    </row>
    <row r="54" spans="2:64" ht="15" customHeight="1">
      <c r="B54" s="282"/>
      <c r="C54" s="282"/>
      <c r="D54" s="282"/>
      <c r="E54" s="282"/>
      <c r="F54" s="282"/>
      <c r="G54" s="282"/>
      <c r="H54" s="282"/>
      <c r="I54" s="282"/>
      <c r="J54" s="282"/>
      <c r="K54" s="282"/>
      <c r="L54" s="282"/>
      <c r="M54" s="282"/>
      <c r="N54" s="282"/>
      <c r="O54" s="282"/>
      <c r="P54" s="282"/>
      <c r="Q54" s="282"/>
      <c r="R54" s="282"/>
      <c r="S54" s="282"/>
      <c r="T54" s="282"/>
      <c r="U54" s="282"/>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5"/>
      <c r="AS54" s="285"/>
      <c r="AT54" s="285"/>
      <c r="AU54" s="285"/>
      <c r="AV54" s="285"/>
      <c r="AW54" s="285"/>
      <c r="AX54" s="285"/>
      <c r="AY54" s="285"/>
      <c r="AZ54" s="285"/>
      <c r="BA54" s="285"/>
      <c r="BB54" s="285"/>
      <c r="BC54" s="285"/>
      <c r="BD54" s="285"/>
      <c r="BE54" s="285"/>
      <c r="BF54" s="285"/>
      <c r="BG54" s="285"/>
      <c r="BH54" s="285"/>
      <c r="BI54" s="285"/>
      <c r="BJ54" s="285"/>
      <c r="BK54" s="285"/>
      <c r="BL54" s="285"/>
    </row>
    <row r="55" spans="2:64" ht="10.5" customHeight="1">
      <c r="B55" s="282"/>
      <c r="C55" s="282"/>
      <c r="D55" s="282"/>
      <c r="E55" s="282"/>
      <c r="F55" s="282"/>
      <c r="G55" s="282"/>
      <c r="H55" s="282"/>
      <c r="I55" s="282"/>
      <c r="J55" s="282"/>
      <c r="K55" s="282"/>
      <c r="L55" s="282"/>
      <c r="M55" s="282"/>
      <c r="N55" s="282"/>
      <c r="O55" s="282"/>
      <c r="P55" s="282"/>
      <c r="Q55" s="282"/>
      <c r="R55" s="282"/>
      <c r="S55" s="282"/>
      <c r="T55" s="282"/>
      <c r="U55" s="282"/>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5"/>
      <c r="AS55" s="285"/>
      <c r="AT55" s="285"/>
      <c r="AU55" s="285"/>
      <c r="AV55" s="285"/>
      <c r="AW55" s="285"/>
      <c r="AX55" s="285"/>
      <c r="AY55" s="285"/>
      <c r="AZ55" s="285"/>
      <c r="BA55" s="285"/>
      <c r="BB55" s="285"/>
      <c r="BC55" s="285"/>
      <c r="BD55" s="285"/>
      <c r="BE55" s="285"/>
      <c r="BF55" s="285"/>
      <c r="BG55" s="285"/>
      <c r="BH55" s="285"/>
      <c r="BI55" s="285"/>
      <c r="BJ55" s="285"/>
      <c r="BK55" s="285"/>
      <c r="BL55" s="285"/>
    </row>
    <row r="56" spans="2:64" ht="15" customHeight="1">
      <c r="B56" s="282"/>
      <c r="C56" s="282"/>
      <c r="D56" s="282"/>
      <c r="E56" s="282"/>
      <c r="F56" s="282"/>
      <c r="G56" s="282"/>
      <c r="H56" s="282"/>
      <c r="I56" s="282"/>
      <c r="J56" s="282"/>
      <c r="K56" s="282"/>
      <c r="L56" s="282"/>
      <c r="M56" s="282"/>
      <c r="N56" s="282"/>
      <c r="O56" s="282"/>
      <c r="P56" s="282"/>
      <c r="Q56" s="282"/>
      <c r="R56" s="282"/>
      <c r="S56" s="282"/>
      <c r="T56" s="282"/>
      <c r="U56" s="282"/>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5"/>
      <c r="AS56" s="285"/>
      <c r="AT56" s="285"/>
      <c r="AU56" s="285"/>
      <c r="AV56" s="285"/>
      <c r="AW56" s="285"/>
      <c r="AX56" s="285"/>
      <c r="AY56" s="285"/>
      <c r="AZ56" s="285"/>
      <c r="BA56" s="285"/>
      <c r="BB56" s="285"/>
      <c r="BC56" s="285"/>
      <c r="BD56" s="285"/>
      <c r="BE56" s="285"/>
      <c r="BF56" s="285"/>
      <c r="BG56" s="285"/>
      <c r="BH56" s="285"/>
      <c r="BI56" s="285"/>
      <c r="BJ56" s="285"/>
      <c r="BK56" s="285"/>
      <c r="BL56" s="285"/>
    </row>
    <row r="57" spans="2:64" ht="10.5" customHeight="1">
      <c r="B57" s="282"/>
      <c r="C57" s="282"/>
      <c r="D57" s="282"/>
      <c r="E57" s="282"/>
      <c r="F57" s="282"/>
      <c r="G57" s="282"/>
      <c r="H57" s="282"/>
      <c r="I57" s="282"/>
      <c r="J57" s="282"/>
      <c r="K57" s="282"/>
      <c r="L57" s="282"/>
      <c r="M57" s="282"/>
      <c r="N57" s="282"/>
      <c r="O57" s="282"/>
      <c r="P57" s="282"/>
      <c r="Q57" s="282"/>
      <c r="R57" s="282"/>
      <c r="S57" s="282"/>
      <c r="T57" s="282"/>
      <c r="U57" s="282"/>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5"/>
      <c r="AS57" s="285"/>
      <c r="AT57" s="285"/>
      <c r="AU57" s="285"/>
      <c r="AV57" s="285"/>
      <c r="AW57" s="285"/>
      <c r="AX57" s="285"/>
      <c r="AY57" s="285"/>
      <c r="AZ57" s="285"/>
      <c r="BA57" s="285"/>
      <c r="BB57" s="285"/>
      <c r="BC57" s="285"/>
      <c r="BD57" s="285"/>
      <c r="BE57" s="285"/>
      <c r="BF57" s="285"/>
      <c r="BG57" s="285"/>
      <c r="BH57" s="285"/>
      <c r="BI57" s="285"/>
      <c r="BJ57" s="285"/>
      <c r="BK57" s="285"/>
      <c r="BL57" s="285"/>
    </row>
    <row r="58" spans="2:64" ht="15" customHeight="1">
      <c r="B58" s="282"/>
      <c r="C58" s="282"/>
      <c r="D58" s="282"/>
      <c r="E58" s="282"/>
      <c r="F58" s="282"/>
      <c r="G58" s="282"/>
      <c r="H58" s="282"/>
      <c r="I58" s="282"/>
      <c r="J58" s="282"/>
      <c r="K58" s="282"/>
      <c r="L58" s="282"/>
      <c r="M58" s="282"/>
      <c r="N58" s="282"/>
      <c r="O58" s="282"/>
      <c r="P58" s="282"/>
      <c r="Q58" s="282"/>
      <c r="R58" s="282"/>
      <c r="S58" s="282"/>
      <c r="T58" s="282"/>
      <c r="U58" s="282"/>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5"/>
      <c r="AS58" s="285"/>
      <c r="AT58" s="285"/>
      <c r="AU58" s="285"/>
      <c r="AV58" s="285"/>
      <c r="AW58" s="285"/>
      <c r="AX58" s="285"/>
      <c r="AY58" s="285"/>
      <c r="AZ58" s="285"/>
      <c r="BA58" s="285"/>
      <c r="BB58" s="285"/>
      <c r="BC58" s="285"/>
      <c r="BD58" s="285"/>
      <c r="BE58" s="285"/>
      <c r="BF58" s="285"/>
      <c r="BG58" s="285"/>
      <c r="BH58" s="285"/>
      <c r="BI58" s="285"/>
      <c r="BJ58" s="285"/>
      <c r="BK58" s="285"/>
      <c r="BL58" s="285"/>
    </row>
    <row r="59" spans="2:64" ht="10.5" customHeight="1">
      <c r="B59" s="282"/>
      <c r="C59" s="282"/>
      <c r="D59" s="282"/>
      <c r="E59" s="282"/>
      <c r="F59" s="282"/>
      <c r="G59" s="282"/>
      <c r="H59" s="282"/>
      <c r="I59" s="282"/>
      <c r="J59" s="282"/>
      <c r="K59" s="282"/>
      <c r="L59" s="282"/>
      <c r="M59" s="282"/>
      <c r="N59" s="282"/>
      <c r="O59" s="282"/>
      <c r="P59" s="282"/>
      <c r="Q59" s="282"/>
      <c r="R59" s="282"/>
      <c r="S59" s="282"/>
      <c r="T59" s="282"/>
      <c r="U59" s="282"/>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5"/>
      <c r="AS59" s="285"/>
      <c r="AT59" s="285"/>
      <c r="AU59" s="285"/>
      <c r="AV59" s="285"/>
      <c r="AW59" s="285"/>
      <c r="AX59" s="285"/>
      <c r="AY59" s="285"/>
      <c r="AZ59" s="285"/>
      <c r="BA59" s="285"/>
      <c r="BB59" s="285"/>
      <c r="BC59" s="285"/>
      <c r="BD59" s="285"/>
      <c r="BE59" s="285"/>
      <c r="BF59" s="285"/>
      <c r="BG59" s="285"/>
      <c r="BH59" s="285"/>
      <c r="BI59" s="285"/>
      <c r="BJ59" s="285"/>
      <c r="BK59" s="285"/>
      <c r="BL59" s="285"/>
    </row>
    <row r="60" spans="2:64" ht="15" customHeight="1">
      <c r="B60" s="282"/>
      <c r="C60" s="282"/>
      <c r="D60" s="282"/>
      <c r="E60" s="282"/>
      <c r="F60" s="282"/>
      <c r="G60" s="282"/>
      <c r="H60" s="282"/>
      <c r="I60" s="282"/>
      <c r="J60" s="282"/>
      <c r="K60" s="282"/>
      <c r="L60" s="282"/>
      <c r="M60" s="282"/>
      <c r="N60" s="282"/>
      <c r="O60" s="282"/>
      <c r="P60" s="282"/>
      <c r="Q60" s="282"/>
      <c r="R60" s="282"/>
      <c r="S60" s="282"/>
      <c r="T60" s="282"/>
      <c r="U60" s="282"/>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5"/>
      <c r="AS60" s="285"/>
      <c r="AT60" s="285"/>
      <c r="AU60" s="285"/>
      <c r="AV60" s="285"/>
      <c r="AW60" s="285"/>
      <c r="AX60" s="285"/>
      <c r="AY60" s="285"/>
      <c r="AZ60" s="285"/>
      <c r="BA60" s="285"/>
      <c r="BB60" s="285"/>
      <c r="BC60" s="285"/>
      <c r="BD60" s="285"/>
      <c r="BE60" s="285"/>
      <c r="BF60" s="285"/>
      <c r="BG60" s="285"/>
      <c r="BH60" s="285"/>
      <c r="BI60" s="285"/>
      <c r="BJ60" s="285"/>
      <c r="BK60" s="285"/>
      <c r="BL60" s="285"/>
    </row>
    <row r="61" spans="2:64" ht="10.5" customHeight="1">
      <c r="B61" s="282"/>
      <c r="C61" s="282"/>
      <c r="D61" s="282"/>
      <c r="E61" s="282"/>
      <c r="F61" s="282"/>
      <c r="G61" s="282"/>
      <c r="H61" s="282"/>
      <c r="I61" s="282"/>
      <c r="J61" s="282"/>
      <c r="K61" s="282"/>
      <c r="L61" s="282"/>
      <c r="M61" s="282"/>
      <c r="N61" s="282"/>
      <c r="O61" s="282"/>
      <c r="P61" s="282"/>
      <c r="Q61" s="282"/>
      <c r="R61" s="282"/>
      <c r="S61" s="282"/>
      <c r="T61" s="282"/>
      <c r="U61" s="282"/>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5"/>
      <c r="AS61" s="285"/>
      <c r="AT61" s="285"/>
      <c r="AU61" s="285"/>
      <c r="AV61" s="285"/>
      <c r="AW61" s="285"/>
      <c r="AX61" s="285"/>
      <c r="AY61" s="285"/>
      <c r="AZ61" s="285"/>
      <c r="BA61" s="285"/>
      <c r="BB61" s="285"/>
      <c r="BC61" s="285"/>
      <c r="BD61" s="285"/>
      <c r="BE61" s="285"/>
      <c r="BF61" s="285"/>
      <c r="BG61" s="285"/>
      <c r="BH61" s="285"/>
      <c r="BI61" s="285"/>
      <c r="BJ61" s="285"/>
      <c r="BK61" s="285"/>
      <c r="BL61" s="285"/>
    </row>
    <row r="62" spans="2:64" ht="15" customHeight="1">
      <c r="B62" s="282"/>
      <c r="C62" s="282"/>
      <c r="D62" s="282"/>
      <c r="E62" s="282"/>
      <c r="F62" s="282"/>
      <c r="G62" s="282"/>
      <c r="H62" s="282"/>
      <c r="I62" s="282"/>
      <c r="J62" s="282"/>
      <c r="K62" s="282"/>
      <c r="L62" s="282"/>
      <c r="M62" s="282"/>
      <c r="N62" s="282"/>
      <c r="O62" s="282"/>
      <c r="P62" s="282"/>
      <c r="Q62" s="282"/>
      <c r="R62" s="282"/>
      <c r="S62" s="282"/>
      <c r="T62" s="282"/>
      <c r="U62" s="282"/>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5"/>
      <c r="AS62" s="285"/>
      <c r="AT62" s="285"/>
      <c r="AU62" s="285"/>
      <c r="AV62" s="285"/>
      <c r="AW62" s="285"/>
      <c r="AX62" s="285"/>
      <c r="AY62" s="285"/>
      <c r="AZ62" s="285"/>
      <c r="BA62" s="285"/>
      <c r="BB62" s="285"/>
      <c r="BC62" s="285"/>
      <c r="BD62" s="285"/>
      <c r="BE62" s="285"/>
      <c r="BF62" s="285"/>
      <c r="BG62" s="285"/>
      <c r="BH62" s="285"/>
      <c r="BI62" s="285"/>
      <c r="BJ62" s="285"/>
      <c r="BK62" s="285"/>
      <c r="BL62" s="285"/>
    </row>
    <row r="63" spans="2:64" ht="10.5" customHeight="1">
      <c r="B63" s="282"/>
      <c r="C63" s="282"/>
      <c r="D63" s="282"/>
      <c r="E63" s="282"/>
      <c r="F63" s="282"/>
      <c r="G63" s="282"/>
      <c r="H63" s="282"/>
      <c r="I63" s="282"/>
      <c r="J63" s="282"/>
      <c r="K63" s="282"/>
      <c r="L63" s="282"/>
      <c r="M63" s="282"/>
      <c r="N63" s="282"/>
      <c r="O63" s="282"/>
      <c r="P63" s="282"/>
      <c r="Q63" s="282"/>
      <c r="R63" s="282"/>
      <c r="S63" s="282"/>
      <c r="T63" s="282"/>
      <c r="U63" s="282"/>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5"/>
      <c r="AS63" s="285"/>
      <c r="AT63" s="285"/>
      <c r="AU63" s="285"/>
      <c r="AV63" s="285"/>
      <c r="AW63" s="285"/>
      <c r="AX63" s="285"/>
      <c r="AY63" s="285"/>
      <c r="AZ63" s="285"/>
      <c r="BA63" s="285"/>
      <c r="BB63" s="285"/>
      <c r="BC63" s="285"/>
      <c r="BD63" s="285"/>
      <c r="BE63" s="285"/>
      <c r="BF63" s="285"/>
      <c r="BG63" s="285"/>
      <c r="BH63" s="285"/>
      <c r="BI63" s="285"/>
      <c r="BJ63" s="285"/>
      <c r="BK63" s="285"/>
      <c r="BL63" s="285"/>
    </row>
    <row r="64" spans="2:64" ht="15" customHeight="1">
      <c r="B64" s="282"/>
      <c r="C64" s="282"/>
      <c r="D64" s="282"/>
      <c r="E64" s="282"/>
      <c r="F64" s="282"/>
      <c r="G64" s="282"/>
      <c r="H64" s="282"/>
      <c r="I64" s="282"/>
      <c r="J64" s="282"/>
      <c r="K64" s="282"/>
      <c r="L64" s="282"/>
      <c r="M64" s="282"/>
      <c r="N64" s="282"/>
      <c r="O64" s="282"/>
      <c r="P64" s="282"/>
      <c r="Q64" s="282"/>
      <c r="R64" s="282"/>
      <c r="S64" s="282"/>
      <c r="T64" s="282"/>
      <c r="U64" s="282"/>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5"/>
      <c r="AS64" s="285"/>
      <c r="AT64" s="285"/>
      <c r="AU64" s="285"/>
      <c r="AV64" s="285"/>
      <c r="AW64" s="285"/>
      <c r="AX64" s="285"/>
      <c r="AY64" s="285"/>
      <c r="AZ64" s="285"/>
      <c r="BA64" s="285"/>
      <c r="BB64" s="285"/>
      <c r="BC64" s="285"/>
      <c r="BD64" s="285"/>
      <c r="BE64" s="285"/>
      <c r="BF64" s="285"/>
      <c r="BG64" s="285"/>
      <c r="BH64" s="285"/>
      <c r="BI64" s="285"/>
      <c r="BJ64" s="285"/>
      <c r="BK64" s="285"/>
      <c r="BL64" s="285"/>
    </row>
    <row r="65" spans="2:64" ht="13.5" customHeight="1">
      <c r="B65" s="282"/>
      <c r="C65" s="282"/>
      <c r="D65" s="282"/>
      <c r="E65" s="282"/>
      <c r="F65" s="282"/>
      <c r="G65" s="282"/>
      <c r="H65" s="282"/>
      <c r="I65" s="282"/>
      <c r="J65" s="282"/>
      <c r="K65" s="282"/>
      <c r="L65" s="282"/>
      <c r="M65" s="282"/>
      <c r="N65" s="282"/>
      <c r="O65" s="282"/>
      <c r="P65" s="282"/>
      <c r="Q65" s="282"/>
      <c r="R65" s="282"/>
      <c r="S65" s="282"/>
      <c r="T65" s="282"/>
      <c r="U65" s="282"/>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5"/>
      <c r="AS65" s="285"/>
      <c r="AT65" s="285"/>
      <c r="AU65" s="285"/>
      <c r="AV65" s="285"/>
      <c r="AW65" s="285"/>
      <c r="AX65" s="285"/>
      <c r="AY65" s="285"/>
      <c r="AZ65" s="285"/>
      <c r="BA65" s="285"/>
      <c r="BB65" s="285"/>
      <c r="BC65" s="285"/>
      <c r="BD65" s="285"/>
      <c r="BE65" s="285"/>
      <c r="BF65" s="285"/>
      <c r="BG65" s="285"/>
      <c r="BH65" s="285"/>
      <c r="BI65" s="285"/>
      <c r="BJ65" s="285"/>
      <c r="BK65" s="285"/>
      <c r="BL65" s="285"/>
    </row>
    <row r="66" spans="2:64" ht="13.5" customHeight="1">
      <c r="B66" s="282"/>
      <c r="C66" s="282"/>
      <c r="D66" s="282"/>
      <c r="E66" s="282"/>
      <c r="F66" s="282"/>
      <c r="G66" s="282"/>
      <c r="H66" s="282"/>
      <c r="I66" s="282"/>
      <c r="J66" s="282"/>
      <c r="K66" s="282"/>
      <c r="L66" s="282"/>
      <c r="M66" s="282"/>
      <c r="N66" s="282"/>
      <c r="O66" s="282"/>
      <c r="P66" s="282"/>
      <c r="Q66" s="282"/>
      <c r="R66" s="282"/>
      <c r="S66" s="282"/>
      <c r="T66" s="282"/>
      <c r="U66" s="282"/>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5"/>
      <c r="AS66" s="285"/>
      <c r="AT66" s="285"/>
      <c r="AU66" s="285"/>
      <c r="AV66" s="285"/>
      <c r="AW66" s="285"/>
      <c r="AX66" s="285"/>
      <c r="AY66" s="285"/>
      <c r="AZ66" s="285"/>
      <c r="BA66" s="285"/>
      <c r="BB66" s="285"/>
      <c r="BC66" s="285"/>
      <c r="BD66" s="285"/>
      <c r="BE66" s="285"/>
      <c r="BF66" s="285"/>
      <c r="BG66" s="285"/>
      <c r="BH66" s="285"/>
      <c r="BI66" s="285"/>
      <c r="BJ66" s="285"/>
      <c r="BK66" s="285"/>
      <c r="BL66" s="285"/>
    </row>
    <row r="67" spans="2:64" ht="6.75" customHeight="1">
      <c r="B67" s="282"/>
      <c r="C67" s="282"/>
      <c r="D67" s="282"/>
      <c r="E67" s="282"/>
      <c r="F67" s="282"/>
      <c r="G67" s="282"/>
      <c r="H67" s="282"/>
      <c r="I67" s="282"/>
      <c r="J67" s="282"/>
      <c r="K67" s="282"/>
      <c r="L67" s="282"/>
      <c r="M67" s="282"/>
      <c r="N67" s="282"/>
      <c r="O67" s="282"/>
      <c r="P67" s="282"/>
      <c r="Q67" s="282"/>
      <c r="R67" s="282"/>
      <c r="S67" s="282"/>
      <c r="T67" s="282"/>
      <c r="U67" s="282"/>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5"/>
      <c r="AS67" s="285"/>
      <c r="AT67" s="285"/>
      <c r="AU67" s="285"/>
      <c r="AV67" s="285"/>
      <c r="AW67" s="285"/>
      <c r="AX67" s="285"/>
      <c r="AY67" s="285"/>
      <c r="AZ67" s="285"/>
      <c r="BA67" s="285"/>
      <c r="BB67" s="285"/>
      <c r="BC67" s="285"/>
      <c r="BD67" s="285"/>
      <c r="BE67" s="285"/>
      <c r="BF67" s="285"/>
      <c r="BG67" s="285"/>
      <c r="BH67" s="285"/>
      <c r="BI67" s="285"/>
      <c r="BJ67" s="285"/>
      <c r="BK67" s="285"/>
      <c r="BL67" s="285"/>
    </row>
    <row r="68" spans="2:64" ht="6.75" customHeight="1">
      <c r="B68" s="282"/>
      <c r="C68" s="282"/>
      <c r="D68" s="282"/>
      <c r="E68" s="282"/>
      <c r="F68" s="282"/>
      <c r="G68" s="282"/>
      <c r="H68" s="282"/>
      <c r="I68" s="282"/>
      <c r="J68" s="282"/>
      <c r="K68" s="282"/>
      <c r="L68" s="282"/>
      <c r="M68" s="282"/>
      <c r="N68" s="282"/>
      <c r="O68" s="282"/>
      <c r="P68" s="282"/>
      <c r="Q68" s="282"/>
      <c r="R68" s="282"/>
      <c r="S68" s="282"/>
      <c r="T68" s="282"/>
      <c r="U68" s="282"/>
      <c r="V68" s="283"/>
      <c r="W68" s="283"/>
      <c r="X68" s="283"/>
      <c r="Y68" s="283"/>
      <c r="Z68" s="283"/>
      <c r="AA68" s="283"/>
      <c r="AB68" s="283"/>
      <c r="AC68" s="283"/>
      <c r="AD68" s="283"/>
      <c r="AE68" s="283"/>
      <c r="AF68" s="283"/>
      <c r="AG68" s="283"/>
      <c r="AH68" s="283"/>
      <c r="AI68" s="283"/>
      <c r="AJ68" s="283"/>
      <c r="AK68" s="283"/>
      <c r="AL68" s="283"/>
      <c r="AM68" s="283"/>
      <c r="AN68" s="283"/>
      <c r="AO68" s="283"/>
      <c r="AP68" s="283"/>
      <c r="AQ68" s="283"/>
      <c r="AR68" s="285"/>
      <c r="AS68" s="285"/>
      <c r="AT68" s="285"/>
      <c r="AU68" s="285"/>
      <c r="AV68" s="285"/>
      <c r="AW68" s="285"/>
      <c r="AX68" s="285"/>
      <c r="AY68" s="285"/>
      <c r="AZ68" s="285"/>
      <c r="BA68" s="285"/>
      <c r="BB68" s="285"/>
      <c r="BC68" s="285"/>
      <c r="BD68" s="285"/>
      <c r="BE68" s="285"/>
      <c r="BF68" s="285"/>
      <c r="BG68" s="285"/>
      <c r="BH68" s="285"/>
      <c r="BI68" s="285"/>
      <c r="BJ68" s="285"/>
      <c r="BK68" s="285"/>
      <c r="BL68" s="285"/>
    </row>
    <row r="69" spans="2:64" ht="39.75" customHeight="1">
      <c r="B69" s="282"/>
      <c r="C69" s="282"/>
      <c r="D69" s="282"/>
      <c r="E69" s="282"/>
      <c r="F69" s="282"/>
      <c r="G69" s="282"/>
      <c r="H69" s="282"/>
      <c r="I69" s="282"/>
      <c r="J69" s="282"/>
      <c r="K69" s="282"/>
      <c r="L69" s="282"/>
      <c r="M69" s="282"/>
      <c r="N69" s="282"/>
      <c r="O69" s="282"/>
      <c r="P69" s="282"/>
      <c r="Q69" s="282"/>
      <c r="R69" s="282"/>
      <c r="S69" s="282"/>
      <c r="T69" s="282"/>
      <c r="U69" s="282"/>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5"/>
      <c r="AS69" s="285"/>
      <c r="AT69" s="285"/>
      <c r="AU69" s="285"/>
      <c r="AV69" s="285"/>
      <c r="AW69" s="285"/>
      <c r="AX69" s="285"/>
      <c r="AY69" s="285"/>
      <c r="AZ69" s="285"/>
      <c r="BA69" s="285"/>
      <c r="BB69" s="285"/>
      <c r="BC69" s="285"/>
      <c r="BD69" s="285"/>
      <c r="BE69" s="285"/>
      <c r="BF69" s="285"/>
      <c r="BG69" s="285"/>
      <c r="BH69" s="285"/>
      <c r="BI69" s="285"/>
      <c r="BJ69" s="285"/>
      <c r="BK69" s="285"/>
      <c r="BL69" s="285"/>
    </row>
    <row r="70" spans="2:64" ht="39.75" customHeight="1">
      <c r="B70" s="282"/>
      <c r="C70" s="282"/>
      <c r="D70" s="282"/>
      <c r="E70" s="282"/>
      <c r="F70" s="282"/>
      <c r="G70" s="282"/>
      <c r="H70" s="282"/>
      <c r="I70" s="282"/>
      <c r="J70" s="282"/>
      <c r="K70" s="282"/>
      <c r="L70" s="282"/>
      <c r="M70" s="282"/>
      <c r="N70" s="282"/>
      <c r="O70" s="282"/>
      <c r="P70" s="282"/>
      <c r="Q70" s="282"/>
      <c r="R70" s="282"/>
      <c r="S70" s="282"/>
      <c r="T70" s="282"/>
      <c r="U70" s="282"/>
      <c r="V70" s="283"/>
      <c r="W70" s="283"/>
      <c r="X70" s="283"/>
      <c r="Y70" s="283"/>
      <c r="Z70" s="283"/>
      <c r="AA70" s="283"/>
      <c r="AB70" s="283"/>
      <c r="AC70" s="283"/>
      <c r="AD70" s="283"/>
      <c r="AE70" s="283"/>
      <c r="AF70" s="283"/>
      <c r="AG70" s="283"/>
      <c r="AH70" s="283"/>
      <c r="AI70" s="283"/>
      <c r="AJ70" s="283"/>
      <c r="AK70" s="283"/>
      <c r="AL70" s="283"/>
      <c r="AM70" s="283"/>
      <c r="AN70" s="283"/>
      <c r="AO70" s="283"/>
      <c r="AP70" s="283"/>
      <c r="AQ70" s="283"/>
      <c r="AR70" s="285"/>
      <c r="AS70" s="285"/>
      <c r="AT70" s="285"/>
      <c r="AU70" s="285"/>
      <c r="AV70" s="285"/>
      <c r="AW70" s="285"/>
      <c r="AX70" s="285"/>
      <c r="AY70" s="285"/>
      <c r="AZ70" s="285"/>
      <c r="BA70" s="285"/>
      <c r="BB70" s="285"/>
      <c r="BC70" s="285"/>
      <c r="BD70" s="285"/>
      <c r="BE70" s="285"/>
      <c r="BF70" s="285"/>
      <c r="BG70" s="285"/>
      <c r="BH70" s="285"/>
      <c r="BI70" s="285"/>
      <c r="BJ70" s="285"/>
      <c r="BK70" s="285"/>
      <c r="BL70" s="285"/>
    </row>
    <row r="71" spans="2:64" ht="6.75" customHeight="1">
      <c r="B71" s="282"/>
      <c r="C71" s="282"/>
      <c r="D71" s="282"/>
      <c r="E71" s="282"/>
      <c r="F71" s="282"/>
      <c r="G71" s="282"/>
      <c r="H71" s="282"/>
      <c r="I71" s="282"/>
      <c r="J71" s="282"/>
      <c r="K71" s="282"/>
      <c r="L71" s="282"/>
      <c r="M71" s="282"/>
      <c r="N71" s="282"/>
      <c r="O71" s="282"/>
      <c r="P71" s="282"/>
      <c r="Q71" s="282"/>
      <c r="R71" s="282"/>
      <c r="S71" s="282"/>
      <c r="T71" s="282"/>
      <c r="U71" s="282"/>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5"/>
      <c r="AS71" s="285"/>
      <c r="AT71" s="285"/>
      <c r="AU71" s="285"/>
      <c r="AV71" s="285"/>
      <c r="AW71" s="285"/>
      <c r="AX71" s="285"/>
      <c r="AY71" s="285"/>
      <c r="AZ71" s="285"/>
      <c r="BA71" s="285"/>
      <c r="BB71" s="285"/>
      <c r="BC71" s="285"/>
      <c r="BD71" s="285"/>
      <c r="BE71" s="285"/>
      <c r="BF71" s="285"/>
      <c r="BG71" s="285"/>
      <c r="BH71" s="285"/>
      <c r="BI71" s="285"/>
      <c r="BJ71" s="285"/>
      <c r="BK71" s="285"/>
      <c r="BL71" s="285"/>
    </row>
    <row r="72" spans="2:64" ht="13.5">
      <c r="B72" s="282"/>
      <c r="C72" s="282"/>
      <c r="D72" s="282"/>
      <c r="E72" s="282"/>
      <c r="F72" s="282"/>
      <c r="G72" s="282"/>
      <c r="H72" s="282"/>
      <c r="I72" s="282"/>
      <c r="J72" s="282"/>
      <c r="K72" s="282"/>
      <c r="L72" s="282"/>
      <c r="M72" s="282"/>
      <c r="N72" s="282"/>
      <c r="O72" s="282"/>
      <c r="P72" s="282"/>
      <c r="Q72" s="282"/>
      <c r="R72" s="282"/>
      <c r="S72" s="282"/>
      <c r="T72" s="282"/>
      <c r="U72" s="282"/>
      <c r="V72" s="283"/>
      <c r="W72" s="283"/>
      <c r="X72" s="283"/>
      <c r="Y72" s="283"/>
      <c r="Z72" s="283"/>
      <c r="AA72" s="283"/>
      <c r="AB72" s="283"/>
      <c r="AC72" s="283"/>
      <c r="AD72" s="283"/>
      <c r="AE72" s="283"/>
      <c r="AF72" s="283"/>
      <c r="AG72" s="283"/>
      <c r="AH72" s="283"/>
      <c r="AI72" s="283"/>
      <c r="AJ72" s="283"/>
      <c r="AK72" s="283"/>
      <c r="AL72" s="283"/>
      <c r="AM72" s="283"/>
      <c r="AN72" s="283"/>
      <c r="AO72" s="283"/>
      <c r="AP72" s="283"/>
      <c r="AQ72" s="283"/>
      <c r="AR72" s="285"/>
      <c r="AS72" s="285"/>
      <c r="AT72" s="285"/>
      <c r="AU72" s="285"/>
      <c r="AV72" s="285"/>
      <c r="AW72" s="285"/>
      <c r="AX72" s="285"/>
      <c r="AY72" s="285"/>
      <c r="AZ72" s="285"/>
      <c r="BA72" s="285"/>
      <c r="BB72" s="285"/>
      <c r="BC72" s="285"/>
      <c r="BD72" s="285"/>
      <c r="BE72" s="285"/>
      <c r="BF72" s="285"/>
      <c r="BG72" s="285"/>
      <c r="BH72" s="285"/>
      <c r="BI72" s="285"/>
      <c r="BJ72" s="285"/>
      <c r="BK72" s="285"/>
      <c r="BL72" s="285"/>
    </row>
    <row r="73" spans="2:64" ht="13.5" customHeight="1">
      <c r="B73" s="282"/>
      <c r="C73" s="282"/>
      <c r="D73" s="282"/>
      <c r="E73" s="282"/>
      <c r="F73" s="282"/>
      <c r="G73" s="282"/>
      <c r="H73" s="282"/>
      <c r="I73" s="282"/>
      <c r="J73" s="282"/>
      <c r="K73" s="282"/>
      <c r="L73" s="282"/>
      <c r="M73" s="282"/>
      <c r="N73" s="282"/>
      <c r="O73" s="282"/>
      <c r="P73" s="282"/>
      <c r="Q73" s="282"/>
      <c r="R73" s="282"/>
      <c r="S73" s="282"/>
      <c r="T73" s="282"/>
      <c r="U73" s="282"/>
      <c r="V73" s="283"/>
      <c r="W73" s="283"/>
      <c r="X73" s="283"/>
      <c r="Y73" s="283"/>
      <c r="Z73" s="283"/>
      <c r="AA73" s="283"/>
      <c r="AB73" s="283"/>
      <c r="AC73" s="283"/>
      <c r="AD73" s="283"/>
      <c r="AE73" s="283"/>
      <c r="AF73" s="283"/>
      <c r="AG73" s="283"/>
      <c r="AH73" s="283"/>
      <c r="AI73" s="283"/>
      <c r="AJ73" s="283"/>
      <c r="AK73" s="283"/>
      <c r="AL73" s="283"/>
      <c r="AM73" s="283"/>
      <c r="AN73" s="283"/>
      <c r="AO73" s="283"/>
      <c r="AP73" s="283"/>
      <c r="AQ73" s="283"/>
      <c r="AR73" s="285"/>
      <c r="AS73" s="285"/>
      <c r="AT73" s="285"/>
      <c r="AU73" s="285"/>
      <c r="AV73" s="285"/>
      <c r="AW73" s="285"/>
      <c r="AX73" s="285"/>
      <c r="AY73" s="285"/>
      <c r="AZ73" s="285"/>
      <c r="BA73" s="285"/>
      <c r="BB73" s="285"/>
      <c r="BC73" s="285"/>
      <c r="BD73" s="285"/>
      <c r="BE73" s="285"/>
      <c r="BF73" s="285"/>
      <c r="BG73" s="285"/>
      <c r="BH73" s="285"/>
      <c r="BI73" s="285"/>
      <c r="BJ73" s="285"/>
      <c r="BK73" s="285"/>
      <c r="BL73" s="285"/>
    </row>
    <row r="74" spans="2:64" ht="13.5">
      <c r="B74" s="282"/>
      <c r="C74" s="282"/>
      <c r="D74" s="282"/>
      <c r="E74" s="282"/>
      <c r="F74" s="282"/>
      <c r="G74" s="282"/>
      <c r="H74" s="282"/>
      <c r="I74" s="282"/>
      <c r="J74" s="282"/>
      <c r="K74" s="282"/>
      <c r="L74" s="282"/>
      <c r="M74" s="282"/>
      <c r="N74" s="282"/>
      <c r="O74" s="282"/>
      <c r="P74" s="282"/>
      <c r="Q74" s="282"/>
      <c r="R74" s="282"/>
      <c r="S74" s="282"/>
      <c r="T74" s="282"/>
      <c r="U74" s="282"/>
      <c r="V74" s="283"/>
      <c r="W74" s="283"/>
      <c r="X74" s="283"/>
      <c r="Y74" s="283"/>
      <c r="Z74" s="283"/>
      <c r="AA74" s="283"/>
      <c r="AB74" s="283"/>
      <c r="AC74" s="283"/>
      <c r="AD74" s="283"/>
      <c r="AE74" s="283"/>
      <c r="AF74" s="283"/>
      <c r="AG74" s="283"/>
      <c r="AH74" s="283"/>
      <c r="AI74" s="283"/>
      <c r="AJ74" s="283"/>
      <c r="AK74" s="283"/>
      <c r="AL74" s="283"/>
      <c r="AM74" s="283"/>
      <c r="AN74" s="283"/>
      <c r="AO74" s="283"/>
      <c r="AP74" s="283"/>
      <c r="AQ74" s="283"/>
      <c r="AR74" s="285"/>
      <c r="AS74" s="285"/>
      <c r="AT74" s="285"/>
      <c r="AU74" s="285"/>
      <c r="AV74" s="285"/>
      <c r="AW74" s="285"/>
      <c r="AX74" s="285"/>
      <c r="AY74" s="285"/>
      <c r="AZ74" s="285"/>
      <c r="BA74" s="285"/>
      <c r="BB74" s="285"/>
      <c r="BC74" s="285"/>
      <c r="BD74" s="285"/>
      <c r="BE74" s="285"/>
      <c r="BF74" s="285"/>
      <c r="BG74" s="285"/>
      <c r="BH74" s="285"/>
      <c r="BI74" s="285"/>
      <c r="BJ74" s="285"/>
      <c r="BK74" s="285"/>
      <c r="BL74" s="285"/>
    </row>
  </sheetData>
  <sheetProtection password="9690" sheet="1" selectLockedCells="1" selectUnlockedCells="1"/>
  <mergeCells count="313">
    <mergeCell ref="BA36:BL36"/>
    <mergeCell ref="BH37:BL37"/>
    <mergeCell ref="B39:U74"/>
    <mergeCell ref="V39:AQ74"/>
    <mergeCell ref="AR39:BL74"/>
    <mergeCell ref="P37:T37"/>
    <mergeCell ref="AG37:AP37"/>
    <mergeCell ref="AT37:BD38"/>
    <mergeCell ref="AD30:AJ32"/>
    <mergeCell ref="AK30:AP31"/>
    <mergeCell ref="AS33:AY33"/>
    <mergeCell ref="AZ33:BF33"/>
    <mergeCell ref="AD34:AI35"/>
    <mergeCell ref="AJ34:AJ35"/>
    <mergeCell ref="AS34:AY35"/>
    <mergeCell ref="AZ34:BF35"/>
    <mergeCell ref="BG27:BG28"/>
    <mergeCell ref="BH27:BH28"/>
    <mergeCell ref="BG30:BL31"/>
    <mergeCell ref="BG32:BL35"/>
    <mergeCell ref="O32:T35"/>
    <mergeCell ref="AK32:AP35"/>
    <mergeCell ref="W33:AC35"/>
    <mergeCell ref="AD33:AI33"/>
    <mergeCell ref="O30:T31"/>
    <mergeCell ref="Z30:AC32"/>
    <mergeCell ref="B29:N30"/>
    <mergeCell ref="O29:T29"/>
    <mergeCell ref="W29:Y32"/>
    <mergeCell ref="AK29:AP29"/>
    <mergeCell ref="AS29:AU32"/>
    <mergeCell ref="BG29:BL29"/>
    <mergeCell ref="AV30:AY32"/>
    <mergeCell ref="AZ30:BF32"/>
    <mergeCell ref="B31:C35"/>
    <mergeCell ref="D32:N34"/>
    <mergeCell ref="Q27:Q28"/>
    <mergeCell ref="R27:R28"/>
    <mergeCell ref="BK27:BK28"/>
    <mergeCell ref="BL27:BL28"/>
    <mergeCell ref="BC27:BC28"/>
    <mergeCell ref="BD27:BD28"/>
    <mergeCell ref="BI27:BI28"/>
    <mergeCell ref="BJ27:BJ28"/>
    <mergeCell ref="BE27:BE28"/>
    <mergeCell ref="BF27:BF28"/>
    <mergeCell ref="P27:P28"/>
    <mergeCell ref="AP27:AP28"/>
    <mergeCell ref="AZ27:BB28"/>
    <mergeCell ref="AD27:AF28"/>
    <mergeCell ref="AG27:AG28"/>
    <mergeCell ref="AH27:AH28"/>
    <mergeCell ref="AI27:AI28"/>
    <mergeCell ref="AJ27:AJ28"/>
    <mergeCell ref="AK27:AK28"/>
    <mergeCell ref="AL27:AL28"/>
    <mergeCell ref="BC25:BC26"/>
    <mergeCell ref="BD25:BD26"/>
    <mergeCell ref="S27:S28"/>
    <mergeCell ref="T27:T28"/>
    <mergeCell ref="AL25:AL26"/>
    <mergeCell ref="AM25:AM26"/>
    <mergeCell ref="AM27:AM28"/>
    <mergeCell ref="AN27:AN28"/>
    <mergeCell ref="AO27:AO28"/>
    <mergeCell ref="L27:L28"/>
    <mergeCell ref="AP25:AP26"/>
    <mergeCell ref="AZ25:BB26"/>
    <mergeCell ref="AH25:AH26"/>
    <mergeCell ref="AI25:AI26"/>
    <mergeCell ref="AN25:AN26"/>
    <mergeCell ref="AO25:AO26"/>
    <mergeCell ref="M27:M28"/>
    <mergeCell ref="N27:N28"/>
    <mergeCell ref="O27:O28"/>
    <mergeCell ref="BK25:BK26"/>
    <mergeCell ref="BL25:BL26"/>
    <mergeCell ref="BI25:BI26"/>
    <mergeCell ref="BJ25:BJ26"/>
    <mergeCell ref="BE25:BE26"/>
    <mergeCell ref="BF25:BF26"/>
    <mergeCell ref="BG25:BG26"/>
    <mergeCell ref="BH25:BH26"/>
    <mergeCell ref="L25:L26"/>
    <mergeCell ref="BG23:BG24"/>
    <mergeCell ref="BH23:BH24"/>
    <mergeCell ref="O25:O26"/>
    <mergeCell ref="P25:P26"/>
    <mergeCell ref="Q25:Q26"/>
    <mergeCell ref="R25:R26"/>
    <mergeCell ref="S25:S26"/>
    <mergeCell ref="T25:T26"/>
    <mergeCell ref="AD25:AF26"/>
    <mergeCell ref="BI23:BI24"/>
    <mergeCell ref="BJ23:BJ24"/>
    <mergeCell ref="BK23:BK24"/>
    <mergeCell ref="BL23:BL24"/>
    <mergeCell ref="BE23:BE24"/>
    <mergeCell ref="BF23:BF24"/>
    <mergeCell ref="M25:M26"/>
    <mergeCell ref="N25:N26"/>
    <mergeCell ref="AH23:AH24"/>
    <mergeCell ref="AI23:AI24"/>
    <mergeCell ref="AJ25:AJ26"/>
    <mergeCell ref="AK25:AK26"/>
    <mergeCell ref="AG25:AG26"/>
    <mergeCell ref="L23:L24"/>
    <mergeCell ref="O23:O24"/>
    <mergeCell ref="P23:P24"/>
    <mergeCell ref="AJ23:AJ24"/>
    <mergeCell ref="AK23:AK24"/>
    <mergeCell ref="AD23:AF24"/>
    <mergeCell ref="AG23:AG24"/>
    <mergeCell ref="Q23:Q24"/>
    <mergeCell ref="R23:R24"/>
    <mergeCell ref="BK21:BK22"/>
    <mergeCell ref="BL21:BL22"/>
    <mergeCell ref="M23:M24"/>
    <mergeCell ref="N23:N24"/>
    <mergeCell ref="BG21:BG22"/>
    <mergeCell ref="BH21:BH22"/>
    <mergeCell ref="AO21:AO22"/>
    <mergeCell ref="AP21:AP22"/>
    <mergeCell ref="S23:S24"/>
    <mergeCell ref="T23:T24"/>
    <mergeCell ref="BC23:BC24"/>
    <mergeCell ref="BD23:BD24"/>
    <mergeCell ref="AL23:AL24"/>
    <mergeCell ref="AM23:AM24"/>
    <mergeCell ref="AI21:AI22"/>
    <mergeCell ref="AJ21:AJ22"/>
    <mergeCell ref="AN23:AN24"/>
    <mergeCell ref="AO23:AO24"/>
    <mergeCell ref="AP23:AP24"/>
    <mergeCell ref="AZ23:BB24"/>
    <mergeCell ref="AG21:AG22"/>
    <mergeCell ref="AH21:AH22"/>
    <mergeCell ref="BI21:BI22"/>
    <mergeCell ref="BJ21:BJ22"/>
    <mergeCell ref="BD21:BD22"/>
    <mergeCell ref="BE21:BE22"/>
    <mergeCell ref="L21:L22"/>
    <mergeCell ref="M21:M22"/>
    <mergeCell ref="N21:N22"/>
    <mergeCell ref="AS23:AS24"/>
    <mergeCell ref="AT23:AY24"/>
    <mergeCell ref="Q21:Q22"/>
    <mergeCell ref="R21:R22"/>
    <mergeCell ref="S21:S22"/>
    <mergeCell ref="T21:T22"/>
    <mergeCell ref="AK21:AK22"/>
    <mergeCell ref="P21:P22"/>
    <mergeCell ref="AS19:AY19"/>
    <mergeCell ref="AZ19:BB20"/>
    <mergeCell ref="BC19:BC20"/>
    <mergeCell ref="BD19:BD20"/>
    <mergeCell ref="AM19:AM20"/>
    <mergeCell ref="AN19:AN20"/>
    <mergeCell ref="AO19:AO20"/>
    <mergeCell ref="AP19:AP20"/>
    <mergeCell ref="AL21:AL22"/>
    <mergeCell ref="BI19:BI20"/>
    <mergeCell ref="BJ19:BJ20"/>
    <mergeCell ref="BK19:BK20"/>
    <mergeCell ref="BL19:BL20"/>
    <mergeCell ref="BG19:BG20"/>
    <mergeCell ref="BH19:BH20"/>
    <mergeCell ref="BE19:BE20"/>
    <mergeCell ref="BF19:BF20"/>
    <mergeCell ref="AK19:AK20"/>
    <mergeCell ref="AL19:AL20"/>
    <mergeCell ref="S19:S20"/>
    <mergeCell ref="T19:T20"/>
    <mergeCell ref="L19:L20"/>
    <mergeCell ref="Q19:Q20"/>
    <mergeCell ref="R19:R20"/>
    <mergeCell ref="M19:M20"/>
    <mergeCell ref="N19:N20"/>
    <mergeCell ref="O19:O20"/>
    <mergeCell ref="P19:P20"/>
    <mergeCell ref="AI17:AI18"/>
    <mergeCell ref="AJ17:AJ18"/>
    <mergeCell ref="AI19:AI20"/>
    <mergeCell ref="AJ19:AJ20"/>
    <mergeCell ref="W20:AC21"/>
    <mergeCell ref="AD21:AF22"/>
    <mergeCell ref="AG19:AG20"/>
    <mergeCell ref="AH19:AH20"/>
    <mergeCell ref="W19:AC19"/>
    <mergeCell ref="AD19:AF20"/>
    <mergeCell ref="BE17:BE18"/>
    <mergeCell ref="BF17:BF18"/>
    <mergeCell ref="BI17:BI18"/>
    <mergeCell ref="BJ17:BJ18"/>
    <mergeCell ref="AS20:AY21"/>
    <mergeCell ref="BF21:BF22"/>
    <mergeCell ref="AZ21:BB22"/>
    <mergeCell ref="BC21:BC22"/>
    <mergeCell ref="BG17:BG18"/>
    <mergeCell ref="BH17:BH18"/>
    <mergeCell ref="S17:S18"/>
    <mergeCell ref="T17:T18"/>
    <mergeCell ref="AG17:AG18"/>
    <mergeCell ref="AH17:AH18"/>
    <mergeCell ref="BK17:BK18"/>
    <mergeCell ref="BL17:BL18"/>
    <mergeCell ref="AS17:AS18"/>
    <mergeCell ref="AT17:BA18"/>
    <mergeCell ref="BC17:BC18"/>
    <mergeCell ref="BD17:BD18"/>
    <mergeCell ref="B17:B18"/>
    <mergeCell ref="C17:J18"/>
    <mergeCell ref="L17:L18"/>
    <mergeCell ref="M17:M18"/>
    <mergeCell ref="N17:N18"/>
    <mergeCell ref="X23:AC24"/>
    <mergeCell ref="O17:O18"/>
    <mergeCell ref="P17:P18"/>
    <mergeCell ref="Q17:Q18"/>
    <mergeCell ref="R17:R18"/>
    <mergeCell ref="AV16:AX16"/>
    <mergeCell ref="AO17:AO18"/>
    <mergeCell ref="AP17:AP18"/>
    <mergeCell ref="AK17:AK18"/>
    <mergeCell ref="AL17:AL18"/>
    <mergeCell ref="AM17:AM18"/>
    <mergeCell ref="AN17:AN18"/>
    <mergeCell ref="AS16:AU16"/>
    <mergeCell ref="AS15:AU15"/>
    <mergeCell ref="AV15:AX15"/>
    <mergeCell ref="W17:W18"/>
    <mergeCell ref="X17:AE18"/>
    <mergeCell ref="C16:H16"/>
    <mergeCell ref="I16:N16"/>
    <mergeCell ref="O16:T16"/>
    <mergeCell ref="X16:AC16"/>
    <mergeCell ref="AD16:AJ16"/>
    <mergeCell ref="AK16:AP16"/>
    <mergeCell ref="B15:H15"/>
    <mergeCell ref="I15:N15"/>
    <mergeCell ref="O15:T15"/>
    <mergeCell ref="W15:AC15"/>
    <mergeCell ref="AD15:AJ15"/>
    <mergeCell ref="AK15:AP15"/>
    <mergeCell ref="BF16:BG16"/>
    <mergeCell ref="BH16:BL16"/>
    <mergeCell ref="AY16:AZ16"/>
    <mergeCell ref="BF15:BG15"/>
    <mergeCell ref="BH15:BL15"/>
    <mergeCell ref="AY15:AZ15"/>
    <mergeCell ref="BA15:BE15"/>
    <mergeCell ref="BA16:BE16"/>
    <mergeCell ref="B12:T12"/>
    <mergeCell ref="W12:AP12"/>
    <mergeCell ref="AS12:BL12"/>
    <mergeCell ref="C13:R13"/>
    <mergeCell ref="S13:T13"/>
    <mergeCell ref="X13:AN13"/>
    <mergeCell ref="AO13:AP13"/>
    <mergeCell ref="AT13:BJ13"/>
    <mergeCell ref="BK13:BL13"/>
    <mergeCell ref="C10:S10"/>
    <mergeCell ref="X10:AO10"/>
    <mergeCell ref="AT10:BK10"/>
    <mergeCell ref="B11:T11"/>
    <mergeCell ref="W11:AP11"/>
    <mergeCell ref="AS11:BL11"/>
    <mergeCell ref="B8:T8"/>
    <mergeCell ref="W8:AP8"/>
    <mergeCell ref="AS8:BL8"/>
    <mergeCell ref="C9:S9"/>
    <mergeCell ref="X9:AO9"/>
    <mergeCell ref="AT9:BK9"/>
    <mergeCell ref="AS6:BD6"/>
    <mergeCell ref="BE6:BL6"/>
    <mergeCell ref="B7:L7"/>
    <mergeCell ref="M7:T7"/>
    <mergeCell ref="W7:AH7"/>
    <mergeCell ref="AI7:AP7"/>
    <mergeCell ref="AS7:BD7"/>
    <mergeCell ref="BE7:BL7"/>
    <mergeCell ref="B6:L6"/>
    <mergeCell ref="M6:T6"/>
    <mergeCell ref="W6:AH6"/>
    <mergeCell ref="AI6:AP6"/>
    <mergeCell ref="B2:E3"/>
    <mergeCell ref="J2:T5"/>
    <mergeCell ref="W2:Z3"/>
    <mergeCell ref="AE2:AP5"/>
    <mergeCell ref="B4:E5"/>
    <mergeCell ref="W4:Z5"/>
    <mergeCell ref="AS2:AV3"/>
    <mergeCell ref="BA2:BL5"/>
    <mergeCell ref="G3:I4"/>
    <mergeCell ref="AB3:AD4"/>
    <mergeCell ref="AX3:AZ4"/>
    <mergeCell ref="AS4:AV5"/>
    <mergeCell ref="B19:H19"/>
    <mergeCell ref="I19:K20"/>
    <mergeCell ref="B20:H21"/>
    <mergeCell ref="I21:K22"/>
    <mergeCell ref="I23:K24"/>
    <mergeCell ref="I25:K26"/>
    <mergeCell ref="I27:K28"/>
    <mergeCell ref="B22:H22"/>
    <mergeCell ref="W22:AC22"/>
    <mergeCell ref="AS22:AY22"/>
    <mergeCell ref="B23:B24"/>
    <mergeCell ref="C23:H24"/>
    <mergeCell ref="W23:W24"/>
    <mergeCell ref="AM21:AM22"/>
    <mergeCell ref="AN21:AN22"/>
    <mergeCell ref="O21:O22"/>
  </mergeCells>
  <printOptions/>
  <pageMargins left="0.29527559055118113" right="0.29527559055118113" top="0.5905511811023623" bottom="0.1968503937007874"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3"/>
  <dimension ref="A1:AA33"/>
  <sheetViews>
    <sheetView zoomScalePageLayoutView="0" workbookViewId="0" topLeftCell="A1">
      <pane xSplit="2" topLeftCell="G1" activePane="topRight" state="frozen"/>
      <selection pane="topLeft" activeCell="A1" sqref="A1"/>
      <selection pane="topRight" activeCell="Z8" sqref="Z8"/>
    </sheetView>
  </sheetViews>
  <sheetFormatPr defaultColWidth="9.140625" defaultRowHeight="15"/>
  <cols>
    <col min="1" max="1" width="13.7109375" style="53" customWidth="1"/>
    <col min="2" max="2" width="7.7109375" style="53" customWidth="1"/>
    <col min="3" max="3" width="2.421875" style="53" customWidth="1"/>
    <col min="4" max="4" width="3.421875" style="53" customWidth="1"/>
    <col min="5" max="5" width="14.421875" style="53" customWidth="1"/>
    <col min="6" max="6" width="12.8515625" style="53" customWidth="1"/>
    <col min="7" max="8" width="4.140625" style="53" customWidth="1"/>
    <col min="9" max="9" width="9.28125" style="53" customWidth="1"/>
    <col min="10" max="10" width="8.7109375" style="53" customWidth="1"/>
    <col min="11" max="11" width="4.140625" style="53" customWidth="1"/>
    <col min="12" max="14" width="4.7109375" style="53" customWidth="1"/>
    <col min="15" max="15" width="4.57421875" style="53" customWidth="1"/>
    <col min="16" max="16" width="12.421875" style="53" customWidth="1"/>
    <col min="17" max="17" width="3.57421875" style="53" customWidth="1"/>
    <col min="18" max="18" width="3.140625" style="53" customWidth="1"/>
    <col min="19" max="19" width="3.421875" style="53" customWidth="1"/>
    <col min="20" max="20" width="10.57421875" style="53" customWidth="1"/>
    <col min="21" max="21" width="7.57421875" style="53" customWidth="1"/>
    <col min="22" max="22" width="3.00390625" style="53" customWidth="1"/>
    <col min="23" max="23" width="3.57421875" style="53" customWidth="1"/>
    <col min="24" max="24" width="4.421875" style="53" customWidth="1"/>
    <col min="25" max="25" width="5.140625" style="53" customWidth="1"/>
    <col min="26" max="26" width="10.28125" style="53" customWidth="1"/>
    <col min="27" max="16384" width="9.00390625" style="53" customWidth="1"/>
  </cols>
  <sheetData>
    <row r="1" spans="1:27" ht="13.5" customHeight="1">
      <c r="A1" s="53" t="s">
        <v>52</v>
      </c>
      <c r="B1" s="50">
        <v>1</v>
      </c>
      <c r="D1" s="53">
        <v>1</v>
      </c>
      <c r="H1" s="58" t="s">
        <v>133</v>
      </c>
      <c r="I1" s="54" t="s">
        <v>4</v>
      </c>
      <c r="J1" s="54" t="s">
        <v>5</v>
      </c>
      <c r="K1" s="57" t="s">
        <v>132</v>
      </c>
      <c r="L1" s="54"/>
      <c r="M1" s="54" t="s">
        <v>5</v>
      </c>
      <c r="N1" s="54" t="s">
        <v>71</v>
      </c>
      <c r="T1" s="53" t="s">
        <v>87</v>
      </c>
      <c r="W1" s="53">
        <f>IF('入力シート'!$B$19=コード!T1,ROW(),"")</f>
      </c>
      <c r="Y1" s="53">
        <v>1</v>
      </c>
      <c r="AA1" s="53">
        <f aca="true" t="shared" si="0" ref="AA1:AA6">IF(ISERROR(INDEX(V$1:V$65536,SMALL(W$1:W$65536,Y1))),"",IF(INDEX(V$1:V$65536,SMALL(W$1:W$65536,Y1))=0,"",INDEX(V$1:V$65536,SMALL(W$1:W$65536,Y1))))</f>
      </c>
    </row>
    <row r="2" spans="1:27" ht="11.25">
      <c r="A2" s="53" t="s">
        <v>74</v>
      </c>
      <c r="B2" s="50">
        <v>1</v>
      </c>
      <c r="D2" s="53">
        <v>2</v>
      </c>
      <c r="E2" s="53" t="s">
        <v>59</v>
      </c>
      <c r="F2" s="53" t="s">
        <v>94</v>
      </c>
      <c r="G2" s="53">
        <v>1</v>
      </c>
      <c r="H2" s="61">
        <v>0</v>
      </c>
      <c r="J2" s="60"/>
      <c r="K2" s="64">
        <v>1</v>
      </c>
      <c r="L2" s="60"/>
      <c r="M2" s="60"/>
      <c r="N2" s="60"/>
      <c r="O2" s="60"/>
      <c r="P2" s="60" t="s">
        <v>78</v>
      </c>
      <c r="Q2" s="53">
        <v>3</v>
      </c>
      <c r="T2" s="53" t="s">
        <v>87</v>
      </c>
      <c r="U2" s="53" t="s">
        <v>88</v>
      </c>
      <c r="V2" s="53">
        <v>36</v>
      </c>
      <c r="W2" s="53">
        <f>IF('入力シート'!$B$19=コード!T2,ROW(),"")</f>
      </c>
      <c r="Y2" s="53">
        <v>2</v>
      </c>
      <c r="Z2" s="53">
        <f>IF(ISERROR(INDEX(U:U,SMALL(W:W,Y2))),"",INDEX(U:U,SMALL(W:W,Y2)))</f>
      </c>
      <c r="AA2" s="53">
        <f t="shared" si="0"/>
      </c>
    </row>
    <row r="3" spans="1:27" ht="11.25">
      <c r="A3" s="53" t="s">
        <v>72</v>
      </c>
      <c r="B3" s="59">
        <v>1</v>
      </c>
      <c r="D3" s="53">
        <v>3</v>
      </c>
      <c r="E3" s="53" t="s">
        <v>53</v>
      </c>
      <c r="F3" s="53" t="s">
        <v>95</v>
      </c>
      <c r="G3" s="53">
        <v>16</v>
      </c>
      <c r="H3" s="61">
        <v>1</v>
      </c>
      <c r="I3" s="60"/>
      <c r="J3" s="60">
        <f>IF(OR($B$2=2,$B$2=3,$B$2=5),"選択不要",ROW()-2)</f>
        <v>1</v>
      </c>
      <c r="K3" s="64">
        <v>2</v>
      </c>
      <c r="L3" s="60"/>
      <c r="M3" s="60">
        <v>1</v>
      </c>
      <c r="N3" s="60">
        <v>1</v>
      </c>
      <c r="O3" s="60"/>
      <c r="P3" s="60" t="s">
        <v>79</v>
      </c>
      <c r="Q3" s="53">
        <v>5</v>
      </c>
      <c r="T3" s="53" t="s">
        <v>87</v>
      </c>
      <c r="U3" s="53" t="s">
        <v>89</v>
      </c>
      <c r="V3" s="53">
        <v>46</v>
      </c>
      <c r="W3" s="53">
        <f>IF('入力シート'!$B$19=コード!T3,ROW(),"")</f>
      </c>
      <c r="Y3" s="53">
        <v>3</v>
      </c>
      <c r="Z3" s="53">
        <f>IF(ISERROR(INDEX(U:U,SMALL(W:W,Y3))),"",INDEX(U:U,SMALL(W:W,Y3)))</f>
      </c>
      <c r="AA3" s="53">
        <f t="shared" si="0"/>
      </c>
    </row>
    <row r="4" spans="1:27" ht="11.25">
      <c r="A4" s="53" t="s">
        <v>73</v>
      </c>
      <c r="B4" s="50">
        <v>1</v>
      </c>
      <c r="D4" s="53">
        <v>4</v>
      </c>
      <c r="E4" s="53" t="s">
        <v>60</v>
      </c>
      <c r="F4" s="53" t="s">
        <v>96</v>
      </c>
      <c r="G4" s="53">
        <v>3</v>
      </c>
      <c r="H4" s="61">
        <v>2</v>
      </c>
      <c r="I4" s="60">
        <f>IF($B$2=3,"選択不要",4)</f>
        <v>4</v>
      </c>
      <c r="J4" s="60">
        <f aca="true" t="shared" si="1" ref="J4:J14">IF(OR($B$2=2,$B$2=3,$B$2=5),"選択不要",ROW()-2)</f>
        <v>2</v>
      </c>
      <c r="K4" s="64">
        <v>3</v>
      </c>
      <c r="L4" s="53">
        <v>4</v>
      </c>
      <c r="M4" s="60">
        <v>2</v>
      </c>
      <c r="N4" s="60">
        <v>2</v>
      </c>
      <c r="O4" s="60"/>
      <c r="P4" s="60" t="s">
        <v>80</v>
      </c>
      <c r="Q4" s="53">
        <v>6</v>
      </c>
      <c r="T4" s="53" t="s">
        <v>87</v>
      </c>
      <c r="U4" s="53" t="s">
        <v>90</v>
      </c>
      <c r="V4" s="53">
        <v>66</v>
      </c>
      <c r="W4" s="53">
        <f>IF('入力シート'!$B$19=コード!T4,ROW(),"")</f>
      </c>
      <c r="Y4" s="53">
        <v>4</v>
      </c>
      <c r="Z4" s="53">
        <f>IF(ISERROR(INDEX(U:U,SMALL(W:W,Y4))),"",INDEX(U:U,SMALL(W:W,Y4)))</f>
      </c>
      <c r="AA4" s="53">
        <f t="shared" si="0"/>
      </c>
    </row>
    <row r="5" spans="1:27" ht="11.25">
      <c r="A5" s="53" t="s">
        <v>117</v>
      </c>
      <c r="B5" s="50">
        <v>2</v>
      </c>
      <c r="D5" s="53">
        <v>5</v>
      </c>
      <c r="E5" s="53" t="s">
        <v>54</v>
      </c>
      <c r="F5" s="53" t="s">
        <v>97</v>
      </c>
      <c r="G5" s="53">
        <v>2</v>
      </c>
      <c r="H5" s="61">
        <v>3</v>
      </c>
      <c r="I5" s="60">
        <f>IF($B$2=3,"選択不要",3)</f>
        <v>3</v>
      </c>
      <c r="J5" s="60">
        <f t="shared" si="1"/>
        <v>3</v>
      </c>
      <c r="K5" s="64">
        <v>4</v>
      </c>
      <c r="L5" s="60">
        <v>3</v>
      </c>
      <c r="M5" s="60">
        <v>3</v>
      </c>
      <c r="N5" s="60">
        <v>3</v>
      </c>
      <c r="O5" s="60"/>
      <c r="P5" s="60" t="s">
        <v>81</v>
      </c>
      <c r="Q5" s="53">
        <v>10</v>
      </c>
      <c r="T5" s="53" t="s">
        <v>87</v>
      </c>
      <c r="U5" s="53" t="s">
        <v>91</v>
      </c>
      <c r="V5" s="53">
        <v>76</v>
      </c>
      <c r="W5" s="53">
        <f>IF('入力シート'!$B$19=コード!T5,ROW(),"")</f>
      </c>
      <c r="Y5" s="53">
        <v>5</v>
      </c>
      <c r="Z5" s="53">
        <f>IF(ISERROR(INDEX(U:U,SMALL(W:W,Y5))),"",INDEX(U:U,SMALL(W:W,Y5)))</f>
      </c>
      <c r="AA5" s="53">
        <f t="shared" si="0"/>
      </c>
    </row>
    <row r="6" spans="1:27" ht="11.25">
      <c r="A6" s="53" t="s">
        <v>118</v>
      </c>
      <c r="B6" s="53">
        <f>IF(AND(B2=3,B5=1),"随時",INDEX(Z:Z,B5))</f>
      </c>
      <c r="D6" s="53">
        <v>6</v>
      </c>
      <c r="E6" s="53" t="s">
        <v>61</v>
      </c>
      <c r="F6" s="53" t="s">
        <v>98</v>
      </c>
      <c r="G6" s="53">
        <v>15</v>
      </c>
      <c r="H6" s="61">
        <v>4</v>
      </c>
      <c r="I6" s="60">
        <f>IF($B$2=3,"選択不要",2)</f>
        <v>2</v>
      </c>
      <c r="J6" s="60">
        <f t="shared" si="1"/>
        <v>4</v>
      </c>
      <c r="K6" s="64">
        <v>5</v>
      </c>
      <c r="L6" s="60">
        <v>2</v>
      </c>
      <c r="M6" s="60">
        <v>4</v>
      </c>
      <c r="N6" s="60">
        <v>4</v>
      </c>
      <c r="O6" s="60"/>
      <c r="P6" s="60" t="s">
        <v>82</v>
      </c>
      <c r="Q6" s="53">
        <v>18</v>
      </c>
      <c r="T6" s="53" t="s">
        <v>87</v>
      </c>
      <c r="U6" s="53" t="s">
        <v>92</v>
      </c>
      <c r="W6" s="53">
        <f>IF('入力シート'!$B$19=コード!T6,ROW(),"")</f>
      </c>
      <c r="Y6" s="53">
        <v>6</v>
      </c>
      <c r="Z6" s="53">
        <f>IF(ISERROR(INDEX(U:U,SMALL(W:W,Y6))),"",INDEX(U:U,SMALL(W:W,Y6)))</f>
      </c>
      <c r="AA6" s="53">
        <f t="shared" si="0"/>
      </c>
    </row>
    <row r="7" spans="1:23" ht="11.25">
      <c r="A7" s="53" t="s">
        <v>119</v>
      </c>
      <c r="B7" s="53">
        <f>IF(INDEX(AA:AA,B5)="","",INDEX(AA:AA,B5))</f>
      </c>
      <c r="D7" s="53">
        <v>7</v>
      </c>
      <c r="E7" s="53" t="s">
        <v>55</v>
      </c>
      <c r="F7" s="53" t="s">
        <v>99</v>
      </c>
      <c r="G7" s="53">
        <v>4</v>
      </c>
      <c r="H7" s="61">
        <v>5</v>
      </c>
      <c r="I7" s="60">
        <f>IF($B$2=3,"選択不要",1)</f>
        <v>1</v>
      </c>
      <c r="J7" s="60">
        <f t="shared" si="1"/>
        <v>5</v>
      </c>
      <c r="K7" s="64">
        <v>6</v>
      </c>
      <c r="L7" s="60">
        <v>1</v>
      </c>
      <c r="M7" s="60">
        <v>5</v>
      </c>
      <c r="N7" s="60">
        <v>5</v>
      </c>
      <c r="O7" s="60"/>
      <c r="P7" s="60"/>
      <c r="T7" s="53" t="s">
        <v>93</v>
      </c>
      <c r="W7" s="53">
        <f>IF('入力シート'!$B$19=コード!T7,ROW(),"")</f>
      </c>
    </row>
    <row r="8" spans="1:23" ht="13.5" customHeight="1">
      <c r="A8" s="53" t="s">
        <v>123</v>
      </c>
      <c r="B8" s="62">
        <v>1</v>
      </c>
      <c r="D8" s="53">
        <v>8</v>
      </c>
      <c r="E8" s="53" t="s">
        <v>56</v>
      </c>
      <c r="F8" s="53" t="s">
        <v>100</v>
      </c>
      <c r="G8" s="53">
        <v>5</v>
      </c>
      <c r="H8" s="61">
        <v>6</v>
      </c>
      <c r="I8" s="60">
        <f>IF($B$2=3,"選択不要",31)</f>
        <v>31</v>
      </c>
      <c r="J8" s="60">
        <f t="shared" si="1"/>
        <v>6</v>
      </c>
      <c r="K8" s="64">
        <v>7</v>
      </c>
      <c r="L8" s="60">
        <f ca="1">YEAR(NOW())-1988</f>
        <v>33</v>
      </c>
      <c r="M8" s="60">
        <v>6</v>
      </c>
      <c r="N8" s="60">
        <v>6</v>
      </c>
      <c r="O8" s="60"/>
      <c r="P8" s="60"/>
      <c r="T8" s="53" t="s">
        <v>93</v>
      </c>
      <c r="U8" s="53" t="s">
        <v>131</v>
      </c>
      <c r="V8" s="53">
        <v>11</v>
      </c>
      <c r="W8" s="53">
        <f>IF('入力シート'!$B$19=コード!T8,ROW(),"")</f>
      </c>
    </row>
    <row r="9" spans="1:23" ht="11.25">
      <c r="A9" s="53" t="s">
        <v>124</v>
      </c>
      <c r="B9" s="50">
        <v>1</v>
      </c>
      <c r="D9" s="53">
        <v>9</v>
      </c>
      <c r="E9" s="53" t="s">
        <v>62</v>
      </c>
      <c r="F9" s="53" t="s">
        <v>101</v>
      </c>
      <c r="G9" s="53">
        <v>6</v>
      </c>
      <c r="H9" s="61">
        <v>7</v>
      </c>
      <c r="I9" s="60">
        <f>IF($B$2=3,"選択不要",I8-1)</f>
        <v>30</v>
      </c>
      <c r="J9" s="60">
        <f t="shared" si="1"/>
        <v>7</v>
      </c>
      <c r="K9" s="64">
        <v>8</v>
      </c>
      <c r="L9" s="60">
        <f>L8-1</f>
        <v>32</v>
      </c>
      <c r="M9" s="60">
        <v>7</v>
      </c>
      <c r="N9" s="60">
        <v>7</v>
      </c>
      <c r="O9" s="60"/>
      <c r="P9" s="60"/>
      <c r="T9" s="53" t="s">
        <v>93</v>
      </c>
      <c r="U9" s="53" t="s">
        <v>92</v>
      </c>
      <c r="W9" s="53">
        <f>IF('入力シート'!$B$19=コード!T9,ROW(),"")</f>
      </c>
    </row>
    <row r="10" spans="1:23" ht="13.5" customHeight="1">
      <c r="A10" s="53" t="s">
        <v>125</v>
      </c>
      <c r="B10" s="50">
        <v>1</v>
      </c>
      <c r="D10" s="53">
        <v>10</v>
      </c>
      <c r="E10" s="53" t="s">
        <v>63</v>
      </c>
      <c r="F10" s="53" t="s">
        <v>102</v>
      </c>
      <c r="G10" s="53">
        <v>8</v>
      </c>
      <c r="H10" s="61">
        <v>8</v>
      </c>
      <c r="I10" s="60">
        <f>IF($B$2=3,"選択不要",I9-1)</f>
        <v>29</v>
      </c>
      <c r="J10" s="53">
        <f t="shared" si="1"/>
        <v>8</v>
      </c>
      <c r="K10" s="64"/>
      <c r="L10" s="60">
        <f>L9-1</f>
        <v>31</v>
      </c>
      <c r="M10" s="53">
        <v>8</v>
      </c>
      <c r="N10" s="53">
        <v>8</v>
      </c>
      <c r="T10" s="53" t="s">
        <v>108</v>
      </c>
      <c r="W10" s="53">
        <f>IF('入力シート'!$B$19=コード!T10,ROW(),"")</f>
      </c>
    </row>
    <row r="11" spans="1:23" ht="13.5" customHeight="1">
      <c r="A11" s="53" t="s">
        <v>75</v>
      </c>
      <c r="B11" s="63">
        <f>INDEX(L:L,B8+1)</f>
        <v>0</v>
      </c>
      <c r="D11" s="53">
        <v>11</v>
      </c>
      <c r="E11" s="53" t="s">
        <v>57</v>
      </c>
      <c r="F11" s="53" t="s">
        <v>103</v>
      </c>
      <c r="G11" s="53">
        <v>9</v>
      </c>
      <c r="H11" s="61"/>
      <c r="I11" s="60">
        <f>IF($B$2=3,"選択不要",I10-1)</f>
        <v>28</v>
      </c>
      <c r="J11" s="53">
        <f t="shared" si="1"/>
        <v>9</v>
      </c>
      <c r="K11" s="64"/>
      <c r="L11" s="60">
        <f>L10-1</f>
        <v>30</v>
      </c>
      <c r="M11" s="53">
        <v>9</v>
      </c>
      <c r="N11" s="53">
        <v>9</v>
      </c>
      <c r="T11" s="53" t="s">
        <v>108</v>
      </c>
      <c r="U11" s="53" t="s">
        <v>109</v>
      </c>
      <c r="V11" s="53">
        <v>31</v>
      </c>
      <c r="W11" s="53">
        <f>IF('入力シート'!$B$19=コード!T11,ROW(),"")</f>
      </c>
    </row>
    <row r="12" spans="1:23" ht="13.5" customHeight="1">
      <c r="A12" s="53" t="s">
        <v>76</v>
      </c>
      <c r="B12" s="53">
        <f>INDEX(M:M,B9+1)</f>
        <v>0</v>
      </c>
      <c r="D12" s="53">
        <v>12</v>
      </c>
      <c r="E12" s="53" t="s">
        <v>64</v>
      </c>
      <c r="F12" s="53" t="s">
        <v>104</v>
      </c>
      <c r="G12" s="53">
        <v>11</v>
      </c>
      <c r="I12" s="60">
        <f>IF($B$2=3,"選択不要",I11-1)</f>
        <v>27</v>
      </c>
      <c r="J12" s="53">
        <f t="shared" si="1"/>
        <v>10</v>
      </c>
      <c r="L12" s="60">
        <f>L11-1</f>
        <v>29</v>
      </c>
      <c r="M12" s="53">
        <v>10</v>
      </c>
      <c r="N12" s="53">
        <v>10</v>
      </c>
      <c r="T12" s="53" t="s">
        <v>108</v>
      </c>
      <c r="U12" s="53" t="s">
        <v>110</v>
      </c>
      <c r="V12" s="53">
        <v>33</v>
      </c>
      <c r="W12" s="53">
        <f>IF('入力シート'!$B$19=コード!T12,ROW(),"")</f>
      </c>
    </row>
    <row r="13" spans="1:23" ht="13.5" customHeight="1">
      <c r="A13" s="53" t="s">
        <v>77</v>
      </c>
      <c r="B13" s="53">
        <f>INDEX(N:N,B10+1)</f>
        <v>0</v>
      </c>
      <c r="D13" s="53">
        <v>13</v>
      </c>
      <c r="E13" s="53" t="s">
        <v>58</v>
      </c>
      <c r="F13" s="53" t="s">
        <v>105</v>
      </c>
      <c r="G13" s="53">
        <v>12</v>
      </c>
      <c r="J13" s="53">
        <f t="shared" si="1"/>
        <v>11</v>
      </c>
      <c r="M13" s="53">
        <v>11</v>
      </c>
      <c r="N13" s="53">
        <v>11</v>
      </c>
      <c r="T13" s="53" t="s">
        <v>108</v>
      </c>
      <c r="U13" s="53" t="s">
        <v>111</v>
      </c>
      <c r="V13" s="53">
        <v>34</v>
      </c>
      <c r="W13" s="53">
        <f>IF('入力シート'!$B$19=コード!T13,ROW(),"")</f>
      </c>
    </row>
    <row r="14" spans="1:23" ht="13.5" customHeight="1">
      <c r="A14" s="53" t="s">
        <v>128</v>
      </c>
      <c r="B14" s="50" t="b">
        <v>0</v>
      </c>
      <c r="D14" s="53">
        <v>14</v>
      </c>
      <c r="E14" s="53" t="s">
        <v>65</v>
      </c>
      <c r="F14" s="53" t="s">
        <v>106</v>
      </c>
      <c r="G14" s="53">
        <v>13</v>
      </c>
      <c r="J14" s="53">
        <f t="shared" si="1"/>
        <v>12</v>
      </c>
      <c r="M14" s="53">
        <v>12</v>
      </c>
      <c r="N14" s="53">
        <v>12</v>
      </c>
      <c r="T14" s="53" t="s">
        <v>108</v>
      </c>
      <c r="U14" s="53" t="s">
        <v>92</v>
      </c>
      <c r="W14" s="53">
        <f>IF('入力シート'!$B$19=コード!T14,ROW(),"")</f>
      </c>
    </row>
    <row r="15" spans="4:23" ht="13.5" customHeight="1">
      <c r="D15" s="53">
        <v>15</v>
      </c>
      <c r="E15" s="53" t="s">
        <v>66</v>
      </c>
      <c r="F15" s="53" t="s">
        <v>107</v>
      </c>
      <c r="G15" s="53">
        <v>14</v>
      </c>
      <c r="N15" s="53">
        <v>13</v>
      </c>
      <c r="T15" s="53" t="s">
        <v>112</v>
      </c>
      <c r="W15" s="53">
        <f>IF('入力シート'!$B$19=コード!T15,ROW(),"")</f>
      </c>
    </row>
    <row r="16" spans="14:23" ht="13.5" customHeight="1">
      <c r="N16" s="53">
        <v>14</v>
      </c>
      <c r="T16" s="53" t="s">
        <v>112</v>
      </c>
      <c r="U16" s="53" t="s">
        <v>113</v>
      </c>
      <c r="V16" s="53">
        <v>26</v>
      </c>
      <c r="W16" s="53">
        <f>IF('入力シート'!$B$19=コード!T16,ROW(),"")</f>
      </c>
    </row>
    <row r="17" spans="14:23" ht="13.5" customHeight="1">
      <c r="N17" s="53">
        <v>15</v>
      </c>
      <c r="T17" s="53" t="s">
        <v>112</v>
      </c>
      <c r="U17" s="53" t="s">
        <v>92</v>
      </c>
      <c r="W17" s="53">
        <f>IF('入力シート'!$B$19=コード!T17,ROW(),"")</f>
      </c>
    </row>
    <row r="18" spans="14:23" ht="13.5" customHeight="1">
      <c r="N18" s="53">
        <v>16</v>
      </c>
      <c r="T18" s="53" t="s">
        <v>114</v>
      </c>
      <c r="W18" s="53">
        <f>IF('入力シート'!$B$19=コード!T18,ROW(),"")</f>
      </c>
    </row>
    <row r="19" spans="14:23" ht="13.5" customHeight="1">
      <c r="N19" s="53">
        <v>17</v>
      </c>
      <c r="T19" s="53" t="s">
        <v>114</v>
      </c>
      <c r="U19" s="53" t="s">
        <v>115</v>
      </c>
      <c r="V19" s="53">
        <v>21</v>
      </c>
      <c r="W19" s="53">
        <f>IF('入力シート'!$B$19=コード!T19,ROW(),"")</f>
      </c>
    </row>
    <row r="20" spans="14:23" ht="13.5" customHeight="1">
      <c r="N20" s="53">
        <v>18</v>
      </c>
      <c r="T20" s="53" t="s">
        <v>114</v>
      </c>
      <c r="U20" s="53" t="s">
        <v>116</v>
      </c>
      <c r="V20" s="53">
        <v>23</v>
      </c>
      <c r="W20" s="53">
        <f>IF('入力シート'!$B$19=コード!T20,ROW(),"")</f>
      </c>
    </row>
    <row r="21" spans="14:23" ht="13.5" customHeight="1">
      <c r="N21" s="53">
        <v>19</v>
      </c>
      <c r="T21" s="53" t="s">
        <v>114</v>
      </c>
      <c r="U21" s="53" t="s">
        <v>111</v>
      </c>
      <c r="V21" s="53">
        <v>24</v>
      </c>
      <c r="W21" s="53">
        <f>IF('入力シート'!$B$19=コード!T21,ROW(),"")</f>
      </c>
    </row>
    <row r="22" spans="14:23" ht="13.5" customHeight="1">
      <c r="N22" s="53">
        <v>20</v>
      </c>
      <c r="T22" s="53" t="s">
        <v>114</v>
      </c>
      <c r="U22" s="53" t="s">
        <v>92</v>
      </c>
      <c r="W22" s="53">
        <f>IF('入力シート'!$B$19=コード!T22,ROW(),"")</f>
      </c>
    </row>
    <row r="23" ht="13.5" customHeight="1">
      <c r="N23" s="53">
        <v>21</v>
      </c>
    </row>
    <row r="24" ht="11.25">
      <c r="N24" s="53">
        <v>22</v>
      </c>
    </row>
    <row r="25" ht="13.5" customHeight="1">
      <c r="N25" s="53">
        <v>23</v>
      </c>
    </row>
    <row r="26" ht="11.25">
      <c r="N26" s="53">
        <v>24</v>
      </c>
    </row>
    <row r="27" ht="11.25">
      <c r="N27" s="53">
        <v>25</v>
      </c>
    </row>
    <row r="28" ht="11.25">
      <c r="N28" s="53">
        <v>26</v>
      </c>
    </row>
    <row r="29" ht="13.5" customHeight="1">
      <c r="N29" s="53">
        <v>27</v>
      </c>
    </row>
    <row r="30" ht="13.5" customHeight="1">
      <c r="N30" s="53">
        <v>28</v>
      </c>
    </row>
    <row r="31" ht="13.5" customHeight="1">
      <c r="N31" s="53">
        <f>IF(OR(B9&lt;&gt;3,AND(B9=3,MOD(INDEX(L:L,B8+1),4)=0)),29,"")</f>
        <v>29</v>
      </c>
    </row>
    <row r="32" ht="11.25">
      <c r="N32" s="53">
        <f>IF(B9=3,"",30)</f>
        <v>30</v>
      </c>
    </row>
    <row r="33" ht="11.25">
      <c r="N33" s="53">
        <v>31</v>
      </c>
    </row>
    <row r="34" ht="13.5" customHeight="1"/>
    <row r="35" ht="13.5" customHeight="1"/>
    <row r="36" ht="13.5" customHeight="1"/>
    <row r="37" ht="13.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千葉県</cp:lastModifiedBy>
  <cp:lastPrinted>2021-02-03T23:40:14Z</cp:lastPrinted>
  <dcterms:created xsi:type="dcterms:W3CDTF">2013-07-23T06:07:13Z</dcterms:created>
  <dcterms:modified xsi:type="dcterms:W3CDTF">2021-03-09T05:53:52Z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