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98.12\zaisei2\312-財政状況  資料集\R2（R1年度財政状況資料集）\国提出\"/>
    </mc:Choice>
  </mc:AlternateContent>
  <bookViews>
    <workbookView xWindow="0" yWindow="0" windowWidth="19200" windowHeight="62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BG33" i="10"/>
  <c r="BG32" i="10"/>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E33" i="10"/>
  <c r="AM33" i="10"/>
  <c r="U33" i="10"/>
  <c r="C33" i="10"/>
  <c r="BE32" i="10"/>
  <c r="AM32" i="10"/>
  <c r="U32" i="10"/>
  <c r="C32" i="10"/>
  <c r="CO31" i="10"/>
  <c r="CO32" i="10" s="1"/>
  <c r="CO33" i="10" s="1"/>
  <c r="CO34" i="10" s="1"/>
  <c r="CO35" i="10" s="1"/>
  <c r="CO36" i="10" s="1"/>
  <c r="CO37" i="10" s="1"/>
  <c r="CO38" i="10" s="1"/>
  <c r="CO39" i="10" s="1"/>
  <c r="CO40" i="10" s="1"/>
  <c r="BW31" i="10"/>
  <c r="BW32" i="10" s="1"/>
  <c r="BW33" i="10" s="1"/>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<sst xmlns="http://schemas.openxmlformats.org/spreadsheetml/2006/main" count="1153" uniqueCount="601">
  <si>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</si>
  <si>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</si>
  <si>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</si>
  <si>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</si>
  <si>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</si>
  <si>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</si>
  <si>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</si>
  <si>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</si>
  <si>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</si>
  <si>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</si>
  <si>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</si>
  <si>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</si>
  <si>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</si>
  <si>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</si>
  <si>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</si>
  <si>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</si>
  <si>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</si>
  <si>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</si>
  <si>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</si>
  <si>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</si>
  <si>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</si>
  <si>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</si>
  <si>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</si>
  <si>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</si>
  <si>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</si>
  <si>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</si>
  <si>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</si>
  <si>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</si>
  <si>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</si>
  <si>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</si>
  <si>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</si>
  <si>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</si>
  <si>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</si>
  <si>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</si>
  <si>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</si>
  <si>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</si>
  <si>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</si>
  <si>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</si>
  <si>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</si>
  <si>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</si>
  <si>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</si>
  <si>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</si>
  <si>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</si>
  <si>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</si>
  <si>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</si>
  <si>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</si>
  <si>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</si>
  <si>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</si>
  <si>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</si>
  <si>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</si>
  <si>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</si>
  <si>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</si>
  <si>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</si>
  <si>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</si>
  <si>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</si>
  <si>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</si>
  <si>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</si>
  <si>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</si>
  <si>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</si>
  <si>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</si>
  <si>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</si>
  <si>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</si>
  <si>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</si>
  <si>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</si>
  <si>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</si>
  <si>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</si>
  <si>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</si>
  <si>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</si>
  <si>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</si>
  <si>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</si>
  <si>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</si>
  <si>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</si>
  <si>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</si>
  <si>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</si>
  <si>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</si>
  <si>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</si>
  <si>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</si>
  <si>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</si>
  <si>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</si>
  <si>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</si>
  <si>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千葉県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</si>
  <si>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</si>
  <si>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</si>
  <si>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</si>
  <si>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</si>
  <si>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</si>
  <si>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</si>
  <si>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</si>
  <si>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</si>
  <si>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</si>
  <si>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</si>
  <si>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</si>
  <si>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</si>
  <si>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</si>
  <si>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</si>
  <si>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</si>
  <si>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</si>
  <si>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</si>
  <si>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</si>
  <si>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</si>
  <si>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</si>
  <si>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</si>
  <si>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</si>
  <si>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</si>
  <si>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</si>
  <si>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</si>
  <si>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</si>
  <si>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</si>
  <si>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</si>
  <si>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</si>
  <si>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</si>
  <si>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</si>
  <si>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</si>
  <si>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</si>
  <si>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</si>
  <si>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</si>
  <si>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</si>
  <si>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</si>
  <si>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</si>
  <si>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</si>
  <si>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</si>
  <si>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</si>
  <si>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</si>
  <si>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</si>
  <si>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</si>
  <si>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</si>
  <si>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</si>
  <si>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</si>
  <si>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</si>
  <si>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</si>
  <si>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</si>
  <si>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</si>
  <si>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</si>
  <si>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</si>
  <si>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</si>
  <si>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</si>
  <si>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</si>
  <si>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</si>
  <si>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</si>
  <si>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</si>
  <si>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</si>
  <si>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</si>
  <si>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</si>
  <si>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</si>
  <si>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</si>
  <si>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</si>
  <si>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</si>
  <si>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</si>
  <si>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</si>
  <si>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</si>
  <si>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</si>
  <si>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</si>
  <si>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</si>
  <si>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</si>
  <si>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</si>
  <si>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</si>
  <si>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</si>
  <si>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</si>
  <si>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</si>
  <si>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</si>
  <si>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</si>
  <si>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</si>
  <si>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</si>
  <si>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</si>
  <si>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</si>
  <si>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</si>
  <si>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</si>
  <si>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</si>
  <si>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</si>
  <si>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</si>
  <si>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</si>
  <si>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</si>
  <si>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</si>
  <si>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</si>
  <si>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</si>
  <si>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</si>
  <si>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</si>
  <si>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</si>
  <si>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</si>
  <si>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</si>
  <si>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</si>
  <si>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</si>
  <si>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</si>
  <si>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千葉県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</si>
  <si>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</si>
  <si>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</si>
  <si>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</si>
  <si>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</si>
  <si>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</si>
  <si>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</si>
  <si>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</si>
  <si>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</si>
  <si>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</si>
  <si>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</si>
  <si>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</si>
  <si>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</si>
  <si>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</si>
  <si>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</si>
  <si>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</si>
  <si>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</si>
  <si>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</si>
  <si>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</si>
  <si>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</si>
  <si>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</si>
  <si>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</si>
  <si>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</si>
  <si>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</si>
  <si>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</si>
  <si>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</si>
  <si>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</si>
  <si>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</si>
  <si>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</si>
  <si>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</si>
  <si>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</si>
  <si>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</si>
  <si>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</si>
  <si>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</si>
  <si>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</si>
  <si>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</si>
  <si>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</si>
  <si>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</si>
  <si>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</si>
  <si>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</si>
  <si>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</si>
  <si>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</si>
  <si>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</si>
  <si>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</si>
  <si>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</si>
  <si>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</si>
  <si>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</si>
  <si>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</si>
  <si>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</si>
  <si>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</si>
  <si>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</si>
  <si>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</si>
  <si>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</si>
  <si>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</si>
  <si>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</si>
  <si>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</si>
  <si>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</si>
  <si>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</si>
  <si>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</si>
  <si>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</si>
  <si>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</si>
  <si>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</si>
  <si>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</si>
  <si>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</si>
  <si>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</si>
  <si>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</si>
  <si>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</si>
  <si>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</si>
  <si>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</si>
  <si>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</si>
  <si>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</si>
  <si>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</si>
  <si>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</si>
  <si>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</si>
  <si>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</si>
  <si>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</si>
  <si>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</si>
  <si>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</si>
  <si>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</si>
  <si>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</si>
  <si>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</si>
  <si>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</si>
  <si>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</si>
  <si>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</si>
  <si>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</si>
  <si>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</si>
  <si>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</si>
  <si>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</si>
  <si>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</si>
  <si>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</si>
  <si>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</si>
  <si>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</si>
  <si>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</si>
  <si>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</si>
  <si>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</si>
  <si>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</si>
  <si>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</si>
  <si>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</si>
  <si>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</si>
  <si>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</si>
  <si>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</si>
  <si>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</si>
  <si>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</si>
  <si>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</si>
  <si>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</si>
  <si>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</si>
  <si>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</si>
  <si>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</si>
  <si>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</si>
  <si>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</si>
  <si>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</si>
  <si>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</si>
  <si>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</si>
  <si>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</si>
  <si>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</si>
  <si>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</si>
  <si>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</si>
  <si>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</si>
  <si>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</si>
  <si>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</si>
  <si>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</si>
  <si>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</si>
  <si>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</si>
  <si>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</si>
  <si>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</si>
  <si>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</si>
  <si>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</si>
  <si>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</si>
  <si>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</si>
  <si>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</si>
  <si>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</si>
  <si>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</si>
  <si>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</si>
  <si>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</si>
  <si>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</si>
  <si>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</si>
  <si>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</si>
  <si>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</si>
  <si>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</si>
  <si>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</si>
  <si>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</si>
  <si>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</si>
  <si>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</si>
  <si>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</si>
  <si>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</si>
  <si>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</si>
  <si>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</si>
  <si>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</si>
  <si>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</si>
  <si>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</si>
  <si>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</si>
  <si>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</si>
  <si>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</si>
  <si>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</si>
  <si>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</si>
  <si>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</si>
  <si>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千葉県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</si>
  <si>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</si>
  <si>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</si>
  <si>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</si>
  <si>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</si>
  <si>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</si>
  <si>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</si>
  <si>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</si>
  <si>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</si>
  <si>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</si>
  <si>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</si>
  <si>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</si>
  <si>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</si>
  <si>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</si>
  <si>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</si>
  <si>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</si>
  <si>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</si>
  <si>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</si>
  <si>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</si>
  <si>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</si>
  <si>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</si>
  <si>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財政調整基金</t>
    <phoneticPr fontId="5"/>
  </si>
  <si>
    <t>県債管理事業</t>
    <phoneticPr fontId="5"/>
  </si>
  <si>
    <t>自動車税証紙</t>
    <phoneticPr fontId="5"/>
  </si>
  <si>
    <t>地方消費税清算</t>
    <phoneticPr fontId="5"/>
  </si>
  <si>
    <t>市町村振興資金</t>
    <phoneticPr fontId="5"/>
  </si>
  <si>
    <t>母子父子寡婦福祉資金</t>
    <phoneticPr fontId="5"/>
  </si>
  <si>
    <t>心身障害者扶養年金事業</t>
    <phoneticPr fontId="5"/>
  </si>
  <si>
    <t>日本コンベンションセンター国際展示場事業</t>
    <phoneticPr fontId="5"/>
  </si>
  <si>
    <t>小規模企業者等設備導入資金</t>
    <phoneticPr fontId="5"/>
  </si>
  <si>
    <t>就農支援資金</t>
    <phoneticPr fontId="5"/>
  </si>
  <si>
    <t>営林事業</t>
    <phoneticPr fontId="5"/>
  </si>
  <si>
    <t>林業・木材産業改善資金</t>
    <phoneticPr fontId="5"/>
  </si>
  <si>
    <t>沿岸漁業改善資金</t>
    <phoneticPr fontId="5"/>
  </si>
  <si>
    <t>奨学資金</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</si>
  <si>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</si>
  <si>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</si>
  <si>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</si>
  <si>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</si>
  <si>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</si>
  <si>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</si>
  <si>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</si>
  <si>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</si>
  <si>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</si>
  <si>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</si>
  <si>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</si>
  <si>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</si>
  <si>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</si>
  <si>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</si>
  <si>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上水道事業会計</t>
    <phoneticPr fontId="5"/>
  </si>
  <si>
    <t>法適用企業</t>
    <phoneticPr fontId="5"/>
  </si>
  <si>
    <t>工業用水道事業会計</t>
    <phoneticPr fontId="5"/>
  </si>
  <si>
    <t>法適用企業</t>
    <phoneticPr fontId="5"/>
  </si>
  <si>
    <t>病院事業会計</t>
    <phoneticPr fontId="5"/>
  </si>
  <si>
    <t>-</t>
    <phoneticPr fontId="5"/>
  </si>
  <si>
    <t>造成土地管理事業会計</t>
    <phoneticPr fontId="5"/>
  </si>
  <si>
    <t>流域下水道事業</t>
    <phoneticPr fontId="5"/>
  </si>
  <si>
    <t>法非適用企業</t>
    <phoneticPr fontId="5"/>
  </si>
  <si>
    <t>港湾整備事業</t>
    <phoneticPr fontId="5"/>
  </si>
  <si>
    <t>土地区画整理事業</t>
    <phoneticPr fontId="5"/>
  </si>
  <si>
    <t>工業団地整備事業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</si>
  <si>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</si>
  <si>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</si>
  <si>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</si>
  <si>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</si>
  <si>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</si>
  <si>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</si>
  <si>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</si>
  <si>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</si>
  <si>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</si>
  <si>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</si>
  <si>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</si>
  <si>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</si>
  <si>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</si>
  <si>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</si>
  <si>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</si>
  <si>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</si>
  <si>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</si>
  <si>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</si>
  <si>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</si>
  <si>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</si>
  <si>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</si>
  <si>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</si>
  <si>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</si>
  <si>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</si>
  <si>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</si>
  <si>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</si>
  <si>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</si>
  <si>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</si>
  <si>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</si>
  <si>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</si>
  <si>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</si>
  <si>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</si>
  <si>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</si>
  <si>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</si>
  <si>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</si>
  <si>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</si>
  <si>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</si>
  <si>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</si>
  <si>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</si>
  <si>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</si>
  <si>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</si>
  <si>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</si>
  <si>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</si>
  <si>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</si>
  <si>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</si>
  <si>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</si>
  <si>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</si>
  <si>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</si>
  <si>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</si>
  <si>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</si>
  <si>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</si>
  <si>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</si>
  <si>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</si>
  <si>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</si>
  <si>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</si>
  <si>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</si>
  <si>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</si>
  <si>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</si>
  <si>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</si>
  <si>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</si>
  <si>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</si>
  <si>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</si>
  <si>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</si>
  <si>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</si>
  <si>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</si>
  <si>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</si>
  <si>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</si>
  <si>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</si>
  <si>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</si>
  <si>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</si>
  <si>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</si>
  <si>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</si>
  <si>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</si>
  <si>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</si>
  <si>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</si>
  <si>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</si>
  <si>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</si>
  <si>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</si>
  <si>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</si>
  <si>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</si>
  <si>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</si>
  <si>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</si>
  <si>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</si>
  <si>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</si>
  <si>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</si>
  <si>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</si>
  <si>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</si>
  <si>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</si>
  <si>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</si>
  <si>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</si>
  <si>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</si>
  <si>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</si>
  <si>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</si>
  <si>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</si>
  <si>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</si>
  <si>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</si>
  <si>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</si>
  <si>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</si>
  <si>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</si>
  <si>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</si>
  <si>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</si>
  <si>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</si>
  <si>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</si>
  <si>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</si>
  <si>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</si>
  <si>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</si>
  <si>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</si>
  <si>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</si>
  <si>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</si>
  <si>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</si>
  <si>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</si>
  <si>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</si>
  <si>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</si>
  <si>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</si>
  <si>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</si>
  <si>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</si>
  <si>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</si>
  <si>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</si>
  <si>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</si>
  <si>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</si>
  <si>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</si>
  <si>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</si>
  <si>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</si>
  <si>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</si>
  <si>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</si>
  <si>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</si>
  <si>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</si>
  <si>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</si>
  <si>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</si>
  <si>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</si>
  <si>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</si>
  <si>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</si>
  <si>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</si>
  <si>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</si>
  <si>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</si>
  <si>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</si>
  <si>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</si>
  <si>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</si>
  <si>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</si>
  <si>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</si>
  <si>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</si>
  <si>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</si>
  <si>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0.57</t>
  </si>
  <si>
    <t>造成土地管理事業会計</t>
  </si>
  <si>
    <t>上水道事業会計</t>
  </si>
  <si>
    <t>工業用水道事業会計</t>
  </si>
  <si>
    <t>地方消費税清算</t>
  </si>
  <si>
    <t>国民健康保険事業</t>
  </si>
  <si>
    <t>一般会計</t>
  </si>
  <si>
    <t>流域下水道事業</t>
  </si>
  <si>
    <t>工業団地整備事業</t>
  </si>
  <si>
    <t>その他会計（赤字）</t>
  </si>
  <si>
    <t>その他会計（黒字）</t>
  </si>
  <si>
    <t>（百万円）</t>
    <phoneticPr fontId="2"/>
  </si>
  <si>
    <t>H26末</t>
    <phoneticPr fontId="2"/>
  </si>
  <si>
    <t>H27末</t>
    <phoneticPr fontId="2"/>
  </si>
  <si>
    <t>H28末</t>
    <phoneticPr fontId="2"/>
  </si>
  <si>
    <t>H29末</t>
    <phoneticPr fontId="2"/>
  </si>
  <si>
    <t>H30末</t>
    <phoneticPr fontId="2"/>
  </si>
  <si>
    <t>千葉県競馬組合</t>
    <rPh sb="0" eb="3">
      <t>チバケン</t>
    </rPh>
    <rPh sb="3" eb="5">
      <t>ケイバ</t>
    </rPh>
    <rPh sb="5" eb="7">
      <t>クミアイ</t>
    </rPh>
    <phoneticPr fontId="5"/>
  </si>
  <si>
    <t>かずさ水道広域連合企業団(水道用水供給事業)</t>
    <rPh sb="3" eb="5">
      <t>スイドウ</t>
    </rPh>
    <rPh sb="5" eb="7">
      <t>コウイキ</t>
    </rPh>
    <rPh sb="7" eb="9">
      <t>レンゴウ</t>
    </rPh>
    <rPh sb="9" eb="11">
      <t>キギョウ</t>
    </rPh>
    <rPh sb="11" eb="12">
      <t>ダン</t>
    </rPh>
    <phoneticPr fontId="5"/>
  </si>
  <si>
    <t>北千葉広域水道企業団</t>
    <rPh sb="0" eb="1">
      <t>キタ</t>
    </rPh>
    <rPh sb="1" eb="3">
      <t>チバ</t>
    </rPh>
    <rPh sb="3" eb="5">
      <t>コウイキ</t>
    </rPh>
    <rPh sb="5" eb="7">
      <t>スイドウ</t>
    </rPh>
    <rPh sb="7" eb="9">
      <t>キギョウ</t>
    </rPh>
    <rPh sb="9" eb="10">
      <t>ダン</t>
    </rPh>
    <phoneticPr fontId="5"/>
  </si>
  <si>
    <t>○</t>
  </si>
  <si>
    <t>（公財）千葉県私学教育振興財団</t>
    <rPh sb="1" eb="2">
      <t>コウ</t>
    </rPh>
    <rPh sb="7" eb="9">
      <t>シガク</t>
    </rPh>
    <rPh sb="9" eb="11">
      <t>キョウイク</t>
    </rPh>
    <rPh sb="11" eb="13">
      <t>シンコウ</t>
    </rPh>
    <rPh sb="13" eb="15">
      <t>ザイダン</t>
    </rPh>
    <phoneticPr fontId="5"/>
  </si>
  <si>
    <t>（公財）千葉県消防協会</t>
    <rPh sb="1" eb="2">
      <t>コウ</t>
    </rPh>
    <phoneticPr fontId="5"/>
  </si>
  <si>
    <t>（公財）成田空港周辺地域共生財団</t>
    <rPh sb="1" eb="2">
      <t>コウ</t>
    </rPh>
    <rPh sb="2" eb="3">
      <t>ザイ</t>
    </rPh>
    <rPh sb="6" eb="8">
      <t>クウコウ</t>
    </rPh>
    <phoneticPr fontId="5"/>
  </si>
  <si>
    <t>京葉臨海鉄道（株）</t>
  </si>
  <si>
    <t>東葉高速鉄道（株）</t>
  </si>
  <si>
    <t>いすみ鉄道（株）</t>
  </si>
  <si>
    <t>（公財）千葉ヘルス財団</t>
    <rPh sb="1" eb="2">
      <t>コウ</t>
    </rPh>
    <rPh sb="2" eb="3">
      <t>ザイ</t>
    </rPh>
    <phoneticPr fontId="5"/>
  </si>
  <si>
    <t>（公財）千葉県生活衛生営業指導センター　</t>
    <rPh sb="1" eb="2">
      <t>コウ</t>
    </rPh>
    <phoneticPr fontId="5"/>
  </si>
  <si>
    <t>（公財）千葉県動物保護管理協会</t>
    <rPh sb="1" eb="2">
      <t>コウ</t>
    </rPh>
    <phoneticPr fontId="5"/>
  </si>
  <si>
    <t>（公財）印旛沼環境基金</t>
    <rPh sb="1" eb="2">
      <t>コウ</t>
    </rPh>
    <phoneticPr fontId="5"/>
  </si>
  <si>
    <t>（公財）千葉県文化振興財団</t>
    <rPh sb="1" eb="2">
      <t>コウ</t>
    </rPh>
    <phoneticPr fontId="5"/>
  </si>
  <si>
    <t>（公財）千葉交響楽団</t>
    <rPh sb="1" eb="2">
      <t>オオヤケ</t>
    </rPh>
    <rPh sb="4" eb="6">
      <t>チバ</t>
    </rPh>
    <rPh sb="6" eb="8">
      <t>コウキョウ</t>
    </rPh>
    <rPh sb="8" eb="10">
      <t>ガクダン</t>
    </rPh>
    <phoneticPr fontId="5"/>
  </si>
  <si>
    <t>（公財）千葉県産業振興センター</t>
    <rPh sb="1" eb="2">
      <t>コウ</t>
    </rPh>
    <phoneticPr fontId="5"/>
  </si>
  <si>
    <t>（公財）かずさＤＮＡ研究所　</t>
    <rPh sb="1" eb="2">
      <t>オオヤケ</t>
    </rPh>
    <phoneticPr fontId="5"/>
  </si>
  <si>
    <t>（公財）ちば国際ｺﾝﾍﾞﾝｼｮﾝﾋﾞｭｰﾛｰ</t>
    <rPh sb="1" eb="2">
      <t>コウ</t>
    </rPh>
    <phoneticPr fontId="5"/>
  </si>
  <si>
    <t>（一財）千葉県勝浦海中公園センター</t>
    <rPh sb="1" eb="2">
      <t>イチ</t>
    </rPh>
    <phoneticPr fontId="5"/>
  </si>
  <si>
    <t>（株）幕張メッセ</t>
    <rPh sb="3" eb="5">
      <t>マクハリ</t>
    </rPh>
    <phoneticPr fontId="5"/>
  </si>
  <si>
    <t>（株）千葉データセンター</t>
  </si>
  <si>
    <t>千葉園芸プラスチック加工（株）</t>
  </si>
  <si>
    <t>（公社）千葉県園芸協会</t>
    <rPh sb="1" eb="2">
      <t>コウ</t>
    </rPh>
    <rPh sb="2" eb="3">
      <t>シャ</t>
    </rPh>
    <rPh sb="4" eb="7">
      <t>チバケン</t>
    </rPh>
    <rPh sb="7" eb="9">
      <t>エンゲイ</t>
    </rPh>
    <rPh sb="9" eb="11">
      <t>キョウカイ</t>
    </rPh>
    <phoneticPr fontId="5"/>
  </si>
  <si>
    <t>（公社）千葉県緑化推進委員会</t>
    <rPh sb="1" eb="2">
      <t>オオヤケ</t>
    </rPh>
    <phoneticPr fontId="5"/>
  </si>
  <si>
    <t>（一財）千葉県漁業振興基金</t>
    <rPh sb="1" eb="2">
      <t>イチ</t>
    </rPh>
    <phoneticPr fontId="5"/>
  </si>
  <si>
    <t>（公財）千葉県水産振興公社</t>
    <rPh sb="1" eb="2">
      <t>オオヤケ</t>
    </rPh>
    <phoneticPr fontId="5"/>
  </si>
  <si>
    <t>千葉県道路公社</t>
  </si>
  <si>
    <t>（公財）千葉県建設技術センター　　　</t>
    <rPh sb="1" eb="2">
      <t>コウ</t>
    </rPh>
    <phoneticPr fontId="5"/>
  </si>
  <si>
    <t>（一財）千葉県まちづくり公社</t>
    <rPh sb="1" eb="2">
      <t>イチ</t>
    </rPh>
    <phoneticPr fontId="5"/>
  </si>
  <si>
    <t>千葉県土地開発公社</t>
  </si>
  <si>
    <t>（公財）千葉県下水道公社</t>
    <rPh sb="1" eb="2">
      <t>コウ</t>
    </rPh>
    <phoneticPr fontId="5"/>
  </si>
  <si>
    <t>千葉県住宅供給公社</t>
  </si>
  <si>
    <t>（公財）千葉県暴力団追放県民会議　</t>
    <rPh sb="1" eb="2">
      <t>コウ</t>
    </rPh>
    <phoneticPr fontId="5"/>
  </si>
  <si>
    <t>▲16</t>
  </si>
  <si>
    <t>▲0</t>
  </si>
  <si>
    <t>▲４</t>
  </si>
  <si>
    <t>県有施設長寿命化等推進基金</t>
    <rPh sb="0" eb="2">
      <t>ケンユウ</t>
    </rPh>
    <rPh sb="2" eb="4">
      <t>シセツ</t>
    </rPh>
    <rPh sb="4" eb="8">
      <t>チョウジュミョウカ</t>
    </rPh>
    <rPh sb="8" eb="9">
      <t>ナド</t>
    </rPh>
    <rPh sb="9" eb="11">
      <t>スイシン</t>
    </rPh>
    <rPh sb="11" eb="13">
      <t>キキン</t>
    </rPh>
    <phoneticPr fontId="5"/>
  </si>
  <si>
    <t>社会資本整備等推進基金</t>
    <rPh sb="0" eb="2">
      <t>シャカイ</t>
    </rPh>
    <rPh sb="2" eb="4">
      <t>シホン</t>
    </rPh>
    <rPh sb="4" eb="6">
      <t>セイビ</t>
    </rPh>
    <rPh sb="6" eb="7">
      <t>ナド</t>
    </rPh>
    <rPh sb="7" eb="9">
      <t>スイシン</t>
    </rPh>
    <rPh sb="9" eb="11">
      <t>キキン</t>
    </rPh>
    <phoneticPr fontId="5"/>
  </si>
  <si>
    <t>災害復興・地域再生基金</t>
    <rPh sb="0" eb="2">
      <t>サイガイ</t>
    </rPh>
    <rPh sb="2" eb="4">
      <t>フッコウ</t>
    </rPh>
    <rPh sb="5" eb="7">
      <t>チイキ</t>
    </rPh>
    <rPh sb="7" eb="9">
      <t>サイセイ</t>
    </rPh>
    <rPh sb="9" eb="11">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</si>
  <si>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</si>
  <si>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警察本部庁舎等建設基金</t>
    <rPh sb="0" eb="2">
      <t>ケイサツ</t>
    </rPh>
    <rPh sb="2" eb="4">
      <t>ホンブ</t>
    </rPh>
    <rPh sb="4" eb="6">
      <t>チョウシャ</t>
    </rPh>
    <rPh sb="6" eb="7">
      <t>ナド</t>
    </rPh>
    <rPh sb="7" eb="9">
      <t>ケンセツ</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</si>
</sst>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3" xfId="12" applyNumberFormat="1" applyFont="1" applyBorder="1" applyAlignment="1" applyProtection="1">
      <alignment horizontal="right" vertical="center" shrinkToFit="1"/>
      <protection locked="0"/>
    </xf>
    <xf numFmtId="177" fontId="30" fillId="0" borderId="94"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5E7D-48A6-926E-2A8F7BE9C9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23174</c:v>
                </c:pt>
                <c:pt idx="1">
                  <c:v>20835</c:v>
                </c:pt>
                <c:pt idx="2">
                  <c:v>22585</c:v>
                </c:pt>
                <c:pt idx="3">
                  <c:v>21783</c:v>
                </c:pt>
                <c:pt idx="4">
                  <c:v>22166</c:v>
                </c:pt>
              </c:numCache>
            </c:numRef>
          </c:val>
          <c:smooth val="0"/>
          <c:extLst>
            <c:ext xmlns:c16="http://schemas.microsoft.com/office/drawing/2014/chart" uri="{C3380CC4-5D6E-409C-BE32-E72D297353CC}">
              <c16:uniqueId val="{00000001-5E7D-48A6-926E-2A8F7BE9C9A0}"/>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0.51</c:v>
                </c:pt>
                <c:pt idx="1">
                  <c:v>1.38</c:v>
                </c:pt>
                <c:pt idx="2">
                  <c:v>1.51</c:v>
                </c:pt>
                <c:pt idx="3">
                  <c:v>0.93</c:v>
                </c:pt>
                <c:pt idx="4">
                  <c:v>1.59</c:v>
                </c:pt>
              </c:numCache>
            </c:numRef>
          </c:val>
          <c:extLst>
            <c:ext xmlns:c16="http://schemas.microsoft.com/office/drawing/2014/chart" uri="{C3380CC4-5D6E-409C-BE32-E72D297353CC}">
              <c16:uniqueId val="{00000000-595A-4974-8A48-ADACD637C9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4.47</c:v>
                </c:pt>
                <c:pt idx="1">
                  <c:v>4.43</c:v>
                </c:pt>
                <c:pt idx="2">
                  <c:v>4.49</c:v>
                </c:pt>
                <c:pt idx="3">
                  <c:v>4.42</c:v>
                </c:pt>
                <c:pt idx="4">
                  <c:v>4.76</c:v>
                </c:pt>
              </c:numCache>
            </c:numRef>
          </c:val>
          <c:extLst>
            <c:ext xmlns:c16="http://schemas.microsoft.com/office/drawing/2014/chart" uri="{C3380CC4-5D6E-409C-BE32-E72D297353CC}">
              <c16:uniqueId val="{00000001-595A-4974-8A48-ADACD637C9E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0.37</c:v>
                </c:pt>
                <c:pt idx="1">
                  <c:v>0.85</c:v>
                </c:pt>
                <c:pt idx="2">
                  <c:v>0.13</c:v>
                </c:pt>
                <c:pt idx="3">
                  <c:v>-0.56999999999999995</c:v>
                </c:pt>
                <c:pt idx="4">
                  <c:v>1.05</c:v>
                </c:pt>
              </c:numCache>
            </c:numRef>
          </c:val>
          <c:smooth val="0"/>
          <c:extLst>
            <c:ext xmlns:c16="http://schemas.microsoft.com/office/drawing/2014/chart" uri="{C3380CC4-5D6E-409C-BE32-E72D297353CC}">
              <c16:uniqueId val="{00000002-595A-4974-8A48-ADACD637C9E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11.5</c:v>
                </c:pt>
                <c:pt idx="2">
                  <c:v>#N/A</c:v>
                </c:pt>
                <c:pt idx="3">
                  <c:v>1.1599999999999999</c:v>
                </c:pt>
                <c:pt idx="4">
                  <c:v>#N/A</c:v>
                </c:pt>
                <c:pt idx="5">
                  <c:v>0.59</c:v>
                </c:pt>
                <c:pt idx="6">
                  <c:v>#N/A</c:v>
                </c:pt>
                <c:pt idx="7">
                  <c:v>0.47</c:v>
                </c:pt>
                <c:pt idx="8">
                  <c:v>#N/A</c:v>
                </c:pt>
                <c:pt idx="9">
                  <c:v>0.27</c:v>
                </c:pt>
              </c:numCache>
            </c:numRef>
          </c:val>
          <c:extLst>
            <c:ext xmlns:c16="http://schemas.microsoft.com/office/drawing/2014/chart" uri="{C3380CC4-5D6E-409C-BE32-E72D297353CC}">
              <c16:uniqueId val="{00000000-EE0C-4D4F-8955-593A5F55E2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0C-4D4F-8955-593A5F55E273}"/>
            </c:ext>
          </c:extLst>
        </c:ser>
        <c:ser>
          <c:idx val="2"/>
          <c:order val="2"/>
          <c:tx>
            <c:strRef>
              <c:f>データシート!$A$29</c:f>
              <c:strCache>
                <c:ptCount val="1"/>
                <c:pt idx="0">
                  <c:v>工業団地整備事業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1.08</c:v>
                </c:pt>
                <c:pt idx="8">
                  <c:v>#N/A</c:v>
                </c:pt>
                <c:pt idx="9">
                  <c:v>0.56999999999999995</c:v>
                </c:pt>
              </c:numCache>
            </c:numRef>
          </c:val>
          <c:extLst>
            <c:ext xmlns:c16="http://schemas.microsoft.com/office/drawing/2014/chart" uri="{C3380CC4-5D6E-409C-BE32-E72D297353CC}">
              <c16:uniqueId val="{00000002-EE0C-4D4F-8955-593A5F55E273}"/>
            </c:ext>
          </c:extLst>
        </c:ser>
        <c:ser>
          <c:idx val="3"/>
          <c:order val="3"/>
          <c:tx>
            <c:strRef>
              <c:f>データシート!$A$30</c:f>
              <c:strCache>
                <c:ptCount val="1"/>
                <c:pt idx="0">
                  <c:v>流域下水道事業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0.11</c:v>
                </c:pt>
                <c:pt idx="4">
                  <c:v>#N/A</c:v>
                </c:pt>
                <c:pt idx="5">
                  <c:v>0.1</c:v>
                </c:pt>
                <c:pt idx="6">
                  <c:v>#N/A</c:v>
                </c:pt>
                <c:pt idx="7">
                  <c:v>0.13</c:v>
                </c:pt>
                <c:pt idx="8">
                  <c:v>#N/A</c:v>
                </c:pt>
                <c:pt idx="9">
                  <c:v>0.59</c:v>
                </c:pt>
              </c:numCache>
            </c:numRef>
          </c:val>
          <c:extLst>
            <c:ext xmlns:c16="http://schemas.microsoft.com/office/drawing/2014/chart" uri="{C3380CC4-5D6E-409C-BE32-E72D297353CC}">
              <c16:uniqueId val="{00000003-EE0C-4D4F-8955-593A5F55E273}"/>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0.64</c:v>
                </c:pt>
                <c:pt idx="4">
                  <c:v>#N/A</c:v>
                </c:pt>
                <c:pt idx="5">
                  <c:v>0.65</c:v>
                </c:pt>
                <c:pt idx="6">
                  <c:v>#N/A</c:v>
                </c:pt>
                <c:pt idx="7">
                  <c:v>0.75</c:v>
                </c:pt>
                <c:pt idx="8">
                  <c:v>#N/A</c:v>
                </c:pt>
                <c:pt idx="9">
                  <c:v>0.65</c:v>
                </c:pt>
              </c:numCache>
            </c:numRef>
          </c:val>
          <c:extLst>
            <c:ext xmlns:c16="http://schemas.microsoft.com/office/drawing/2014/chart" uri="{C3380CC4-5D6E-409C-BE32-E72D297353CC}">
              <c16:uniqueId val="{00000004-EE0C-4D4F-8955-593A5F55E273}"/>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0.86</c:v>
                </c:pt>
                <c:pt idx="8">
                  <c:v>#N/A</c:v>
                </c:pt>
                <c:pt idx="9">
                  <c:v>0.71</c:v>
                </c:pt>
              </c:numCache>
            </c:numRef>
          </c:val>
          <c:extLst>
            <c:ext xmlns:c16="http://schemas.microsoft.com/office/drawing/2014/chart" uri="{C3380CC4-5D6E-409C-BE32-E72D297353CC}">
              <c16:uniqueId val="{00000005-EE0C-4D4F-8955-593A5F55E273}"/>
            </c:ext>
          </c:extLst>
        </c:ser>
        <c:ser>
          <c:idx val="6"/>
          <c:order val="6"/>
          <c:tx>
            <c:strRef>
              <c:f>データシート!$A$33</c:f>
              <c:strCache>
                <c:ptCount val="1"/>
                <c:pt idx="0">
                  <c:v>地方消費税清算</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0.52</c:v>
                </c:pt>
                <c:pt idx="4">
                  <c:v>#N/A</c:v>
                </c:pt>
                <c:pt idx="5">
                  <c:v>0.75</c:v>
                </c:pt>
                <c:pt idx="6">
                  <c:v>#N/A</c:v>
                </c:pt>
                <c:pt idx="7">
                  <c:v>0.05</c:v>
                </c:pt>
                <c:pt idx="8">
                  <c:v>#N/A</c:v>
                </c:pt>
                <c:pt idx="9">
                  <c:v>0.81</c:v>
                </c:pt>
              </c:numCache>
            </c:numRef>
          </c:val>
          <c:extLst>
            <c:ext xmlns:c16="http://schemas.microsoft.com/office/drawing/2014/chart" uri="{C3380CC4-5D6E-409C-BE32-E72D297353CC}">
              <c16:uniqueId val="{00000006-EE0C-4D4F-8955-593A5F55E273}"/>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1.58</c:v>
                </c:pt>
                <c:pt idx="2">
                  <c:v>#N/A</c:v>
                </c:pt>
                <c:pt idx="3">
                  <c:v>1.88</c:v>
                </c:pt>
                <c:pt idx="4">
                  <c:v>#N/A</c:v>
                </c:pt>
                <c:pt idx="5">
                  <c:v>2.15</c:v>
                </c:pt>
                <c:pt idx="6">
                  <c:v>#N/A</c:v>
                </c:pt>
                <c:pt idx="7">
                  <c:v>2.5099999999999998</c:v>
                </c:pt>
                <c:pt idx="8">
                  <c:v>#N/A</c:v>
                </c:pt>
                <c:pt idx="9">
                  <c:v>2.76</c:v>
                </c:pt>
              </c:numCache>
            </c:numRef>
          </c:val>
          <c:extLst>
            <c:ext xmlns:c16="http://schemas.microsoft.com/office/drawing/2014/chart" uri="{C3380CC4-5D6E-409C-BE32-E72D297353CC}">
              <c16:uniqueId val="{00000007-EE0C-4D4F-8955-593A5F55E273}"/>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3.96</c:v>
                </c:pt>
                <c:pt idx="2">
                  <c:v>#N/A</c:v>
                </c:pt>
                <c:pt idx="3">
                  <c:v>3.99</c:v>
                </c:pt>
                <c:pt idx="4">
                  <c:v>#N/A</c:v>
                </c:pt>
                <c:pt idx="5">
                  <c:v>4.32</c:v>
                </c:pt>
                <c:pt idx="6">
                  <c:v>#N/A</c:v>
                </c:pt>
                <c:pt idx="7">
                  <c:v>4.13</c:v>
                </c:pt>
                <c:pt idx="8">
                  <c:v>#N/A</c:v>
                </c:pt>
                <c:pt idx="9">
                  <c:v>4</c:v>
                </c:pt>
              </c:numCache>
            </c:numRef>
          </c:val>
          <c:extLst>
            <c:ext xmlns:c16="http://schemas.microsoft.com/office/drawing/2014/chart" uri="{C3380CC4-5D6E-409C-BE32-E72D297353CC}">
              <c16:uniqueId val="{00000008-EE0C-4D4F-8955-593A5F55E273}"/>
            </c:ext>
          </c:extLst>
        </c:ser>
        <c:ser>
          <c:idx val="9"/>
          <c:order val="9"/>
          <c:tx>
            <c:strRef>
              <c:f>データシート!$A$36</c:f>
              <c:strCache>
                <c:ptCount val="1"/>
                <c:pt idx="0">
                  <c:v>造成土地管理事業会計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#N/A</c:v>
                </c:pt>
                <c:pt idx="3">
                  <c:v>9.41</c:v>
                </c:pt>
                <c:pt idx="4">
                  <c:v>#N/A</c:v>
                </c:pt>
                <c:pt idx="5">
                  <c:v>10.41</c:v>
                </c:pt>
                <c:pt idx="6">
                  <c:v>#N/A</c:v>
                </c:pt>
                <c:pt idx="7">
                  <c:v>11.98</c:v>
                </c:pt>
                <c:pt idx="8">
                  <c:v>#N/A</c:v>
                </c:pt>
                <c:pt idx="9">
                  <c:v>7.25</c:v>
                </c:pt>
              </c:numCache>
            </c:numRef>
          </c:val>
          <c:extLst>
            <c:ext xmlns:c16="http://schemas.microsoft.com/office/drawing/2014/chart" uri="{C3380CC4-5D6E-409C-BE32-E72D297353CC}">
              <c16:uniqueId val="{00000009-EE0C-4D4F-8955-593A5F55E273}"/>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138551</c:v>
                </c:pt>
                <c:pt idx="5">
                  <c:v>141799</c:v>
                </c:pt>
                <c:pt idx="8">
                  <c:v>149333</c:v>
                </c:pt>
                <c:pt idx="11">
                  <c:v>150240</c:v>
                </c:pt>
                <c:pt idx="14">
                  <c:v>148277</c:v>
                </c:pt>
              </c:numCache>
            </c:numRef>
          </c:val>
          <c:extLst>
            <c:ext xmlns:c16="http://schemas.microsoft.com/office/drawing/2014/chart" uri="{C3380CC4-5D6E-409C-BE32-E72D297353CC}">
              <c16:uniqueId val="{00000000-DA68-4B15-AF58-3A60437917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17</c:v>
                </c:pt>
                <c:pt idx="3">
                  <c:v>3</c:v>
                </c:pt>
                <c:pt idx="6">
                  <c:v>2</c:v>
                </c:pt>
                <c:pt idx="9">
                  <c:v>2</c:v>
                </c:pt>
                <c:pt idx="12">
                  <c:v>4</c:v>
                </c:pt>
              </c:numCache>
            </c:numRef>
          </c:val>
          <c:extLst>
            <c:ext xmlns:c16="http://schemas.microsoft.com/office/drawing/2014/chart" uri="{C3380CC4-5D6E-409C-BE32-E72D297353CC}">
              <c16:uniqueId val="{00000001-DA68-4B15-AF58-3A60437917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3605</c:v>
                </c:pt>
                <c:pt idx="3">
                  <c:v>3518</c:v>
                </c:pt>
                <c:pt idx="6">
                  <c:v>3301</c:v>
                </c:pt>
                <c:pt idx="9">
                  <c:v>2983</c:v>
                </c:pt>
                <c:pt idx="12">
                  <c:v>2903</c:v>
                </c:pt>
              </c:numCache>
            </c:numRef>
          </c:val>
          <c:extLst>
            <c:ext xmlns:c16="http://schemas.microsoft.com/office/drawing/2014/chart" uri="{C3380CC4-5D6E-409C-BE32-E72D297353CC}">
              <c16:uniqueId val="{00000002-DA68-4B15-AF58-3A60437917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51</c:v>
                </c:pt>
                <c:pt idx="3">
                  <c:v>34</c:v>
                </c:pt>
                <c:pt idx="6">
                  <c:v>22</c:v>
                </c:pt>
                <c:pt idx="9">
                  <c:v>8</c:v>
                </c:pt>
                <c:pt idx="12">
                  <c:v>0</c:v>
                </c:pt>
              </c:numCache>
            </c:numRef>
          </c:val>
          <c:extLst>
            <c:ext xmlns:c16="http://schemas.microsoft.com/office/drawing/2014/chart" uri="{C3380CC4-5D6E-409C-BE32-E72D297353CC}">
              <c16:uniqueId val="{00000003-DA68-4B15-AF58-3A60437917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5177</c:v>
                </c:pt>
                <c:pt idx="3">
                  <c:v>5418</c:v>
                </c:pt>
                <c:pt idx="6">
                  <c:v>5561</c:v>
                </c:pt>
                <c:pt idx="9">
                  <c:v>4237</c:v>
                </c:pt>
                <c:pt idx="12">
                  <c:v>3866</c:v>
                </c:pt>
              </c:numCache>
            </c:numRef>
          </c:val>
          <c:extLst>
            <c:ext xmlns:c16="http://schemas.microsoft.com/office/drawing/2014/chart" uri="{C3380CC4-5D6E-409C-BE32-E72D297353CC}">
              <c16:uniqueId val="{00000004-DA68-4B15-AF58-3A60437917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118315</c:v>
                </c:pt>
                <c:pt idx="3">
                  <c:v>121157</c:v>
                </c:pt>
                <c:pt idx="6">
                  <c:v>122909</c:v>
                </c:pt>
                <c:pt idx="9">
                  <c:v>124971</c:v>
                </c:pt>
                <c:pt idx="12">
                  <c:v>125619</c:v>
                </c:pt>
              </c:numCache>
            </c:numRef>
          </c:val>
          <c:extLst>
            <c:ext xmlns:c16="http://schemas.microsoft.com/office/drawing/2014/chart" uri="{C3380CC4-5D6E-409C-BE32-E72D297353CC}">
              <c16:uniqueId val="{00000005-DA68-4B15-AF58-3A60437917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19320</c:v>
                </c:pt>
                <c:pt idx="3">
                  <c:v>17313</c:v>
                </c:pt>
                <c:pt idx="6">
                  <c:v>14627</c:v>
                </c:pt>
                <c:pt idx="9">
                  <c:v>18017</c:v>
                </c:pt>
                <c:pt idx="12">
                  <c:v>14155</c:v>
                </c:pt>
              </c:numCache>
            </c:numRef>
          </c:val>
          <c:extLst>
            <c:ext xmlns:c16="http://schemas.microsoft.com/office/drawing/2014/chart" uri="{C3380CC4-5D6E-409C-BE32-E72D297353CC}">
              <c16:uniqueId val="{00000006-DA68-4B15-AF58-3A60437917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87865</c:v>
                </c:pt>
                <c:pt idx="3">
                  <c:v>86638</c:v>
                </c:pt>
                <c:pt idx="6">
                  <c:v>86401</c:v>
                </c:pt>
                <c:pt idx="9">
                  <c:v>82379</c:v>
                </c:pt>
                <c:pt idx="12">
                  <c:v>81765</c:v>
                </c:pt>
              </c:numCache>
            </c:numRef>
          </c:val>
          <c:extLst>
            <c:ext xmlns:c16="http://schemas.microsoft.com/office/drawing/2014/chart" uri="{C3380CC4-5D6E-409C-BE32-E72D297353CC}">
              <c16:uniqueId val="{00000007-DA68-4B15-AF58-3A6043791765}"/>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95799</c:v>
                </c:pt>
                <c:pt idx="2">
                  <c:v>#N/A</c:v>
                </c:pt>
                <c:pt idx="3">
                  <c:v>#N/A</c:v>
                </c:pt>
                <c:pt idx="4">
                  <c:v>92282</c:v>
                </c:pt>
                <c:pt idx="5">
                  <c:v>#N/A</c:v>
                </c:pt>
                <c:pt idx="6">
                  <c:v>#N/A</c:v>
                </c:pt>
                <c:pt idx="7">
                  <c:v>83490</c:v>
                </c:pt>
                <c:pt idx="8">
                  <c:v>#N/A</c:v>
                </c:pt>
                <c:pt idx="9">
                  <c:v>#N/A</c:v>
                </c:pt>
                <c:pt idx="10">
                  <c:v>82357</c:v>
                </c:pt>
                <c:pt idx="11">
                  <c:v>#N/A</c:v>
                </c:pt>
                <c:pt idx="12">
                  <c:v>#N/A</c:v>
                </c:pt>
                <c:pt idx="13">
                  <c:v>80035</c:v>
                </c:pt>
                <c:pt idx="14">
                  <c:v>#N/A</c:v>
                </c:pt>
              </c:numCache>
            </c:numRef>
          </c:val>
          <c:smooth val="0"/>
          <c:extLst>
            <c:ext xmlns:c16="http://schemas.microsoft.com/office/drawing/2014/chart" uri="{C3380CC4-5D6E-409C-BE32-E72D297353CC}">
              <c16:uniqueId val="{00000008-DA68-4B15-AF58-3A6043791765}"/>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1883601</c:v>
                </c:pt>
                <c:pt idx="5">
                  <c:v>1898231</c:v>
                </c:pt>
                <c:pt idx="8">
                  <c:v>1912203</c:v>
                </c:pt>
                <c:pt idx="11">
                  <c:v>1915699</c:v>
                </c:pt>
                <c:pt idx="14">
                  <c:v>1918536</c:v>
                </c:pt>
              </c:numCache>
            </c:numRef>
          </c:val>
          <c:extLst>
            <c:ext xmlns:c16="http://schemas.microsoft.com/office/drawing/2014/chart" uri="{C3380CC4-5D6E-409C-BE32-E72D297353CC}">
              <c16:uniqueId val="{00000000-E45E-4B80-A063-AA6B14C6CD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110723</c:v>
                </c:pt>
                <c:pt idx="5">
                  <c:v>101343</c:v>
                </c:pt>
                <c:pt idx="8">
                  <c:v>91529</c:v>
                </c:pt>
                <c:pt idx="11">
                  <c:v>79043</c:v>
                </c:pt>
                <c:pt idx="14">
                  <c:v>71689</c:v>
                </c:pt>
              </c:numCache>
            </c:numRef>
          </c:val>
          <c:extLst>
            <c:ext xmlns:c16="http://schemas.microsoft.com/office/drawing/2014/chart" uri="{C3380CC4-5D6E-409C-BE32-E72D297353CC}">
              <c16:uniqueId val="{00000001-E45E-4B80-A063-AA6B14C6CD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559964</c:v>
                </c:pt>
                <c:pt idx="5">
                  <c:v>591470</c:v>
                </c:pt>
                <c:pt idx="8">
                  <c:v>643056</c:v>
                </c:pt>
                <c:pt idx="11">
                  <c:v>751705</c:v>
                </c:pt>
                <c:pt idx="14">
                  <c:v>761117</c:v>
                </c:pt>
              </c:numCache>
            </c:numRef>
          </c:val>
          <c:extLst>
            <c:ext xmlns:c16="http://schemas.microsoft.com/office/drawing/2014/chart" uri="{C3380CC4-5D6E-409C-BE32-E72D297353CC}">
              <c16:uniqueId val="{00000002-E45E-4B80-A063-AA6B14C6CD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5E-4B80-A063-AA6B14C6CD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5E-4B80-A063-AA6B14C6CD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1351</c:v>
                </c:pt>
                <c:pt idx="3">
                  <c:v>2571</c:v>
                </c:pt>
                <c:pt idx="6">
                  <c:v>2461</c:v>
                </c:pt>
                <c:pt idx="9">
                  <c:v>2477</c:v>
                </c:pt>
                <c:pt idx="12">
                  <c:v>3203</c:v>
                </c:pt>
              </c:numCache>
            </c:numRef>
          </c:val>
          <c:extLst>
            <c:ext xmlns:c16="http://schemas.microsoft.com/office/drawing/2014/chart" uri="{C3380CC4-5D6E-409C-BE32-E72D297353CC}">
              <c16:uniqueId val="{00000005-E45E-4B80-A063-AA6B14C6CD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457199</c:v>
                </c:pt>
                <c:pt idx="3">
                  <c:v>439477</c:v>
                </c:pt>
                <c:pt idx="6">
                  <c:v>382660</c:v>
                </c:pt>
                <c:pt idx="9">
                  <c:v>373252</c:v>
                </c:pt>
                <c:pt idx="12">
                  <c:v>356451</c:v>
                </c:pt>
              </c:numCache>
            </c:numRef>
          </c:val>
          <c:extLst>
            <c:ext xmlns:c16="http://schemas.microsoft.com/office/drawing/2014/chart" uri="{C3380CC4-5D6E-409C-BE32-E72D297353CC}">
              <c16:uniqueId val="{00000006-E45E-4B80-A063-AA6B14C6CD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74</c:v>
                </c:pt>
                <c:pt idx="3">
                  <c:v>34</c:v>
                </c:pt>
                <c:pt idx="6">
                  <c:v>9</c:v>
                </c:pt>
                <c:pt idx="9">
                  <c:v>0</c:v>
                </c:pt>
                <c:pt idx="12">
                  <c:v>0</c:v>
                </c:pt>
              </c:numCache>
            </c:numRef>
          </c:val>
          <c:extLst>
            <c:ext xmlns:c16="http://schemas.microsoft.com/office/drawing/2014/chart" uri="{C3380CC4-5D6E-409C-BE32-E72D297353CC}">
              <c16:uniqueId val="{00000007-E45E-4B80-A063-AA6B14C6CD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40421</c:v>
                </c:pt>
                <c:pt idx="3">
                  <c:v>43437</c:v>
                </c:pt>
                <c:pt idx="6">
                  <c:v>46904</c:v>
                </c:pt>
                <c:pt idx="9">
                  <c:v>44183</c:v>
                </c:pt>
                <c:pt idx="12">
                  <c:v>46618</c:v>
                </c:pt>
              </c:numCache>
            </c:numRef>
          </c:val>
          <c:extLst>
            <c:ext xmlns:c16="http://schemas.microsoft.com/office/drawing/2014/chart" uri="{C3380CC4-5D6E-409C-BE32-E72D297353CC}">
              <c16:uniqueId val="{00000008-E45E-4B80-A063-AA6B14C6CD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42418</c:v>
                </c:pt>
                <c:pt idx="3">
                  <c:v>38390</c:v>
                </c:pt>
                <c:pt idx="6">
                  <c:v>33361</c:v>
                </c:pt>
                <c:pt idx="9">
                  <c:v>29346</c:v>
                </c:pt>
                <c:pt idx="12">
                  <c:v>25079</c:v>
                </c:pt>
              </c:numCache>
            </c:numRef>
          </c:val>
          <c:extLst>
            <c:ext xmlns:c16="http://schemas.microsoft.com/office/drawing/2014/chart" uri="{C3380CC4-5D6E-409C-BE32-E72D297353CC}">
              <c16:uniqueId val="{00000009-E45E-4B80-A063-AA6B14C6CD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3458021</c:v>
                </c:pt>
                <c:pt idx="3">
                  <c:v>3502057</c:v>
                </c:pt>
                <c:pt idx="6">
                  <c:v>3558297</c:v>
                </c:pt>
                <c:pt idx="9">
                  <c:v>3597358</c:v>
                </c:pt>
                <c:pt idx="12">
                  <c:v>3614654</c:v>
                </c:pt>
              </c:numCache>
            </c:numRef>
          </c:val>
          <c:extLst>
            <c:ext xmlns:c16="http://schemas.microsoft.com/office/drawing/2014/chart" uri="{C3380CC4-5D6E-409C-BE32-E72D297353CC}">
              <c16:uniqueId val="{0000000A-E45E-4B80-A063-AA6B14C6CDF4}"/>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1445197</c:v>
                </c:pt>
                <c:pt idx="2">
                  <c:v>#N/A</c:v>
                </c:pt>
                <c:pt idx="3">
                  <c:v>#N/A</c:v>
                </c:pt>
                <c:pt idx="4">
                  <c:v>1434924</c:v>
                </c:pt>
                <c:pt idx="5">
                  <c:v>#N/A</c:v>
                </c:pt>
                <c:pt idx="6">
                  <c:v>#N/A</c:v>
                </c:pt>
                <c:pt idx="7">
                  <c:v>1376902</c:v>
                </c:pt>
                <c:pt idx="8">
                  <c:v>#N/A</c:v>
                </c:pt>
                <c:pt idx="9">
                  <c:v>#N/A</c:v>
                </c:pt>
                <c:pt idx="10">
                  <c:v>1300168</c:v>
                </c:pt>
                <c:pt idx="11">
                  <c:v>#N/A</c:v>
                </c:pt>
                <c:pt idx="12">
                  <c:v>#N/A</c:v>
                </c:pt>
                <c:pt idx="13">
                  <c:v>1294662</c:v>
                </c:pt>
                <c:pt idx="14">
                  <c:v>#N/A</c:v>
                </c:pt>
              </c:numCache>
            </c:numRef>
          </c:val>
          <c:smooth val="0"/>
          <c:extLst>
            <c:ext xmlns:c16="http://schemas.microsoft.com/office/drawing/2014/chart" uri="{C3380CC4-5D6E-409C-BE32-E72D297353CC}">
              <c16:uniqueId val="{0000000B-E45E-4B80-A063-AA6B14C6CDF4}"/>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46973</c:v>
                </c:pt>
                <c:pt idx="1">
                  <c:v>46580</c:v>
                </c:pt>
                <c:pt idx="2">
                  <c:v>50588</c:v>
                </c:pt>
              </c:numCache>
            </c:numRef>
          </c:val>
          <c:extLst>
            <c:ext xmlns:c16="http://schemas.microsoft.com/office/drawing/2014/chart" uri="{C3380CC4-5D6E-409C-BE32-E72D297353CC}">
              <c16:uniqueId val="{00000000-B00D-4110-B598-C11B7E5FE7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35736</c:v>
                </c:pt>
                <c:pt idx="1">
                  <c:v>35941</c:v>
                </c:pt>
                <c:pt idx="2">
                  <c:v>36126</c:v>
                </c:pt>
              </c:numCache>
            </c:numRef>
          </c:val>
          <c:extLst>
            <c:ext xmlns:c16="http://schemas.microsoft.com/office/drawing/2014/chart" uri="{C3380CC4-5D6E-409C-BE32-E72D297353CC}">
              <c16:uniqueId val="{00000001-B00D-4110-B598-C11B7E5FE7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116539</c:v>
                </c:pt>
                <c:pt idx="1">
                  <c:v>178949</c:v>
                </c:pt>
                <c:pt idx="2">
                  <c:v>161902</c:v>
                </c:pt>
              </c:numCache>
            </c:numRef>
          </c:val>
          <c:extLst>
            <c:ext xmlns:c16="http://schemas.microsoft.com/office/drawing/2014/chart" uri="{C3380CC4-5D6E-409C-BE32-E72D297353CC}">
              <c16:uniqueId val="{00000002-B00D-4110-B598-C11B7E5FE7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建設地方債等の減少や、近年の低金利により元利償還金等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また、元利償還金に係る特定財源の額等が減少したことにより、算入公債費等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も減少となったが、元利償還金等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の減少幅の方が大きかったため、結果として、実質公債費比率の分子全体（</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今後も引き続き、比率に留意しながら、健全な財政運営を行う。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減債基金積立相当額の積立ルールが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年償還で毎年度の積立額を発行額の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として設定しているのに対して、本県においては、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年償還（</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年据置）で毎年度の発行額の積立額を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として設定しているため、減債基金残高と減債基金積立相当額に乖離が生じているが、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年間の積立総額は同じであり、かつ、必要額を計画的に積み立てている。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建設地方債等の残高が減少していることや、職員の若返りや対象職員数の減等により退職手当負担見込額が減少していること、また、県債管理基金や財政調整基金等の充当可能な基金残高が増加していることなどから、将来負担比率の分子は減少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今後も引き続き、比率に留意しながら、健全な財政運営を行う。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・減債基金は、運用益の積立てにより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・その他特定目的基金は、令和元年度に発生した台風等災害からの復旧・復興事業等の財源として災害復興・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地域再生基金を活用したこと等により、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・財政調整基金及び減債基金については、引き続き、県税収入の確保や予算の執行段階での経費の削減等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により取崩額の縮小に努めるほか、決算剰余金の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を着実に積み立てるとともに、財政状況も勘案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しながら更なる積立てを行うなどにより、必要な水準が維持できるよう残高の確保に努めていく。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・県有施設長寿命化等推進基金：県有施設の改修による長寿命化、改築による更新等の推進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・社会資本整備等推進基金：県の将来の発展等に向けた社会資本整備に活用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・災害復興・地域再生基金：災害の予防及び復旧、災害からの復興並びに災害により活力が低下した地域の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再生に活用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・災害復興・地域再生基金：令和元年度に発生した台風等災害からの復旧・復興事業等の財源として活用した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・地域医療介護総合確保基金：医療・介護従事者の確保や、介護施設等の整備に係る事業等の財源として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・警察本部庁舎等建設基金：新庁舎建設等事業（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億円充当したことにより減少。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年間で必要と見込む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億円を確保したところだが、今後の更新需要など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も見据え、財政状況を勘案しつつ残高の確保に努めていく。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相当（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を着実に積み立てるとともに、財政状況も勘案しながら更なる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積立てを行うなどにより、必要な水準が維持できるよう残高の確保に努めていく。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億円）の積立てにより微増。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・財政状況も勘案しながら更なる積立てを行うなどにより、必要な水準が維持できるよう残高の確保に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6,319,772
6,154,626
5,157.60
1,709,086,222
1,655,110,824
16,887,334
1,063,461,359
3,078,437,466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展に伴う社会保障関係経費の増加や過去に大量発行した臨時財政対策債に係る公債費の増加により、基準財政需要額が増加傾向にある一方、地方消費税等の税収増により、基準財政収入額も増加していることから、財政力指数はほぼ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今後とも、事務事業の見直しや県税収入等の自主財源の確保により、持続可能な財政構造の確立に努めていく。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7" name="直線コネクタ 66"/>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68"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0" name="直線コネクタ 69"/>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3" name="直線コネクタ 72"/>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6" name="直線コネクタ 75"/>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78" name="テキスト ボックス 77"/>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6" name="楕円 85"/>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7"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88" name="楕円 87"/>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89" name="テキスト ボックス 88"/>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0" name="楕円 89"/>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1" name="テキスト ボックス 90"/>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2" name="楕円 91"/>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3" name="テキスト ボックス 92"/>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4" name="楕円 93"/>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5" name="テキスト ボックス 94"/>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令和元年度は、税収等の経常的収入が増加したものの、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増加傾向にある社会保障関係経費や公債費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の伸びが上回ったことから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３年ぶりに</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が１．２</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上昇した。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事務事業の見直しや県税収入等の自主財源の確保により、持続可能な財政構造の確立に努めていく。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1" name="直線コネクタ 120"/>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5" name="直線コネクタ 12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165100</xdr:rowOff>
    </xdr:to>
    <xdr:cxnSp macro="">
      <xdr:nvCxnSpPr>
        <xdr:cNvPr id="126" name="直線コネクタ 125"/>
        <xdr:cNvCxnSpPr/>
      </xdr:nvCxnSpPr>
      <xdr:spPr>
        <a:xfrm>
          <a:off x="4114800" y="105054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7"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28" name="フローチャート: 判断 127"/>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167640</xdr:rowOff>
    </xdr:to>
    <xdr:cxnSp macro="">
      <xdr:nvCxnSpPr>
        <xdr:cNvPr id="129" name="直線コネクタ 128"/>
        <xdr:cNvCxnSpPr/>
      </xdr:nvCxnSpPr>
      <xdr:spPr>
        <a:xfrm flipV="1">
          <a:off x="3225800" y="105054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0" name="フローチャート: 判断 129"/>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1" name="テキスト ボックス 130"/>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63</xdr:row>
      <xdr:rowOff>17780</xdr:rowOff>
    </xdr:to>
    <xdr:cxnSp macro="">
      <xdr:nvCxnSpPr>
        <xdr:cNvPr id="132" name="直線コネクタ 131"/>
        <xdr:cNvCxnSpPr/>
      </xdr:nvCxnSpPr>
      <xdr:spPr>
        <a:xfrm flipV="1">
          <a:off x="2336800" y="1062609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3" name="フローチャート: 判断 132"/>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4" name="テキスト ボックス 13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63</xdr:row>
      <xdr:rowOff>17780</xdr:rowOff>
    </xdr:to>
    <xdr:cxnSp macro="">
      <xdr:nvCxnSpPr>
        <xdr:cNvPr id="135" name="直線コネクタ 134"/>
        <xdr:cNvCxnSpPr/>
      </xdr:nvCxnSpPr>
      <xdr:spPr>
        <a:xfrm>
          <a:off x="1447800" y="1062609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6" name="フローチャート: 判断 135"/>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37" name="テキスト ボックス 136"/>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38" name="フローチャート: 判断 137"/>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39" name="テキスト ボックス 138"/>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5" name="楕円 144"/>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46"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47" name="楕円 146"/>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48" name="テキスト ボックス 147"/>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49" name="楕円 148"/>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0" name="テキスト ボックス 149"/>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1" name="楕円 150"/>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2" name="テキスト ボックス 15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3" name="楕円 152"/>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54" name="テキスト ボックス 153"/>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年度は、職員構成の若返り等により人件費が減少した一方、公共施設の維持管理などの委託料や</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台風被害等からの復興事業に係る委託料の増などにより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物件費が増加したことから、人口一人当たり人件費・物件費等の決算額が増加した。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引き続き、業務の効率化や事務事業の見直しにより、経費節減に努め、内部関係経費等の抑制に努めていく。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2" name="直線コネクタ 181"/>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3" name="人件費・物件費等の状況最小値テキスト"/>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4" name="直線コネクタ 183"/>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5" name="人件費・物件費等の状況最大値テキスト"/>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6" name="直線コネクタ 185"/>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106800</xdr:rowOff>
    </xdr:from>
    <xdr:to>
      <xdr:col>23</xdr:col>
      <xdr:colOff>133350</xdr:colOff>
      <xdr:row>82</xdr:row>
      <xdr:rowOff>110714</xdr:rowOff>
    </xdr:to>
    <xdr:cxnSp macro="">
      <xdr:nvCxnSpPr>
        <xdr:cNvPr id="187" name="直線コネクタ 186"/>
        <xdr:cNvCxnSpPr/>
      </xdr:nvCxnSpPr>
      <xdr:spPr>
        <a:xfrm>
          <a:off x="4114800" y="14165700"/>
          <a:ext cx="8382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96539</xdr:rowOff>
    </xdr:from>
    <xdr:ext cx="762000" cy="259045"/>
    <xdr:sp macro="" textlink="">
      <xdr:nvSpPr>
        <xdr:cNvPr id="188" name="人件費・物件費等の状況平均値テキスト"/>
        <xdr:cNvSpPr txBox="1"/>
      </xdr:nvSpPr>
      <xdr:spPr>
        <a:xfrm>
          <a:off x="5041900" y="141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89" name="フローチャート: 判断 188"/>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103032</xdr:rowOff>
    </xdr:from>
    <xdr:to>
      <xdr:col>19</xdr:col>
      <xdr:colOff>133350</xdr:colOff>
      <xdr:row>82</xdr:row>
      <xdr:rowOff>106800</xdr:rowOff>
    </xdr:to>
    <xdr:cxnSp macro="">
      <xdr:nvCxnSpPr>
        <xdr:cNvPr id="190" name="直線コネクタ 189"/>
        <xdr:cNvCxnSpPr/>
      </xdr:nvCxnSpPr>
      <xdr:spPr>
        <a:xfrm>
          <a:off x="3225800" y="14161932"/>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1" name="フローチャート: 判断 190"/>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33397</xdr:rowOff>
    </xdr:from>
    <xdr:ext cx="736600" cy="259045"/>
    <xdr:sp macro="" textlink="">
      <xdr:nvSpPr>
        <xdr:cNvPr id="192" name="テキスト ボックス 191"/>
        <xdr:cNvSpPr txBox="1"/>
      </xdr:nvSpPr>
      <xdr:spPr>
        <a:xfrm>
          <a:off x="3733800" y="1426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103032</xdr:rowOff>
    </xdr:from>
    <xdr:to>
      <xdr:col>15</xdr:col>
      <xdr:colOff>82550</xdr:colOff>
      <xdr:row>83</xdr:row>
      <xdr:rowOff>1815</xdr:rowOff>
    </xdr:to>
    <xdr:cxnSp macro="">
      <xdr:nvCxnSpPr>
        <xdr:cNvPr id="193" name="直線コネクタ 192"/>
        <xdr:cNvCxnSpPr/>
      </xdr:nvCxnSpPr>
      <xdr:spPr>
        <a:xfrm flipV="1">
          <a:off x="2336800" y="14161932"/>
          <a:ext cx="889000" cy="7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4" name="フローチャート: 判断 193"/>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30179</xdr:rowOff>
    </xdr:from>
    <xdr:ext cx="762000" cy="259045"/>
    <xdr:sp macro="" textlink="">
      <xdr:nvSpPr>
        <xdr:cNvPr id="195" name="テキスト ボックス 194"/>
        <xdr:cNvSpPr txBox="1"/>
      </xdr:nvSpPr>
      <xdr:spPr>
        <a:xfrm>
          <a:off x="2844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1815</xdr:rowOff>
    </xdr:from>
    <xdr:to>
      <xdr:col>11</xdr:col>
      <xdr:colOff>31750</xdr:colOff>
      <xdr:row>83</xdr:row>
      <xdr:rowOff>6373</xdr:rowOff>
    </xdr:to>
    <xdr:cxnSp macro="">
      <xdr:nvCxnSpPr>
        <xdr:cNvPr id="196" name="直線コネクタ 195"/>
        <xdr:cNvCxnSpPr/>
      </xdr:nvCxnSpPr>
      <xdr:spPr>
        <a:xfrm flipV="1">
          <a:off x="1447800" y="14232165"/>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7" name="フローチャート: 判断 196"/>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156286</xdr:rowOff>
    </xdr:from>
    <xdr:ext cx="762000" cy="259045"/>
    <xdr:sp macro="" textlink="">
      <xdr:nvSpPr>
        <xdr:cNvPr id="198" name="テキスト ボックス 197"/>
        <xdr:cNvSpPr txBox="1"/>
      </xdr:nvSpPr>
      <xdr:spPr>
        <a:xfrm>
          <a:off x="1955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199" name="フローチャート: 判断 198"/>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154717</xdr:rowOff>
    </xdr:from>
    <xdr:ext cx="762000" cy="259045"/>
    <xdr:sp macro="" textlink="">
      <xdr:nvSpPr>
        <xdr:cNvPr id="200" name="テキスト ボックス 199"/>
        <xdr:cNvSpPr txBox="1"/>
      </xdr:nvSpPr>
      <xdr:spPr>
        <a:xfrm>
          <a:off x="1066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59914</xdr:rowOff>
    </xdr:from>
    <xdr:to>
      <xdr:col>23</xdr:col>
      <xdr:colOff>184150</xdr:colOff>
      <xdr:row>82</xdr:row>
      <xdr:rowOff>161514</xdr:rowOff>
    </xdr:to>
    <xdr:sp macro="" textlink="">
      <xdr:nvSpPr>
        <xdr:cNvPr id="206" name="楕円 205"/>
        <xdr:cNvSpPr/>
      </xdr:nvSpPr>
      <xdr:spPr>
        <a:xfrm>
          <a:off x="4902200" y="1411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76441</xdr:rowOff>
    </xdr:from>
    <xdr:ext cx="762000" cy="259045"/>
    <xdr:sp macro="" textlink="">
      <xdr:nvSpPr>
        <xdr:cNvPr id="207" name="人件費・物件費等の状況該当値テキスト"/>
        <xdr:cNvSpPr txBox="1"/>
      </xdr:nvSpPr>
      <xdr:spPr>
        <a:xfrm>
          <a:off x="5041900" y="1396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56000</xdr:rowOff>
    </xdr:from>
    <xdr:to>
      <xdr:col>19</xdr:col>
      <xdr:colOff>184150</xdr:colOff>
      <xdr:row>82</xdr:row>
      <xdr:rowOff>157600</xdr:rowOff>
    </xdr:to>
    <xdr:sp macro="" textlink="">
      <xdr:nvSpPr>
        <xdr:cNvPr id="208" name="楕円 207"/>
        <xdr:cNvSpPr/>
      </xdr:nvSpPr>
      <xdr:spPr>
        <a:xfrm>
          <a:off x="4064000" y="141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167777</xdr:rowOff>
    </xdr:from>
    <xdr:ext cx="736600" cy="259045"/>
    <xdr:sp macro="" textlink="">
      <xdr:nvSpPr>
        <xdr:cNvPr id="209" name="テキスト ボックス 208"/>
        <xdr:cNvSpPr txBox="1"/>
      </xdr:nvSpPr>
      <xdr:spPr>
        <a:xfrm>
          <a:off x="3733800" y="1388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52232</xdr:rowOff>
    </xdr:from>
    <xdr:to>
      <xdr:col>15</xdr:col>
      <xdr:colOff>133350</xdr:colOff>
      <xdr:row>82</xdr:row>
      <xdr:rowOff>153832</xdr:rowOff>
    </xdr:to>
    <xdr:sp macro="" textlink="">
      <xdr:nvSpPr>
        <xdr:cNvPr id="210" name="楕円 209"/>
        <xdr:cNvSpPr/>
      </xdr:nvSpPr>
      <xdr:spPr>
        <a:xfrm>
          <a:off x="3175000" y="1411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164009</xdr:rowOff>
    </xdr:from>
    <xdr:ext cx="762000" cy="259045"/>
    <xdr:sp macro="" textlink="">
      <xdr:nvSpPr>
        <xdr:cNvPr id="211" name="テキスト ボックス 210"/>
        <xdr:cNvSpPr txBox="1"/>
      </xdr:nvSpPr>
      <xdr:spPr>
        <a:xfrm>
          <a:off x="2844800" y="1388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122465</xdr:rowOff>
    </xdr:from>
    <xdr:to>
      <xdr:col>11</xdr:col>
      <xdr:colOff>82550</xdr:colOff>
      <xdr:row>83</xdr:row>
      <xdr:rowOff>52615</xdr:rowOff>
    </xdr:to>
    <xdr:sp macro="" textlink="">
      <xdr:nvSpPr>
        <xdr:cNvPr id="212" name="楕円 211"/>
        <xdr:cNvSpPr/>
      </xdr:nvSpPr>
      <xdr:spPr>
        <a:xfrm>
          <a:off x="2286000" y="141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62792</xdr:rowOff>
    </xdr:from>
    <xdr:ext cx="762000" cy="259045"/>
    <xdr:sp macro="" textlink="">
      <xdr:nvSpPr>
        <xdr:cNvPr id="213" name="テキスト ボックス 212"/>
        <xdr:cNvSpPr txBox="1"/>
      </xdr:nvSpPr>
      <xdr:spPr>
        <a:xfrm>
          <a:off x="1955800" y="139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127023</xdr:rowOff>
    </xdr:from>
    <xdr:to>
      <xdr:col>7</xdr:col>
      <xdr:colOff>31750</xdr:colOff>
      <xdr:row>83</xdr:row>
      <xdr:rowOff>57173</xdr:rowOff>
    </xdr:to>
    <xdr:sp macro="" textlink="">
      <xdr:nvSpPr>
        <xdr:cNvPr id="214" name="楕円 213"/>
        <xdr:cNvSpPr/>
      </xdr:nvSpPr>
      <xdr:spPr>
        <a:xfrm>
          <a:off x="1397000" y="141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67350</xdr:rowOff>
    </xdr:from>
    <xdr:ext cx="762000" cy="259045"/>
    <xdr:sp macro="" textlink="">
      <xdr:nvSpPr>
        <xdr:cNvPr id="215" name="テキスト ボックス 214"/>
        <xdr:cNvSpPr txBox="1"/>
      </xdr:nvSpPr>
      <xdr:spPr>
        <a:xfrm>
          <a:off x="1066800" y="1395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平成２４年度からの職制の見直しや平成２７年度からの給与制度の総合的見直しの実施などにより、低下傾向で推移している。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民間の給与水準並びに国及び他団体の状況も踏まえ、引き続き給与水準の適正化を図っていく。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2" name="直線コネクタ 241"/>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4" name="直線コネクタ 24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6" name="直線コネクタ 24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103716</xdr:rowOff>
    </xdr:to>
    <xdr:cxnSp macro="">
      <xdr:nvCxnSpPr>
        <xdr:cNvPr id="247" name="直線コネクタ 246"/>
        <xdr:cNvCxnSpPr/>
      </xdr:nvCxnSpPr>
      <xdr:spPr>
        <a:xfrm>
          <a:off x="16179800" y="14162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48" name="給与水準   （国との比較）平均値テキスト"/>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49" name="フローチャート: 判断 248"/>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12700</xdr:rowOff>
    </xdr:to>
    <xdr:cxnSp macro="">
      <xdr:nvCxnSpPr>
        <xdr:cNvPr id="250" name="直線コネクタ 249"/>
        <xdr:cNvCxnSpPr/>
      </xdr:nvCxnSpPr>
      <xdr:spPr>
        <a:xfrm flipV="1">
          <a:off x="15290800" y="141626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2" name="テキスト ボックス 251"/>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84</xdr:row>
      <xdr:rowOff>2116</xdr:rowOff>
    </xdr:to>
    <xdr:cxnSp macro="">
      <xdr:nvCxnSpPr>
        <xdr:cNvPr id="253" name="直線コネクタ 252"/>
        <xdr:cNvCxnSpPr/>
      </xdr:nvCxnSpPr>
      <xdr:spPr>
        <a:xfrm flipV="1">
          <a:off x="14401800" y="142430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4" name="フローチャート: 判断 25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55" name="テキスト ボックス 25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42334</xdr:rowOff>
    </xdr:to>
    <xdr:cxnSp macro="">
      <xdr:nvCxnSpPr>
        <xdr:cNvPr id="256" name="直線コネクタ 255"/>
        <xdr:cNvCxnSpPr/>
      </xdr:nvCxnSpPr>
      <xdr:spPr>
        <a:xfrm flipV="1">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58" name="テキスト ボックス 25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0" name="テキスト ボックス 25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66" name="楕円 265"/>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67"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68" name="楕円 267"/>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69" name="テキスト ボックス 268"/>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0" name="楕円 269"/>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1" name="テキスト ボックス 270"/>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72" name="楕円 271"/>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73" name="テキスト ボックス 272"/>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74" name="楕円 273"/>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75" name="テキスト ボックス 274"/>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成田国際空港警備隊の再編成に伴い職員数を削減したこと等から、類似団体平均の８９３．１３人を下回る８６５．６２人となっている。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県では、平成２５年度まで数次にわたり定員適正化計画を定め、定員の適正化に努めてきたところであり、一定の成果が得られたものと考えている。今後は、一定規模の職員数を確保しつつ、引き続き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3" name="直線コネクタ 302"/>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4" name="定員管理の状況最小値テキスト"/>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5" name="直線コネクタ 304"/>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6" name="定員管理の状況最大値テキスト"/>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7" name="直線コネクタ 306"/>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66334</xdr:rowOff>
    </xdr:from>
    <xdr:to>
      <xdr:col>81</xdr:col>
      <xdr:colOff>44450</xdr:colOff>
      <xdr:row>61</xdr:row>
      <xdr:rowOff>70034</xdr:rowOff>
    </xdr:to>
    <xdr:cxnSp macro="">
      <xdr:nvCxnSpPr>
        <xdr:cNvPr id="308" name="直線コネクタ 307"/>
        <xdr:cNvCxnSpPr/>
      </xdr:nvCxnSpPr>
      <xdr:spPr>
        <a:xfrm flipV="1">
          <a:off x="16179800" y="10524784"/>
          <a:ext cx="8382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42929</xdr:rowOff>
    </xdr:from>
    <xdr:ext cx="762000" cy="259045"/>
    <xdr:sp macro="" textlink="">
      <xdr:nvSpPr>
        <xdr:cNvPr id="309" name="定員管理の状況平均値テキスト"/>
        <xdr:cNvSpPr txBox="1"/>
      </xdr:nvSpPr>
      <xdr:spPr>
        <a:xfrm>
          <a:off x="17106900" y="1050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0" name="フローチャート: 判断 309"/>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70034</xdr:rowOff>
    </xdr:from>
    <xdr:to>
      <xdr:col>77</xdr:col>
      <xdr:colOff>44450</xdr:colOff>
      <xdr:row>61</xdr:row>
      <xdr:rowOff>82220</xdr:rowOff>
    </xdr:to>
    <xdr:cxnSp macro="">
      <xdr:nvCxnSpPr>
        <xdr:cNvPr id="311" name="直線コネクタ 310"/>
        <xdr:cNvCxnSpPr/>
      </xdr:nvCxnSpPr>
      <xdr:spPr>
        <a:xfrm flipV="1">
          <a:off x="15290800" y="10528484"/>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2" name="フローチャート: 判断 311"/>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128635</xdr:rowOff>
    </xdr:from>
    <xdr:ext cx="736600" cy="259045"/>
    <xdr:sp macro="" textlink="">
      <xdr:nvSpPr>
        <xdr:cNvPr id="313" name="テキスト ボックス 312"/>
        <xdr:cNvSpPr txBox="1"/>
      </xdr:nvSpPr>
      <xdr:spPr>
        <a:xfrm>
          <a:off x="15798800" y="1058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81556</xdr:rowOff>
    </xdr:from>
    <xdr:to>
      <xdr:col>72</xdr:col>
      <xdr:colOff>203200</xdr:colOff>
      <xdr:row>61</xdr:row>
      <xdr:rowOff>82220</xdr:rowOff>
    </xdr:to>
    <xdr:cxnSp macro="">
      <xdr:nvCxnSpPr>
        <xdr:cNvPr id="314" name="直線コネクタ 313"/>
        <xdr:cNvCxnSpPr/>
      </xdr:nvCxnSpPr>
      <xdr:spPr>
        <a:xfrm>
          <a:off x="14401800" y="10540006"/>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5" name="フローチャート: 判断 314"/>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118360</xdr:rowOff>
    </xdr:from>
    <xdr:ext cx="762000" cy="259045"/>
    <xdr:sp macro="" textlink="">
      <xdr:nvSpPr>
        <xdr:cNvPr id="316" name="テキスト ボックス 315"/>
        <xdr:cNvSpPr txBox="1"/>
      </xdr:nvSpPr>
      <xdr:spPr>
        <a:xfrm>
          <a:off x="14909800" y="1057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81556</xdr:rowOff>
    </xdr:from>
    <xdr:to>
      <xdr:col>68</xdr:col>
      <xdr:colOff>152400</xdr:colOff>
      <xdr:row>62</xdr:row>
      <xdr:rowOff>44369</xdr:rowOff>
    </xdr:to>
    <xdr:cxnSp macro="">
      <xdr:nvCxnSpPr>
        <xdr:cNvPr id="317" name="直線コネクタ 316"/>
        <xdr:cNvCxnSpPr/>
      </xdr:nvCxnSpPr>
      <xdr:spPr>
        <a:xfrm flipV="1">
          <a:off x="13512800" y="10540006"/>
          <a:ext cx="889000" cy="13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18" name="フローチャート: 判断 317"/>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19" name="テキスト ボックス 318"/>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0" name="フローチャート: 判断 319"/>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1055</xdr:rowOff>
    </xdr:from>
    <xdr:ext cx="762000" cy="259045"/>
    <xdr:sp macro="" textlink="">
      <xdr:nvSpPr>
        <xdr:cNvPr id="321" name="テキスト ボックス 320"/>
        <xdr:cNvSpPr txBox="1"/>
      </xdr:nvSpPr>
      <xdr:spPr>
        <a:xfrm>
          <a:off x="13131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15534</xdr:rowOff>
    </xdr:from>
    <xdr:to>
      <xdr:col>81</xdr:col>
      <xdr:colOff>95250</xdr:colOff>
      <xdr:row>61</xdr:row>
      <xdr:rowOff>117134</xdr:rowOff>
    </xdr:to>
    <xdr:sp macro="" textlink="">
      <xdr:nvSpPr>
        <xdr:cNvPr id="327" name="楕円 326"/>
        <xdr:cNvSpPr/>
      </xdr:nvSpPr>
      <xdr:spPr>
        <a:xfrm>
          <a:off x="16967200" y="104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32061</xdr:rowOff>
    </xdr:from>
    <xdr:ext cx="762000" cy="259045"/>
    <xdr:sp macro="" textlink="">
      <xdr:nvSpPr>
        <xdr:cNvPr id="328" name="定員管理の状況該当値テキスト"/>
        <xdr:cNvSpPr txBox="1"/>
      </xdr:nvSpPr>
      <xdr:spPr>
        <a:xfrm>
          <a:off x="17106900" y="1031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19234</xdr:rowOff>
    </xdr:from>
    <xdr:to>
      <xdr:col>77</xdr:col>
      <xdr:colOff>95250</xdr:colOff>
      <xdr:row>61</xdr:row>
      <xdr:rowOff>120834</xdr:rowOff>
    </xdr:to>
    <xdr:sp macro="" textlink="">
      <xdr:nvSpPr>
        <xdr:cNvPr id="329" name="楕円 328"/>
        <xdr:cNvSpPr/>
      </xdr:nvSpPr>
      <xdr:spPr>
        <a:xfrm>
          <a:off x="16129000" y="104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131011</xdr:rowOff>
    </xdr:from>
    <xdr:ext cx="736600" cy="259045"/>
    <xdr:sp macro="" textlink="">
      <xdr:nvSpPr>
        <xdr:cNvPr id="330" name="テキスト ボックス 329"/>
        <xdr:cNvSpPr txBox="1"/>
      </xdr:nvSpPr>
      <xdr:spPr>
        <a:xfrm>
          <a:off x="15798800" y="10246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31420</xdr:rowOff>
    </xdr:from>
    <xdr:to>
      <xdr:col>73</xdr:col>
      <xdr:colOff>44450</xdr:colOff>
      <xdr:row>61</xdr:row>
      <xdr:rowOff>133020</xdr:rowOff>
    </xdr:to>
    <xdr:sp macro="" textlink="">
      <xdr:nvSpPr>
        <xdr:cNvPr id="331" name="楕円 330"/>
        <xdr:cNvSpPr/>
      </xdr:nvSpPr>
      <xdr:spPr>
        <a:xfrm>
          <a:off x="15240000" y="104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143197</xdr:rowOff>
    </xdr:from>
    <xdr:ext cx="762000" cy="259045"/>
    <xdr:sp macro="" textlink="">
      <xdr:nvSpPr>
        <xdr:cNvPr id="332" name="テキスト ボックス 331"/>
        <xdr:cNvSpPr txBox="1"/>
      </xdr:nvSpPr>
      <xdr:spPr>
        <a:xfrm>
          <a:off x="14909800" y="1025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30756</xdr:rowOff>
    </xdr:from>
    <xdr:to>
      <xdr:col>68</xdr:col>
      <xdr:colOff>203200</xdr:colOff>
      <xdr:row>61</xdr:row>
      <xdr:rowOff>132356</xdr:rowOff>
    </xdr:to>
    <xdr:sp macro="" textlink="">
      <xdr:nvSpPr>
        <xdr:cNvPr id="333" name="楕円 332"/>
        <xdr:cNvSpPr/>
      </xdr:nvSpPr>
      <xdr:spPr>
        <a:xfrm>
          <a:off x="14351000" y="1048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117133</xdr:rowOff>
    </xdr:from>
    <xdr:ext cx="762000" cy="259045"/>
    <xdr:sp macro="" textlink="">
      <xdr:nvSpPr>
        <xdr:cNvPr id="334" name="テキスト ボックス 333"/>
        <xdr:cNvSpPr txBox="1"/>
      </xdr:nvSpPr>
      <xdr:spPr>
        <a:xfrm>
          <a:off x="14020800" y="1057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165019</xdr:rowOff>
    </xdr:from>
    <xdr:to>
      <xdr:col>64</xdr:col>
      <xdr:colOff>152400</xdr:colOff>
      <xdr:row>62</xdr:row>
      <xdr:rowOff>95169</xdr:rowOff>
    </xdr:to>
    <xdr:sp macro="" textlink="">
      <xdr:nvSpPr>
        <xdr:cNvPr id="335" name="楕円 334"/>
        <xdr:cNvSpPr/>
      </xdr:nvSpPr>
      <xdr:spPr>
        <a:xfrm>
          <a:off x="13462000" y="106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105346</xdr:rowOff>
    </xdr:from>
    <xdr:ext cx="762000" cy="259045"/>
    <xdr:sp macro="" textlink="">
      <xdr:nvSpPr>
        <xdr:cNvPr id="336" name="テキスト ボックス 335"/>
        <xdr:cNvSpPr txBox="1"/>
      </xdr:nvSpPr>
      <xdr:spPr>
        <a:xfrm>
          <a:off x="13131800" y="1039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建設地方債等の残高の減少や、近年の低金利により、実質公債費比率は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また、グループ内平均値を下回る比率となっている。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今後も引き続き、健全化判断比率に留意しながら、健全な財政運営を行う。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6" name="直線コネクタ 365"/>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7"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68" name="直線コネクタ 367"/>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69"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0" name="直線コネクタ 369"/>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5443</xdr:rowOff>
    </xdr:to>
    <xdr:cxnSp macro="">
      <xdr:nvCxnSpPr>
        <xdr:cNvPr id="371" name="直線コネクタ 370"/>
        <xdr:cNvCxnSpPr/>
      </xdr:nvCxnSpPr>
      <xdr:spPr>
        <a:xfrm flipV="1">
          <a:off x="16179800" y="66230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2" name="公債費負担の状況平均値テキスト"/>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3" name="フローチャート: 判断 372"/>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5443</xdr:rowOff>
    </xdr:from>
    <xdr:to>
      <xdr:col>77</xdr:col>
      <xdr:colOff>44450</xdr:colOff>
      <xdr:row>39</xdr:row>
      <xdr:rowOff>91622</xdr:rowOff>
    </xdr:to>
    <xdr:cxnSp macro="">
      <xdr:nvCxnSpPr>
        <xdr:cNvPr id="374" name="直線コネクタ 373"/>
        <xdr:cNvCxnSpPr/>
      </xdr:nvCxnSpPr>
      <xdr:spPr>
        <a:xfrm flipV="1">
          <a:off x="15290800" y="669199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5" name="フローチャート: 判断 374"/>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6" name="テキスト ボックス 375"/>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40</xdr:row>
      <xdr:rowOff>23585</xdr:rowOff>
    </xdr:to>
    <xdr:cxnSp macro="">
      <xdr:nvCxnSpPr>
        <xdr:cNvPr id="377" name="直線コネクタ 376"/>
        <xdr:cNvCxnSpPr/>
      </xdr:nvCxnSpPr>
      <xdr:spPr>
        <a:xfrm flipV="1">
          <a:off x="14401800" y="67781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78" name="フローチャート: 判断 377"/>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79" name="テキスト ボックス 378"/>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109765</xdr:rowOff>
    </xdr:to>
    <xdr:cxnSp macro="">
      <xdr:nvCxnSpPr>
        <xdr:cNvPr id="380" name="直線コネクタ 379"/>
        <xdr:cNvCxnSpPr/>
      </xdr:nvCxnSpPr>
      <xdr:spPr>
        <a:xfrm flipV="1">
          <a:off x="13512800" y="688158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1" name="フローチャート: 判断 380"/>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2" name="テキスト ボックス 381"/>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3" name="フローチャート: 判断 382"/>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84" name="テキスト ボックス 383"/>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0" name="楕円 389"/>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1"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126093</xdr:rowOff>
    </xdr:from>
    <xdr:to>
      <xdr:col>77</xdr:col>
      <xdr:colOff>95250</xdr:colOff>
      <xdr:row>39</xdr:row>
      <xdr:rowOff>56243</xdr:rowOff>
    </xdr:to>
    <xdr:sp macro="" textlink="">
      <xdr:nvSpPr>
        <xdr:cNvPr id="392" name="楕円 391"/>
        <xdr:cNvSpPr/>
      </xdr:nvSpPr>
      <xdr:spPr>
        <a:xfrm>
          <a:off x="16129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66420</xdr:rowOff>
    </xdr:from>
    <xdr:ext cx="736600" cy="259045"/>
    <xdr:sp macro="" textlink="">
      <xdr:nvSpPr>
        <xdr:cNvPr id="393" name="テキスト ボックス 392"/>
        <xdr:cNvSpPr txBox="1"/>
      </xdr:nvSpPr>
      <xdr:spPr>
        <a:xfrm>
          <a:off x="15798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394" name="楕円 393"/>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395" name="テキスト ボックス 394"/>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396" name="楕円 395"/>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7" name="テキスト ボックス 396"/>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58965</xdr:rowOff>
    </xdr:from>
    <xdr:to>
      <xdr:col>64</xdr:col>
      <xdr:colOff>152400</xdr:colOff>
      <xdr:row>40</xdr:row>
      <xdr:rowOff>160565</xdr:rowOff>
    </xdr:to>
    <xdr:sp macro="" textlink="">
      <xdr:nvSpPr>
        <xdr:cNvPr id="398" name="楕円 397"/>
        <xdr:cNvSpPr/>
      </xdr:nvSpPr>
      <xdr:spPr>
        <a:xfrm>
          <a:off x="13462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170742</xdr:rowOff>
    </xdr:from>
    <xdr:ext cx="762000" cy="259045"/>
    <xdr:sp macro="" textlink="">
      <xdr:nvSpPr>
        <xdr:cNvPr id="399" name="テキスト ボックス 398"/>
        <xdr:cNvSpPr txBox="1"/>
      </xdr:nvSpPr>
      <xdr:spPr>
        <a:xfrm>
          <a:off x="13131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建設地方債等の残高が減少していることや、職員の若返りに伴い退職手当負担見込額が減少していることなどから、将来負担比率は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また、グループ内平均値を下回る比率となっている。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今後も引き続き、健全化判断比率に留意しながら、健全な財政運営を行う。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5" name="直線コネクタ 424"/>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6" name="将来負担の状況最小値テキスト"/>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7" name="直線コネクタ 426"/>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28" name="将来負担の状況最大値テキスト"/>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29" name="直線コネクタ 428"/>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72873</xdr:rowOff>
    </xdr:from>
    <xdr:to>
      <xdr:col>81</xdr:col>
      <xdr:colOff>44450</xdr:colOff>
      <xdr:row>15</xdr:row>
      <xdr:rowOff>82525</xdr:rowOff>
    </xdr:to>
    <xdr:cxnSp macro="">
      <xdr:nvCxnSpPr>
        <xdr:cNvPr id="430" name="直線コネクタ 429"/>
        <xdr:cNvCxnSpPr/>
      </xdr:nvCxnSpPr>
      <xdr:spPr>
        <a:xfrm flipV="1">
          <a:off x="16179800" y="264462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80891</xdr:rowOff>
    </xdr:from>
    <xdr:ext cx="762000" cy="259045"/>
    <xdr:sp macro="" textlink="">
      <xdr:nvSpPr>
        <xdr:cNvPr id="431" name="将来負担の状況平均値テキスト"/>
        <xdr:cNvSpPr txBox="1"/>
      </xdr:nvSpPr>
      <xdr:spPr>
        <a:xfrm>
          <a:off x="17106900" y="28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2" name="フローチャート: 判断 431"/>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82525</xdr:rowOff>
    </xdr:from>
    <xdr:to>
      <xdr:col>77</xdr:col>
      <xdr:colOff>44450</xdr:colOff>
      <xdr:row>15</xdr:row>
      <xdr:rowOff>126924</xdr:rowOff>
    </xdr:to>
    <xdr:cxnSp macro="">
      <xdr:nvCxnSpPr>
        <xdr:cNvPr id="433" name="直線コネクタ 432"/>
        <xdr:cNvCxnSpPr/>
      </xdr:nvCxnSpPr>
      <xdr:spPr>
        <a:xfrm flipV="1">
          <a:off x="15290800" y="2654275"/>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4" name="フローチャート: 判断 433"/>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31462</xdr:rowOff>
    </xdr:from>
    <xdr:ext cx="736600" cy="259045"/>
    <xdr:sp macro="" textlink="">
      <xdr:nvSpPr>
        <xdr:cNvPr id="435" name="テキスト ボックス 434"/>
        <xdr:cNvSpPr txBox="1"/>
      </xdr:nvSpPr>
      <xdr:spPr>
        <a:xfrm>
          <a:off x="15798800" y="29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126924</xdr:rowOff>
    </xdr:from>
    <xdr:to>
      <xdr:col>72</xdr:col>
      <xdr:colOff>203200</xdr:colOff>
      <xdr:row>15</xdr:row>
      <xdr:rowOff>140919</xdr:rowOff>
    </xdr:to>
    <xdr:cxnSp macro="">
      <xdr:nvCxnSpPr>
        <xdr:cNvPr id="436" name="直線コネクタ 435"/>
        <xdr:cNvCxnSpPr/>
      </xdr:nvCxnSpPr>
      <xdr:spPr>
        <a:xfrm flipV="1">
          <a:off x="14401800" y="2698674"/>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7" name="フローチャート: 判断 436"/>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38" name="テキスト ボックス 437"/>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140919</xdr:rowOff>
    </xdr:from>
    <xdr:to>
      <xdr:col>68</xdr:col>
      <xdr:colOff>152400</xdr:colOff>
      <xdr:row>15</xdr:row>
      <xdr:rowOff>148158</xdr:rowOff>
    </xdr:to>
    <xdr:cxnSp macro="">
      <xdr:nvCxnSpPr>
        <xdr:cNvPr id="439" name="直線コネクタ 438"/>
        <xdr:cNvCxnSpPr/>
      </xdr:nvCxnSpPr>
      <xdr:spPr>
        <a:xfrm flipV="1">
          <a:off x="13512800" y="271266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0" name="フローチャート: 判断 439"/>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41" name="テキスト ボックス 440"/>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2" name="フローチャート: 判断 441"/>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36771</xdr:rowOff>
    </xdr:from>
    <xdr:ext cx="762000" cy="259045"/>
    <xdr:sp macro="" textlink="">
      <xdr:nvSpPr>
        <xdr:cNvPr id="443" name="テキスト ボックス 442"/>
        <xdr:cNvSpPr txBox="1"/>
      </xdr:nvSpPr>
      <xdr:spPr>
        <a:xfrm>
          <a:off x="13131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22073</xdr:rowOff>
    </xdr:from>
    <xdr:to>
      <xdr:col>81</xdr:col>
      <xdr:colOff>95250</xdr:colOff>
      <xdr:row>15</xdr:row>
      <xdr:rowOff>123673</xdr:rowOff>
    </xdr:to>
    <xdr:sp macro="" textlink="">
      <xdr:nvSpPr>
        <xdr:cNvPr id="449" name="楕円 448"/>
        <xdr:cNvSpPr/>
      </xdr:nvSpPr>
      <xdr:spPr>
        <a:xfrm>
          <a:off x="16967200" y="25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38600</xdr:rowOff>
    </xdr:from>
    <xdr:ext cx="762000" cy="259045"/>
    <xdr:sp macro="" textlink="">
      <xdr:nvSpPr>
        <xdr:cNvPr id="450" name="将来負担の状況該当値テキスト"/>
        <xdr:cNvSpPr txBox="1"/>
      </xdr:nvSpPr>
      <xdr:spPr>
        <a:xfrm>
          <a:off x="17106900" y="24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31725</xdr:rowOff>
    </xdr:from>
    <xdr:to>
      <xdr:col>77</xdr:col>
      <xdr:colOff>95250</xdr:colOff>
      <xdr:row>15</xdr:row>
      <xdr:rowOff>133325</xdr:rowOff>
    </xdr:to>
    <xdr:sp macro="" textlink="">
      <xdr:nvSpPr>
        <xdr:cNvPr id="451" name="楕円 450"/>
        <xdr:cNvSpPr/>
      </xdr:nvSpPr>
      <xdr:spPr>
        <a:xfrm>
          <a:off x="16129000" y="26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143502</xdr:rowOff>
    </xdr:from>
    <xdr:ext cx="736600" cy="259045"/>
    <xdr:sp macro="" textlink="">
      <xdr:nvSpPr>
        <xdr:cNvPr id="452" name="テキスト ボックス 451"/>
        <xdr:cNvSpPr txBox="1"/>
      </xdr:nvSpPr>
      <xdr:spPr>
        <a:xfrm>
          <a:off x="15798800" y="237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76124</xdr:rowOff>
    </xdr:from>
    <xdr:to>
      <xdr:col>73</xdr:col>
      <xdr:colOff>44450</xdr:colOff>
      <xdr:row>16</xdr:row>
      <xdr:rowOff>6274</xdr:rowOff>
    </xdr:to>
    <xdr:sp macro="" textlink="">
      <xdr:nvSpPr>
        <xdr:cNvPr id="453" name="楕円 452"/>
        <xdr:cNvSpPr/>
      </xdr:nvSpPr>
      <xdr:spPr>
        <a:xfrm>
          <a:off x="15240000" y="26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16451</xdr:rowOff>
    </xdr:from>
    <xdr:ext cx="762000" cy="259045"/>
    <xdr:sp macro="" textlink="">
      <xdr:nvSpPr>
        <xdr:cNvPr id="454" name="テキスト ボックス 453"/>
        <xdr:cNvSpPr txBox="1"/>
      </xdr:nvSpPr>
      <xdr:spPr>
        <a:xfrm>
          <a:off x="14909800" y="24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90119</xdr:rowOff>
    </xdr:from>
    <xdr:to>
      <xdr:col>68</xdr:col>
      <xdr:colOff>203200</xdr:colOff>
      <xdr:row>16</xdr:row>
      <xdr:rowOff>20269</xdr:rowOff>
    </xdr:to>
    <xdr:sp macro="" textlink="">
      <xdr:nvSpPr>
        <xdr:cNvPr id="455" name="楕円 454"/>
        <xdr:cNvSpPr/>
      </xdr:nvSpPr>
      <xdr:spPr>
        <a:xfrm>
          <a:off x="14351000" y="2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30446</xdr:rowOff>
    </xdr:from>
    <xdr:ext cx="762000" cy="259045"/>
    <xdr:sp macro="" textlink="">
      <xdr:nvSpPr>
        <xdr:cNvPr id="456" name="テキスト ボックス 455"/>
        <xdr:cNvSpPr txBox="1"/>
      </xdr:nvSpPr>
      <xdr:spPr>
        <a:xfrm>
          <a:off x="14020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97358</xdr:rowOff>
    </xdr:from>
    <xdr:to>
      <xdr:col>64</xdr:col>
      <xdr:colOff>152400</xdr:colOff>
      <xdr:row>16</xdr:row>
      <xdr:rowOff>27508</xdr:rowOff>
    </xdr:to>
    <xdr:sp macro="" textlink="">
      <xdr:nvSpPr>
        <xdr:cNvPr id="457" name="楕円 456"/>
        <xdr:cNvSpPr/>
      </xdr:nvSpPr>
      <xdr:spPr>
        <a:xfrm>
          <a:off x="13462000" y="26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37685</xdr:rowOff>
    </xdr:from>
    <xdr:ext cx="762000" cy="259045"/>
    <xdr:sp macro="" textlink="">
      <xdr:nvSpPr>
        <xdr:cNvPr id="458" name="テキスト ボックス 457"/>
        <xdr:cNvSpPr txBox="1"/>
      </xdr:nvSpPr>
      <xdr:spPr>
        <a:xfrm>
          <a:off x="13131800" y="24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6,319,772
6,154,626
5,157.60
1,709,086,222
1,655,110,824
16,887,334
1,063,461,359
3,078,437,466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職員構成の若返り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により、人件費は昨年度より減少したが、引き続き、類似団体平均を大幅に上回って推移している。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職員の給与については、民間の給与水準並びに国及び他団体の状況も踏まえ、引き続き適正化を進めていく。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25400</xdr:rowOff>
    </xdr:from>
    <xdr:to>
      <xdr:col>24</xdr:col>
      <xdr:colOff>25400</xdr:colOff>
      <xdr:row>39</xdr:row>
      <xdr:rowOff>120650</xdr:rowOff>
    </xdr:to>
    <xdr:cxnSp macro="">
      <xdr:nvCxnSpPr>
        <xdr:cNvPr id="60" name="直線コネクタ 59"/>
        <xdr:cNvCxnSpPr/>
      </xdr:nvCxnSpPr>
      <xdr:spPr>
        <a:xfrm flipV="1">
          <a:off x="4826000" y="5854700"/>
          <a:ext cx="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92727</xdr:rowOff>
    </xdr:from>
    <xdr:ext cx="762000" cy="259045"/>
    <xdr:sp macro="" textlink="">
      <xdr:nvSpPr>
        <xdr:cNvPr id="61" name="人件費最小値テキスト"/>
        <xdr:cNvSpPr txBox="1"/>
      </xdr:nvSpPr>
      <xdr:spPr>
        <a:xfrm>
          <a:off x="4914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120650</xdr:rowOff>
    </xdr:from>
    <xdr:to>
      <xdr:col>24</xdr:col>
      <xdr:colOff>114300</xdr:colOff>
      <xdr:row>39</xdr:row>
      <xdr:rowOff>120650</xdr:rowOff>
    </xdr:to>
    <xdr:cxnSp macro="">
      <xdr:nvCxnSpPr>
        <xdr:cNvPr id="62" name="直線コネクタ 61"/>
        <xdr:cNvCxnSpPr/>
      </xdr:nvCxnSpPr>
      <xdr:spPr>
        <a:xfrm>
          <a:off x="4737100" y="68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111777</xdr:rowOff>
    </xdr:from>
    <xdr:ext cx="762000" cy="259045"/>
    <xdr:sp macro="" textlink="">
      <xdr:nvSpPr>
        <xdr:cNvPr id="63" name="人件費最大値テキスト"/>
        <xdr:cNvSpPr txBox="1"/>
      </xdr:nvSpPr>
      <xdr:spPr>
        <a:xfrm>
          <a:off x="4914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25400</xdr:rowOff>
    </xdr:from>
    <xdr:to>
      <xdr:col>24</xdr:col>
      <xdr:colOff>114300</xdr:colOff>
      <xdr:row>34</xdr:row>
      <xdr:rowOff>25400</xdr:rowOff>
    </xdr:to>
    <xdr:cxnSp macro="">
      <xdr:nvCxnSpPr>
        <xdr:cNvPr id="64" name="直線コネクタ 63"/>
        <xdr:cNvCxnSpPr/>
      </xdr:nvCxnSpPr>
      <xdr:spPr>
        <a:xfrm>
          <a:off x="47371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114300</xdr:rowOff>
    </xdr:from>
    <xdr:to>
      <xdr:col>24</xdr:col>
      <xdr:colOff>25400</xdr:colOff>
      <xdr:row>38</xdr:row>
      <xdr:rowOff>152400</xdr:rowOff>
    </xdr:to>
    <xdr:cxnSp macro="">
      <xdr:nvCxnSpPr>
        <xdr:cNvPr id="65" name="直線コネクタ 64"/>
        <xdr:cNvCxnSpPr/>
      </xdr:nvCxnSpPr>
      <xdr:spPr>
        <a:xfrm flipV="1">
          <a:off x="3987800" y="662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41927</xdr:rowOff>
    </xdr:from>
    <xdr:ext cx="762000" cy="259045"/>
    <xdr:sp macro="" textlink="">
      <xdr:nvSpPr>
        <xdr:cNvPr id="66" name="人件費平均値テキスト"/>
        <xdr:cNvSpPr txBox="1"/>
      </xdr:nvSpPr>
      <xdr:spPr>
        <a:xfrm>
          <a:off x="4914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25400</xdr:rowOff>
    </xdr:from>
    <xdr:to>
      <xdr:col>24</xdr:col>
      <xdr:colOff>76200</xdr:colOff>
      <xdr:row>36</xdr:row>
      <xdr:rowOff>127000</xdr:rowOff>
    </xdr:to>
    <xdr:sp macro="" textlink="">
      <xdr:nvSpPr>
        <xdr:cNvPr id="67" name="フローチャート: 判断 66"/>
        <xdr:cNvSpPr/>
      </xdr:nvSpPr>
      <xdr:spPr>
        <a:xfrm>
          <a:off x="4775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39</xdr:row>
      <xdr:rowOff>95250</xdr:rowOff>
    </xdr:to>
    <xdr:cxnSp macro="">
      <xdr:nvCxnSpPr>
        <xdr:cNvPr id="68" name="直線コネクタ 67"/>
        <xdr:cNvCxnSpPr/>
      </xdr:nvCxnSpPr>
      <xdr:spPr>
        <a:xfrm flipV="1">
          <a:off x="3098800" y="666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25400</xdr:rowOff>
    </xdr:from>
    <xdr:to>
      <xdr:col>20</xdr:col>
      <xdr:colOff>38100</xdr:colOff>
      <xdr:row>36</xdr:row>
      <xdr:rowOff>127000</xdr:rowOff>
    </xdr:to>
    <xdr:sp macro="" textlink="">
      <xdr:nvSpPr>
        <xdr:cNvPr id="69" name="フローチャート: 判断 68"/>
        <xdr:cNvSpPr/>
      </xdr:nvSpPr>
      <xdr:spPr>
        <a:xfrm>
          <a:off x="3937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0" name="テキスト ボックス 69"/>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95250</xdr:rowOff>
    </xdr:from>
    <xdr:to>
      <xdr:col>15</xdr:col>
      <xdr:colOff>98425</xdr:colOff>
      <xdr:row>41</xdr:row>
      <xdr:rowOff>82550</xdr:rowOff>
    </xdr:to>
    <xdr:cxnSp macro="">
      <xdr:nvCxnSpPr>
        <xdr:cNvPr id="71" name="直線コネクタ 70"/>
        <xdr:cNvCxnSpPr/>
      </xdr:nvCxnSpPr>
      <xdr:spPr>
        <a:xfrm flipV="1">
          <a:off x="2209800" y="67818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101600</xdr:rowOff>
    </xdr:from>
    <xdr:to>
      <xdr:col>15</xdr:col>
      <xdr:colOff>149225</xdr:colOff>
      <xdr:row>37</xdr:row>
      <xdr:rowOff>31750</xdr:rowOff>
    </xdr:to>
    <xdr:sp macro="" textlink="">
      <xdr:nvSpPr>
        <xdr:cNvPr id="72" name="フローチャート: 判断 71"/>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41927</xdr:rowOff>
    </xdr:from>
    <xdr:ext cx="762000" cy="259045"/>
    <xdr:sp macro="" textlink="">
      <xdr:nvSpPr>
        <xdr:cNvPr id="73" name="テキスト ボックス 72"/>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82550</xdr:rowOff>
    </xdr:from>
    <xdr:to>
      <xdr:col>11</xdr:col>
      <xdr:colOff>9525</xdr:colOff>
      <xdr:row>41</xdr:row>
      <xdr:rowOff>107950</xdr:rowOff>
    </xdr:to>
    <xdr:cxnSp macro="">
      <xdr:nvCxnSpPr>
        <xdr:cNvPr id="74" name="直線コネクタ 73"/>
        <xdr:cNvCxnSpPr/>
      </xdr:nvCxnSpPr>
      <xdr:spPr>
        <a:xfrm flipV="1">
          <a:off x="1320800" y="711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19050</xdr:rowOff>
    </xdr:from>
    <xdr:to>
      <xdr:col>11</xdr:col>
      <xdr:colOff>60325</xdr:colOff>
      <xdr:row>39</xdr:row>
      <xdr:rowOff>120650</xdr:rowOff>
    </xdr:to>
    <xdr:sp macro="" textlink="">
      <xdr:nvSpPr>
        <xdr:cNvPr id="75" name="フローチャート: 判断 74"/>
        <xdr:cNvSpPr/>
      </xdr:nvSpPr>
      <xdr:spPr>
        <a:xfrm>
          <a:off x="2159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6" name="テキスト ボックス 75"/>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139700</xdr:rowOff>
    </xdr:from>
    <xdr:to>
      <xdr:col>6</xdr:col>
      <xdr:colOff>171450</xdr:colOff>
      <xdr:row>39</xdr:row>
      <xdr:rowOff>69850</xdr:rowOff>
    </xdr:to>
    <xdr:sp macro="" textlink="">
      <xdr:nvSpPr>
        <xdr:cNvPr id="77" name="フローチャート: 判断 76"/>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80027</xdr:rowOff>
    </xdr:from>
    <xdr:ext cx="762000" cy="259045"/>
    <xdr:sp macro="" textlink="">
      <xdr:nvSpPr>
        <xdr:cNvPr id="78" name="テキスト ボックス 77"/>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63500</xdr:rowOff>
    </xdr:from>
    <xdr:to>
      <xdr:col>24</xdr:col>
      <xdr:colOff>76200</xdr:colOff>
      <xdr:row>38</xdr:row>
      <xdr:rowOff>165100</xdr:rowOff>
    </xdr:to>
    <xdr:sp macro="" textlink="">
      <xdr:nvSpPr>
        <xdr:cNvPr id="84" name="楕円 83"/>
        <xdr:cNvSpPr/>
      </xdr:nvSpPr>
      <xdr:spPr>
        <a:xfrm>
          <a:off x="4775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35577</xdr:rowOff>
    </xdr:from>
    <xdr:ext cx="762000" cy="259045"/>
    <xdr:sp macro="" textlink="">
      <xdr:nvSpPr>
        <xdr:cNvPr id="85" name="人件費該当値テキスト"/>
        <xdr:cNvSpPr txBox="1"/>
      </xdr:nvSpPr>
      <xdr:spPr>
        <a:xfrm>
          <a:off x="4914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6" name="楕円 85"/>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7" name="テキスト ボックス 86"/>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44450</xdr:rowOff>
    </xdr:from>
    <xdr:to>
      <xdr:col>15</xdr:col>
      <xdr:colOff>149225</xdr:colOff>
      <xdr:row>39</xdr:row>
      <xdr:rowOff>146050</xdr:rowOff>
    </xdr:to>
    <xdr:sp macro="" textlink="">
      <xdr:nvSpPr>
        <xdr:cNvPr id="88" name="楕円 87"/>
        <xdr:cNvSpPr/>
      </xdr:nvSpPr>
      <xdr:spPr>
        <a:xfrm>
          <a:off x="3048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130827</xdr:rowOff>
    </xdr:from>
    <xdr:ext cx="762000" cy="259045"/>
    <xdr:sp macro="" textlink="">
      <xdr:nvSpPr>
        <xdr:cNvPr id="89" name="テキスト ボックス 88"/>
        <xdr:cNvSpPr txBox="1"/>
      </xdr:nvSpPr>
      <xdr:spPr>
        <a:xfrm>
          <a:off x="2717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31750</xdr:rowOff>
    </xdr:from>
    <xdr:to>
      <xdr:col>11</xdr:col>
      <xdr:colOff>60325</xdr:colOff>
      <xdr:row>41</xdr:row>
      <xdr:rowOff>133350</xdr:rowOff>
    </xdr:to>
    <xdr:sp macro="" textlink="">
      <xdr:nvSpPr>
        <xdr:cNvPr id="90" name="楕円 89"/>
        <xdr:cNvSpPr/>
      </xdr:nvSpPr>
      <xdr:spPr>
        <a:xfrm>
          <a:off x="2159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118127</xdr:rowOff>
    </xdr:from>
    <xdr:ext cx="762000" cy="259045"/>
    <xdr:sp macro="" textlink="">
      <xdr:nvSpPr>
        <xdr:cNvPr id="91" name="テキスト ボックス 90"/>
        <xdr:cNvSpPr txBox="1"/>
      </xdr:nvSpPr>
      <xdr:spPr>
        <a:xfrm>
          <a:off x="1828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57150</xdr:rowOff>
    </xdr:from>
    <xdr:to>
      <xdr:col>6</xdr:col>
      <xdr:colOff>171450</xdr:colOff>
      <xdr:row>41</xdr:row>
      <xdr:rowOff>158750</xdr:rowOff>
    </xdr:to>
    <xdr:sp macro="" textlink="">
      <xdr:nvSpPr>
        <xdr:cNvPr id="92" name="楕円 91"/>
        <xdr:cNvSpPr/>
      </xdr:nvSpPr>
      <xdr:spPr>
        <a:xfrm>
          <a:off x="1270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143527</xdr:rowOff>
    </xdr:from>
    <xdr:ext cx="762000" cy="259045"/>
    <xdr:sp macro="" textlink="">
      <xdr:nvSpPr>
        <xdr:cNvPr id="93" name="テキスト ボックス 92"/>
        <xdr:cNvSpPr txBox="1"/>
      </xdr:nvSpPr>
      <xdr:spPr>
        <a:xfrm>
          <a:off x="939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年度は、公共施設の維持管理</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や台風被害からの復興に係る事業の委託料等が増加したことにより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物件費に係る経常収支比率が上昇しており、依然として類似団体平均を上回って推移している。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92710</xdr:rowOff>
    </xdr:to>
    <xdr:cxnSp macro="">
      <xdr:nvCxnSpPr>
        <xdr:cNvPr id="122" name="直線コネクタ 121"/>
        <xdr:cNvCxnSpPr/>
      </xdr:nvCxnSpPr>
      <xdr:spPr>
        <a:xfrm>
          <a:off x="15671800" y="3304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3"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19</xdr:row>
      <xdr:rowOff>46990</xdr:rowOff>
    </xdr:to>
    <xdr:cxnSp macro="">
      <xdr:nvCxnSpPr>
        <xdr:cNvPr id="125" name="直線コネクタ 124"/>
        <xdr:cNvCxnSpPr/>
      </xdr:nvCxnSpPr>
      <xdr:spPr>
        <a:xfrm>
          <a:off x="14782800" y="3167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81280</xdr:rowOff>
    </xdr:to>
    <xdr:cxnSp macro="">
      <xdr:nvCxnSpPr>
        <xdr:cNvPr id="128" name="直線コネクタ 127"/>
        <xdr:cNvCxnSpPr/>
      </xdr:nvCxnSpPr>
      <xdr:spPr>
        <a:xfrm>
          <a:off x="13893800" y="3075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0" name="テキスト ボックス 129"/>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35560</xdr:rowOff>
    </xdr:to>
    <xdr:cxnSp macro="">
      <xdr:nvCxnSpPr>
        <xdr:cNvPr id="131" name="直線コネクタ 130"/>
        <xdr:cNvCxnSpPr/>
      </xdr:nvCxnSpPr>
      <xdr:spPr>
        <a:xfrm flipV="1">
          <a:off x="13004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3" name="テキスト ボックス 13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41910</xdr:rowOff>
    </xdr:from>
    <xdr:to>
      <xdr:col>82</xdr:col>
      <xdr:colOff>158750</xdr:colOff>
      <xdr:row>19</xdr:row>
      <xdr:rowOff>143510</xdr:rowOff>
    </xdr:to>
    <xdr:sp macro="" textlink="">
      <xdr:nvSpPr>
        <xdr:cNvPr id="141" name="楕円 140"/>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13987</xdr:rowOff>
    </xdr:from>
    <xdr:ext cx="762000" cy="259045"/>
    <xdr:sp macro="" textlink="">
      <xdr:nvSpPr>
        <xdr:cNvPr id="142"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3" name="楕円 142"/>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4" name="テキスト ボックス 143"/>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45" name="楕円 144"/>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46" name="テキスト ボックス 145"/>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49" name="楕円 148"/>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0" name="テキスト ボックス 149"/>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県の努力で削減困難な社会保障関係経費は増加傾向にあり、児童保護措置費や</a:t>
          </a:r>
          <a:r>
            <a:rPr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難病医療費助成事業</a:t>
          </a:r>
          <a:r>
            <a:rPr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など</a:t>
          </a:r>
          <a:r>
            <a:rPr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の扶助費は</a:t>
          </a:r>
          <a:r>
            <a:rPr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増加している。一方、分母にあたる</a:t>
          </a:r>
          <a:r>
            <a:rPr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経常収入は県税収入等が増加したことなど</a:t>
          </a:r>
          <a:r>
            <a:rPr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から、ほぼ横ばいで推移している。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81" name="直線コネクタ 180"/>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2"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84" name="直線コネクタ 183"/>
        <xdr:cNvCxnSpPr/>
      </xdr:nvCxnSpPr>
      <xdr:spPr>
        <a:xfrm flipV="1">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6" name="テキスト ボックス 18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87" name="直線コネクタ 186"/>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89" name="テキスト ボックス 188"/>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31750</xdr:rowOff>
    </xdr:to>
    <xdr:cxnSp macro="">
      <xdr:nvCxnSpPr>
        <xdr:cNvPr id="190" name="直線コネクタ 189"/>
        <xdr:cNvCxnSpPr/>
      </xdr:nvCxnSpPr>
      <xdr:spPr>
        <a:xfrm>
          <a:off x="1320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2" name="テキスト ボックス 19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3" name="フローチャート: 判断 192"/>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4" name="テキスト ボックス 193"/>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0" name="楕円 199"/>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1"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2" name="楕円 201"/>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3" name="テキスト ボックス 202"/>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4" name="楕円 203"/>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5" name="テキスト ボックス 204"/>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6" name="楕円 205"/>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7" name="テキスト ボックス 206"/>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8" name="楕円 207"/>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09" name="テキスト ボックス 20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36000" bIns="36000"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平成３０年度に国民健康保険特別会計を設置したことにより、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大きく上昇した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が、高齢化等に伴う加入者の減などにより、国民健康保険特別会計への繰出金が減少していることなどから、経常収支比率は若干改善した。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依然として、類似団体平均を下回って推移しているが、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県有施設の老朽化に伴い、今後、維持補修費の増加が見込まれることから、公共施設等総合管理計画等に基づき、計画的な更新投資を行い、維持補修費の軽減・平準化に努めていく。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2" name="直線コネクタ 22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3" name="テキスト ボックス 222"/>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4" name="直線コネクタ 22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5" name="テキスト ボックス 224"/>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6" name="直線コネクタ 22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7" name="テキスト ボックス 226"/>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28" name="直線コネクタ 22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29" name="テキスト ボックス 228"/>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0" name="直線コネクタ 22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1" name="テキスト ボックス 230"/>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2" name="直線コネクタ 23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3" name="テキスト ボックス 232"/>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102507</xdr:rowOff>
    </xdr:from>
    <xdr:to>
      <xdr:col>82</xdr:col>
      <xdr:colOff>107950</xdr:colOff>
      <xdr:row>61</xdr:row>
      <xdr:rowOff>69850</xdr:rowOff>
    </xdr:to>
    <xdr:cxnSp macro="">
      <xdr:nvCxnSpPr>
        <xdr:cNvPr id="236" name="直線コネクタ 235"/>
        <xdr:cNvCxnSpPr/>
      </xdr:nvCxnSpPr>
      <xdr:spPr>
        <a:xfrm flipV="1">
          <a:off x="16510000" y="9875157"/>
          <a:ext cx="0" cy="65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7"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8" name="直線コネクタ 237"/>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17434</xdr:rowOff>
    </xdr:from>
    <xdr:ext cx="762000" cy="259045"/>
    <xdr:sp macro="" textlink="">
      <xdr:nvSpPr>
        <xdr:cNvPr id="239" name="その他最大値テキスト"/>
        <xdr:cNvSpPr txBox="1"/>
      </xdr:nvSpPr>
      <xdr:spPr>
        <a:xfrm>
          <a:off x="16598900" y="961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102507</xdr:rowOff>
    </xdr:from>
    <xdr:to>
      <xdr:col>82</xdr:col>
      <xdr:colOff>196850</xdr:colOff>
      <xdr:row>57</xdr:row>
      <xdr:rowOff>102507</xdr:rowOff>
    </xdr:to>
    <xdr:cxnSp macro="">
      <xdr:nvCxnSpPr>
        <xdr:cNvPr id="240" name="直線コネクタ 239"/>
        <xdr:cNvCxnSpPr/>
      </xdr:nvCxnSpPr>
      <xdr:spPr>
        <a:xfrm>
          <a:off x="16421100" y="987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159657</xdr:rowOff>
    </xdr:to>
    <xdr:cxnSp macro="">
      <xdr:nvCxnSpPr>
        <xdr:cNvPr id="241" name="直線コネクタ 240"/>
        <xdr:cNvCxnSpPr/>
      </xdr:nvCxnSpPr>
      <xdr:spPr>
        <a:xfrm flipV="1">
          <a:off x="15671800" y="10071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72770</xdr:rowOff>
    </xdr:from>
    <xdr:ext cx="762000" cy="259045"/>
    <xdr:sp macro="" textlink="">
      <xdr:nvSpPr>
        <xdr:cNvPr id="242" name="その他平均値テキスト"/>
        <xdr:cNvSpPr txBox="1"/>
      </xdr:nvSpPr>
      <xdr:spPr>
        <a:xfrm>
          <a:off x="16598900" y="1018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43" name="フローチャート: 判断 242"/>
        <xdr:cNvSpPr/>
      </xdr:nvSpPr>
      <xdr:spPr>
        <a:xfrm>
          <a:off x="164592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143328</xdr:rowOff>
    </xdr:from>
    <xdr:to>
      <xdr:col>78</xdr:col>
      <xdr:colOff>69850</xdr:colOff>
      <xdr:row>58</xdr:row>
      <xdr:rowOff>159657</xdr:rowOff>
    </xdr:to>
    <xdr:cxnSp macro="">
      <xdr:nvCxnSpPr>
        <xdr:cNvPr id="244" name="直線コネクタ 243"/>
        <xdr:cNvCxnSpPr/>
      </xdr:nvCxnSpPr>
      <xdr:spPr>
        <a:xfrm>
          <a:off x="14782800" y="9058728"/>
          <a:ext cx="889000" cy="104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68035</xdr:rowOff>
    </xdr:from>
    <xdr:to>
      <xdr:col>78</xdr:col>
      <xdr:colOff>120650</xdr:colOff>
      <xdr:row>59</xdr:row>
      <xdr:rowOff>169635</xdr:rowOff>
    </xdr:to>
    <xdr:sp macro="" textlink="">
      <xdr:nvSpPr>
        <xdr:cNvPr id="245" name="フローチャート: 判断 244"/>
        <xdr:cNvSpPr/>
      </xdr:nvSpPr>
      <xdr:spPr>
        <a:xfrm>
          <a:off x="15621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46" name="テキスト ボックス 245"/>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143328</xdr:rowOff>
    </xdr:from>
    <xdr:to>
      <xdr:col>73</xdr:col>
      <xdr:colOff>180975</xdr:colOff>
      <xdr:row>53</xdr:row>
      <xdr:rowOff>4535</xdr:rowOff>
    </xdr:to>
    <xdr:cxnSp macro="">
      <xdr:nvCxnSpPr>
        <xdr:cNvPr id="247" name="直線コネクタ 246"/>
        <xdr:cNvCxnSpPr/>
      </xdr:nvCxnSpPr>
      <xdr:spPr>
        <a:xfrm flipV="1">
          <a:off x="13893800" y="9058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10885</xdr:rowOff>
    </xdr:from>
    <xdr:to>
      <xdr:col>74</xdr:col>
      <xdr:colOff>31750</xdr:colOff>
      <xdr:row>54</xdr:row>
      <xdr:rowOff>112485</xdr:rowOff>
    </xdr:to>
    <xdr:sp macro="" textlink="">
      <xdr:nvSpPr>
        <xdr:cNvPr id="248" name="フローチャート: 判断 247"/>
        <xdr:cNvSpPr/>
      </xdr:nvSpPr>
      <xdr:spPr>
        <a:xfrm>
          <a:off x="14732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97262</xdr:rowOff>
    </xdr:from>
    <xdr:ext cx="762000" cy="259045"/>
    <xdr:sp macro="" textlink="">
      <xdr:nvSpPr>
        <xdr:cNvPr id="249" name="テキスト ボックス 248"/>
        <xdr:cNvSpPr txBox="1"/>
      </xdr:nvSpPr>
      <xdr:spPr>
        <a:xfrm>
          <a:off x="14401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4535</xdr:rowOff>
    </xdr:from>
    <xdr:to>
      <xdr:col>69</xdr:col>
      <xdr:colOff>92075</xdr:colOff>
      <xdr:row>53</xdr:row>
      <xdr:rowOff>4535</xdr:rowOff>
    </xdr:to>
    <xdr:cxnSp macro="">
      <xdr:nvCxnSpPr>
        <xdr:cNvPr id="250" name="直線コネクタ 249"/>
        <xdr:cNvCxnSpPr/>
      </xdr:nvCxnSpPr>
      <xdr:spPr>
        <a:xfrm>
          <a:off x="13004800" y="9091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149678</xdr:rowOff>
    </xdr:from>
    <xdr:to>
      <xdr:col>69</xdr:col>
      <xdr:colOff>142875</xdr:colOff>
      <xdr:row>54</xdr:row>
      <xdr:rowOff>79828</xdr:rowOff>
    </xdr:to>
    <xdr:sp macro="" textlink="">
      <xdr:nvSpPr>
        <xdr:cNvPr id="251" name="フローチャート: 判断 250"/>
        <xdr:cNvSpPr/>
      </xdr:nvSpPr>
      <xdr:spPr>
        <a:xfrm>
          <a:off x="13843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64605</xdr:rowOff>
    </xdr:from>
    <xdr:ext cx="762000" cy="259045"/>
    <xdr:sp macro="" textlink="">
      <xdr:nvSpPr>
        <xdr:cNvPr id="252" name="テキスト ボックス 251"/>
        <xdr:cNvSpPr txBox="1"/>
      </xdr:nvSpPr>
      <xdr:spPr>
        <a:xfrm>
          <a:off x="13512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53" name="フローチャート: 判断 252"/>
        <xdr:cNvSpPr/>
      </xdr:nvSpPr>
      <xdr:spPr>
        <a:xfrm>
          <a:off x="12954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97262</xdr:rowOff>
    </xdr:from>
    <xdr:ext cx="762000" cy="259045"/>
    <xdr:sp macro="" textlink="">
      <xdr:nvSpPr>
        <xdr:cNvPr id="254" name="テキスト ボックス 253"/>
        <xdr:cNvSpPr txBox="1"/>
      </xdr:nvSpPr>
      <xdr:spPr>
        <a:xfrm>
          <a:off x="12623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0" name="楕円 25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1" name="その他該当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62" name="楕円 261"/>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49184</xdr:rowOff>
    </xdr:from>
    <xdr:ext cx="736600" cy="259045"/>
    <xdr:sp macro="" textlink="">
      <xdr:nvSpPr>
        <xdr:cNvPr id="263" name="テキスト ボックス 262"/>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92528</xdr:rowOff>
    </xdr:from>
    <xdr:to>
      <xdr:col>74</xdr:col>
      <xdr:colOff>31750</xdr:colOff>
      <xdr:row>53</xdr:row>
      <xdr:rowOff>22678</xdr:rowOff>
    </xdr:to>
    <xdr:sp macro="" textlink="">
      <xdr:nvSpPr>
        <xdr:cNvPr id="264" name="楕円 263"/>
        <xdr:cNvSpPr/>
      </xdr:nvSpPr>
      <xdr:spPr>
        <a:xfrm>
          <a:off x="14732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32855</xdr:rowOff>
    </xdr:from>
    <xdr:ext cx="762000" cy="259045"/>
    <xdr:sp macro="" textlink="">
      <xdr:nvSpPr>
        <xdr:cNvPr id="265" name="テキスト ボックス 264"/>
        <xdr:cNvSpPr txBox="1"/>
      </xdr:nvSpPr>
      <xdr:spPr>
        <a:xfrm>
          <a:off x="14401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125185</xdr:rowOff>
    </xdr:from>
    <xdr:to>
      <xdr:col>69</xdr:col>
      <xdr:colOff>142875</xdr:colOff>
      <xdr:row>53</xdr:row>
      <xdr:rowOff>55335</xdr:rowOff>
    </xdr:to>
    <xdr:sp macro="" textlink="">
      <xdr:nvSpPr>
        <xdr:cNvPr id="266" name="楕円 265"/>
        <xdr:cNvSpPr/>
      </xdr:nvSpPr>
      <xdr:spPr>
        <a:xfrm>
          <a:off x="13843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65512</xdr:rowOff>
    </xdr:from>
    <xdr:ext cx="762000" cy="259045"/>
    <xdr:sp macro="" textlink="">
      <xdr:nvSpPr>
        <xdr:cNvPr id="267" name="テキスト ボックス 266"/>
        <xdr:cNvSpPr txBox="1"/>
      </xdr:nvSpPr>
      <xdr:spPr>
        <a:xfrm>
          <a:off x="13512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125185</xdr:rowOff>
    </xdr:from>
    <xdr:to>
      <xdr:col>65</xdr:col>
      <xdr:colOff>53975</xdr:colOff>
      <xdr:row>53</xdr:row>
      <xdr:rowOff>55335</xdr:rowOff>
    </xdr:to>
    <xdr:sp macro="" textlink="">
      <xdr:nvSpPr>
        <xdr:cNvPr id="268" name="楕円 267"/>
        <xdr:cNvSpPr/>
      </xdr:nvSpPr>
      <xdr:spPr>
        <a:xfrm>
          <a:off x="12954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65512</xdr:rowOff>
    </xdr:from>
    <xdr:ext cx="762000" cy="259045"/>
    <xdr:sp macro="" textlink="">
      <xdr:nvSpPr>
        <xdr:cNvPr id="269" name="テキスト ボックス 268"/>
        <xdr:cNvSpPr txBox="1"/>
      </xdr:nvSpPr>
      <xdr:spPr>
        <a:xfrm>
          <a:off x="12623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平成３０年度に国民健康保険特別会計を設置した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一時的に経常</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収支比率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ものの、令和元年度は、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介護給付費県負担金や後期高齢者医療給付費県負担金など社会保障関係経費が増加し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ていることから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経常収支比率は増加した。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今後も高齢化の進展などにより、補助費等の増加傾向は続くと見込まれるため、</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健康寿命の延伸や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介護予防など各種施策の推進に努めていく。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2" name="直線コネクタ 28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3" name="テキスト ボックス 282"/>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4" name="直線コネクタ 28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5" name="テキスト ボックス 284"/>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6" name="直線コネクタ 28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7" name="テキスト ボックス 286"/>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8" name="直線コネクタ 28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9" name="テキスト ボックス 288"/>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0" name="直線コネクタ 28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1" name="テキスト ボックス 290"/>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5" name="直線コネクタ 294"/>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6" name="補助費等最小値テキスト"/>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7" name="直線コネクタ 296"/>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8"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9" name="直線コネクタ 298"/>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158750</xdr:rowOff>
    </xdr:to>
    <xdr:cxnSp macro="">
      <xdr:nvCxnSpPr>
        <xdr:cNvPr id="300" name="直線コネクタ 299"/>
        <xdr:cNvCxnSpPr/>
      </xdr:nvCxnSpPr>
      <xdr:spPr>
        <a:xfrm>
          <a:off x="15671800" y="6337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2" name="フローチャート: 判断 301"/>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39</xdr:row>
      <xdr:rowOff>44450</xdr:rowOff>
    </xdr:to>
    <xdr:cxnSp macro="">
      <xdr:nvCxnSpPr>
        <xdr:cNvPr id="303" name="直線コネクタ 302"/>
        <xdr:cNvCxnSpPr/>
      </xdr:nvCxnSpPr>
      <xdr:spPr>
        <a:xfrm flipV="1">
          <a:off x="14782800" y="63373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4" name="フローチャート: 判断 303"/>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5" name="テキスト ボックス 304"/>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76200</xdr:rowOff>
    </xdr:from>
    <xdr:to>
      <xdr:col>73</xdr:col>
      <xdr:colOff>180975</xdr:colOff>
      <xdr:row>39</xdr:row>
      <xdr:rowOff>44450</xdr:rowOff>
    </xdr:to>
    <xdr:cxnSp macro="">
      <xdr:nvCxnSpPr>
        <xdr:cNvPr id="306" name="直線コネクタ 305"/>
        <xdr:cNvCxnSpPr/>
      </xdr:nvCxnSpPr>
      <xdr:spPr>
        <a:xfrm>
          <a:off x="13893800" y="6591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7" name="フローチャート: 判断 306"/>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08" name="テキスト ボックス 307"/>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158750</xdr:rowOff>
    </xdr:from>
    <xdr:to>
      <xdr:col>69</xdr:col>
      <xdr:colOff>92075</xdr:colOff>
      <xdr:row>38</xdr:row>
      <xdr:rowOff>76200</xdr:rowOff>
    </xdr:to>
    <xdr:cxnSp macro="">
      <xdr:nvCxnSpPr>
        <xdr:cNvPr id="309" name="直線コネクタ 308"/>
        <xdr:cNvCxnSpPr/>
      </xdr:nvCxnSpPr>
      <xdr:spPr>
        <a:xfrm>
          <a:off x="13004800" y="650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10" name="フローチャート: 判断 309"/>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86377</xdr:rowOff>
    </xdr:from>
    <xdr:ext cx="762000" cy="259045"/>
    <xdr:sp macro="" textlink="">
      <xdr:nvSpPr>
        <xdr:cNvPr id="311" name="テキスト ボックス 310"/>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2" name="フローチャート: 判断 311"/>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13" name="テキスト ボックス 312"/>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9" name="楕円 318"/>
        <xdr:cNvSpPr/>
      </xdr:nvSpPr>
      <xdr:spPr>
        <a:xfrm>
          <a:off x="16459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80027</xdr:rowOff>
    </xdr:from>
    <xdr:ext cx="762000" cy="259045"/>
    <xdr:sp macro="" textlink="">
      <xdr:nvSpPr>
        <xdr:cNvPr id="320" name="補助費等該当値テキスト"/>
        <xdr:cNvSpPr txBox="1"/>
      </xdr:nvSpPr>
      <xdr:spPr>
        <a:xfrm>
          <a:off x="16598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21" name="楕円 320"/>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2" name="テキスト ボックス 321"/>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165100</xdr:rowOff>
    </xdr:from>
    <xdr:to>
      <xdr:col>74</xdr:col>
      <xdr:colOff>31750</xdr:colOff>
      <xdr:row>39</xdr:row>
      <xdr:rowOff>95250</xdr:rowOff>
    </xdr:to>
    <xdr:sp macro="" textlink="">
      <xdr:nvSpPr>
        <xdr:cNvPr id="323" name="楕円 322"/>
        <xdr:cNvSpPr/>
      </xdr:nvSpPr>
      <xdr:spPr>
        <a:xfrm>
          <a:off x="14732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80027</xdr:rowOff>
    </xdr:from>
    <xdr:ext cx="762000" cy="259045"/>
    <xdr:sp macro="" textlink="">
      <xdr:nvSpPr>
        <xdr:cNvPr id="324" name="テキスト ボックス 323"/>
        <xdr:cNvSpPr txBox="1"/>
      </xdr:nvSpPr>
      <xdr:spPr>
        <a:xfrm>
          <a:off x="14401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25400</xdr:rowOff>
    </xdr:from>
    <xdr:to>
      <xdr:col>69</xdr:col>
      <xdr:colOff>142875</xdr:colOff>
      <xdr:row>38</xdr:row>
      <xdr:rowOff>127000</xdr:rowOff>
    </xdr:to>
    <xdr:sp macro="" textlink="">
      <xdr:nvSpPr>
        <xdr:cNvPr id="325" name="楕円 324"/>
        <xdr:cNvSpPr/>
      </xdr:nvSpPr>
      <xdr:spPr>
        <a:xfrm>
          <a:off x="13843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111777</xdr:rowOff>
    </xdr:from>
    <xdr:ext cx="762000" cy="259045"/>
    <xdr:sp macro="" textlink="">
      <xdr:nvSpPr>
        <xdr:cNvPr id="326" name="テキスト ボックス 325"/>
        <xdr:cNvSpPr txBox="1"/>
      </xdr:nvSpPr>
      <xdr:spPr>
        <a:xfrm>
          <a:off x="13512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107950</xdr:rowOff>
    </xdr:from>
    <xdr:to>
      <xdr:col>65</xdr:col>
      <xdr:colOff>53975</xdr:colOff>
      <xdr:row>38</xdr:row>
      <xdr:rowOff>38100</xdr:rowOff>
    </xdr:to>
    <xdr:sp macro="" textlink="">
      <xdr:nvSpPr>
        <xdr:cNvPr id="327" name="楕円 326"/>
        <xdr:cNvSpPr/>
      </xdr:nvSpPr>
      <xdr:spPr>
        <a:xfrm>
          <a:off x="1295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22877</xdr:rowOff>
    </xdr:from>
    <xdr:ext cx="762000" cy="259045"/>
    <xdr:sp macro="" textlink="">
      <xdr:nvSpPr>
        <xdr:cNvPr id="328" name="テキスト ボックス 327"/>
        <xdr:cNvSpPr txBox="1"/>
      </xdr:nvSpPr>
      <xdr:spPr>
        <a:xfrm>
          <a:off x="12623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残高が累増し、これに係る元利償還金が年々増加していることから、公債費に係る経常収支比率は増加傾向にあるが、これまでの建設地方債等の発行抑制の取組により、類似団体と比較して平均より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133350</xdr:rowOff>
    </xdr:from>
    <xdr:to>
      <xdr:col>24</xdr:col>
      <xdr:colOff>25400</xdr:colOff>
      <xdr:row>80</xdr:row>
      <xdr:rowOff>127000</xdr:rowOff>
    </xdr:to>
    <xdr:cxnSp macro="">
      <xdr:nvCxnSpPr>
        <xdr:cNvPr id="354" name="直線コネクタ 353"/>
        <xdr:cNvCxnSpPr/>
      </xdr:nvCxnSpPr>
      <xdr:spPr>
        <a:xfrm flipV="1">
          <a:off x="4826000" y="126492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55"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56" name="直線コネクタ 355"/>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48277</xdr:rowOff>
    </xdr:from>
    <xdr:ext cx="762000" cy="259045"/>
    <xdr:sp macro="" textlink="">
      <xdr:nvSpPr>
        <xdr:cNvPr id="357" name="公債費最大値テキスト"/>
        <xdr:cNvSpPr txBox="1"/>
      </xdr:nvSpPr>
      <xdr:spPr>
        <a:xfrm>
          <a:off x="49149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133350</xdr:rowOff>
    </xdr:from>
    <xdr:to>
      <xdr:col>24</xdr:col>
      <xdr:colOff>114300</xdr:colOff>
      <xdr:row>73</xdr:row>
      <xdr:rowOff>133350</xdr:rowOff>
    </xdr:to>
    <xdr:cxnSp macro="">
      <xdr:nvCxnSpPr>
        <xdr:cNvPr id="358" name="直線コネクタ 357"/>
        <xdr:cNvCxnSpPr/>
      </xdr:nvCxnSpPr>
      <xdr:spPr>
        <a:xfrm>
          <a:off x="4737100" y="1264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107950</xdr:rowOff>
    </xdr:from>
    <xdr:to>
      <xdr:col>24</xdr:col>
      <xdr:colOff>25400</xdr:colOff>
      <xdr:row>73</xdr:row>
      <xdr:rowOff>133350</xdr:rowOff>
    </xdr:to>
    <xdr:cxnSp macro="">
      <xdr:nvCxnSpPr>
        <xdr:cNvPr id="359" name="直線コネクタ 358"/>
        <xdr:cNvCxnSpPr/>
      </xdr:nvCxnSpPr>
      <xdr:spPr>
        <a:xfrm>
          <a:off x="3987800" y="1262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60"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61" name="フローチャート: 判断 360"/>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95250</xdr:rowOff>
    </xdr:from>
    <xdr:to>
      <xdr:col>19</xdr:col>
      <xdr:colOff>187325</xdr:colOff>
      <xdr:row>73</xdr:row>
      <xdr:rowOff>107950</xdr:rowOff>
    </xdr:to>
    <xdr:cxnSp macro="">
      <xdr:nvCxnSpPr>
        <xdr:cNvPr id="362" name="直線コネクタ 361"/>
        <xdr:cNvCxnSpPr/>
      </xdr:nvCxnSpPr>
      <xdr:spPr>
        <a:xfrm>
          <a:off x="3098800" y="1261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63500</xdr:rowOff>
    </xdr:from>
    <xdr:to>
      <xdr:col>20</xdr:col>
      <xdr:colOff>38100</xdr:colOff>
      <xdr:row>76</xdr:row>
      <xdr:rowOff>165100</xdr:rowOff>
    </xdr:to>
    <xdr:sp macro="" textlink="">
      <xdr:nvSpPr>
        <xdr:cNvPr id="363" name="フローチャート: 判断 362"/>
        <xdr:cNvSpPr/>
      </xdr:nvSpPr>
      <xdr:spPr>
        <a:xfrm>
          <a:off x="3937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149877</xdr:rowOff>
    </xdr:from>
    <xdr:ext cx="736600" cy="259045"/>
    <xdr:sp macro="" textlink="">
      <xdr:nvSpPr>
        <xdr:cNvPr id="364" name="テキスト ボックス 363"/>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31750</xdr:rowOff>
    </xdr:from>
    <xdr:to>
      <xdr:col>15</xdr:col>
      <xdr:colOff>98425</xdr:colOff>
      <xdr:row>73</xdr:row>
      <xdr:rowOff>95250</xdr:rowOff>
    </xdr:to>
    <xdr:cxnSp macro="">
      <xdr:nvCxnSpPr>
        <xdr:cNvPr id="365" name="直線コネクタ 364"/>
        <xdr:cNvCxnSpPr/>
      </xdr:nvCxnSpPr>
      <xdr:spPr>
        <a:xfrm>
          <a:off x="2209800" y="1254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66" name="フローチャート: 判断 365"/>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67" name="テキスト ボックス 366"/>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165100</xdr:rowOff>
    </xdr:from>
    <xdr:to>
      <xdr:col>11</xdr:col>
      <xdr:colOff>9525</xdr:colOff>
      <xdr:row>73</xdr:row>
      <xdr:rowOff>31750</xdr:rowOff>
    </xdr:to>
    <xdr:cxnSp macro="">
      <xdr:nvCxnSpPr>
        <xdr:cNvPr id="368" name="直線コネクタ 367"/>
        <xdr:cNvCxnSpPr/>
      </xdr:nvCxnSpPr>
      <xdr:spPr>
        <a:xfrm>
          <a:off x="1320800" y="1250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9" name="フローチャート: 判断 368"/>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0" name="テキスト ボックス 369"/>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146050</xdr:rowOff>
    </xdr:from>
    <xdr:to>
      <xdr:col>6</xdr:col>
      <xdr:colOff>171450</xdr:colOff>
      <xdr:row>76</xdr:row>
      <xdr:rowOff>76200</xdr:rowOff>
    </xdr:to>
    <xdr:sp macro="" textlink="">
      <xdr:nvSpPr>
        <xdr:cNvPr id="371" name="フローチャート: 判断 370"/>
        <xdr:cNvSpPr/>
      </xdr:nvSpPr>
      <xdr:spPr>
        <a:xfrm>
          <a:off x="1270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60977</xdr:rowOff>
    </xdr:from>
    <xdr:ext cx="762000" cy="259045"/>
    <xdr:sp macro="" textlink="">
      <xdr:nvSpPr>
        <xdr:cNvPr id="372" name="テキスト ボックス 371"/>
        <xdr:cNvSpPr txBox="1"/>
      </xdr:nvSpPr>
      <xdr:spPr>
        <a:xfrm>
          <a:off x="939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82550</xdr:rowOff>
    </xdr:from>
    <xdr:to>
      <xdr:col>24</xdr:col>
      <xdr:colOff>76200</xdr:colOff>
      <xdr:row>74</xdr:row>
      <xdr:rowOff>12700</xdr:rowOff>
    </xdr:to>
    <xdr:sp macro="" textlink="">
      <xdr:nvSpPr>
        <xdr:cNvPr id="378" name="楕円 377"/>
        <xdr:cNvSpPr/>
      </xdr:nvSpPr>
      <xdr:spPr>
        <a:xfrm>
          <a:off x="47752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162577</xdr:rowOff>
    </xdr:from>
    <xdr:ext cx="762000" cy="259045"/>
    <xdr:sp macro="" textlink="">
      <xdr:nvSpPr>
        <xdr:cNvPr id="379" name="公債費該当値テキスト"/>
        <xdr:cNvSpPr txBox="1"/>
      </xdr:nvSpPr>
      <xdr:spPr>
        <a:xfrm>
          <a:off x="49149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57150</xdr:rowOff>
    </xdr:from>
    <xdr:to>
      <xdr:col>20</xdr:col>
      <xdr:colOff>38100</xdr:colOff>
      <xdr:row>73</xdr:row>
      <xdr:rowOff>158750</xdr:rowOff>
    </xdr:to>
    <xdr:sp macro="" textlink="">
      <xdr:nvSpPr>
        <xdr:cNvPr id="380" name="楕円 379"/>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168927</xdr:rowOff>
    </xdr:from>
    <xdr:ext cx="736600" cy="259045"/>
    <xdr:sp macro="" textlink="">
      <xdr:nvSpPr>
        <xdr:cNvPr id="381" name="テキスト ボックス 380"/>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44450</xdr:rowOff>
    </xdr:from>
    <xdr:to>
      <xdr:col>15</xdr:col>
      <xdr:colOff>149225</xdr:colOff>
      <xdr:row>73</xdr:row>
      <xdr:rowOff>146050</xdr:rowOff>
    </xdr:to>
    <xdr:sp macro="" textlink="">
      <xdr:nvSpPr>
        <xdr:cNvPr id="382" name="楕円 381"/>
        <xdr:cNvSpPr/>
      </xdr:nvSpPr>
      <xdr:spPr>
        <a:xfrm>
          <a:off x="3048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156227</xdr:rowOff>
    </xdr:from>
    <xdr:ext cx="762000" cy="259045"/>
    <xdr:sp macro="" textlink="">
      <xdr:nvSpPr>
        <xdr:cNvPr id="383" name="テキスト ボックス 382"/>
        <xdr:cNvSpPr txBox="1"/>
      </xdr:nvSpPr>
      <xdr:spPr>
        <a:xfrm>
          <a:off x="27178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152400</xdr:rowOff>
    </xdr:from>
    <xdr:to>
      <xdr:col>11</xdr:col>
      <xdr:colOff>60325</xdr:colOff>
      <xdr:row>73</xdr:row>
      <xdr:rowOff>82550</xdr:rowOff>
    </xdr:to>
    <xdr:sp macro="" textlink="">
      <xdr:nvSpPr>
        <xdr:cNvPr id="384" name="楕円 383"/>
        <xdr:cNvSpPr/>
      </xdr:nvSpPr>
      <xdr:spPr>
        <a:xfrm>
          <a:off x="2159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92727</xdr:rowOff>
    </xdr:from>
    <xdr:ext cx="762000" cy="259045"/>
    <xdr:sp macro="" textlink="">
      <xdr:nvSpPr>
        <xdr:cNvPr id="385" name="テキスト ボックス 384"/>
        <xdr:cNvSpPr txBox="1"/>
      </xdr:nvSpPr>
      <xdr:spPr>
        <a:xfrm>
          <a:off x="1828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114300</xdr:rowOff>
    </xdr:from>
    <xdr:to>
      <xdr:col>6</xdr:col>
      <xdr:colOff>171450</xdr:colOff>
      <xdr:row>73</xdr:row>
      <xdr:rowOff>44450</xdr:rowOff>
    </xdr:to>
    <xdr:sp macro="" textlink="">
      <xdr:nvSpPr>
        <xdr:cNvPr id="386" name="楕円 385"/>
        <xdr:cNvSpPr/>
      </xdr:nvSpPr>
      <xdr:spPr>
        <a:xfrm>
          <a:off x="1270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54627</xdr:rowOff>
    </xdr:from>
    <xdr:ext cx="762000" cy="259045"/>
    <xdr:sp macro="" textlink="">
      <xdr:nvSpPr>
        <xdr:cNvPr id="387" name="テキスト ボックス 386"/>
        <xdr:cNvSpPr txBox="1"/>
      </xdr:nvSpPr>
      <xdr:spPr>
        <a:xfrm>
          <a:off x="939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的経費の約５割を占める人件費について、類似団体平均を上回っていることから、公債費以外の経常経費に係る経常収支比率についても類似団体を上回る傾向で推移している。今後も、引き続き、給与水準の適正化や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1" name="テキスト ボックス 400"/>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3" name="テキスト ボックス 402"/>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5" name="テキスト ボックス 404"/>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7" name="テキスト ボックス 406"/>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9" name="テキスト ボックス 408"/>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1" name="テキスト ボックス 410"/>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80735</xdr:rowOff>
    </xdr:from>
    <xdr:to>
      <xdr:col>82</xdr:col>
      <xdr:colOff>107950</xdr:colOff>
      <xdr:row>80</xdr:row>
      <xdr:rowOff>34471</xdr:rowOff>
    </xdr:to>
    <xdr:cxnSp macro="">
      <xdr:nvCxnSpPr>
        <xdr:cNvPr id="415" name="直線コネクタ 414"/>
        <xdr:cNvCxnSpPr/>
      </xdr:nvCxnSpPr>
      <xdr:spPr>
        <a:xfrm flipV="1">
          <a:off x="16510000" y="12596585"/>
          <a:ext cx="0" cy="115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6548</xdr:rowOff>
    </xdr:from>
    <xdr:ext cx="762000" cy="259045"/>
    <xdr:sp macro="" textlink="">
      <xdr:nvSpPr>
        <xdr:cNvPr id="416" name="公債費以外最小値テキスト"/>
        <xdr:cNvSpPr txBox="1"/>
      </xdr:nvSpPr>
      <xdr:spPr>
        <a:xfrm>
          <a:off x="16598900" y="1372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34471</xdr:rowOff>
    </xdr:from>
    <xdr:to>
      <xdr:col>82</xdr:col>
      <xdr:colOff>196850</xdr:colOff>
      <xdr:row>80</xdr:row>
      <xdr:rowOff>34471</xdr:rowOff>
    </xdr:to>
    <xdr:cxnSp macro="">
      <xdr:nvCxnSpPr>
        <xdr:cNvPr id="417" name="直線コネクタ 416"/>
        <xdr:cNvCxnSpPr/>
      </xdr:nvCxnSpPr>
      <xdr:spPr>
        <a:xfrm>
          <a:off x="16421100" y="1375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167112</xdr:rowOff>
    </xdr:from>
    <xdr:ext cx="762000" cy="259045"/>
    <xdr:sp macro="" textlink="">
      <xdr:nvSpPr>
        <xdr:cNvPr id="418" name="公債費以外最大値テキスト"/>
        <xdr:cNvSpPr txBox="1"/>
      </xdr:nvSpPr>
      <xdr:spPr>
        <a:xfrm>
          <a:off x="16598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80735</xdr:rowOff>
    </xdr:from>
    <xdr:to>
      <xdr:col>82</xdr:col>
      <xdr:colOff>196850</xdr:colOff>
      <xdr:row>73</xdr:row>
      <xdr:rowOff>80735</xdr:rowOff>
    </xdr:to>
    <xdr:cxnSp macro="">
      <xdr:nvCxnSpPr>
        <xdr:cNvPr id="419" name="直線コネクタ 418"/>
        <xdr:cNvCxnSpPr/>
      </xdr:nvCxnSpPr>
      <xdr:spPr>
        <a:xfrm>
          <a:off x="16421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97064</xdr:rowOff>
    </xdr:from>
    <xdr:to>
      <xdr:col>82</xdr:col>
      <xdr:colOff>107950</xdr:colOff>
      <xdr:row>80</xdr:row>
      <xdr:rowOff>34471</xdr:rowOff>
    </xdr:to>
    <xdr:cxnSp macro="">
      <xdr:nvCxnSpPr>
        <xdr:cNvPr id="420" name="直線コネクタ 419"/>
        <xdr:cNvCxnSpPr/>
      </xdr:nvCxnSpPr>
      <xdr:spPr>
        <a:xfrm>
          <a:off x="15671800" y="136416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111777</xdr:rowOff>
    </xdr:from>
    <xdr:ext cx="762000" cy="259045"/>
    <xdr:sp macro="" textlink="">
      <xdr:nvSpPr>
        <xdr:cNvPr id="421"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22" name="フローチャート: 判断 421"/>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97064</xdr:rowOff>
    </xdr:from>
    <xdr:to>
      <xdr:col>78</xdr:col>
      <xdr:colOff>69850</xdr:colOff>
      <xdr:row>79</xdr:row>
      <xdr:rowOff>162379</xdr:rowOff>
    </xdr:to>
    <xdr:cxnSp macro="">
      <xdr:nvCxnSpPr>
        <xdr:cNvPr id="423" name="直線コネクタ 422"/>
        <xdr:cNvCxnSpPr/>
      </xdr:nvCxnSpPr>
      <xdr:spPr>
        <a:xfrm flipV="1">
          <a:off x="14782800" y="13641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136071</xdr:rowOff>
    </xdr:from>
    <xdr:to>
      <xdr:col>78</xdr:col>
      <xdr:colOff>120650</xdr:colOff>
      <xdr:row>77</xdr:row>
      <xdr:rowOff>66221</xdr:rowOff>
    </xdr:to>
    <xdr:sp macro="" textlink="">
      <xdr:nvSpPr>
        <xdr:cNvPr id="424" name="フローチャート: 判断 423"/>
        <xdr:cNvSpPr/>
      </xdr:nvSpPr>
      <xdr:spPr>
        <a:xfrm>
          <a:off x="15621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76399</xdr:rowOff>
    </xdr:from>
    <xdr:ext cx="736600" cy="259045"/>
    <xdr:sp macro="" textlink="">
      <xdr:nvSpPr>
        <xdr:cNvPr id="425" name="テキスト ボックス 424"/>
        <xdr:cNvSpPr txBox="1"/>
      </xdr:nvSpPr>
      <xdr:spPr>
        <a:xfrm>
          <a:off x="15290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162379</xdr:rowOff>
    </xdr:from>
    <xdr:to>
      <xdr:col>73</xdr:col>
      <xdr:colOff>180975</xdr:colOff>
      <xdr:row>80</xdr:row>
      <xdr:rowOff>132443</xdr:rowOff>
    </xdr:to>
    <xdr:cxnSp macro="">
      <xdr:nvCxnSpPr>
        <xdr:cNvPr id="426" name="直線コネクタ 425"/>
        <xdr:cNvCxnSpPr/>
      </xdr:nvCxnSpPr>
      <xdr:spPr>
        <a:xfrm flipV="1">
          <a:off x="13893800" y="137069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8164</xdr:rowOff>
    </xdr:from>
    <xdr:to>
      <xdr:col>74</xdr:col>
      <xdr:colOff>31750</xdr:colOff>
      <xdr:row>77</xdr:row>
      <xdr:rowOff>109764</xdr:rowOff>
    </xdr:to>
    <xdr:sp macro="" textlink="">
      <xdr:nvSpPr>
        <xdr:cNvPr id="427" name="フローチャート: 判断 426"/>
        <xdr:cNvSpPr/>
      </xdr:nvSpPr>
      <xdr:spPr>
        <a:xfrm>
          <a:off x="14732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119941</xdr:rowOff>
    </xdr:from>
    <xdr:ext cx="762000" cy="259045"/>
    <xdr:sp macro="" textlink="">
      <xdr:nvSpPr>
        <xdr:cNvPr id="428" name="テキスト ボックス 427"/>
        <xdr:cNvSpPr txBox="1"/>
      </xdr:nvSpPr>
      <xdr:spPr>
        <a:xfrm>
          <a:off x="14401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78014</xdr:rowOff>
    </xdr:from>
    <xdr:to>
      <xdr:col>69</xdr:col>
      <xdr:colOff>92075</xdr:colOff>
      <xdr:row>80</xdr:row>
      <xdr:rowOff>132443</xdr:rowOff>
    </xdr:to>
    <xdr:cxnSp macro="">
      <xdr:nvCxnSpPr>
        <xdr:cNvPr id="429" name="直線コネクタ 428"/>
        <xdr:cNvCxnSpPr/>
      </xdr:nvCxnSpPr>
      <xdr:spPr>
        <a:xfrm>
          <a:off x="13004800" y="13794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43543</xdr:rowOff>
    </xdr:from>
    <xdr:to>
      <xdr:col>69</xdr:col>
      <xdr:colOff>142875</xdr:colOff>
      <xdr:row>78</xdr:row>
      <xdr:rowOff>145143</xdr:rowOff>
    </xdr:to>
    <xdr:sp macro="" textlink="">
      <xdr:nvSpPr>
        <xdr:cNvPr id="430" name="フローチャート: 判断 429"/>
        <xdr:cNvSpPr/>
      </xdr:nvSpPr>
      <xdr:spPr>
        <a:xfrm>
          <a:off x="13843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155320</xdr:rowOff>
    </xdr:from>
    <xdr:ext cx="762000" cy="259045"/>
    <xdr:sp macro="" textlink="">
      <xdr:nvSpPr>
        <xdr:cNvPr id="431" name="テキスト ボックス 430"/>
        <xdr:cNvSpPr txBox="1"/>
      </xdr:nvSpPr>
      <xdr:spPr>
        <a:xfrm>
          <a:off x="13512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73479</xdr:rowOff>
    </xdr:from>
    <xdr:to>
      <xdr:col>65</xdr:col>
      <xdr:colOff>53975</xdr:colOff>
      <xdr:row>78</xdr:row>
      <xdr:rowOff>3629</xdr:rowOff>
    </xdr:to>
    <xdr:sp macro="" textlink="">
      <xdr:nvSpPr>
        <xdr:cNvPr id="432" name="フローチャート: 判断 431"/>
        <xdr:cNvSpPr/>
      </xdr:nvSpPr>
      <xdr:spPr>
        <a:xfrm>
          <a:off x="12954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13806</xdr:rowOff>
    </xdr:from>
    <xdr:ext cx="762000" cy="259045"/>
    <xdr:sp macro="" textlink="">
      <xdr:nvSpPr>
        <xdr:cNvPr id="433" name="テキスト ボックス 432"/>
        <xdr:cNvSpPr txBox="1"/>
      </xdr:nvSpPr>
      <xdr:spPr>
        <a:xfrm>
          <a:off x="12623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155121</xdr:rowOff>
    </xdr:from>
    <xdr:to>
      <xdr:col>82</xdr:col>
      <xdr:colOff>158750</xdr:colOff>
      <xdr:row>80</xdr:row>
      <xdr:rowOff>85271</xdr:rowOff>
    </xdr:to>
    <xdr:sp macro="" textlink="">
      <xdr:nvSpPr>
        <xdr:cNvPr id="439" name="楕円 438"/>
        <xdr:cNvSpPr/>
      </xdr:nvSpPr>
      <xdr:spPr>
        <a:xfrm>
          <a:off x="164592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63698</xdr:rowOff>
    </xdr:from>
    <xdr:ext cx="762000" cy="259045"/>
    <xdr:sp macro="" textlink="">
      <xdr:nvSpPr>
        <xdr:cNvPr id="440" name="公債費以外該当値テキスト"/>
        <xdr:cNvSpPr txBox="1"/>
      </xdr:nvSpPr>
      <xdr:spPr>
        <a:xfrm>
          <a:off x="16598900" y="1360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46264</xdr:rowOff>
    </xdr:from>
    <xdr:to>
      <xdr:col>78</xdr:col>
      <xdr:colOff>120650</xdr:colOff>
      <xdr:row>79</xdr:row>
      <xdr:rowOff>147864</xdr:rowOff>
    </xdr:to>
    <xdr:sp macro="" textlink="">
      <xdr:nvSpPr>
        <xdr:cNvPr id="441" name="楕円 440"/>
        <xdr:cNvSpPr/>
      </xdr:nvSpPr>
      <xdr:spPr>
        <a:xfrm>
          <a:off x="15621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132641</xdr:rowOff>
    </xdr:from>
    <xdr:ext cx="736600" cy="259045"/>
    <xdr:sp macro="" textlink="">
      <xdr:nvSpPr>
        <xdr:cNvPr id="442" name="テキスト ボックス 441"/>
        <xdr:cNvSpPr txBox="1"/>
      </xdr:nvSpPr>
      <xdr:spPr>
        <a:xfrm>
          <a:off x="15290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111579</xdr:rowOff>
    </xdr:from>
    <xdr:to>
      <xdr:col>74</xdr:col>
      <xdr:colOff>31750</xdr:colOff>
      <xdr:row>80</xdr:row>
      <xdr:rowOff>41729</xdr:rowOff>
    </xdr:to>
    <xdr:sp macro="" textlink="">
      <xdr:nvSpPr>
        <xdr:cNvPr id="443" name="楕円 442"/>
        <xdr:cNvSpPr/>
      </xdr:nvSpPr>
      <xdr:spPr>
        <a:xfrm>
          <a:off x="14732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26506</xdr:rowOff>
    </xdr:from>
    <xdr:ext cx="762000" cy="259045"/>
    <xdr:sp macro="" textlink="">
      <xdr:nvSpPr>
        <xdr:cNvPr id="444" name="テキスト ボックス 443"/>
        <xdr:cNvSpPr txBox="1"/>
      </xdr:nvSpPr>
      <xdr:spPr>
        <a:xfrm>
          <a:off x="14401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81643</xdr:rowOff>
    </xdr:from>
    <xdr:to>
      <xdr:col>69</xdr:col>
      <xdr:colOff>142875</xdr:colOff>
      <xdr:row>81</xdr:row>
      <xdr:rowOff>11793</xdr:rowOff>
    </xdr:to>
    <xdr:sp macro="" textlink="">
      <xdr:nvSpPr>
        <xdr:cNvPr id="445" name="楕円 444"/>
        <xdr:cNvSpPr/>
      </xdr:nvSpPr>
      <xdr:spPr>
        <a:xfrm>
          <a:off x="13843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168020</xdr:rowOff>
    </xdr:from>
    <xdr:ext cx="762000" cy="259045"/>
    <xdr:sp macro="" textlink="">
      <xdr:nvSpPr>
        <xdr:cNvPr id="446" name="テキスト ボックス 445"/>
        <xdr:cNvSpPr txBox="1"/>
      </xdr:nvSpPr>
      <xdr:spPr>
        <a:xfrm>
          <a:off x="13512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27214</xdr:rowOff>
    </xdr:from>
    <xdr:to>
      <xdr:col>65</xdr:col>
      <xdr:colOff>53975</xdr:colOff>
      <xdr:row>80</xdr:row>
      <xdr:rowOff>128814</xdr:rowOff>
    </xdr:to>
    <xdr:sp macro="" textlink="">
      <xdr:nvSpPr>
        <xdr:cNvPr id="447" name="楕円 446"/>
        <xdr:cNvSpPr/>
      </xdr:nvSpPr>
      <xdr:spPr>
        <a:xfrm>
          <a:off x="12954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113591</xdr:rowOff>
    </xdr:from>
    <xdr:ext cx="762000" cy="259045"/>
    <xdr:sp macro="" textlink="">
      <xdr:nvSpPr>
        <xdr:cNvPr id="448" name="テキスト ボックス 447"/>
        <xdr:cNvSpPr txBox="1"/>
      </xdr:nvSpPr>
      <xdr:spPr>
        <a:xfrm>
          <a:off x="12623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36208</xdr:rowOff>
    </xdr:from>
    <xdr:to>
      <xdr:col>29</xdr:col>
      <xdr:colOff>127000</xdr:colOff>
      <xdr:row>16</xdr:row>
      <xdr:rowOff>43066</xdr:rowOff>
    </xdr:to>
    <xdr:cxnSp macro="">
      <xdr:nvCxnSpPr>
        <xdr:cNvPr id="50" name="直線コネクタ 49"/>
        <xdr:cNvCxnSpPr/>
      </xdr:nvCxnSpPr>
      <xdr:spPr bwMode="auto">
        <a:xfrm>
          <a:off x="5003800" y="2827033"/>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142352</xdr:rowOff>
    </xdr:from>
    <xdr:ext cx="762000" cy="259045"/>
    <xdr:sp macro="" textlink="">
      <xdr:nvSpPr>
        <xdr:cNvPr id="51" name="人口1人当たり決算額の推移平均値テキスト130"/>
        <xdr:cNvSpPr txBox="1"/>
      </xdr:nvSpPr>
      <xdr:spPr>
        <a:xfrm>
          <a:off x="5740400" y="259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29350</xdr:rowOff>
    </xdr:from>
    <xdr:to>
      <xdr:col>26</xdr:col>
      <xdr:colOff>50800</xdr:colOff>
      <xdr:row>16</xdr:row>
      <xdr:rowOff>36208</xdr:rowOff>
    </xdr:to>
    <xdr:cxnSp macro="">
      <xdr:nvCxnSpPr>
        <xdr:cNvPr id="53" name="直線コネクタ 52"/>
        <xdr:cNvCxnSpPr/>
      </xdr:nvCxnSpPr>
      <xdr:spPr bwMode="auto">
        <a:xfrm>
          <a:off x="4305300" y="2820175"/>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70896</xdr:rowOff>
    </xdr:from>
    <xdr:ext cx="736600" cy="259045"/>
    <xdr:sp macro="" textlink="">
      <xdr:nvSpPr>
        <xdr:cNvPr id="55" name="テキスト ボックス 54"/>
        <xdr:cNvSpPr txBox="1"/>
      </xdr:nvSpPr>
      <xdr:spPr>
        <a:xfrm>
          <a:off x="4622800" y="251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101225</xdr:rowOff>
    </xdr:from>
    <xdr:to>
      <xdr:col>22</xdr:col>
      <xdr:colOff>114300</xdr:colOff>
      <xdr:row>16</xdr:row>
      <xdr:rowOff>29350</xdr:rowOff>
    </xdr:to>
    <xdr:cxnSp macro="">
      <xdr:nvCxnSpPr>
        <xdr:cNvPr id="56" name="直線コネクタ 55"/>
        <xdr:cNvCxnSpPr/>
      </xdr:nvCxnSpPr>
      <xdr:spPr bwMode="auto">
        <a:xfrm>
          <a:off x="3606800" y="2720600"/>
          <a:ext cx="698500" cy="99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65752</xdr:rowOff>
    </xdr:from>
    <xdr:ext cx="762000" cy="259045"/>
    <xdr:sp macro="" textlink="">
      <xdr:nvSpPr>
        <xdr:cNvPr id="58" name="テキスト ボックス 57"/>
        <xdr:cNvSpPr txBox="1"/>
      </xdr:nvSpPr>
      <xdr:spPr>
        <a:xfrm>
          <a:off x="39243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101225</xdr:rowOff>
    </xdr:from>
    <xdr:to>
      <xdr:col>18</xdr:col>
      <xdr:colOff>177800</xdr:colOff>
      <xdr:row>15</xdr:row>
      <xdr:rowOff>105835</xdr:rowOff>
    </xdr:to>
    <xdr:cxnSp macro="">
      <xdr:nvCxnSpPr>
        <xdr:cNvPr id="59" name="直線コネクタ 58"/>
        <xdr:cNvCxnSpPr/>
      </xdr:nvCxnSpPr>
      <xdr:spPr bwMode="auto">
        <a:xfrm flipV="1">
          <a:off x="2908300" y="2720600"/>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52760</xdr:rowOff>
    </xdr:from>
    <xdr:ext cx="762000" cy="259045"/>
    <xdr:sp macro="" textlink="">
      <xdr:nvSpPr>
        <xdr:cNvPr id="61" name="テキスト ボックス 60"/>
        <xdr:cNvSpPr txBox="1"/>
      </xdr:nvSpPr>
      <xdr:spPr>
        <a:xfrm>
          <a:off x="3225800" y="232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60151</xdr:rowOff>
    </xdr:from>
    <xdr:ext cx="762000" cy="259045"/>
    <xdr:sp macro="" textlink="">
      <xdr:nvSpPr>
        <xdr:cNvPr id="63" name="テキスト ボックス 62"/>
        <xdr:cNvSpPr txBox="1"/>
      </xdr:nvSpPr>
      <xdr:spPr>
        <a:xfrm>
          <a:off x="25273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163716</xdr:rowOff>
    </xdr:from>
    <xdr:to>
      <xdr:col>29</xdr:col>
      <xdr:colOff>177800</xdr:colOff>
      <xdr:row>16</xdr:row>
      <xdr:rowOff>93866</xdr:rowOff>
    </xdr:to>
    <xdr:sp macro="" textlink="">
      <xdr:nvSpPr>
        <xdr:cNvPr id="69" name="楕円 68"/>
        <xdr:cNvSpPr/>
      </xdr:nvSpPr>
      <xdr:spPr bwMode="auto">
        <a:xfrm>
          <a:off x="5600700" y="2783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135793</xdr:rowOff>
    </xdr:from>
    <xdr:ext cx="762000" cy="259045"/>
    <xdr:sp macro="" textlink="">
      <xdr:nvSpPr>
        <xdr:cNvPr id="70" name="人口1人当たり決算額の推移該当値テキスト130"/>
        <xdr:cNvSpPr txBox="1"/>
      </xdr:nvSpPr>
      <xdr:spPr>
        <a:xfrm>
          <a:off x="5740400" y="275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156858</xdr:rowOff>
    </xdr:from>
    <xdr:to>
      <xdr:col>26</xdr:col>
      <xdr:colOff>101600</xdr:colOff>
      <xdr:row>16</xdr:row>
      <xdr:rowOff>87008</xdr:rowOff>
    </xdr:to>
    <xdr:sp macro="" textlink="">
      <xdr:nvSpPr>
        <xdr:cNvPr id="71" name="楕円 70"/>
        <xdr:cNvSpPr/>
      </xdr:nvSpPr>
      <xdr:spPr bwMode="auto">
        <a:xfrm>
          <a:off x="4953000" y="277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71785</xdr:rowOff>
    </xdr:from>
    <xdr:ext cx="736600" cy="259045"/>
    <xdr:sp macro="" textlink="">
      <xdr:nvSpPr>
        <xdr:cNvPr id="72" name="テキスト ボックス 71"/>
        <xdr:cNvSpPr txBox="1"/>
      </xdr:nvSpPr>
      <xdr:spPr>
        <a:xfrm>
          <a:off x="4622800" y="2862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150000</xdr:rowOff>
    </xdr:from>
    <xdr:to>
      <xdr:col>22</xdr:col>
      <xdr:colOff>165100</xdr:colOff>
      <xdr:row>16</xdr:row>
      <xdr:rowOff>80150</xdr:rowOff>
    </xdr:to>
    <xdr:sp macro="" textlink="">
      <xdr:nvSpPr>
        <xdr:cNvPr id="73" name="楕円 72"/>
        <xdr:cNvSpPr/>
      </xdr:nvSpPr>
      <xdr:spPr bwMode="auto">
        <a:xfrm>
          <a:off x="4254500" y="276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64927</xdr:rowOff>
    </xdr:from>
    <xdr:ext cx="762000" cy="259045"/>
    <xdr:sp macro="" textlink="">
      <xdr:nvSpPr>
        <xdr:cNvPr id="74" name="テキスト ボックス 73"/>
        <xdr:cNvSpPr txBox="1"/>
      </xdr:nvSpPr>
      <xdr:spPr>
        <a:xfrm>
          <a:off x="3924300" y="28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50425</xdr:rowOff>
    </xdr:from>
    <xdr:to>
      <xdr:col>19</xdr:col>
      <xdr:colOff>38100</xdr:colOff>
      <xdr:row>15</xdr:row>
      <xdr:rowOff>152025</xdr:rowOff>
    </xdr:to>
    <xdr:sp macro="" textlink="">
      <xdr:nvSpPr>
        <xdr:cNvPr id="75" name="楕円 74"/>
        <xdr:cNvSpPr/>
      </xdr:nvSpPr>
      <xdr:spPr bwMode="auto">
        <a:xfrm>
          <a:off x="3556000" y="2669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136802</xdr:rowOff>
    </xdr:from>
    <xdr:ext cx="762000" cy="259045"/>
    <xdr:sp macro="" textlink="">
      <xdr:nvSpPr>
        <xdr:cNvPr id="76" name="テキスト ボックス 75"/>
        <xdr:cNvSpPr txBox="1"/>
      </xdr:nvSpPr>
      <xdr:spPr>
        <a:xfrm>
          <a:off x="3225800" y="27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55035</xdr:rowOff>
    </xdr:from>
    <xdr:to>
      <xdr:col>15</xdr:col>
      <xdr:colOff>101600</xdr:colOff>
      <xdr:row>15</xdr:row>
      <xdr:rowOff>156635</xdr:rowOff>
    </xdr:to>
    <xdr:sp macro="" textlink="">
      <xdr:nvSpPr>
        <xdr:cNvPr id="77" name="楕円 76"/>
        <xdr:cNvSpPr/>
      </xdr:nvSpPr>
      <xdr:spPr bwMode="auto">
        <a:xfrm>
          <a:off x="2857500" y="267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141412</xdr:rowOff>
    </xdr:from>
    <xdr:ext cx="762000" cy="259045"/>
    <xdr:sp macro="" textlink="">
      <xdr:nvSpPr>
        <xdr:cNvPr id="78" name="テキスト ボックス 77"/>
        <xdr:cNvSpPr txBox="1"/>
      </xdr:nvSpPr>
      <xdr:spPr>
        <a:xfrm>
          <a:off x="2527300" y="276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199390</xdr:rowOff>
    </xdr:from>
    <xdr:to>
      <xdr:col>29</xdr:col>
      <xdr:colOff>127000</xdr:colOff>
      <xdr:row>37</xdr:row>
      <xdr:rowOff>228803</xdr:rowOff>
    </xdr:to>
    <xdr:cxnSp macro="">
      <xdr:nvCxnSpPr>
        <xdr:cNvPr id="113" name="直線コネクタ 112"/>
        <xdr:cNvCxnSpPr/>
      </xdr:nvCxnSpPr>
      <xdr:spPr bwMode="auto">
        <a:xfrm>
          <a:off x="5003800" y="7324090"/>
          <a:ext cx="647700" cy="2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90898</xdr:rowOff>
    </xdr:from>
    <xdr:ext cx="762000" cy="259045"/>
    <xdr:sp macro="" textlink="">
      <xdr:nvSpPr>
        <xdr:cNvPr id="114" name="人口1人当たり決算額の推移平均値テキスト445"/>
        <xdr:cNvSpPr txBox="1"/>
      </xdr:nvSpPr>
      <xdr:spPr>
        <a:xfrm>
          <a:off x="5740400" y="6701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183845</xdr:rowOff>
    </xdr:from>
    <xdr:to>
      <xdr:col>26</xdr:col>
      <xdr:colOff>50800</xdr:colOff>
      <xdr:row>37</xdr:row>
      <xdr:rowOff>199390</xdr:rowOff>
    </xdr:to>
    <xdr:cxnSp macro="">
      <xdr:nvCxnSpPr>
        <xdr:cNvPr id="116" name="直線コネクタ 115"/>
        <xdr:cNvCxnSpPr/>
      </xdr:nvCxnSpPr>
      <xdr:spPr bwMode="auto">
        <a:xfrm>
          <a:off x="4305300" y="7308545"/>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330395</xdr:rowOff>
    </xdr:from>
    <xdr:ext cx="736600" cy="259045"/>
    <xdr:sp macro="" textlink="">
      <xdr:nvSpPr>
        <xdr:cNvPr id="118" name="テキスト ボックス 117"/>
        <xdr:cNvSpPr txBox="1"/>
      </xdr:nvSpPr>
      <xdr:spPr>
        <a:xfrm>
          <a:off x="4622800" y="659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74726</xdr:rowOff>
    </xdr:from>
    <xdr:to>
      <xdr:col>22</xdr:col>
      <xdr:colOff>114300</xdr:colOff>
      <xdr:row>37</xdr:row>
      <xdr:rowOff>183845</xdr:rowOff>
    </xdr:to>
    <xdr:cxnSp macro="">
      <xdr:nvCxnSpPr>
        <xdr:cNvPr id="119" name="直線コネクタ 118"/>
        <xdr:cNvCxnSpPr/>
      </xdr:nvCxnSpPr>
      <xdr:spPr bwMode="auto">
        <a:xfrm>
          <a:off x="3606800" y="7199426"/>
          <a:ext cx="698500" cy="109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261434</xdr:rowOff>
    </xdr:from>
    <xdr:ext cx="762000" cy="259045"/>
    <xdr:sp macro="" textlink="">
      <xdr:nvSpPr>
        <xdr:cNvPr id="121" name="テキスト ボックス 120"/>
        <xdr:cNvSpPr txBox="1"/>
      </xdr:nvSpPr>
      <xdr:spPr>
        <a:xfrm>
          <a:off x="39243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28778</xdr:rowOff>
    </xdr:from>
    <xdr:to>
      <xdr:col>18</xdr:col>
      <xdr:colOff>177800</xdr:colOff>
      <xdr:row>37</xdr:row>
      <xdr:rowOff>74726</xdr:rowOff>
    </xdr:to>
    <xdr:cxnSp macro="">
      <xdr:nvCxnSpPr>
        <xdr:cNvPr id="122" name="直線コネクタ 121"/>
        <xdr:cNvCxnSpPr/>
      </xdr:nvCxnSpPr>
      <xdr:spPr bwMode="auto">
        <a:xfrm>
          <a:off x="2908300" y="7153478"/>
          <a:ext cx="6985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177919</xdr:rowOff>
    </xdr:from>
    <xdr:ext cx="762000" cy="259045"/>
    <xdr:sp macro="" textlink="">
      <xdr:nvSpPr>
        <xdr:cNvPr id="124" name="テキスト ボックス 123"/>
        <xdr:cNvSpPr txBox="1"/>
      </xdr:nvSpPr>
      <xdr:spPr>
        <a:xfrm>
          <a:off x="32258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86098</xdr:rowOff>
    </xdr:from>
    <xdr:ext cx="762000" cy="259045"/>
    <xdr:sp macro="" textlink="">
      <xdr:nvSpPr>
        <xdr:cNvPr id="126" name="テキスト ボックス 125"/>
        <xdr:cNvSpPr txBox="1"/>
      </xdr:nvSpPr>
      <xdr:spPr>
        <a:xfrm>
          <a:off x="2527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178003</xdr:rowOff>
    </xdr:from>
    <xdr:to>
      <xdr:col>29</xdr:col>
      <xdr:colOff>177800</xdr:colOff>
      <xdr:row>37</xdr:row>
      <xdr:rowOff>279603</xdr:rowOff>
    </xdr:to>
    <xdr:sp macro="" textlink="">
      <xdr:nvSpPr>
        <xdr:cNvPr id="132" name="楕円 131"/>
        <xdr:cNvSpPr/>
      </xdr:nvSpPr>
      <xdr:spPr bwMode="auto">
        <a:xfrm>
          <a:off x="5600700" y="7302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150080</xdr:rowOff>
    </xdr:from>
    <xdr:ext cx="762000" cy="259045"/>
    <xdr:sp macro="" textlink="">
      <xdr:nvSpPr>
        <xdr:cNvPr id="133" name="人口1人当たり決算額の推移該当値テキスト445"/>
        <xdr:cNvSpPr txBox="1"/>
      </xdr:nvSpPr>
      <xdr:spPr>
        <a:xfrm>
          <a:off x="5740400" y="72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148590</xdr:rowOff>
    </xdr:from>
    <xdr:to>
      <xdr:col>26</xdr:col>
      <xdr:colOff>101600</xdr:colOff>
      <xdr:row>37</xdr:row>
      <xdr:rowOff>250190</xdr:rowOff>
    </xdr:to>
    <xdr:sp macro="" textlink="">
      <xdr:nvSpPr>
        <xdr:cNvPr id="134" name="楕円 133"/>
        <xdr:cNvSpPr/>
      </xdr:nvSpPr>
      <xdr:spPr bwMode="auto">
        <a:xfrm>
          <a:off x="4953000" y="727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234967</xdr:rowOff>
    </xdr:from>
    <xdr:ext cx="736600" cy="259045"/>
    <xdr:sp macro="" textlink="">
      <xdr:nvSpPr>
        <xdr:cNvPr id="135" name="テキスト ボックス 134"/>
        <xdr:cNvSpPr txBox="1"/>
      </xdr:nvSpPr>
      <xdr:spPr>
        <a:xfrm>
          <a:off x="4622800" y="735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133045</xdr:rowOff>
    </xdr:from>
    <xdr:to>
      <xdr:col>22</xdr:col>
      <xdr:colOff>165100</xdr:colOff>
      <xdr:row>37</xdr:row>
      <xdr:rowOff>234645</xdr:rowOff>
    </xdr:to>
    <xdr:sp macro="" textlink="">
      <xdr:nvSpPr>
        <xdr:cNvPr id="136" name="楕円 135"/>
        <xdr:cNvSpPr/>
      </xdr:nvSpPr>
      <xdr:spPr bwMode="auto">
        <a:xfrm>
          <a:off x="4254500" y="725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219422</xdr:rowOff>
    </xdr:from>
    <xdr:ext cx="762000" cy="259045"/>
    <xdr:sp macro="" textlink="">
      <xdr:nvSpPr>
        <xdr:cNvPr id="137" name="テキスト ボックス 136"/>
        <xdr:cNvSpPr txBox="1"/>
      </xdr:nvSpPr>
      <xdr:spPr>
        <a:xfrm>
          <a:off x="3924300" y="734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23926</xdr:rowOff>
    </xdr:from>
    <xdr:to>
      <xdr:col>19</xdr:col>
      <xdr:colOff>38100</xdr:colOff>
      <xdr:row>37</xdr:row>
      <xdr:rowOff>125526</xdr:rowOff>
    </xdr:to>
    <xdr:sp macro="" textlink="">
      <xdr:nvSpPr>
        <xdr:cNvPr id="138" name="楕円 137"/>
        <xdr:cNvSpPr/>
      </xdr:nvSpPr>
      <xdr:spPr bwMode="auto">
        <a:xfrm>
          <a:off x="3556000" y="714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110303</xdr:rowOff>
    </xdr:from>
    <xdr:ext cx="762000" cy="259045"/>
    <xdr:sp macro="" textlink="">
      <xdr:nvSpPr>
        <xdr:cNvPr id="139" name="テキスト ボックス 138"/>
        <xdr:cNvSpPr txBox="1"/>
      </xdr:nvSpPr>
      <xdr:spPr>
        <a:xfrm>
          <a:off x="3225800" y="723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149428</xdr:rowOff>
    </xdr:from>
    <xdr:to>
      <xdr:col>15</xdr:col>
      <xdr:colOff>101600</xdr:colOff>
      <xdr:row>37</xdr:row>
      <xdr:rowOff>79578</xdr:rowOff>
    </xdr:to>
    <xdr:sp macro="" textlink="">
      <xdr:nvSpPr>
        <xdr:cNvPr id="140" name="楕円 139"/>
        <xdr:cNvSpPr/>
      </xdr:nvSpPr>
      <xdr:spPr bwMode="auto">
        <a:xfrm>
          <a:off x="2857500" y="7102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64355</xdr:rowOff>
    </xdr:from>
    <xdr:ext cx="762000" cy="259045"/>
    <xdr:sp macro="" textlink="">
      <xdr:nvSpPr>
        <xdr:cNvPr id="141" name="テキスト ボックス 140"/>
        <xdr:cNvSpPr txBox="1"/>
      </xdr:nvSpPr>
      <xdr:spPr>
        <a:xfrm>
          <a:off x="2527300" y="71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6,319,772
6,154,626
5,157.60
1,709,086,222
1,655,110,824
16,887,334
1,063,461,359
3,078,437,466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98590</xdr:rowOff>
    </xdr:from>
    <xdr:to>
      <xdr:col>24</xdr:col>
      <xdr:colOff>63500</xdr:colOff>
      <xdr:row>36</xdr:row>
      <xdr:rowOff>109334</xdr:rowOff>
    </xdr:to>
    <xdr:cxnSp macro="">
      <xdr:nvCxnSpPr>
        <xdr:cNvPr id="61" name="直線コネクタ 60"/>
        <xdr:cNvCxnSpPr/>
      </xdr:nvCxnSpPr>
      <xdr:spPr>
        <a:xfrm>
          <a:off x="3797300" y="6270790"/>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51179</xdr:rowOff>
    </xdr:from>
    <xdr:ext cx="534377" cy="259045"/>
    <xdr:sp macro="" textlink="">
      <xdr:nvSpPr>
        <xdr:cNvPr id="62" name="人件費平均値テキスト"/>
        <xdr:cNvSpPr txBox="1"/>
      </xdr:nvSpPr>
      <xdr:spPr>
        <a:xfrm>
          <a:off x="4686300" y="605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86341</xdr:rowOff>
    </xdr:from>
    <xdr:to>
      <xdr:col>19</xdr:col>
      <xdr:colOff>177800</xdr:colOff>
      <xdr:row>36</xdr:row>
      <xdr:rowOff>98590</xdr:rowOff>
    </xdr:to>
    <xdr:cxnSp macro="">
      <xdr:nvCxnSpPr>
        <xdr:cNvPr id="64" name="直線コネクタ 63"/>
        <xdr:cNvCxnSpPr/>
      </xdr:nvCxnSpPr>
      <xdr:spPr>
        <a:xfrm>
          <a:off x="2908300" y="6258541"/>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142200</xdr:rowOff>
    </xdr:from>
    <xdr:ext cx="534377" cy="259045"/>
    <xdr:sp macro="" textlink="">
      <xdr:nvSpPr>
        <xdr:cNvPr id="66" name="テキスト ボックス 65"/>
        <xdr:cNvSpPr txBox="1"/>
      </xdr:nvSpPr>
      <xdr:spPr>
        <a:xfrm>
          <a:off x="3517411" y="59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133166</xdr:rowOff>
    </xdr:from>
    <xdr:to>
      <xdr:col>15</xdr:col>
      <xdr:colOff>50800</xdr:colOff>
      <xdr:row>36</xdr:row>
      <xdr:rowOff>86341</xdr:rowOff>
    </xdr:to>
    <xdr:cxnSp macro="">
      <xdr:nvCxnSpPr>
        <xdr:cNvPr id="67" name="直線コネクタ 66"/>
        <xdr:cNvCxnSpPr/>
      </xdr:nvCxnSpPr>
      <xdr:spPr>
        <a:xfrm>
          <a:off x="2019300" y="6133916"/>
          <a:ext cx="889000" cy="1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140104</xdr:rowOff>
    </xdr:from>
    <xdr:ext cx="534377" cy="259045"/>
    <xdr:sp macro="" textlink="">
      <xdr:nvSpPr>
        <xdr:cNvPr id="69" name="テキスト ボックス 68"/>
        <xdr:cNvSpPr txBox="1"/>
      </xdr:nvSpPr>
      <xdr:spPr>
        <a:xfrm>
          <a:off x="26411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133166</xdr:rowOff>
    </xdr:from>
    <xdr:to>
      <xdr:col>10</xdr:col>
      <xdr:colOff>114300</xdr:colOff>
      <xdr:row>35</xdr:row>
      <xdr:rowOff>133661</xdr:rowOff>
    </xdr:to>
    <xdr:cxnSp macro="">
      <xdr:nvCxnSpPr>
        <xdr:cNvPr id="70" name="直線コネクタ 69"/>
        <xdr:cNvCxnSpPr/>
      </xdr:nvCxnSpPr>
      <xdr:spPr>
        <a:xfrm flipV="1">
          <a:off x="1130300" y="613391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99147</xdr:rowOff>
    </xdr:from>
    <xdr:ext cx="534377" cy="259045"/>
    <xdr:sp macro="" textlink="">
      <xdr:nvSpPr>
        <xdr:cNvPr id="72" name="テキスト ボックス 71"/>
        <xdr:cNvSpPr txBox="1"/>
      </xdr:nvSpPr>
      <xdr:spPr>
        <a:xfrm>
          <a:off x="17521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105472</xdr:rowOff>
    </xdr:from>
    <xdr:ext cx="534377" cy="259045"/>
    <xdr:sp macro="" textlink="">
      <xdr:nvSpPr>
        <xdr:cNvPr id="74" name="テキスト ボックス 73"/>
        <xdr:cNvSpPr txBox="1"/>
      </xdr:nvSpPr>
      <xdr:spPr>
        <a:xfrm>
          <a:off x="863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58534</xdr:rowOff>
    </xdr:from>
    <xdr:to>
      <xdr:col>24</xdr:col>
      <xdr:colOff>114300</xdr:colOff>
      <xdr:row>36</xdr:row>
      <xdr:rowOff>160134</xdr:rowOff>
    </xdr:to>
    <xdr:sp macro="" textlink="">
      <xdr:nvSpPr>
        <xdr:cNvPr id="80" name="楕円 79"/>
        <xdr:cNvSpPr/>
      </xdr:nvSpPr>
      <xdr:spPr>
        <a:xfrm>
          <a:off x="4584700" y="62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36961</xdr:rowOff>
    </xdr:from>
    <xdr:ext cx="534377" cy="259045"/>
    <xdr:sp macro="" textlink="">
      <xdr:nvSpPr>
        <xdr:cNvPr id="81" name="人件費該当値テキスト"/>
        <xdr:cNvSpPr txBox="1"/>
      </xdr:nvSpPr>
      <xdr:spPr>
        <a:xfrm>
          <a:off x="4686300" y="62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47790</xdr:rowOff>
    </xdr:from>
    <xdr:to>
      <xdr:col>20</xdr:col>
      <xdr:colOff>38100</xdr:colOff>
      <xdr:row>36</xdr:row>
      <xdr:rowOff>149390</xdr:rowOff>
    </xdr:to>
    <xdr:sp macro="" textlink="">
      <xdr:nvSpPr>
        <xdr:cNvPr id="82" name="楕円 81"/>
        <xdr:cNvSpPr/>
      </xdr:nvSpPr>
      <xdr:spPr>
        <a:xfrm>
          <a:off x="3746500" y="62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140517</xdr:rowOff>
    </xdr:from>
    <xdr:ext cx="534377" cy="259045"/>
    <xdr:sp macro="" textlink="">
      <xdr:nvSpPr>
        <xdr:cNvPr id="83" name="テキスト ボックス 82"/>
        <xdr:cNvSpPr txBox="1"/>
      </xdr:nvSpPr>
      <xdr:spPr>
        <a:xfrm>
          <a:off x="35174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35541</xdr:rowOff>
    </xdr:from>
    <xdr:to>
      <xdr:col>15</xdr:col>
      <xdr:colOff>101600</xdr:colOff>
      <xdr:row>36</xdr:row>
      <xdr:rowOff>137141</xdr:rowOff>
    </xdr:to>
    <xdr:sp macro="" textlink="">
      <xdr:nvSpPr>
        <xdr:cNvPr id="84" name="楕円 83"/>
        <xdr:cNvSpPr/>
      </xdr:nvSpPr>
      <xdr:spPr>
        <a:xfrm>
          <a:off x="2857500" y="62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128268</xdr:rowOff>
    </xdr:from>
    <xdr:ext cx="534377" cy="259045"/>
    <xdr:sp macro="" textlink="">
      <xdr:nvSpPr>
        <xdr:cNvPr id="85" name="テキスト ボックス 84"/>
        <xdr:cNvSpPr txBox="1"/>
      </xdr:nvSpPr>
      <xdr:spPr>
        <a:xfrm>
          <a:off x="2641111" y="63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82366</xdr:rowOff>
    </xdr:from>
    <xdr:to>
      <xdr:col>10</xdr:col>
      <xdr:colOff>165100</xdr:colOff>
      <xdr:row>36</xdr:row>
      <xdr:rowOff>12516</xdr:rowOff>
    </xdr:to>
    <xdr:sp macro="" textlink="">
      <xdr:nvSpPr>
        <xdr:cNvPr id="86" name="楕円 85"/>
        <xdr:cNvSpPr/>
      </xdr:nvSpPr>
      <xdr:spPr>
        <a:xfrm>
          <a:off x="1968500" y="60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3643</xdr:rowOff>
    </xdr:from>
    <xdr:ext cx="534377" cy="259045"/>
    <xdr:sp macro="" textlink="">
      <xdr:nvSpPr>
        <xdr:cNvPr id="87" name="テキスト ボックス 86"/>
        <xdr:cNvSpPr txBox="1"/>
      </xdr:nvSpPr>
      <xdr:spPr>
        <a:xfrm>
          <a:off x="1752111" y="61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82861</xdr:rowOff>
    </xdr:from>
    <xdr:to>
      <xdr:col>6</xdr:col>
      <xdr:colOff>38100</xdr:colOff>
      <xdr:row>36</xdr:row>
      <xdr:rowOff>13011</xdr:rowOff>
    </xdr:to>
    <xdr:sp macro="" textlink="">
      <xdr:nvSpPr>
        <xdr:cNvPr id="88" name="楕円 87"/>
        <xdr:cNvSpPr/>
      </xdr:nvSpPr>
      <xdr:spPr>
        <a:xfrm>
          <a:off x="1079500" y="60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4138</xdr:rowOff>
    </xdr:from>
    <xdr:ext cx="534377" cy="259045"/>
    <xdr:sp macro="" textlink="">
      <xdr:nvSpPr>
        <xdr:cNvPr id="89" name="テキスト ボックス 88"/>
        <xdr:cNvSpPr txBox="1"/>
      </xdr:nvSpPr>
      <xdr:spPr>
        <a:xfrm>
          <a:off x="863111" y="61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163795</xdr:rowOff>
    </xdr:from>
    <xdr:to>
      <xdr:col>24</xdr:col>
      <xdr:colOff>63500</xdr:colOff>
      <xdr:row>56</xdr:row>
      <xdr:rowOff>23114</xdr:rowOff>
    </xdr:to>
    <xdr:cxnSp macro="">
      <xdr:nvCxnSpPr>
        <xdr:cNvPr id="114" name="直線コネクタ 113"/>
        <xdr:cNvCxnSpPr/>
      </xdr:nvCxnSpPr>
      <xdr:spPr>
        <a:xfrm flipV="1">
          <a:off x="3797300" y="9593545"/>
          <a:ext cx="8382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134820</xdr:rowOff>
    </xdr:from>
    <xdr:ext cx="534377" cy="259045"/>
    <xdr:sp macro="" textlink="">
      <xdr:nvSpPr>
        <xdr:cNvPr id="115" name="物件費平均値テキスト"/>
        <xdr:cNvSpPr txBox="1"/>
      </xdr:nvSpPr>
      <xdr:spPr>
        <a:xfrm>
          <a:off x="4686300" y="9393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23114</xdr:rowOff>
    </xdr:from>
    <xdr:to>
      <xdr:col>19</xdr:col>
      <xdr:colOff>177800</xdr:colOff>
      <xdr:row>56</xdr:row>
      <xdr:rowOff>51186</xdr:rowOff>
    </xdr:to>
    <xdr:cxnSp macro="">
      <xdr:nvCxnSpPr>
        <xdr:cNvPr id="117" name="直線コネクタ 116"/>
        <xdr:cNvCxnSpPr/>
      </xdr:nvCxnSpPr>
      <xdr:spPr>
        <a:xfrm flipV="1">
          <a:off x="2908300" y="9624314"/>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79331</xdr:rowOff>
    </xdr:from>
    <xdr:ext cx="534377" cy="259045"/>
    <xdr:sp macro="" textlink="">
      <xdr:nvSpPr>
        <xdr:cNvPr id="119" name="テキスト ボックス 118"/>
        <xdr:cNvSpPr txBox="1"/>
      </xdr:nvSpPr>
      <xdr:spPr>
        <a:xfrm>
          <a:off x="3517411" y="933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51186</xdr:rowOff>
    </xdr:from>
    <xdr:to>
      <xdr:col>15</xdr:col>
      <xdr:colOff>50800</xdr:colOff>
      <xdr:row>56</xdr:row>
      <xdr:rowOff>60696</xdr:rowOff>
    </xdr:to>
    <xdr:cxnSp macro="">
      <xdr:nvCxnSpPr>
        <xdr:cNvPr id="120" name="直線コネクタ 119"/>
        <xdr:cNvCxnSpPr/>
      </xdr:nvCxnSpPr>
      <xdr:spPr>
        <a:xfrm flipV="1">
          <a:off x="2019300" y="9652386"/>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93367</xdr:rowOff>
    </xdr:from>
    <xdr:ext cx="469744" cy="259045"/>
    <xdr:sp macro="" textlink="">
      <xdr:nvSpPr>
        <xdr:cNvPr id="122" name="テキスト ボックス 121"/>
        <xdr:cNvSpPr txBox="1"/>
      </xdr:nvSpPr>
      <xdr:spPr>
        <a:xfrm>
          <a:off x="26734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35413</xdr:rowOff>
    </xdr:from>
    <xdr:to>
      <xdr:col>10</xdr:col>
      <xdr:colOff>114300</xdr:colOff>
      <xdr:row>56</xdr:row>
      <xdr:rowOff>60696</xdr:rowOff>
    </xdr:to>
    <xdr:cxnSp macro="">
      <xdr:nvCxnSpPr>
        <xdr:cNvPr id="123" name="直線コネクタ 122"/>
        <xdr:cNvCxnSpPr/>
      </xdr:nvCxnSpPr>
      <xdr:spPr>
        <a:xfrm>
          <a:off x="1130300" y="9636613"/>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97573</xdr:rowOff>
    </xdr:from>
    <xdr:ext cx="469744" cy="259045"/>
    <xdr:sp macro="" textlink="">
      <xdr:nvSpPr>
        <xdr:cNvPr id="125" name="テキスト ボックス 124"/>
        <xdr:cNvSpPr txBox="1"/>
      </xdr:nvSpPr>
      <xdr:spPr>
        <a:xfrm>
          <a:off x="1784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82486</xdr:rowOff>
    </xdr:from>
    <xdr:ext cx="534377" cy="259045"/>
    <xdr:sp macro="" textlink="">
      <xdr:nvSpPr>
        <xdr:cNvPr id="127" name="テキスト ボックス 126"/>
        <xdr:cNvSpPr txBox="1"/>
      </xdr:nvSpPr>
      <xdr:spPr>
        <a:xfrm>
          <a:off x="863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112995</xdr:rowOff>
    </xdr:from>
    <xdr:to>
      <xdr:col>24</xdr:col>
      <xdr:colOff>114300</xdr:colOff>
      <xdr:row>56</xdr:row>
      <xdr:rowOff>43145</xdr:rowOff>
    </xdr:to>
    <xdr:sp macro="" textlink="">
      <xdr:nvSpPr>
        <xdr:cNvPr id="133" name="楕円 132"/>
        <xdr:cNvSpPr/>
      </xdr:nvSpPr>
      <xdr:spPr>
        <a:xfrm>
          <a:off x="4584700" y="95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91422</xdr:rowOff>
    </xdr:from>
    <xdr:ext cx="534377" cy="259045"/>
    <xdr:sp macro="" textlink="">
      <xdr:nvSpPr>
        <xdr:cNvPr id="134" name="物件費該当値テキスト"/>
        <xdr:cNvSpPr txBox="1"/>
      </xdr:nvSpPr>
      <xdr:spPr>
        <a:xfrm>
          <a:off x="4686300" y="95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143764</xdr:rowOff>
    </xdr:from>
    <xdr:to>
      <xdr:col>20</xdr:col>
      <xdr:colOff>38100</xdr:colOff>
      <xdr:row>56</xdr:row>
      <xdr:rowOff>73914</xdr:rowOff>
    </xdr:to>
    <xdr:sp macro="" textlink="">
      <xdr:nvSpPr>
        <xdr:cNvPr id="135" name="楕円 134"/>
        <xdr:cNvSpPr/>
      </xdr:nvSpPr>
      <xdr:spPr>
        <a:xfrm>
          <a:off x="3746500" y="95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65041</xdr:rowOff>
    </xdr:from>
    <xdr:ext cx="534377" cy="259045"/>
    <xdr:sp macro="" textlink="">
      <xdr:nvSpPr>
        <xdr:cNvPr id="136" name="テキスト ボックス 135"/>
        <xdr:cNvSpPr txBox="1"/>
      </xdr:nvSpPr>
      <xdr:spPr>
        <a:xfrm>
          <a:off x="35174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386</xdr:rowOff>
    </xdr:from>
    <xdr:to>
      <xdr:col>15</xdr:col>
      <xdr:colOff>101600</xdr:colOff>
      <xdr:row>56</xdr:row>
      <xdr:rowOff>101986</xdr:rowOff>
    </xdr:to>
    <xdr:sp macro="" textlink="">
      <xdr:nvSpPr>
        <xdr:cNvPr id="137" name="楕円 136"/>
        <xdr:cNvSpPr/>
      </xdr:nvSpPr>
      <xdr:spPr>
        <a:xfrm>
          <a:off x="2857500" y="96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93113</xdr:rowOff>
    </xdr:from>
    <xdr:ext cx="469744" cy="259045"/>
    <xdr:sp macro="" textlink="">
      <xdr:nvSpPr>
        <xdr:cNvPr id="138" name="テキスト ボックス 137"/>
        <xdr:cNvSpPr txBox="1"/>
      </xdr:nvSpPr>
      <xdr:spPr>
        <a:xfrm>
          <a:off x="2673428" y="969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9896</xdr:rowOff>
    </xdr:from>
    <xdr:to>
      <xdr:col>10</xdr:col>
      <xdr:colOff>165100</xdr:colOff>
      <xdr:row>56</xdr:row>
      <xdr:rowOff>111496</xdr:rowOff>
    </xdr:to>
    <xdr:sp macro="" textlink="">
      <xdr:nvSpPr>
        <xdr:cNvPr id="139" name="楕円 138"/>
        <xdr:cNvSpPr/>
      </xdr:nvSpPr>
      <xdr:spPr>
        <a:xfrm>
          <a:off x="1968500" y="9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102623</xdr:rowOff>
    </xdr:from>
    <xdr:ext cx="469744" cy="259045"/>
    <xdr:sp macro="" textlink="">
      <xdr:nvSpPr>
        <xdr:cNvPr id="140" name="テキスト ボックス 139"/>
        <xdr:cNvSpPr txBox="1"/>
      </xdr:nvSpPr>
      <xdr:spPr>
        <a:xfrm>
          <a:off x="1784428" y="970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156063</xdr:rowOff>
    </xdr:from>
    <xdr:to>
      <xdr:col>6</xdr:col>
      <xdr:colOff>38100</xdr:colOff>
      <xdr:row>56</xdr:row>
      <xdr:rowOff>86213</xdr:rowOff>
    </xdr:to>
    <xdr:sp macro="" textlink="">
      <xdr:nvSpPr>
        <xdr:cNvPr id="141" name="楕円 140"/>
        <xdr:cNvSpPr/>
      </xdr:nvSpPr>
      <xdr:spPr>
        <a:xfrm>
          <a:off x="1079500" y="95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77340</xdr:rowOff>
    </xdr:from>
    <xdr:ext cx="469744" cy="259045"/>
    <xdr:sp macro="" textlink="">
      <xdr:nvSpPr>
        <xdr:cNvPr id="142" name="テキスト ボックス 141"/>
        <xdr:cNvSpPr txBox="1"/>
      </xdr:nvSpPr>
      <xdr:spPr>
        <a:xfrm>
          <a:off x="895428" y="967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165354</xdr:rowOff>
    </xdr:from>
    <xdr:to>
      <xdr:col>24</xdr:col>
      <xdr:colOff>63500</xdr:colOff>
      <xdr:row>78</xdr:row>
      <xdr:rowOff>166243</xdr:rowOff>
    </xdr:to>
    <xdr:cxnSp macro="">
      <xdr:nvCxnSpPr>
        <xdr:cNvPr id="169" name="直線コネクタ 168"/>
        <xdr:cNvCxnSpPr/>
      </xdr:nvCxnSpPr>
      <xdr:spPr>
        <a:xfrm flipV="1">
          <a:off x="3797300" y="13538454"/>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46880</xdr:rowOff>
    </xdr:from>
    <xdr:ext cx="469744" cy="259045"/>
    <xdr:sp macro="" textlink="">
      <xdr:nvSpPr>
        <xdr:cNvPr id="170" name="維持補修費平均値テキスト"/>
        <xdr:cNvSpPr txBox="1"/>
      </xdr:nvSpPr>
      <xdr:spPr>
        <a:xfrm>
          <a:off x="4686300" y="13077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166243</xdr:rowOff>
    </xdr:from>
    <xdr:to>
      <xdr:col>19</xdr:col>
      <xdr:colOff>177800</xdr:colOff>
      <xdr:row>79</xdr:row>
      <xdr:rowOff>3938</xdr:rowOff>
    </xdr:to>
    <xdr:cxnSp macro="">
      <xdr:nvCxnSpPr>
        <xdr:cNvPr id="172" name="直線コネクタ 171"/>
        <xdr:cNvCxnSpPr/>
      </xdr:nvCxnSpPr>
      <xdr:spPr>
        <a:xfrm flipV="1">
          <a:off x="2908300" y="1353934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125113</xdr:rowOff>
    </xdr:from>
    <xdr:ext cx="469744" cy="259045"/>
    <xdr:sp macro="" textlink="">
      <xdr:nvSpPr>
        <xdr:cNvPr id="174" name="テキスト ボックス 173"/>
        <xdr:cNvSpPr txBox="1"/>
      </xdr:nvSpPr>
      <xdr:spPr>
        <a:xfrm>
          <a:off x="3549728" y="129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3938</xdr:rowOff>
    </xdr:from>
    <xdr:to>
      <xdr:col>15</xdr:col>
      <xdr:colOff>50800</xdr:colOff>
      <xdr:row>79</xdr:row>
      <xdr:rowOff>4826</xdr:rowOff>
    </xdr:to>
    <xdr:cxnSp macro="">
      <xdr:nvCxnSpPr>
        <xdr:cNvPr id="175" name="直線コネクタ 174"/>
        <xdr:cNvCxnSpPr/>
      </xdr:nvCxnSpPr>
      <xdr:spPr>
        <a:xfrm flipV="1">
          <a:off x="2019300" y="13548488"/>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138192</xdr:rowOff>
    </xdr:from>
    <xdr:ext cx="469744" cy="259045"/>
    <xdr:sp macro="" textlink="">
      <xdr:nvSpPr>
        <xdr:cNvPr id="177" name="テキスト ボックス 176"/>
        <xdr:cNvSpPr txBox="1"/>
      </xdr:nvSpPr>
      <xdr:spPr>
        <a:xfrm>
          <a:off x="26734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2794</xdr:rowOff>
    </xdr:from>
    <xdr:to>
      <xdr:col>10</xdr:col>
      <xdr:colOff>114300</xdr:colOff>
      <xdr:row>79</xdr:row>
      <xdr:rowOff>4826</xdr:rowOff>
    </xdr:to>
    <xdr:cxnSp macro="">
      <xdr:nvCxnSpPr>
        <xdr:cNvPr id="178" name="直線コネクタ 177"/>
        <xdr:cNvCxnSpPr/>
      </xdr:nvCxnSpPr>
      <xdr:spPr>
        <a:xfrm>
          <a:off x="1130300" y="13547344"/>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166640</xdr:rowOff>
    </xdr:from>
    <xdr:ext cx="469744" cy="259045"/>
    <xdr:sp macro="" textlink="">
      <xdr:nvSpPr>
        <xdr:cNvPr id="180" name="テキスト ボックス 179"/>
        <xdr:cNvSpPr txBox="1"/>
      </xdr:nvSpPr>
      <xdr:spPr>
        <a:xfrm>
          <a:off x="1784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3954</xdr:rowOff>
    </xdr:from>
    <xdr:ext cx="469744" cy="259045"/>
    <xdr:sp macro="" textlink="">
      <xdr:nvSpPr>
        <xdr:cNvPr id="182" name="テキスト ボックス 181"/>
        <xdr:cNvSpPr txBox="1"/>
      </xdr:nvSpPr>
      <xdr:spPr>
        <a:xfrm>
          <a:off x="895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114554</xdr:rowOff>
    </xdr:from>
    <xdr:to>
      <xdr:col>24</xdr:col>
      <xdr:colOff>114300</xdr:colOff>
      <xdr:row>79</xdr:row>
      <xdr:rowOff>44704</xdr:rowOff>
    </xdr:to>
    <xdr:sp macro="" textlink="">
      <xdr:nvSpPr>
        <xdr:cNvPr id="188" name="楕円 187"/>
        <xdr:cNvSpPr/>
      </xdr:nvSpPr>
      <xdr:spPr>
        <a:xfrm>
          <a:off x="4584700" y="134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29481</xdr:rowOff>
    </xdr:from>
    <xdr:ext cx="378565" cy="259045"/>
    <xdr:sp macro="" textlink="">
      <xdr:nvSpPr>
        <xdr:cNvPr id="189" name="維持補修費該当値テキスト"/>
        <xdr:cNvSpPr txBox="1"/>
      </xdr:nvSpPr>
      <xdr:spPr>
        <a:xfrm>
          <a:off x="4686300" y="1340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115443</xdr:rowOff>
    </xdr:from>
    <xdr:to>
      <xdr:col>20</xdr:col>
      <xdr:colOff>38100</xdr:colOff>
      <xdr:row>79</xdr:row>
      <xdr:rowOff>45593</xdr:rowOff>
    </xdr:to>
    <xdr:sp macro="" textlink="">
      <xdr:nvSpPr>
        <xdr:cNvPr id="190" name="楕円 189"/>
        <xdr:cNvSpPr/>
      </xdr:nvSpPr>
      <xdr:spPr>
        <a:xfrm>
          <a:off x="3746500" y="134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79</xdr:row>
      <xdr:rowOff>36720</xdr:rowOff>
    </xdr:from>
    <xdr:ext cx="378565" cy="259045"/>
    <xdr:sp macro="" textlink="">
      <xdr:nvSpPr>
        <xdr:cNvPr id="191" name="テキスト ボックス 190"/>
        <xdr:cNvSpPr txBox="1"/>
      </xdr:nvSpPr>
      <xdr:spPr>
        <a:xfrm>
          <a:off x="3595317" y="13581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124588</xdr:rowOff>
    </xdr:from>
    <xdr:to>
      <xdr:col>15</xdr:col>
      <xdr:colOff>101600</xdr:colOff>
      <xdr:row>79</xdr:row>
      <xdr:rowOff>54738</xdr:rowOff>
    </xdr:to>
    <xdr:sp macro="" textlink="">
      <xdr:nvSpPr>
        <xdr:cNvPr id="192" name="楕円 191"/>
        <xdr:cNvSpPr/>
      </xdr:nvSpPr>
      <xdr:spPr>
        <a:xfrm>
          <a:off x="2857500" y="134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45865</xdr:rowOff>
    </xdr:from>
    <xdr:ext cx="378565" cy="259045"/>
    <xdr:sp macro="" textlink="">
      <xdr:nvSpPr>
        <xdr:cNvPr id="193" name="テキスト ボックス 192"/>
        <xdr:cNvSpPr txBox="1"/>
      </xdr:nvSpPr>
      <xdr:spPr>
        <a:xfrm>
          <a:off x="2719017" y="1359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125476</xdr:rowOff>
    </xdr:from>
    <xdr:to>
      <xdr:col>10</xdr:col>
      <xdr:colOff>165100</xdr:colOff>
      <xdr:row>79</xdr:row>
      <xdr:rowOff>55626</xdr:rowOff>
    </xdr:to>
    <xdr:sp macro="" textlink="">
      <xdr:nvSpPr>
        <xdr:cNvPr id="194" name="楕円 193"/>
        <xdr:cNvSpPr/>
      </xdr:nvSpPr>
      <xdr:spPr>
        <a:xfrm>
          <a:off x="1968500" y="134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46753</xdr:rowOff>
    </xdr:from>
    <xdr:ext cx="378565" cy="259045"/>
    <xdr:sp macro="" textlink="">
      <xdr:nvSpPr>
        <xdr:cNvPr id="195" name="テキスト ボックス 194"/>
        <xdr:cNvSpPr txBox="1"/>
      </xdr:nvSpPr>
      <xdr:spPr>
        <a:xfrm>
          <a:off x="1830017" y="13591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123444</xdr:rowOff>
    </xdr:from>
    <xdr:to>
      <xdr:col>6</xdr:col>
      <xdr:colOff>38100</xdr:colOff>
      <xdr:row>79</xdr:row>
      <xdr:rowOff>53594</xdr:rowOff>
    </xdr:to>
    <xdr:sp macro="" textlink="">
      <xdr:nvSpPr>
        <xdr:cNvPr id="196" name="楕円 195"/>
        <xdr:cNvSpPr/>
      </xdr:nvSpPr>
      <xdr:spPr>
        <a:xfrm>
          <a:off x="1079500" y="134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44721</xdr:rowOff>
    </xdr:from>
    <xdr:ext cx="378565" cy="259045"/>
    <xdr:sp macro="" textlink="">
      <xdr:nvSpPr>
        <xdr:cNvPr id="197" name="テキスト ボックス 196"/>
        <xdr:cNvSpPr txBox="1"/>
      </xdr:nvSpPr>
      <xdr:spPr>
        <a:xfrm>
          <a:off x="941017" y="1358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135255</xdr:rowOff>
    </xdr:from>
    <xdr:to>
      <xdr:col>24</xdr:col>
      <xdr:colOff>63500</xdr:colOff>
      <xdr:row>96</xdr:row>
      <xdr:rowOff>165608</xdr:rowOff>
    </xdr:to>
    <xdr:cxnSp macro="">
      <xdr:nvCxnSpPr>
        <xdr:cNvPr id="225" name="直線コネクタ 224"/>
        <xdr:cNvCxnSpPr/>
      </xdr:nvCxnSpPr>
      <xdr:spPr>
        <a:xfrm flipV="1">
          <a:off x="3797300" y="16594455"/>
          <a:ext cx="8382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33926</xdr:rowOff>
    </xdr:from>
    <xdr:ext cx="469744" cy="259045"/>
    <xdr:sp macro="" textlink="">
      <xdr:nvSpPr>
        <xdr:cNvPr id="226" name="扶助費平均値テキスト"/>
        <xdr:cNvSpPr txBox="1"/>
      </xdr:nvSpPr>
      <xdr:spPr>
        <a:xfrm>
          <a:off x="4686300" y="16321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152019</xdr:rowOff>
    </xdr:from>
    <xdr:to>
      <xdr:col>19</xdr:col>
      <xdr:colOff>177800</xdr:colOff>
      <xdr:row>96</xdr:row>
      <xdr:rowOff>165608</xdr:rowOff>
    </xdr:to>
    <xdr:cxnSp macro="">
      <xdr:nvCxnSpPr>
        <xdr:cNvPr id="228" name="直線コネクタ 227"/>
        <xdr:cNvCxnSpPr/>
      </xdr:nvCxnSpPr>
      <xdr:spPr>
        <a:xfrm>
          <a:off x="2908300" y="16611219"/>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161814</xdr:rowOff>
    </xdr:from>
    <xdr:ext cx="469744" cy="259045"/>
    <xdr:sp macro="" textlink="">
      <xdr:nvSpPr>
        <xdr:cNvPr id="230" name="テキスト ボックス 229"/>
        <xdr:cNvSpPr txBox="1"/>
      </xdr:nvSpPr>
      <xdr:spPr>
        <a:xfrm>
          <a:off x="35497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152019</xdr:rowOff>
    </xdr:from>
    <xdr:to>
      <xdr:col>15</xdr:col>
      <xdr:colOff>50800</xdr:colOff>
      <xdr:row>97</xdr:row>
      <xdr:rowOff>8382</xdr:rowOff>
    </xdr:to>
    <xdr:cxnSp macro="">
      <xdr:nvCxnSpPr>
        <xdr:cNvPr id="231" name="直線コネクタ 230"/>
        <xdr:cNvCxnSpPr/>
      </xdr:nvCxnSpPr>
      <xdr:spPr>
        <a:xfrm flipV="1">
          <a:off x="2019300" y="1661121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127398</xdr:rowOff>
    </xdr:from>
    <xdr:ext cx="469744" cy="259045"/>
    <xdr:sp macro="" textlink="">
      <xdr:nvSpPr>
        <xdr:cNvPr id="233" name="テキスト ボックス 232"/>
        <xdr:cNvSpPr txBox="1"/>
      </xdr:nvSpPr>
      <xdr:spPr>
        <a:xfrm>
          <a:off x="2673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8382</xdr:rowOff>
    </xdr:from>
    <xdr:to>
      <xdr:col>10</xdr:col>
      <xdr:colOff>114300</xdr:colOff>
      <xdr:row>97</xdr:row>
      <xdr:rowOff>30607</xdr:rowOff>
    </xdr:to>
    <xdr:cxnSp macro="">
      <xdr:nvCxnSpPr>
        <xdr:cNvPr id="234" name="直線コネクタ 233"/>
        <xdr:cNvCxnSpPr/>
      </xdr:nvCxnSpPr>
      <xdr:spPr>
        <a:xfrm flipV="1">
          <a:off x="1130300" y="16639032"/>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152416</xdr:rowOff>
    </xdr:from>
    <xdr:ext cx="469744" cy="259045"/>
    <xdr:sp macro="" textlink="">
      <xdr:nvSpPr>
        <xdr:cNvPr id="236" name="テキスト ボックス 235"/>
        <xdr:cNvSpPr txBox="1"/>
      </xdr:nvSpPr>
      <xdr:spPr>
        <a:xfrm>
          <a:off x="1784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9541</xdr:rowOff>
    </xdr:from>
    <xdr:ext cx="469744" cy="259045"/>
    <xdr:sp macro="" textlink="">
      <xdr:nvSpPr>
        <xdr:cNvPr id="238" name="テキスト ボックス 237"/>
        <xdr:cNvSpPr txBox="1"/>
      </xdr:nvSpPr>
      <xdr:spPr>
        <a:xfrm>
          <a:off x="895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84455</xdr:rowOff>
    </xdr:from>
    <xdr:to>
      <xdr:col>24</xdr:col>
      <xdr:colOff>114300</xdr:colOff>
      <xdr:row>97</xdr:row>
      <xdr:rowOff>14605</xdr:rowOff>
    </xdr:to>
    <xdr:sp macro="" textlink="">
      <xdr:nvSpPr>
        <xdr:cNvPr id="244" name="楕円 243"/>
        <xdr:cNvSpPr/>
      </xdr:nvSpPr>
      <xdr:spPr>
        <a:xfrm>
          <a:off x="45847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62882</xdr:rowOff>
    </xdr:from>
    <xdr:ext cx="469744" cy="259045"/>
    <xdr:sp macro="" textlink="">
      <xdr:nvSpPr>
        <xdr:cNvPr id="245" name="扶助費該当値テキスト"/>
        <xdr:cNvSpPr txBox="1"/>
      </xdr:nvSpPr>
      <xdr:spPr>
        <a:xfrm>
          <a:off x="4686300" y="1652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114808</xdr:rowOff>
    </xdr:from>
    <xdr:to>
      <xdr:col>20</xdr:col>
      <xdr:colOff>38100</xdr:colOff>
      <xdr:row>97</xdr:row>
      <xdr:rowOff>44958</xdr:rowOff>
    </xdr:to>
    <xdr:sp macro="" textlink="">
      <xdr:nvSpPr>
        <xdr:cNvPr id="246" name="楕円 245"/>
        <xdr:cNvSpPr/>
      </xdr:nvSpPr>
      <xdr:spPr>
        <a:xfrm>
          <a:off x="3746500" y="165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36085</xdr:rowOff>
    </xdr:from>
    <xdr:ext cx="469744" cy="259045"/>
    <xdr:sp macro="" textlink="">
      <xdr:nvSpPr>
        <xdr:cNvPr id="247" name="テキスト ボックス 246"/>
        <xdr:cNvSpPr txBox="1"/>
      </xdr:nvSpPr>
      <xdr:spPr>
        <a:xfrm>
          <a:off x="3549728" y="166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101219</xdr:rowOff>
    </xdr:from>
    <xdr:to>
      <xdr:col>15</xdr:col>
      <xdr:colOff>101600</xdr:colOff>
      <xdr:row>97</xdr:row>
      <xdr:rowOff>31369</xdr:rowOff>
    </xdr:to>
    <xdr:sp macro="" textlink="">
      <xdr:nvSpPr>
        <xdr:cNvPr id="248" name="楕円 247"/>
        <xdr:cNvSpPr/>
      </xdr:nvSpPr>
      <xdr:spPr>
        <a:xfrm>
          <a:off x="2857500" y="165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22496</xdr:rowOff>
    </xdr:from>
    <xdr:ext cx="469744" cy="259045"/>
    <xdr:sp macro="" textlink="">
      <xdr:nvSpPr>
        <xdr:cNvPr id="249" name="テキスト ボックス 248"/>
        <xdr:cNvSpPr txBox="1"/>
      </xdr:nvSpPr>
      <xdr:spPr>
        <a:xfrm>
          <a:off x="2673428" y="1665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129032</xdr:rowOff>
    </xdr:from>
    <xdr:to>
      <xdr:col>10</xdr:col>
      <xdr:colOff>165100</xdr:colOff>
      <xdr:row>97</xdr:row>
      <xdr:rowOff>59182</xdr:rowOff>
    </xdr:to>
    <xdr:sp macro="" textlink="">
      <xdr:nvSpPr>
        <xdr:cNvPr id="250" name="楕円 249"/>
        <xdr:cNvSpPr/>
      </xdr:nvSpPr>
      <xdr:spPr>
        <a:xfrm>
          <a:off x="1968500" y="165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50309</xdr:rowOff>
    </xdr:from>
    <xdr:ext cx="469744" cy="259045"/>
    <xdr:sp macro="" textlink="">
      <xdr:nvSpPr>
        <xdr:cNvPr id="251" name="テキスト ボックス 250"/>
        <xdr:cNvSpPr txBox="1"/>
      </xdr:nvSpPr>
      <xdr:spPr>
        <a:xfrm>
          <a:off x="1784428" y="1668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151257</xdr:rowOff>
    </xdr:from>
    <xdr:to>
      <xdr:col>6</xdr:col>
      <xdr:colOff>38100</xdr:colOff>
      <xdr:row>97</xdr:row>
      <xdr:rowOff>81407</xdr:rowOff>
    </xdr:to>
    <xdr:sp macro="" textlink="">
      <xdr:nvSpPr>
        <xdr:cNvPr id="252" name="楕円 251"/>
        <xdr:cNvSpPr/>
      </xdr:nvSpPr>
      <xdr:spPr>
        <a:xfrm>
          <a:off x="1079500" y="166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72534</xdr:rowOff>
    </xdr:from>
    <xdr:ext cx="469744" cy="259045"/>
    <xdr:sp macro="" textlink="">
      <xdr:nvSpPr>
        <xdr:cNvPr id="253" name="テキスト ボックス 252"/>
        <xdr:cNvSpPr txBox="1"/>
      </xdr:nvSpPr>
      <xdr:spPr>
        <a:xfrm>
          <a:off x="895428" y="1670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7308</xdr:rowOff>
    </xdr:from>
    <xdr:to>
      <xdr:col>55</xdr:col>
      <xdr:colOff>0</xdr:colOff>
      <xdr:row>38</xdr:row>
      <xdr:rowOff>34756</xdr:rowOff>
    </xdr:to>
    <xdr:cxnSp macro="">
      <xdr:nvCxnSpPr>
        <xdr:cNvPr id="283" name="直線コネクタ 282"/>
        <xdr:cNvCxnSpPr/>
      </xdr:nvCxnSpPr>
      <xdr:spPr>
        <a:xfrm flipV="1">
          <a:off x="9639300" y="6522408"/>
          <a:ext cx="8382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141528</xdr:rowOff>
    </xdr:from>
    <xdr:ext cx="534377" cy="259045"/>
    <xdr:sp macro="" textlink="">
      <xdr:nvSpPr>
        <xdr:cNvPr id="284" name="補助費等平均値テキスト"/>
        <xdr:cNvSpPr txBox="1"/>
      </xdr:nvSpPr>
      <xdr:spPr>
        <a:xfrm>
          <a:off x="10528300" y="614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89767</xdr:rowOff>
    </xdr:from>
    <xdr:to>
      <xdr:col>50</xdr:col>
      <xdr:colOff>114300</xdr:colOff>
      <xdr:row>38</xdr:row>
      <xdr:rowOff>34756</xdr:rowOff>
    </xdr:to>
    <xdr:cxnSp macro="">
      <xdr:nvCxnSpPr>
        <xdr:cNvPr id="286" name="直線コネクタ 285"/>
        <xdr:cNvCxnSpPr/>
      </xdr:nvCxnSpPr>
      <xdr:spPr>
        <a:xfrm>
          <a:off x="8750300" y="6433417"/>
          <a:ext cx="889000" cy="11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77721</xdr:rowOff>
    </xdr:from>
    <xdr:ext cx="534377" cy="259045"/>
    <xdr:sp macro="" textlink="">
      <xdr:nvSpPr>
        <xdr:cNvPr id="288" name="テキスト ボックス 287"/>
        <xdr:cNvSpPr txBox="1"/>
      </xdr:nvSpPr>
      <xdr:spPr>
        <a:xfrm>
          <a:off x="9359411" y="60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89767</xdr:rowOff>
    </xdr:from>
    <xdr:to>
      <xdr:col>45</xdr:col>
      <xdr:colOff>177800</xdr:colOff>
      <xdr:row>38</xdr:row>
      <xdr:rowOff>34642</xdr:rowOff>
    </xdr:to>
    <xdr:cxnSp macro="">
      <xdr:nvCxnSpPr>
        <xdr:cNvPr id="289" name="直線コネクタ 288"/>
        <xdr:cNvCxnSpPr/>
      </xdr:nvCxnSpPr>
      <xdr:spPr>
        <a:xfrm flipV="1">
          <a:off x="7861300" y="6433417"/>
          <a:ext cx="889000" cy="1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83436</xdr:rowOff>
    </xdr:from>
    <xdr:ext cx="534377" cy="259045"/>
    <xdr:sp macro="" textlink="">
      <xdr:nvSpPr>
        <xdr:cNvPr id="291" name="テキスト ボックス 290"/>
        <xdr:cNvSpPr txBox="1"/>
      </xdr:nvSpPr>
      <xdr:spPr>
        <a:xfrm>
          <a:off x="84831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9627</xdr:rowOff>
    </xdr:from>
    <xdr:to>
      <xdr:col>41</xdr:col>
      <xdr:colOff>50800</xdr:colOff>
      <xdr:row>38</xdr:row>
      <xdr:rowOff>34642</xdr:rowOff>
    </xdr:to>
    <xdr:cxnSp macro="">
      <xdr:nvCxnSpPr>
        <xdr:cNvPr id="292" name="直線コネクタ 291"/>
        <xdr:cNvCxnSpPr/>
      </xdr:nvCxnSpPr>
      <xdr:spPr>
        <a:xfrm>
          <a:off x="6972300" y="6524727"/>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18106</xdr:rowOff>
    </xdr:from>
    <xdr:ext cx="534377" cy="259045"/>
    <xdr:sp macro="" textlink="">
      <xdr:nvSpPr>
        <xdr:cNvPr id="294" name="テキスト ボックス 293"/>
        <xdr:cNvSpPr txBox="1"/>
      </xdr:nvSpPr>
      <xdr:spPr>
        <a:xfrm>
          <a:off x="7594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127958</xdr:rowOff>
    </xdr:from>
    <xdr:to>
      <xdr:col>55</xdr:col>
      <xdr:colOff>50800</xdr:colOff>
      <xdr:row>38</xdr:row>
      <xdr:rowOff>58108</xdr:rowOff>
    </xdr:to>
    <xdr:sp macro="" textlink="">
      <xdr:nvSpPr>
        <xdr:cNvPr id="302" name="楕円 301"/>
        <xdr:cNvSpPr/>
      </xdr:nvSpPr>
      <xdr:spPr>
        <a:xfrm>
          <a:off x="10426700" y="64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42885</xdr:rowOff>
    </xdr:from>
    <xdr:ext cx="534377" cy="259045"/>
    <xdr:sp macro="" textlink="">
      <xdr:nvSpPr>
        <xdr:cNvPr id="303" name="補助費等該当値テキスト"/>
        <xdr:cNvSpPr txBox="1"/>
      </xdr:nvSpPr>
      <xdr:spPr>
        <a:xfrm>
          <a:off x="10528300" y="638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155406</xdr:rowOff>
    </xdr:from>
    <xdr:to>
      <xdr:col>50</xdr:col>
      <xdr:colOff>165100</xdr:colOff>
      <xdr:row>38</xdr:row>
      <xdr:rowOff>85556</xdr:rowOff>
    </xdr:to>
    <xdr:sp macro="" textlink="">
      <xdr:nvSpPr>
        <xdr:cNvPr id="304" name="楕円 303"/>
        <xdr:cNvSpPr/>
      </xdr:nvSpPr>
      <xdr:spPr>
        <a:xfrm>
          <a:off x="9588500" y="64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76683</xdr:rowOff>
    </xdr:from>
    <xdr:ext cx="534377" cy="259045"/>
    <xdr:sp macro="" textlink="">
      <xdr:nvSpPr>
        <xdr:cNvPr id="305" name="テキスト ボックス 304"/>
        <xdr:cNvSpPr txBox="1"/>
      </xdr:nvSpPr>
      <xdr:spPr>
        <a:xfrm>
          <a:off x="9359411" y="659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38967</xdr:rowOff>
    </xdr:from>
    <xdr:to>
      <xdr:col>46</xdr:col>
      <xdr:colOff>38100</xdr:colOff>
      <xdr:row>37</xdr:row>
      <xdr:rowOff>140567</xdr:rowOff>
    </xdr:to>
    <xdr:sp macro="" textlink="">
      <xdr:nvSpPr>
        <xdr:cNvPr id="306" name="楕円 305"/>
        <xdr:cNvSpPr/>
      </xdr:nvSpPr>
      <xdr:spPr>
        <a:xfrm>
          <a:off x="8699500" y="63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131694</xdr:rowOff>
    </xdr:from>
    <xdr:ext cx="534377" cy="259045"/>
    <xdr:sp macro="" textlink="">
      <xdr:nvSpPr>
        <xdr:cNvPr id="307" name="テキスト ボックス 306"/>
        <xdr:cNvSpPr txBox="1"/>
      </xdr:nvSpPr>
      <xdr:spPr>
        <a:xfrm>
          <a:off x="8483111" y="64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155292</xdr:rowOff>
    </xdr:from>
    <xdr:to>
      <xdr:col>41</xdr:col>
      <xdr:colOff>101600</xdr:colOff>
      <xdr:row>38</xdr:row>
      <xdr:rowOff>85442</xdr:rowOff>
    </xdr:to>
    <xdr:sp macro="" textlink="">
      <xdr:nvSpPr>
        <xdr:cNvPr id="308" name="楕円 307"/>
        <xdr:cNvSpPr/>
      </xdr:nvSpPr>
      <xdr:spPr>
        <a:xfrm>
          <a:off x="7810500" y="64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76569</xdr:rowOff>
    </xdr:from>
    <xdr:ext cx="534377" cy="259045"/>
    <xdr:sp macro="" textlink="">
      <xdr:nvSpPr>
        <xdr:cNvPr id="309" name="テキスト ボックス 308"/>
        <xdr:cNvSpPr txBox="1"/>
      </xdr:nvSpPr>
      <xdr:spPr>
        <a:xfrm>
          <a:off x="7594111" y="65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130277</xdr:rowOff>
    </xdr:from>
    <xdr:to>
      <xdr:col>36</xdr:col>
      <xdr:colOff>165100</xdr:colOff>
      <xdr:row>38</xdr:row>
      <xdr:rowOff>60427</xdr:rowOff>
    </xdr:to>
    <xdr:sp macro="" textlink="">
      <xdr:nvSpPr>
        <xdr:cNvPr id="310" name="楕円 309"/>
        <xdr:cNvSpPr/>
      </xdr:nvSpPr>
      <xdr:spPr>
        <a:xfrm>
          <a:off x="6921500" y="64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51554</xdr:rowOff>
    </xdr:from>
    <xdr:ext cx="534377" cy="259045"/>
    <xdr:sp macro="" textlink="">
      <xdr:nvSpPr>
        <xdr:cNvPr id="311" name="テキスト ボックス 310"/>
        <xdr:cNvSpPr txBox="1"/>
      </xdr:nvSpPr>
      <xdr:spPr>
        <a:xfrm>
          <a:off x="6705111" y="65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29036</xdr:rowOff>
    </xdr:from>
    <xdr:to>
      <xdr:col>55</xdr:col>
      <xdr:colOff>0</xdr:colOff>
      <xdr:row>58</xdr:row>
      <xdr:rowOff>33205</xdr:rowOff>
    </xdr:to>
    <xdr:cxnSp macro="">
      <xdr:nvCxnSpPr>
        <xdr:cNvPr id="340" name="直線コネクタ 339"/>
        <xdr:cNvCxnSpPr/>
      </xdr:nvCxnSpPr>
      <xdr:spPr>
        <a:xfrm flipV="1">
          <a:off x="9639300" y="9973136"/>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119038</xdr:rowOff>
    </xdr:from>
    <xdr:ext cx="534377" cy="259045"/>
    <xdr:sp macro="" textlink="">
      <xdr:nvSpPr>
        <xdr:cNvPr id="341" name="普通建設事業費平均値テキスト"/>
        <xdr:cNvSpPr txBox="1"/>
      </xdr:nvSpPr>
      <xdr:spPr>
        <a:xfrm>
          <a:off x="10528300" y="9548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24474</xdr:rowOff>
    </xdr:from>
    <xdr:to>
      <xdr:col>50</xdr:col>
      <xdr:colOff>114300</xdr:colOff>
      <xdr:row>58</xdr:row>
      <xdr:rowOff>33205</xdr:rowOff>
    </xdr:to>
    <xdr:cxnSp macro="">
      <xdr:nvCxnSpPr>
        <xdr:cNvPr id="343" name="直線コネクタ 342"/>
        <xdr:cNvCxnSpPr/>
      </xdr:nvCxnSpPr>
      <xdr:spPr>
        <a:xfrm>
          <a:off x="8750300" y="9968574"/>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83779</xdr:rowOff>
    </xdr:from>
    <xdr:ext cx="534377" cy="259045"/>
    <xdr:sp macro="" textlink="">
      <xdr:nvSpPr>
        <xdr:cNvPr id="345" name="テキスト ボックス 344"/>
        <xdr:cNvSpPr txBox="1"/>
      </xdr:nvSpPr>
      <xdr:spPr>
        <a:xfrm>
          <a:off x="93594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24474</xdr:rowOff>
    </xdr:from>
    <xdr:to>
      <xdr:col>45</xdr:col>
      <xdr:colOff>177800</xdr:colOff>
      <xdr:row>58</xdr:row>
      <xdr:rowOff>43524</xdr:rowOff>
    </xdr:to>
    <xdr:cxnSp macro="">
      <xdr:nvCxnSpPr>
        <xdr:cNvPr id="346" name="直線コネクタ 345"/>
        <xdr:cNvCxnSpPr/>
      </xdr:nvCxnSpPr>
      <xdr:spPr>
        <a:xfrm flipV="1">
          <a:off x="7861300" y="996857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83746</xdr:rowOff>
    </xdr:from>
    <xdr:ext cx="534377" cy="259045"/>
    <xdr:sp macro="" textlink="">
      <xdr:nvSpPr>
        <xdr:cNvPr id="348" name="テキスト ボックス 347"/>
        <xdr:cNvSpPr txBox="1"/>
      </xdr:nvSpPr>
      <xdr:spPr>
        <a:xfrm>
          <a:off x="84831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18063</xdr:rowOff>
    </xdr:from>
    <xdr:to>
      <xdr:col>41</xdr:col>
      <xdr:colOff>50800</xdr:colOff>
      <xdr:row>58</xdr:row>
      <xdr:rowOff>43524</xdr:rowOff>
    </xdr:to>
    <xdr:cxnSp macro="">
      <xdr:nvCxnSpPr>
        <xdr:cNvPr id="349" name="直線コネクタ 348"/>
        <xdr:cNvCxnSpPr/>
      </xdr:nvCxnSpPr>
      <xdr:spPr>
        <a:xfrm>
          <a:off x="6972300" y="9962163"/>
          <a:ext cx="8890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92629</xdr:rowOff>
    </xdr:from>
    <xdr:ext cx="534377" cy="259045"/>
    <xdr:sp macro="" textlink="">
      <xdr:nvSpPr>
        <xdr:cNvPr id="351" name="テキスト ボックス 350"/>
        <xdr:cNvSpPr txBox="1"/>
      </xdr:nvSpPr>
      <xdr:spPr>
        <a:xfrm>
          <a:off x="7594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109208</xdr:rowOff>
    </xdr:from>
    <xdr:ext cx="534377" cy="259045"/>
    <xdr:sp macro="" textlink="">
      <xdr:nvSpPr>
        <xdr:cNvPr id="353" name="テキスト ボックス 352"/>
        <xdr:cNvSpPr txBox="1"/>
      </xdr:nvSpPr>
      <xdr:spPr>
        <a:xfrm>
          <a:off x="6705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149686</xdr:rowOff>
    </xdr:from>
    <xdr:to>
      <xdr:col>55</xdr:col>
      <xdr:colOff>50800</xdr:colOff>
      <xdr:row>58</xdr:row>
      <xdr:rowOff>79836</xdr:rowOff>
    </xdr:to>
    <xdr:sp macro="" textlink="">
      <xdr:nvSpPr>
        <xdr:cNvPr id="359" name="楕円 358"/>
        <xdr:cNvSpPr/>
      </xdr:nvSpPr>
      <xdr:spPr>
        <a:xfrm>
          <a:off x="10426700" y="99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64613</xdr:rowOff>
    </xdr:from>
    <xdr:ext cx="534377" cy="259045"/>
    <xdr:sp macro="" textlink="">
      <xdr:nvSpPr>
        <xdr:cNvPr id="360" name="普通建設事業費該当値テキスト"/>
        <xdr:cNvSpPr txBox="1"/>
      </xdr:nvSpPr>
      <xdr:spPr>
        <a:xfrm>
          <a:off x="10528300" y="98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153855</xdr:rowOff>
    </xdr:from>
    <xdr:to>
      <xdr:col>50</xdr:col>
      <xdr:colOff>165100</xdr:colOff>
      <xdr:row>58</xdr:row>
      <xdr:rowOff>84005</xdr:rowOff>
    </xdr:to>
    <xdr:sp macro="" textlink="">
      <xdr:nvSpPr>
        <xdr:cNvPr id="361" name="楕円 360"/>
        <xdr:cNvSpPr/>
      </xdr:nvSpPr>
      <xdr:spPr>
        <a:xfrm>
          <a:off x="9588500" y="99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75132</xdr:rowOff>
    </xdr:from>
    <xdr:ext cx="534377" cy="259045"/>
    <xdr:sp macro="" textlink="">
      <xdr:nvSpPr>
        <xdr:cNvPr id="362" name="テキスト ボックス 361"/>
        <xdr:cNvSpPr txBox="1"/>
      </xdr:nvSpPr>
      <xdr:spPr>
        <a:xfrm>
          <a:off x="9359411" y="100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145124</xdr:rowOff>
    </xdr:from>
    <xdr:to>
      <xdr:col>46</xdr:col>
      <xdr:colOff>38100</xdr:colOff>
      <xdr:row>58</xdr:row>
      <xdr:rowOff>75274</xdr:rowOff>
    </xdr:to>
    <xdr:sp macro="" textlink="">
      <xdr:nvSpPr>
        <xdr:cNvPr id="363" name="楕円 362"/>
        <xdr:cNvSpPr/>
      </xdr:nvSpPr>
      <xdr:spPr>
        <a:xfrm>
          <a:off x="8699500" y="99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66401</xdr:rowOff>
    </xdr:from>
    <xdr:ext cx="534377" cy="259045"/>
    <xdr:sp macro="" textlink="">
      <xdr:nvSpPr>
        <xdr:cNvPr id="364" name="テキスト ボックス 363"/>
        <xdr:cNvSpPr txBox="1"/>
      </xdr:nvSpPr>
      <xdr:spPr>
        <a:xfrm>
          <a:off x="8483111" y="100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164174</xdr:rowOff>
    </xdr:from>
    <xdr:to>
      <xdr:col>41</xdr:col>
      <xdr:colOff>101600</xdr:colOff>
      <xdr:row>58</xdr:row>
      <xdr:rowOff>94324</xdr:rowOff>
    </xdr:to>
    <xdr:sp macro="" textlink="">
      <xdr:nvSpPr>
        <xdr:cNvPr id="365" name="楕円 364"/>
        <xdr:cNvSpPr/>
      </xdr:nvSpPr>
      <xdr:spPr>
        <a:xfrm>
          <a:off x="7810500" y="99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85451</xdr:rowOff>
    </xdr:from>
    <xdr:ext cx="534377" cy="259045"/>
    <xdr:sp macro="" textlink="">
      <xdr:nvSpPr>
        <xdr:cNvPr id="366" name="テキスト ボックス 365"/>
        <xdr:cNvSpPr txBox="1"/>
      </xdr:nvSpPr>
      <xdr:spPr>
        <a:xfrm>
          <a:off x="7594111" y="1002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138713</xdr:rowOff>
    </xdr:from>
    <xdr:to>
      <xdr:col>36</xdr:col>
      <xdr:colOff>165100</xdr:colOff>
      <xdr:row>58</xdr:row>
      <xdr:rowOff>68863</xdr:rowOff>
    </xdr:to>
    <xdr:sp macro="" textlink="">
      <xdr:nvSpPr>
        <xdr:cNvPr id="367" name="楕円 366"/>
        <xdr:cNvSpPr/>
      </xdr:nvSpPr>
      <xdr:spPr>
        <a:xfrm>
          <a:off x="6921500" y="99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59990</xdr:rowOff>
    </xdr:from>
    <xdr:ext cx="534377" cy="259045"/>
    <xdr:sp macro="" textlink="">
      <xdr:nvSpPr>
        <xdr:cNvPr id="368" name="テキスト ボックス 367"/>
        <xdr:cNvSpPr txBox="1"/>
      </xdr:nvSpPr>
      <xdr:spPr>
        <a:xfrm>
          <a:off x="6705111" y="100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69159</xdr:rowOff>
    </xdr:from>
    <xdr:to>
      <xdr:col>55</xdr:col>
      <xdr:colOff>0</xdr:colOff>
      <xdr:row>78</xdr:row>
      <xdr:rowOff>72797</xdr:rowOff>
    </xdr:to>
    <xdr:cxnSp macro="">
      <xdr:nvCxnSpPr>
        <xdr:cNvPr id="395" name="直線コネクタ 394"/>
        <xdr:cNvCxnSpPr/>
      </xdr:nvCxnSpPr>
      <xdr:spPr>
        <a:xfrm flipV="1">
          <a:off x="9639300" y="13442259"/>
          <a:ext cx="8382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83126</xdr:rowOff>
    </xdr:from>
    <xdr:ext cx="534377" cy="259045"/>
    <xdr:sp macro="" textlink="">
      <xdr:nvSpPr>
        <xdr:cNvPr id="396" name="普通建設事業費 （ うち新規整備　）平均値テキスト"/>
        <xdr:cNvSpPr txBox="1"/>
      </xdr:nvSpPr>
      <xdr:spPr>
        <a:xfrm>
          <a:off x="10528300" y="1311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72797</xdr:rowOff>
    </xdr:from>
    <xdr:to>
      <xdr:col>50</xdr:col>
      <xdr:colOff>114300</xdr:colOff>
      <xdr:row>78</xdr:row>
      <xdr:rowOff>77045</xdr:rowOff>
    </xdr:to>
    <xdr:cxnSp macro="">
      <xdr:nvCxnSpPr>
        <xdr:cNvPr id="398" name="直線コネクタ 397"/>
        <xdr:cNvCxnSpPr/>
      </xdr:nvCxnSpPr>
      <xdr:spPr>
        <a:xfrm flipV="1">
          <a:off x="8750300" y="13445897"/>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21499</xdr:rowOff>
    </xdr:from>
    <xdr:ext cx="534377" cy="259045"/>
    <xdr:sp macro="" textlink="">
      <xdr:nvSpPr>
        <xdr:cNvPr id="400" name="テキスト ボックス 399"/>
        <xdr:cNvSpPr txBox="1"/>
      </xdr:nvSpPr>
      <xdr:spPr>
        <a:xfrm>
          <a:off x="9359411" y="13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60719</xdr:rowOff>
    </xdr:from>
    <xdr:to>
      <xdr:col>45</xdr:col>
      <xdr:colOff>177800</xdr:colOff>
      <xdr:row>78</xdr:row>
      <xdr:rowOff>77045</xdr:rowOff>
    </xdr:to>
    <xdr:cxnSp macro="">
      <xdr:nvCxnSpPr>
        <xdr:cNvPr id="401" name="直線コネクタ 400"/>
        <xdr:cNvCxnSpPr/>
      </xdr:nvCxnSpPr>
      <xdr:spPr>
        <a:xfrm>
          <a:off x="7861300" y="13433819"/>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25156</xdr:rowOff>
    </xdr:from>
    <xdr:ext cx="534377" cy="259045"/>
    <xdr:sp macro="" textlink="">
      <xdr:nvSpPr>
        <xdr:cNvPr id="403" name="テキスト ボックス 402"/>
        <xdr:cNvSpPr txBox="1"/>
      </xdr:nvSpPr>
      <xdr:spPr>
        <a:xfrm>
          <a:off x="84831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60719</xdr:rowOff>
    </xdr:from>
    <xdr:to>
      <xdr:col>41</xdr:col>
      <xdr:colOff>50800</xdr:colOff>
      <xdr:row>78</xdr:row>
      <xdr:rowOff>85198</xdr:rowOff>
    </xdr:to>
    <xdr:cxnSp macro="">
      <xdr:nvCxnSpPr>
        <xdr:cNvPr id="404" name="直線コネクタ 403"/>
        <xdr:cNvCxnSpPr/>
      </xdr:nvCxnSpPr>
      <xdr:spPr>
        <a:xfrm flipV="1">
          <a:off x="6972300" y="13433819"/>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34129</xdr:rowOff>
    </xdr:from>
    <xdr:ext cx="534377" cy="259045"/>
    <xdr:sp macro="" textlink="">
      <xdr:nvSpPr>
        <xdr:cNvPr id="406" name="テキスト ボックス 405"/>
        <xdr:cNvSpPr txBox="1"/>
      </xdr:nvSpPr>
      <xdr:spPr>
        <a:xfrm>
          <a:off x="7594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42663</xdr:rowOff>
    </xdr:from>
    <xdr:ext cx="534377" cy="259045"/>
    <xdr:sp macro="" textlink="">
      <xdr:nvSpPr>
        <xdr:cNvPr id="408" name="テキスト ボックス 407"/>
        <xdr:cNvSpPr txBox="1"/>
      </xdr:nvSpPr>
      <xdr:spPr>
        <a:xfrm>
          <a:off x="6705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18359</xdr:rowOff>
    </xdr:from>
    <xdr:to>
      <xdr:col>55</xdr:col>
      <xdr:colOff>50800</xdr:colOff>
      <xdr:row>78</xdr:row>
      <xdr:rowOff>119959</xdr:rowOff>
    </xdr:to>
    <xdr:sp macro="" textlink="">
      <xdr:nvSpPr>
        <xdr:cNvPr id="414" name="楕円 413"/>
        <xdr:cNvSpPr/>
      </xdr:nvSpPr>
      <xdr:spPr>
        <a:xfrm>
          <a:off x="10426700" y="133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104736</xdr:rowOff>
    </xdr:from>
    <xdr:ext cx="469744" cy="259045"/>
    <xdr:sp macro="" textlink="">
      <xdr:nvSpPr>
        <xdr:cNvPr id="415" name="普通建設事業費 （ うち新規整備　）該当値テキスト"/>
        <xdr:cNvSpPr txBox="1"/>
      </xdr:nvSpPr>
      <xdr:spPr>
        <a:xfrm>
          <a:off x="10528300" y="1330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21997</xdr:rowOff>
    </xdr:from>
    <xdr:to>
      <xdr:col>50</xdr:col>
      <xdr:colOff>165100</xdr:colOff>
      <xdr:row>78</xdr:row>
      <xdr:rowOff>123597</xdr:rowOff>
    </xdr:to>
    <xdr:sp macro="" textlink="">
      <xdr:nvSpPr>
        <xdr:cNvPr id="416" name="楕円 415"/>
        <xdr:cNvSpPr/>
      </xdr:nvSpPr>
      <xdr:spPr>
        <a:xfrm>
          <a:off x="9588500" y="133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114724</xdr:rowOff>
    </xdr:from>
    <xdr:ext cx="469744" cy="259045"/>
    <xdr:sp macro="" textlink="">
      <xdr:nvSpPr>
        <xdr:cNvPr id="417" name="テキスト ボックス 416"/>
        <xdr:cNvSpPr txBox="1"/>
      </xdr:nvSpPr>
      <xdr:spPr>
        <a:xfrm>
          <a:off x="9391728" y="134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26245</xdr:rowOff>
    </xdr:from>
    <xdr:to>
      <xdr:col>46</xdr:col>
      <xdr:colOff>38100</xdr:colOff>
      <xdr:row>78</xdr:row>
      <xdr:rowOff>127845</xdr:rowOff>
    </xdr:to>
    <xdr:sp macro="" textlink="">
      <xdr:nvSpPr>
        <xdr:cNvPr id="418" name="楕円 417"/>
        <xdr:cNvSpPr/>
      </xdr:nvSpPr>
      <xdr:spPr>
        <a:xfrm>
          <a:off x="8699500" y="133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118972</xdr:rowOff>
    </xdr:from>
    <xdr:ext cx="469744" cy="259045"/>
    <xdr:sp macro="" textlink="">
      <xdr:nvSpPr>
        <xdr:cNvPr id="419" name="テキスト ボックス 418"/>
        <xdr:cNvSpPr txBox="1"/>
      </xdr:nvSpPr>
      <xdr:spPr>
        <a:xfrm>
          <a:off x="8515428" y="1349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9919</xdr:rowOff>
    </xdr:from>
    <xdr:to>
      <xdr:col>41</xdr:col>
      <xdr:colOff>101600</xdr:colOff>
      <xdr:row>78</xdr:row>
      <xdr:rowOff>111519</xdr:rowOff>
    </xdr:to>
    <xdr:sp macro="" textlink="">
      <xdr:nvSpPr>
        <xdr:cNvPr id="420" name="楕円 419"/>
        <xdr:cNvSpPr/>
      </xdr:nvSpPr>
      <xdr:spPr>
        <a:xfrm>
          <a:off x="78105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102646</xdr:rowOff>
    </xdr:from>
    <xdr:ext cx="469744" cy="259045"/>
    <xdr:sp macro="" textlink="">
      <xdr:nvSpPr>
        <xdr:cNvPr id="421" name="テキスト ボックス 420"/>
        <xdr:cNvSpPr txBox="1"/>
      </xdr:nvSpPr>
      <xdr:spPr>
        <a:xfrm>
          <a:off x="7626428" y="1347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34398</xdr:rowOff>
    </xdr:from>
    <xdr:to>
      <xdr:col>36</xdr:col>
      <xdr:colOff>165100</xdr:colOff>
      <xdr:row>78</xdr:row>
      <xdr:rowOff>135998</xdr:rowOff>
    </xdr:to>
    <xdr:sp macro="" textlink="">
      <xdr:nvSpPr>
        <xdr:cNvPr id="422" name="楕円 421"/>
        <xdr:cNvSpPr/>
      </xdr:nvSpPr>
      <xdr:spPr>
        <a:xfrm>
          <a:off x="6921500" y="134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127125</xdr:rowOff>
    </xdr:from>
    <xdr:ext cx="469744" cy="259045"/>
    <xdr:sp macro="" textlink="">
      <xdr:nvSpPr>
        <xdr:cNvPr id="423" name="テキスト ボックス 422"/>
        <xdr:cNvSpPr txBox="1"/>
      </xdr:nvSpPr>
      <xdr:spPr>
        <a:xfrm>
          <a:off x="6737428" y="135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1" name="テキスト ボックス 44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130327</xdr:rowOff>
    </xdr:from>
    <xdr:to>
      <xdr:col>54</xdr:col>
      <xdr:colOff>189865</xdr:colOff>
      <xdr:row>97</xdr:row>
      <xdr:rowOff>76378</xdr:rowOff>
    </xdr:to>
    <xdr:cxnSp macro="">
      <xdr:nvCxnSpPr>
        <xdr:cNvPr id="445" name="直線コネクタ 444"/>
        <xdr:cNvCxnSpPr/>
      </xdr:nvCxnSpPr>
      <xdr:spPr>
        <a:xfrm flipV="1">
          <a:off x="10475595" y="15560827"/>
          <a:ext cx="1270" cy="1146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80205</xdr:rowOff>
    </xdr:from>
    <xdr:ext cx="469744" cy="259045"/>
    <xdr:sp macro="" textlink="">
      <xdr:nvSpPr>
        <xdr:cNvPr id="446" name="普通建設事業費 （ うち更新整備　）最小値テキスト"/>
        <xdr:cNvSpPr txBox="1"/>
      </xdr:nvSpPr>
      <xdr:spPr>
        <a:xfrm>
          <a:off x="10528300" y="1671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76378</xdr:rowOff>
    </xdr:from>
    <xdr:to>
      <xdr:col>55</xdr:col>
      <xdr:colOff>88900</xdr:colOff>
      <xdr:row>97</xdr:row>
      <xdr:rowOff>76378</xdr:rowOff>
    </xdr:to>
    <xdr:cxnSp macro="">
      <xdr:nvCxnSpPr>
        <xdr:cNvPr id="447" name="直線コネクタ 446"/>
        <xdr:cNvCxnSpPr/>
      </xdr:nvCxnSpPr>
      <xdr:spPr>
        <a:xfrm>
          <a:off x="10388600" y="1670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77004</xdr:rowOff>
    </xdr:from>
    <xdr:ext cx="534377" cy="259045"/>
    <xdr:sp macro="" textlink="">
      <xdr:nvSpPr>
        <xdr:cNvPr id="448" name="普通建設事業費 （ うち更新整備　）最大値テキスト"/>
        <xdr:cNvSpPr txBox="1"/>
      </xdr:nvSpPr>
      <xdr:spPr>
        <a:xfrm>
          <a:off x="10528300" y="153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130327</xdr:rowOff>
    </xdr:from>
    <xdr:to>
      <xdr:col>55</xdr:col>
      <xdr:colOff>88900</xdr:colOff>
      <xdr:row>90</xdr:row>
      <xdr:rowOff>130327</xdr:rowOff>
    </xdr:to>
    <xdr:cxnSp macro="">
      <xdr:nvCxnSpPr>
        <xdr:cNvPr id="449" name="直線コネクタ 448"/>
        <xdr:cNvCxnSpPr/>
      </xdr:nvCxnSpPr>
      <xdr:spPr>
        <a:xfrm>
          <a:off x="10388600" y="15560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40945</xdr:rowOff>
    </xdr:from>
    <xdr:to>
      <xdr:col>55</xdr:col>
      <xdr:colOff>0</xdr:colOff>
      <xdr:row>97</xdr:row>
      <xdr:rowOff>67957</xdr:rowOff>
    </xdr:to>
    <xdr:cxnSp macro="">
      <xdr:nvCxnSpPr>
        <xdr:cNvPr id="450" name="直線コネクタ 449"/>
        <xdr:cNvCxnSpPr/>
      </xdr:nvCxnSpPr>
      <xdr:spPr>
        <a:xfrm flipV="1">
          <a:off x="9639300" y="16671595"/>
          <a:ext cx="8382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90022</xdr:rowOff>
    </xdr:from>
    <xdr:ext cx="534377" cy="259045"/>
    <xdr:sp macro="" textlink="">
      <xdr:nvSpPr>
        <xdr:cNvPr id="451" name="普通建設事業費 （ うち更新整備　）平均値テキスト"/>
        <xdr:cNvSpPr txBox="1"/>
      </xdr:nvSpPr>
      <xdr:spPr>
        <a:xfrm>
          <a:off x="10528300" y="162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67145</xdr:rowOff>
    </xdr:from>
    <xdr:to>
      <xdr:col>55</xdr:col>
      <xdr:colOff>50800</xdr:colOff>
      <xdr:row>95</xdr:row>
      <xdr:rowOff>168745</xdr:rowOff>
    </xdr:to>
    <xdr:sp macro="" textlink="">
      <xdr:nvSpPr>
        <xdr:cNvPr id="452" name="フローチャート: 判断 451"/>
        <xdr:cNvSpPr/>
      </xdr:nvSpPr>
      <xdr:spPr>
        <a:xfrm>
          <a:off x="10426700" y="163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67957</xdr:rowOff>
    </xdr:from>
    <xdr:to>
      <xdr:col>50</xdr:col>
      <xdr:colOff>114300</xdr:colOff>
      <xdr:row>97</xdr:row>
      <xdr:rowOff>108992</xdr:rowOff>
    </xdr:to>
    <xdr:cxnSp macro="">
      <xdr:nvCxnSpPr>
        <xdr:cNvPr id="453" name="直線コネクタ 452"/>
        <xdr:cNvCxnSpPr/>
      </xdr:nvCxnSpPr>
      <xdr:spPr>
        <a:xfrm flipV="1">
          <a:off x="8750300" y="16698607"/>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121132</xdr:rowOff>
    </xdr:from>
    <xdr:to>
      <xdr:col>50</xdr:col>
      <xdr:colOff>165100</xdr:colOff>
      <xdr:row>96</xdr:row>
      <xdr:rowOff>51282</xdr:rowOff>
    </xdr:to>
    <xdr:sp macro="" textlink="">
      <xdr:nvSpPr>
        <xdr:cNvPr id="454" name="フローチャート: 判断 453"/>
        <xdr:cNvSpPr/>
      </xdr:nvSpPr>
      <xdr:spPr>
        <a:xfrm>
          <a:off x="9588500" y="1640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67809</xdr:rowOff>
    </xdr:from>
    <xdr:ext cx="534377" cy="259045"/>
    <xdr:sp macro="" textlink="">
      <xdr:nvSpPr>
        <xdr:cNvPr id="455" name="テキスト ボックス 454"/>
        <xdr:cNvSpPr txBox="1"/>
      </xdr:nvSpPr>
      <xdr:spPr>
        <a:xfrm>
          <a:off x="9359411" y="161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108992</xdr:rowOff>
    </xdr:from>
    <xdr:to>
      <xdr:col>45</xdr:col>
      <xdr:colOff>177800</xdr:colOff>
      <xdr:row>97</xdr:row>
      <xdr:rowOff>134099</xdr:rowOff>
    </xdr:to>
    <xdr:cxnSp macro="">
      <xdr:nvCxnSpPr>
        <xdr:cNvPr id="456" name="直線コネクタ 455"/>
        <xdr:cNvCxnSpPr/>
      </xdr:nvCxnSpPr>
      <xdr:spPr>
        <a:xfrm flipV="1">
          <a:off x="7861300" y="16739642"/>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148831</xdr:rowOff>
    </xdr:from>
    <xdr:to>
      <xdr:col>46</xdr:col>
      <xdr:colOff>38100</xdr:colOff>
      <xdr:row>96</xdr:row>
      <xdr:rowOff>78981</xdr:rowOff>
    </xdr:to>
    <xdr:sp macro="" textlink="">
      <xdr:nvSpPr>
        <xdr:cNvPr id="457" name="フローチャート: 判断 456"/>
        <xdr:cNvSpPr/>
      </xdr:nvSpPr>
      <xdr:spPr>
        <a:xfrm>
          <a:off x="8699500" y="1643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95508</xdr:rowOff>
    </xdr:from>
    <xdr:ext cx="534377" cy="259045"/>
    <xdr:sp macro="" textlink="">
      <xdr:nvSpPr>
        <xdr:cNvPr id="458" name="テキスト ボックス 457"/>
        <xdr:cNvSpPr txBox="1"/>
      </xdr:nvSpPr>
      <xdr:spPr>
        <a:xfrm>
          <a:off x="8483111" y="1621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100495</xdr:rowOff>
    </xdr:from>
    <xdr:to>
      <xdr:col>41</xdr:col>
      <xdr:colOff>50800</xdr:colOff>
      <xdr:row>97</xdr:row>
      <xdr:rowOff>134099</xdr:rowOff>
    </xdr:to>
    <xdr:cxnSp macro="">
      <xdr:nvCxnSpPr>
        <xdr:cNvPr id="459" name="直線コネクタ 458"/>
        <xdr:cNvCxnSpPr/>
      </xdr:nvCxnSpPr>
      <xdr:spPr>
        <a:xfrm>
          <a:off x="6972300" y="16731145"/>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169290</xdr:rowOff>
    </xdr:from>
    <xdr:to>
      <xdr:col>41</xdr:col>
      <xdr:colOff>101600</xdr:colOff>
      <xdr:row>96</xdr:row>
      <xdr:rowOff>99440</xdr:rowOff>
    </xdr:to>
    <xdr:sp macro="" textlink="">
      <xdr:nvSpPr>
        <xdr:cNvPr id="460" name="フローチャート: 判断 459"/>
        <xdr:cNvSpPr/>
      </xdr:nvSpPr>
      <xdr:spPr>
        <a:xfrm>
          <a:off x="78105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115967</xdr:rowOff>
    </xdr:from>
    <xdr:ext cx="534377" cy="259045"/>
    <xdr:sp macro="" textlink="">
      <xdr:nvSpPr>
        <xdr:cNvPr id="461" name="テキスト ボックス 460"/>
        <xdr:cNvSpPr txBox="1"/>
      </xdr:nvSpPr>
      <xdr:spPr>
        <a:xfrm>
          <a:off x="7594111" y="1623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58038</xdr:rowOff>
    </xdr:from>
    <xdr:to>
      <xdr:col>36</xdr:col>
      <xdr:colOff>165100</xdr:colOff>
      <xdr:row>96</xdr:row>
      <xdr:rowOff>159638</xdr:rowOff>
    </xdr:to>
    <xdr:sp macro="" textlink="">
      <xdr:nvSpPr>
        <xdr:cNvPr id="462" name="フローチャート: 判断 461"/>
        <xdr:cNvSpPr/>
      </xdr:nvSpPr>
      <xdr:spPr>
        <a:xfrm>
          <a:off x="6921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4715</xdr:rowOff>
    </xdr:from>
    <xdr:ext cx="534377" cy="259045"/>
    <xdr:sp macro="" textlink="">
      <xdr:nvSpPr>
        <xdr:cNvPr id="463" name="テキスト ボックス 462"/>
        <xdr:cNvSpPr txBox="1"/>
      </xdr:nvSpPr>
      <xdr:spPr>
        <a:xfrm>
          <a:off x="6705111" y="16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161595</xdr:rowOff>
    </xdr:from>
    <xdr:to>
      <xdr:col>55</xdr:col>
      <xdr:colOff>50800</xdr:colOff>
      <xdr:row>97</xdr:row>
      <xdr:rowOff>91745</xdr:rowOff>
    </xdr:to>
    <xdr:sp macro="" textlink="">
      <xdr:nvSpPr>
        <xdr:cNvPr id="469" name="楕円 468"/>
        <xdr:cNvSpPr/>
      </xdr:nvSpPr>
      <xdr:spPr>
        <a:xfrm>
          <a:off x="10426700" y="166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76522</xdr:rowOff>
    </xdr:from>
    <xdr:ext cx="469744" cy="259045"/>
    <xdr:sp macro="" textlink="">
      <xdr:nvSpPr>
        <xdr:cNvPr id="470" name="普通建設事業費 （ うち更新整備　）該当値テキスト"/>
        <xdr:cNvSpPr txBox="1"/>
      </xdr:nvSpPr>
      <xdr:spPr>
        <a:xfrm>
          <a:off x="10528300" y="1653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17157</xdr:rowOff>
    </xdr:from>
    <xdr:to>
      <xdr:col>50</xdr:col>
      <xdr:colOff>165100</xdr:colOff>
      <xdr:row>97</xdr:row>
      <xdr:rowOff>118757</xdr:rowOff>
    </xdr:to>
    <xdr:sp macro="" textlink="">
      <xdr:nvSpPr>
        <xdr:cNvPr id="471" name="楕円 470"/>
        <xdr:cNvSpPr/>
      </xdr:nvSpPr>
      <xdr:spPr>
        <a:xfrm>
          <a:off x="9588500" y="166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97</xdr:row>
      <xdr:rowOff>109884</xdr:rowOff>
    </xdr:from>
    <xdr:ext cx="469744" cy="259045"/>
    <xdr:sp macro="" textlink="">
      <xdr:nvSpPr>
        <xdr:cNvPr id="472" name="テキスト ボックス 471"/>
        <xdr:cNvSpPr txBox="1"/>
      </xdr:nvSpPr>
      <xdr:spPr>
        <a:xfrm>
          <a:off x="9391728" y="1674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58192</xdr:rowOff>
    </xdr:from>
    <xdr:to>
      <xdr:col>46</xdr:col>
      <xdr:colOff>38100</xdr:colOff>
      <xdr:row>97</xdr:row>
      <xdr:rowOff>159792</xdr:rowOff>
    </xdr:to>
    <xdr:sp macro="" textlink="">
      <xdr:nvSpPr>
        <xdr:cNvPr id="473" name="楕円 472"/>
        <xdr:cNvSpPr/>
      </xdr:nvSpPr>
      <xdr:spPr>
        <a:xfrm>
          <a:off x="8699500" y="166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150919</xdr:rowOff>
    </xdr:from>
    <xdr:ext cx="469744" cy="259045"/>
    <xdr:sp macro="" textlink="">
      <xdr:nvSpPr>
        <xdr:cNvPr id="474" name="テキスト ボックス 473"/>
        <xdr:cNvSpPr txBox="1"/>
      </xdr:nvSpPr>
      <xdr:spPr>
        <a:xfrm>
          <a:off x="8515428" y="1678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83299</xdr:rowOff>
    </xdr:from>
    <xdr:to>
      <xdr:col>41</xdr:col>
      <xdr:colOff>101600</xdr:colOff>
      <xdr:row>98</xdr:row>
      <xdr:rowOff>13449</xdr:rowOff>
    </xdr:to>
    <xdr:sp macro="" textlink="">
      <xdr:nvSpPr>
        <xdr:cNvPr id="475" name="楕円 474"/>
        <xdr:cNvSpPr/>
      </xdr:nvSpPr>
      <xdr:spPr>
        <a:xfrm>
          <a:off x="7810500" y="167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4576</xdr:rowOff>
    </xdr:from>
    <xdr:ext cx="469744" cy="259045"/>
    <xdr:sp macro="" textlink="">
      <xdr:nvSpPr>
        <xdr:cNvPr id="476" name="テキスト ボックス 475"/>
        <xdr:cNvSpPr txBox="1"/>
      </xdr:nvSpPr>
      <xdr:spPr>
        <a:xfrm>
          <a:off x="7626428" y="168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49695</xdr:rowOff>
    </xdr:from>
    <xdr:to>
      <xdr:col>36</xdr:col>
      <xdr:colOff>165100</xdr:colOff>
      <xdr:row>97</xdr:row>
      <xdr:rowOff>151295</xdr:rowOff>
    </xdr:to>
    <xdr:sp macro="" textlink="">
      <xdr:nvSpPr>
        <xdr:cNvPr id="477" name="楕円 476"/>
        <xdr:cNvSpPr/>
      </xdr:nvSpPr>
      <xdr:spPr>
        <a:xfrm>
          <a:off x="6921500" y="166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142422</xdr:rowOff>
    </xdr:from>
    <xdr:ext cx="469744" cy="259045"/>
    <xdr:sp macro="" textlink="">
      <xdr:nvSpPr>
        <xdr:cNvPr id="478" name="テキスト ボックス 477"/>
        <xdr:cNvSpPr txBox="1"/>
      </xdr:nvSpPr>
      <xdr:spPr>
        <a:xfrm>
          <a:off x="6737428" y="167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500" name="直線コネクタ 499"/>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1" name="災害復旧事業費最小値テキスト"/>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2" name="直線コネクタ 501"/>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3" name="災害復旧事業費最大値テキスト"/>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4" name="直線コネクタ 503"/>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33363</xdr:rowOff>
    </xdr:from>
    <xdr:to>
      <xdr:col>85</xdr:col>
      <xdr:colOff>127000</xdr:colOff>
      <xdr:row>39</xdr:row>
      <xdr:rowOff>38240</xdr:rowOff>
    </xdr:to>
    <xdr:cxnSp macro="">
      <xdr:nvCxnSpPr>
        <xdr:cNvPr id="505" name="直線コネクタ 504"/>
        <xdr:cNvCxnSpPr/>
      </xdr:nvCxnSpPr>
      <xdr:spPr>
        <a:xfrm>
          <a:off x="15481300" y="6719913"/>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43883</xdr:rowOff>
    </xdr:from>
    <xdr:ext cx="469744" cy="259045"/>
    <xdr:sp macro="" textlink="">
      <xdr:nvSpPr>
        <xdr:cNvPr id="506" name="災害復旧事業費平均値テキスト"/>
        <xdr:cNvSpPr txBox="1"/>
      </xdr:nvSpPr>
      <xdr:spPr>
        <a:xfrm>
          <a:off x="16370300" y="638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7" name="フローチャート: 判断 506"/>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33363</xdr:rowOff>
    </xdr:from>
    <xdr:to>
      <xdr:col>81</xdr:col>
      <xdr:colOff>50800</xdr:colOff>
      <xdr:row>39</xdr:row>
      <xdr:rowOff>37211</xdr:rowOff>
    </xdr:to>
    <xdr:cxnSp macro="">
      <xdr:nvCxnSpPr>
        <xdr:cNvPr id="508" name="直線コネクタ 507"/>
        <xdr:cNvCxnSpPr/>
      </xdr:nvCxnSpPr>
      <xdr:spPr>
        <a:xfrm flipV="1">
          <a:off x="14592300" y="6719913"/>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9" name="フローチャート: 判断 508"/>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10" name="テキスト ボックス 509"/>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37211</xdr:rowOff>
    </xdr:from>
    <xdr:to>
      <xdr:col>76</xdr:col>
      <xdr:colOff>114300</xdr:colOff>
      <xdr:row>39</xdr:row>
      <xdr:rowOff>39383</xdr:rowOff>
    </xdr:to>
    <xdr:cxnSp macro="">
      <xdr:nvCxnSpPr>
        <xdr:cNvPr id="511" name="直線コネクタ 510"/>
        <xdr:cNvCxnSpPr/>
      </xdr:nvCxnSpPr>
      <xdr:spPr>
        <a:xfrm flipV="1">
          <a:off x="13703300" y="672376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2" name="フローチャート: 判断 511"/>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3" name="テキスト ボックス 512"/>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39383</xdr:rowOff>
    </xdr:from>
    <xdr:to>
      <xdr:col>71</xdr:col>
      <xdr:colOff>177800</xdr:colOff>
      <xdr:row>39</xdr:row>
      <xdr:rowOff>39916</xdr:rowOff>
    </xdr:to>
    <xdr:cxnSp macro="">
      <xdr:nvCxnSpPr>
        <xdr:cNvPr id="514" name="直線コネクタ 513"/>
        <xdr:cNvCxnSpPr/>
      </xdr:nvCxnSpPr>
      <xdr:spPr>
        <a:xfrm flipV="1">
          <a:off x="12814300" y="672593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5" name="フローチャート: 判断 514"/>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6" name="テキスト ボックス 515"/>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7" name="フローチャート: 判断 516"/>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8" name="テキスト ボックス 517"/>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158890</xdr:rowOff>
    </xdr:from>
    <xdr:to>
      <xdr:col>85</xdr:col>
      <xdr:colOff>177800</xdr:colOff>
      <xdr:row>39</xdr:row>
      <xdr:rowOff>89040</xdr:rowOff>
    </xdr:to>
    <xdr:sp macro="" textlink="">
      <xdr:nvSpPr>
        <xdr:cNvPr id="524" name="楕円 523"/>
        <xdr:cNvSpPr/>
      </xdr:nvSpPr>
      <xdr:spPr>
        <a:xfrm>
          <a:off x="16268700" y="66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73817</xdr:rowOff>
    </xdr:from>
    <xdr:ext cx="378565" cy="259045"/>
    <xdr:sp macro="" textlink="">
      <xdr:nvSpPr>
        <xdr:cNvPr id="525" name="災害復旧事業費該当値テキスト"/>
        <xdr:cNvSpPr txBox="1"/>
      </xdr:nvSpPr>
      <xdr:spPr>
        <a:xfrm>
          <a:off x="16370300" y="658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154013</xdr:rowOff>
    </xdr:from>
    <xdr:to>
      <xdr:col>81</xdr:col>
      <xdr:colOff>101600</xdr:colOff>
      <xdr:row>39</xdr:row>
      <xdr:rowOff>84163</xdr:rowOff>
    </xdr:to>
    <xdr:sp macro="" textlink="">
      <xdr:nvSpPr>
        <xdr:cNvPr id="526" name="楕円 525"/>
        <xdr:cNvSpPr/>
      </xdr:nvSpPr>
      <xdr:spPr>
        <a:xfrm>
          <a:off x="15430500" y="66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75290</xdr:rowOff>
    </xdr:from>
    <xdr:ext cx="378565" cy="259045"/>
    <xdr:sp macro="" textlink="">
      <xdr:nvSpPr>
        <xdr:cNvPr id="527" name="テキスト ボックス 526"/>
        <xdr:cNvSpPr txBox="1"/>
      </xdr:nvSpPr>
      <xdr:spPr>
        <a:xfrm>
          <a:off x="15279317" y="676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157861</xdr:rowOff>
    </xdr:from>
    <xdr:to>
      <xdr:col>76</xdr:col>
      <xdr:colOff>165100</xdr:colOff>
      <xdr:row>39</xdr:row>
      <xdr:rowOff>88011</xdr:rowOff>
    </xdr:to>
    <xdr:sp macro="" textlink="">
      <xdr:nvSpPr>
        <xdr:cNvPr id="528" name="楕円 527"/>
        <xdr:cNvSpPr/>
      </xdr:nvSpPr>
      <xdr:spPr>
        <a:xfrm>
          <a:off x="14541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79138</xdr:rowOff>
    </xdr:from>
    <xdr:ext cx="378565" cy="259045"/>
    <xdr:sp macro="" textlink="">
      <xdr:nvSpPr>
        <xdr:cNvPr id="529" name="テキスト ボックス 528"/>
        <xdr:cNvSpPr txBox="1"/>
      </xdr:nvSpPr>
      <xdr:spPr>
        <a:xfrm>
          <a:off x="14403017" y="676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160033</xdr:rowOff>
    </xdr:from>
    <xdr:to>
      <xdr:col>72</xdr:col>
      <xdr:colOff>38100</xdr:colOff>
      <xdr:row>39</xdr:row>
      <xdr:rowOff>90183</xdr:rowOff>
    </xdr:to>
    <xdr:sp macro="" textlink="">
      <xdr:nvSpPr>
        <xdr:cNvPr id="530" name="楕円 529"/>
        <xdr:cNvSpPr/>
      </xdr:nvSpPr>
      <xdr:spPr>
        <a:xfrm>
          <a:off x="136525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81310</xdr:rowOff>
    </xdr:from>
    <xdr:ext cx="378565" cy="259045"/>
    <xdr:sp macro="" textlink="">
      <xdr:nvSpPr>
        <xdr:cNvPr id="531" name="テキスト ボックス 530"/>
        <xdr:cNvSpPr txBox="1"/>
      </xdr:nvSpPr>
      <xdr:spPr>
        <a:xfrm>
          <a:off x="13514017" y="676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160566</xdr:rowOff>
    </xdr:from>
    <xdr:to>
      <xdr:col>67</xdr:col>
      <xdr:colOff>101600</xdr:colOff>
      <xdr:row>39</xdr:row>
      <xdr:rowOff>90716</xdr:rowOff>
    </xdr:to>
    <xdr:sp macro="" textlink="">
      <xdr:nvSpPr>
        <xdr:cNvPr id="532" name="楕円 531"/>
        <xdr:cNvSpPr/>
      </xdr:nvSpPr>
      <xdr:spPr>
        <a:xfrm>
          <a:off x="12763500" y="66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81843</xdr:rowOff>
    </xdr:from>
    <xdr:ext cx="378565" cy="259045"/>
    <xdr:sp macro="" textlink="">
      <xdr:nvSpPr>
        <xdr:cNvPr id="533" name="テキスト ボックス 532"/>
        <xdr:cNvSpPr txBox="1"/>
      </xdr:nvSpPr>
      <xdr:spPr>
        <a:xfrm>
          <a:off x="12625017" y="676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4" name="フローチャート: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6" name="フローチャート: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7" name="テキスト ボックス 556"/>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9" name="フローチャート: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0" name="テキスト ボックス 55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2" name="フローチャート: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3" name="テキスト ボックス 56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4" name="フローチャート: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5" name="テキスト ボックス 56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3" name="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4" name="テキスト ボックス 573"/>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5" name="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6" name="テキスト ボックス 57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7" name="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8" name="テキスト ボックス 57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0" name="テキスト ボックス 57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2" name="正方形/長方形 58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3" name="正方形/長方形 58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4" name="正方形/長方形 58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5" name="正方形/長方形 58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9" name="テキスト ボックス 58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5" name="直線コネクタ 604"/>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6" name="公債費最小値テキスト"/>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7" name="直線コネクタ 606"/>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8" name="公債費最大値テキスト"/>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9" name="直線コネクタ 608"/>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140974</xdr:rowOff>
    </xdr:from>
    <xdr:to>
      <xdr:col>85</xdr:col>
      <xdr:colOff>127000</xdr:colOff>
      <xdr:row>78</xdr:row>
      <xdr:rowOff>150510</xdr:rowOff>
    </xdr:to>
    <xdr:cxnSp macro="">
      <xdr:nvCxnSpPr>
        <xdr:cNvPr id="610" name="直線コネクタ 609"/>
        <xdr:cNvCxnSpPr/>
      </xdr:nvCxnSpPr>
      <xdr:spPr>
        <a:xfrm flipV="1">
          <a:off x="15481300" y="13514074"/>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57305</xdr:rowOff>
    </xdr:from>
    <xdr:ext cx="534377" cy="259045"/>
    <xdr:sp macro="" textlink="">
      <xdr:nvSpPr>
        <xdr:cNvPr id="611" name="公債費平均値テキスト"/>
        <xdr:cNvSpPr txBox="1"/>
      </xdr:nvSpPr>
      <xdr:spPr>
        <a:xfrm>
          <a:off x="16370300" y="1291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2" name="フローチャート: 判断 611"/>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150510</xdr:rowOff>
    </xdr:from>
    <xdr:to>
      <xdr:col>81</xdr:col>
      <xdr:colOff>50800</xdr:colOff>
      <xdr:row>78</xdr:row>
      <xdr:rowOff>162004</xdr:rowOff>
    </xdr:to>
    <xdr:cxnSp macro="">
      <xdr:nvCxnSpPr>
        <xdr:cNvPr id="613" name="直線コネクタ 612"/>
        <xdr:cNvCxnSpPr/>
      </xdr:nvCxnSpPr>
      <xdr:spPr>
        <a:xfrm flipV="1">
          <a:off x="14592300" y="13523610"/>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4" name="フローチャート: 判断 613"/>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143770</xdr:rowOff>
    </xdr:from>
    <xdr:ext cx="534377" cy="259045"/>
    <xdr:sp macro="" textlink="">
      <xdr:nvSpPr>
        <xdr:cNvPr id="615" name="テキスト ボックス 614"/>
        <xdr:cNvSpPr txBox="1"/>
      </xdr:nvSpPr>
      <xdr:spPr>
        <a:xfrm>
          <a:off x="15201411" y="128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162004</xdr:rowOff>
    </xdr:from>
    <xdr:to>
      <xdr:col>76</xdr:col>
      <xdr:colOff>114300</xdr:colOff>
      <xdr:row>79</xdr:row>
      <xdr:rowOff>24453</xdr:rowOff>
    </xdr:to>
    <xdr:cxnSp macro="">
      <xdr:nvCxnSpPr>
        <xdr:cNvPr id="616" name="直線コネクタ 615"/>
        <xdr:cNvCxnSpPr/>
      </xdr:nvCxnSpPr>
      <xdr:spPr>
        <a:xfrm flipV="1">
          <a:off x="13703300" y="13535104"/>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7" name="フローチャート: 判断 616"/>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112876</xdr:rowOff>
    </xdr:from>
    <xdr:ext cx="534377" cy="259045"/>
    <xdr:sp macro="" textlink="">
      <xdr:nvSpPr>
        <xdr:cNvPr id="618" name="テキスト ボックス 617"/>
        <xdr:cNvSpPr txBox="1"/>
      </xdr:nvSpPr>
      <xdr:spPr>
        <a:xfrm>
          <a:off x="14325111" y="12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24453</xdr:rowOff>
    </xdr:from>
    <xdr:to>
      <xdr:col>71</xdr:col>
      <xdr:colOff>177800</xdr:colOff>
      <xdr:row>79</xdr:row>
      <xdr:rowOff>48261</xdr:rowOff>
    </xdr:to>
    <xdr:cxnSp macro="">
      <xdr:nvCxnSpPr>
        <xdr:cNvPr id="619" name="直線コネクタ 618"/>
        <xdr:cNvCxnSpPr/>
      </xdr:nvCxnSpPr>
      <xdr:spPr>
        <a:xfrm flipV="1">
          <a:off x="12814300" y="13569003"/>
          <a:ext cx="889000" cy="2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20" name="フローチャート: 判断 619"/>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11084</xdr:rowOff>
    </xdr:from>
    <xdr:ext cx="534377" cy="259045"/>
    <xdr:sp macro="" textlink="">
      <xdr:nvSpPr>
        <xdr:cNvPr id="621" name="テキスト ボックス 620"/>
        <xdr:cNvSpPr txBox="1"/>
      </xdr:nvSpPr>
      <xdr:spPr>
        <a:xfrm>
          <a:off x="13436111" y="128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2" name="フローチャート: 判断 621"/>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162450</xdr:rowOff>
    </xdr:from>
    <xdr:ext cx="534377" cy="259045"/>
    <xdr:sp macro="" textlink="">
      <xdr:nvSpPr>
        <xdr:cNvPr id="623" name="テキスト ボックス 622"/>
        <xdr:cNvSpPr txBox="1"/>
      </xdr:nvSpPr>
      <xdr:spPr>
        <a:xfrm>
          <a:off x="12547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90174</xdr:rowOff>
    </xdr:from>
    <xdr:to>
      <xdr:col>85</xdr:col>
      <xdr:colOff>177800</xdr:colOff>
      <xdr:row>79</xdr:row>
      <xdr:rowOff>20324</xdr:rowOff>
    </xdr:to>
    <xdr:sp macro="" textlink="">
      <xdr:nvSpPr>
        <xdr:cNvPr id="629" name="楕円 628"/>
        <xdr:cNvSpPr/>
      </xdr:nvSpPr>
      <xdr:spPr>
        <a:xfrm>
          <a:off x="16268700" y="13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5101</xdr:rowOff>
    </xdr:from>
    <xdr:ext cx="534377" cy="259045"/>
    <xdr:sp macro="" textlink="">
      <xdr:nvSpPr>
        <xdr:cNvPr id="630" name="公債費該当値テキスト"/>
        <xdr:cNvSpPr txBox="1"/>
      </xdr:nvSpPr>
      <xdr:spPr>
        <a:xfrm>
          <a:off x="16370300" y="133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99710</xdr:rowOff>
    </xdr:from>
    <xdr:to>
      <xdr:col>81</xdr:col>
      <xdr:colOff>101600</xdr:colOff>
      <xdr:row>79</xdr:row>
      <xdr:rowOff>29860</xdr:rowOff>
    </xdr:to>
    <xdr:sp macro="" textlink="">
      <xdr:nvSpPr>
        <xdr:cNvPr id="631" name="楕円 630"/>
        <xdr:cNvSpPr/>
      </xdr:nvSpPr>
      <xdr:spPr>
        <a:xfrm>
          <a:off x="15430500" y="134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79</xdr:row>
      <xdr:rowOff>20987</xdr:rowOff>
    </xdr:from>
    <xdr:ext cx="534377" cy="259045"/>
    <xdr:sp macro="" textlink="">
      <xdr:nvSpPr>
        <xdr:cNvPr id="632" name="テキスト ボックス 631"/>
        <xdr:cNvSpPr txBox="1"/>
      </xdr:nvSpPr>
      <xdr:spPr>
        <a:xfrm>
          <a:off x="15201411" y="135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111204</xdr:rowOff>
    </xdr:from>
    <xdr:to>
      <xdr:col>76</xdr:col>
      <xdr:colOff>165100</xdr:colOff>
      <xdr:row>79</xdr:row>
      <xdr:rowOff>41354</xdr:rowOff>
    </xdr:to>
    <xdr:sp macro="" textlink="">
      <xdr:nvSpPr>
        <xdr:cNvPr id="633" name="楕円 632"/>
        <xdr:cNvSpPr/>
      </xdr:nvSpPr>
      <xdr:spPr>
        <a:xfrm>
          <a:off x="14541500" y="134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32481</xdr:rowOff>
    </xdr:from>
    <xdr:ext cx="534377" cy="259045"/>
    <xdr:sp macro="" textlink="">
      <xdr:nvSpPr>
        <xdr:cNvPr id="634" name="テキスト ボックス 633"/>
        <xdr:cNvSpPr txBox="1"/>
      </xdr:nvSpPr>
      <xdr:spPr>
        <a:xfrm>
          <a:off x="14325111" y="135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145103</xdr:rowOff>
    </xdr:from>
    <xdr:to>
      <xdr:col>72</xdr:col>
      <xdr:colOff>38100</xdr:colOff>
      <xdr:row>79</xdr:row>
      <xdr:rowOff>75253</xdr:rowOff>
    </xdr:to>
    <xdr:sp macro="" textlink="">
      <xdr:nvSpPr>
        <xdr:cNvPr id="635" name="楕円 634"/>
        <xdr:cNvSpPr/>
      </xdr:nvSpPr>
      <xdr:spPr>
        <a:xfrm>
          <a:off x="13652500" y="135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66380</xdr:rowOff>
    </xdr:from>
    <xdr:ext cx="534377" cy="259045"/>
    <xdr:sp macro="" textlink="">
      <xdr:nvSpPr>
        <xdr:cNvPr id="636" name="テキスト ボックス 635"/>
        <xdr:cNvSpPr txBox="1"/>
      </xdr:nvSpPr>
      <xdr:spPr>
        <a:xfrm>
          <a:off x="13436111" y="1361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168911</xdr:rowOff>
    </xdr:from>
    <xdr:to>
      <xdr:col>67</xdr:col>
      <xdr:colOff>101600</xdr:colOff>
      <xdr:row>79</xdr:row>
      <xdr:rowOff>99061</xdr:rowOff>
    </xdr:to>
    <xdr:sp macro="" textlink="">
      <xdr:nvSpPr>
        <xdr:cNvPr id="637" name="楕円 636"/>
        <xdr:cNvSpPr/>
      </xdr:nvSpPr>
      <xdr:spPr>
        <a:xfrm>
          <a:off x="12763500" y="135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90188</xdr:rowOff>
    </xdr:from>
    <xdr:ext cx="534377" cy="259045"/>
    <xdr:sp macro="" textlink="">
      <xdr:nvSpPr>
        <xdr:cNvPr id="638" name="テキスト ボックス 637"/>
        <xdr:cNvSpPr txBox="1"/>
      </xdr:nvSpPr>
      <xdr:spPr>
        <a:xfrm>
          <a:off x="12547111" y="1363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0" name="正方形/長方形 63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1" name="正方形/長方形 64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2" name="正方形/長方形 64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3" name="正方形/長方形 64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7" name="直線コネクタ 64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8" name="テキスト ボックス 64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9" name="直線コネクタ 64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0" name="テキスト ボックス 64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1" name="直線コネクタ 65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2" name="テキスト ボックス 65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3" name="直線コネクタ 65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4" name="テキスト ボックス 65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8" name="直線コネクタ 657"/>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9" name="積立金最小値テキスト"/>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60" name="直線コネクタ 659"/>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1" name="積立金最大値テキスト"/>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2" name="直線コネクタ 661"/>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35550</xdr:rowOff>
    </xdr:from>
    <xdr:to>
      <xdr:col>85</xdr:col>
      <xdr:colOff>127000</xdr:colOff>
      <xdr:row>98</xdr:row>
      <xdr:rowOff>94438</xdr:rowOff>
    </xdr:to>
    <xdr:cxnSp macro="">
      <xdr:nvCxnSpPr>
        <xdr:cNvPr id="663" name="直線コネクタ 662"/>
        <xdr:cNvCxnSpPr/>
      </xdr:nvCxnSpPr>
      <xdr:spPr>
        <a:xfrm>
          <a:off x="15481300" y="16666200"/>
          <a:ext cx="838200" cy="2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4" name="積立金平均値テキスト"/>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5" name="フローチャート: 判断 664"/>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35550</xdr:rowOff>
    </xdr:from>
    <xdr:to>
      <xdr:col>81</xdr:col>
      <xdr:colOff>50800</xdr:colOff>
      <xdr:row>98</xdr:row>
      <xdr:rowOff>24417</xdr:rowOff>
    </xdr:to>
    <xdr:cxnSp macro="">
      <xdr:nvCxnSpPr>
        <xdr:cNvPr id="666" name="直線コネクタ 665"/>
        <xdr:cNvCxnSpPr/>
      </xdr:nvCxnSpPr>
      <xdr:spPr>
        <a:xfrm flipV="1">
          <a:off x="14592300" y="16666200"/>
          <a:ext cx="889000" cy="1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7" name="フローチャート: 判断 666"/>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37037</xdr:rowOff>
    </xdr:from>
    <xdr:ext cx="469744" cy="259045"/>
    <xdr:sp macro="" textlink="">
      <xdr:nvSpPr>
        <xdr:cNvPr id="668" name="テキスト ボックス 667"/>
        <xdr:cNvSpPr txBox="1"/>
      </xdr:nvSpPr>
      <xdr:spPr>
        <a:xfrm>
          <a:off x="15233728" y="168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24417</xdr:rowOff>
    </xdr:from>
    <xdr:to>
      <xdr:col>76</xdr:col>
      <xdr:colOff>114300</xdr:colOff>
      <xdr:row>98</xdr:row>
      <xdr:rowOff>98689</xdr:rowOff>
    </xdr:to>
    <xdr:cxnSp macro="">
      <xdr:nvCxnSpPr>
        <xdr:cNvPr id="669" name="直線コネクタ 668"/>
        <xdr:cNvCxnSpPr/>
      </xdr:nvCxnSpPr>
      <xdr:spPr>
        <a:xfrm flipV="1">
          <a:off x="13703300" y="16826517"/>
          <a:ext cx="8890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70" name="フローチャート: 判断 669"/>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1" name="テキスト ボックス 670"/>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147746</xdr:rowOff>
    </xdr:from>
    <xdr:to>
      <xdr:col>71</xdr:col>
      <xdr:colOff>177800</xdr:colOff>
      <xdr:row>98</xdr:row>
      <xdr:rowOff>98689</xdr:rowOff>
    </xdr:to>
    <xdr:cxnSp macro="">
      <xdr:nvCxnSpPr>
        <xdr:cNvPr id="672" name="直線コネクタ 671"/>
        <xdr:cNvCxnSpPr/>
      </xdr:nvCxnSpPr>
      <xdr:spPr>
        <a:xfrm>
          <a:off x="12814300" y="16778396"/>
          <a:ext cx="889000" cy="1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3" name="フローチャート: 判断 672"/>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4" name="テキスト ボックス 673"/>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5" name="フローチャート: 判断 674"/>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6" name="テキスト ボックス 675"/>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43638</xdr:rowOff>
    </xdr:from>
    <xdr:to>
      <xdr:col>85</xdr:col>
      <xdr:colOff>177800</xdr:colOff>
      <xdr:row>98</xdr:row>
      <xdr:rowOff>145238</xdr:rowOff>
    </xdr:to>
    <xdr:sp macro="" textlink="">
      <xdr:nvSpPr>
        <xdr:cNvPr id="682" name="楕円 681"/>
        <xdr:cNvSpPr/>
      </xdr:nvSpPr>
      <xdr:spPr>
        <a:xfrm>
          <a:off x="16268700" y="168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135382</xdr:rowOff>
    </xdr:from>
    <xdr:ext cx="469744" cy="259045"/>
    <xdr:sp macro="" textlink="">
      <xdr:nvSpPr>
        <xdr:cNvPr id="683" name="積立金該当値テキスト"/>
        <xdr:cNvSpPr txBox="1"/>
      </xdr:nvSpPr>
      <xdr:spPr>
        <a:xfrm>
          <a:off x="16370300" y="1676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156200</xdr:rowOff>
    </xdr:from>
    <xdr:to>
      <xdr:col>81</xdr:col>
      <xdr:colOff>101600</xdr:colOff>
      <xdr:row>97</xdr:row>
      <xdr:rowOff>86350</xdr:rowOff>
    </xdr:to>
    <xdr:sp macro="" textlink="">
      <xdr:nvSpPr>
        <xdr:cNvPr id="684" name="楕円 683"/>
        <xdr:cNvSpPr/>
      </xdr:nvSpPr>
      <xdr:spPr>
        <a:xfrm>
          <a:off x="15430500" y="166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102877</xdr:rowOff>
    </xdr:from>
    <xdr:ext cx="534377" cy="259045"/>
    <xdr:sp macro="" textlink="">
      <xdr:nvSpPr>
        <xdr:cNvPr id="685" name="テキスト ボックス 684"/>
        <xdr:cNvSpPr txBox="1"/>
      </xdr:nvSpPr>
      <xdr:spPr>
        <a:xfrm>
          <a:off x="15201411" y="163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145067</xdr:rowOff>
    </xdr:from>
    <xdr:to>
      <xdr:col>76</xdr:col>
      <xdr:colOff>165100</xdr:colOff>
      <xdr:row>98</xdr:row>
      <xdr:rowOff>75217</xdr:rowOff>
    </xdr:to>
    <xdr:sp macro="" textlink="">
      <xdr:nvSpPr>
        <xdr:cNvPr id="686" name="楕円 685"/>
        <xdr:cNvSpPr/>
      </xdr:nvSpPr>
      <xdr:spPr>
        <a:xfrm>
          <a:off x="14541500" y="167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66344</xdr:rowOff>
    </xdr:from>
    <xdr:ext cx="469744" cy="259045"/>
    <xdr:sp macro="" textlink="">
      <xdr:nvSpPr>
        <xdr:cNvPr id="687" name="テキスト ボックス 686"/>
        <xdr:cNvSpPr txBox="1"/>
      </xdr:nvSpPr>
      <xdr:spPr>
        <a:xfrm>
          <a:off x="14357428" y="1686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47889</xdr:rowOff>
    </xdr:from>
    <xdr:to>
      <xdr:col>72</xdr:col>
      <xdr:colOff>38100</xdr:colOff>
      <xdr:row>98</xdr:row>
      <xdr:rowOff>149489</xdr:rowOff>
    </xdr:to>
    <xdr:sp macro="" textlink="">
      <xdr:nvSpPr>
        <xdr:cNvPr id="688" name="楕円 687"/>
        <xdr:cNvSpPr/>
      </xdr:nvSpPr>
      <xdr:spPr>
        <a:xfrm>
          <a:off x="13652500" y="1684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140616</xdr:rowOff>
    </xdr:from>
    <xdr:ext cx="469744" cy="259045"/>
    <xdr:sp macro="" textlink="">
      <xdr:nvSpPr>
        <xdr:cNvPr id="689" name="テキスト ボックス 688"/>
        <xdr:cNvSpPr txBox="1"/>
      </xdr:nvSpPr>
      <xdr:spPr>
        <a:xfrm>
          <a:off x="13468428" y="1694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96946</xdr:rowOff>
    </xdr:from>
    <xdr:to>
      <xdr:col>67</xdr:col>
      <xdr:colOff>101600</xdr:colOff>
      <xdr:row>98</xdr:row>
      <xdr:rowOff>27096</xdr:rowOff>
    </xdr:to>
    <xdr:sp macro="" textlink="">
      <xdr:nvSpPr>
        <xdr:cNvPr id="690" name="楕円 689"/>
        <xdr:cNvSpPr/>
      </xdr:nvSpPr>
      <xdr:spPr>
        <a:xfrm>
          <a:off x="12763500" y="167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18223</xdr:rowOff>
    </xdr:from>
    <xdr:ext cx="469744" cy="259045"/>
    <xdr:sp macro="" textlink="">
      <xdr:nvSpPr>
        <xdr:cNvPr id="691" name="テキスト ボックス 690"/>
        <xdr:cNvSpPr txBox="1"/>
      </xdr:nvSpPr>
      <xdr:spPr>
        <a:xfrm>
          <a:off x="12579428" y="168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3" name="正方形/長方形 69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4" name="正方形/長方形 69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5" name="正方形/長方形 69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6" name="正方形/長方形 69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3" name="テキスト ボックス 70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5" name="テキスト ボックス 70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7" name="テキスト ボックス 70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1" name="直線コネクタ 710"/>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4" name="投資及び出資金最大値テキスト"/>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5" name="直線コネクタ 714"/>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22199</xdr:rowOff>
    </xdr:from>
    <xdr:to>
      <xdr:col>116</xdr:col>
      <xdr:colOff>63500</xdr:colOff>
      <xdr:row>38</xdr:row>
      <xdr:rowOff>114097</xdr:rowOff>
    </xdr:to>
    <xdr:cxnSp macro="">
      <xdr:nvCxnSpPr>
        <xdr:cNvPr id="716" name="直線コネクタ 715"/>
        <xdr:cNvCxnSpPr/>
      </xdr:nvCxnSpPr>
      <xdr:spPr>
        <a:xfrm flipV="1">
          <a:off x="21323300" y="6365849"/>
          <a:ext cx="838200" cy="2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7" name="投資及び出資金平均値テキスト"/>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8" name="フローチャート: 判断 717"/>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112268</xdr:rowOff>
    </xdr:from>
    <xdr:to>
      <xdr:col>111</xdr:col>
      <xdr:colOff>177800</xdr:colOff>
      <xdr:row>38</xdr:row>
      <xdr:rowOff>114097</xdr:rowOff>
    </xdr:to>
    <xdr:cxnSp macro="">
      <xdr:nvCxnSpPr>
        <xdr:cNvPr id="719" name="直線コネクタ 718"/>
        <xdr:cNvCxnSpPr/>
      </xdr:nvCxnSpPr>
      <xdr:spPr>
        <a:xfrm>
          <a:off x="20434300" y="662736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20" name="フローチャート: 判断 719"/>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1" name="テキスト ボックス 720"/>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60604</xdr:rowOff>
    </xdr:from>
    <xdr:to>
      <xdr:col>107</xdr:col>
      <xdr:colOff>50800</xdr:colOff>
      <xdr:row>38</xdr:row>
      <xdr:rowOff>112268</xdr:rowOff>
    </xdr:to>
    <xdr:cxnSp macro="">
      <xdr:nvCxnSpPr>
        <xdr:cNvPr id="722" name="直線コネクタ 721"/>
        <xdr:cNvCxnSpPr/>
      </xdr:nvCxnSpPr>
      <xdr:spPr>
        <a:xfrm>
          <a:off x="19545300" y="6404254"/>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3" name="フローチャート: 判断 722"/>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4" name="テキスト ボックス 723"/>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60604</xdr:rowOff>
    </xdr:from>
    <xdr:to>
      <xdr:col>102</xdr:col>
      <xdr:colOff>114300</xdr:colOff>
      <xdr:row>37</xdr:row>
      <xdr:rowOff>76149</xdr:rowOff>
    </xdr:to>
    <xdr:cxnSp macro="">
      <xdr:nvCxnSpPr>
        <xdr:cNvPr id="725" name="直線コネクタ 724"/>
        <xdr:cNvCxnSpPr/>
      </xdr:nvCxnSpPr>
      <xdr:spPr>
        <a:xfrm flipV="1">
          <a:off x="18656300" y="640425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6" name="フローチャート: 判断 725"/>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7" name="テキスト ボックス 726"/>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8" name="フローチャート: 判断 727"/>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9" name="テキスト ボックス 728"/>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142849</xdr:rowOff>
    </xdr:from>
    <xdr:to>
      <xdr:col>116</xdr:col>
      <xdr:colOff>114300</xdr:colOff>
      <xdr:row>37</xdr:row>
      <xdr:rowOff>72999</xdr:rowOff>
    </xdr:to>
    <xdr:sp macro="" textlink="">
      <xdr:nvSpPr>
        <xdr:cNvPr id="735" name="楕円 734"/>
        <xdr:cNvSpPr/>
      </xdr:nvSpPr>
      <xdr:spPr>
        <a:xfrm>
          <a:off x="221107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121276</xdr:rowOff>
    </xdr:from>
    <xdr:ext cx="378565" cy="259045"/>
    <xdr:sp macro="" textlink="">
      <xdr:nvSpPr>
        <xdr:cNvPr id="736" name="投資及び出資金該当値テキスト"/>
        <xdr:cNvSpPr txBox="1"/>
      </xdr:nvSpPr>
      <xdr:spPr>
        <a:xfrm>
          <a:off x="22212300" y="62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63297</xdr:rowOff>
    </xdr:from>
    <xdr:to>
      <xdr:col>112</xdr:col>
      <xdr:colOff>38100</xdr:colOff>
      <xdr:row>38</xdr:row>
      <xdr:rowOff>164897</xdr:rowOff>
    </xdr:to>
    <xdr:sp macro="" textlink="">
      <xdr:nvSpPr>
        <xdr:cNvPr id="737" name="楕円 736"/>
        <xdr:cNvSpPr/>
      </xdr:nvSpPr>
      <xdr:spPr>
        <a:xfrm>
          <a:off x="21272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156024</xdr:rowOff>
    </xdr:from>
    <xdr:ext cx="313932" cy="259045"/>
    <xdr:sp macro="" textlink="">
      <xdr:nvSpPr>
        <xdr:cNvPr id="738" name="テキスト ボックス 737"/>
        <xdr:cNvSpPr txBox="1"/>
      </xdr:nvSpPr>
      <xdr:spPr>
        <a:xfrm>
          <a:off x="21153633" y="6671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61468</xdr:rowOff>
    </xdr:from>
    <xdr:to>
      <xdr:col>107</xdr:col>
      <xdr:colOff>101600</xdr:colOff>
      <xdr:row>38</xdr:row>
      <xdr:rowOff>163068</xdr:rowOff>
    </xdr:to>
    <xdr:sp macro="" textlink="">
      <xdr:nvSpPr>
        <xdr:cNvPr id="739" name="楕円 738"/>
        <xdr:cNvSpPr/>
      </xdr:nvSpPr>
      <xdr:spPr>
        <a:xfrm>
          <a:off x="20383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154195</xdr:rowOff>
    </xdr:from>
    <xdr:ext cx="313932" cy="259045"/>
    <xdr:sp macro="" textlink="">
      <xdr:nvSpPr>
        <xdr:cNvPr id="740" name="テキスト ボックス 739"/>
        <xdr:cNvSpPr txBox="1"/>
      </xdr:nvSpPr>
      <xdr:spPr>
        <a:xfrm>
          <a:off x="20277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9804</xdr:rowOff>
    </xdr:from>
    <xdr:to>
      <xdr:col>102</xdr:col>
      <xdr:colOff>165100</xdr:colOff>
      <xdr:row>37</xdr:row>
      <xdr:rowOff>111404</xdr:rowOff>
    </xdr:to>
    <xdr:sp macro="" textlink="">
      <xdr:nvSpPr>
        <xdr:cNvPr id="741" name="楕円 740"/>
        <xdr:cNvSpPr/>
      </xdr:nvSpPr>
      <xdr:spPr>
        <a:xfrm>
          <a:off x="19494500" y="63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102531</xdr:rowOff>
    </xdr:from>
    <xdr:ext cx="378565" cy="259045"/>
    <xdr:sp macro="" textlink="">
      <xdr:nvSpPr>
        <xdr:cNvPr id="742" name="テキスト ボックス 741"/>
        <xdr:cNvSpPr txBox="1"/>
      </xdr:nvSpPr>
      <xdr:spPr>
        <a:xfrm>
          <a:off x="19356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25349</xdr:rowOff>
    </xdr:from>
    <xdr:to>
      <xdr:col>98</xdr:col>
      <xdr:colOff>38100</xdr:colOff>
      <xdr:row>37</xdr:row>
      <xdr:rowOff>126949</xdr:rowOff>
    </xdr:to>
    <xdr:sp macro="" textlink="">
      <xdr:nvSpPr>
        <xdr:cNvPr id="743" name="楕円 742"/>
        <xdr:cNvSpPr/>
      </xdr:nvSpPr>
      <xdr:spPr>
        <a:xfrm>
          <a:off x="18605500" y="63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118076</xdr:rowOff>
    </xdr:from>
    <xdr:ext cx="378565" cy="259045"/>
    <xdr:sp macro="" textlink="">
      <xdr:nvSpPr>
        <xdr:cNvPr id="744" name="テキスト ボックス 743"/>
        <xdr:cNvSpPr txBox="1"/>
      </xdr:nvSpPr>
      <xdr:spPr>
        <a:xfrm>
          <a:off x="18467017" y="646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8" name="直線コネクタ 767"/>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9" name="貸付金最小値テキスト"/>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70" name="直線コネクタ 769"/>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1" name="貸付金最大値テキスト"/>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2" name="直線コネクタ 771"/>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114913</xdr:rowOff>
    </xdr:from>
    <xdr:to>
      <xdr:col>116</xdr:col>
      <xdr:colOff>63500</xdr:colOff>
      <xdr:row>55</xdr:row>
      <xdr:rowOff>115338</xdr:rowOff>
    </xdr:to>
    <xdr:cxnSp macro="">
      <xdr:nvCxnSpPr>
        <xdr:cNvPr id="773" name="直線コネクタ 772"/>
        <xdr:cNvCxnSpPr/>
      </xdr:nvCxnSpPr>
      <xdr:spPr>
        <a:xfrm flipV="1">
          <a:off x="21323300" y="9544663"/>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148513</xdr:rowOff>
    </xdr:from>
    <xdr:ext cx="534377" cy="259045"/>
    <xdr:sp macro="" textlink="">
      <xdr:nvSpPr>
        <xdr:cNvPr id="774" name="貸付金平均値テキスト"/>
        <xdr:cNvSpPr txBox="1"/>
      </xdr:nvSpPr>
      <xdr:spPr>
        <a:xfrm>
          <a:off x="22212300" y="95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5" name="フローチャート: 判断 774"/>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83203</xdr:rowOff>
    </xdr:from>
    <xdr:to>
      <xdr:col>111</xdr:col>
      <xdr:colOff>177800</xdr:colOff>
      <xdr:row>55</xdr:row>
      <xdr:rowOff>115338</xdr:rowOff>
    </xdr:to>
    <xdr:cxnSp macro="">
      <xdr:nvCxnSpPr>
        <xdr:cNvPr id="776" name="直線コネクタ 775"/>
        <xdr:cNvCxnSpPr/>
      </xdr:nvCxnSpPr>
      <xdr:spPr>
        <a:xfrm>
          <a:off x="20434300" y="9512953"/>
          <a:ext cx="8890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7" name="フローチャート: 判断 776"/>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63375</xdr:rowOff>
    </xdr:from>
    <xdr:ext cx="534377" cy="259045"/>
    <xdr:sp macro="" textlink="">
      <xdr:nvSpPr>
        <xdr:cNvPr id="778" name="テキスト ボックス 777"/>
        <xdr:cNvSpPr txBox="1"/>
      </xdr:nvSpPr>
      <xdr:spPr>
        <a:xfrm>
          <a:off x="210434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42512</xdr:rowOff>
    </xdr:from>
    <xdr:to>
      <xdr:col>107</xdr:col>
      <xdr:colOff>50800</xdr:colOff>
      <xdr:row>55</xdr:row>
      <xdr:rowOff>83203</xdr:rowOff>
    </xdr:to>
    <xdr:cxnSp macro="">
      <xdr:nvCxnSpPr>
        <xdr:cNvPr id="779" name="直線コネクタ 778"/>
        <xdr:cNvCxnSpPr/>
      </xdr:nvCxnSpPr>
      <xdr:spPr>
        <a:xfrm>
          <a:off x="19545300" y="9472262"/>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80" name="フローチャート: 判断 779"/>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1" name="テキスト ボックス 780"/>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28273</xdr:rowOff>
    </xdr:from>
    <xdr:to>
      <xdr:col>102</xdr:col>
      <xdr:colOff>114300</xdr:colOff>
      <xdr:row>55</xdr:row>
      <xdr:rowOff>42512</xdr:rowOff>
    </xdr:to>
    <xdr:cxnSp macro="">
      <xdr:nvCxnSpPr>
        <xdr:cNvPr id="782" name="直線コネクタ 781"/>
        <xdr:cNvCxnSpPr/>
      </xdr:nvCxnSpPr>
      <xdr:spPr>
        <a:xfrm>
          <a:off x="18656300" y="9458023"/>
          <a:ext cx="8890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3" name="フローチャート: 判断 782"/>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143745</xdr:rowOff>
    </xdr:from>
    <xdr:ext cx="534377" cy="259045"/>
    <xdr:sp macro="" textlink="">
      <xdr:nvSpPr>
        <xdr:cNvPr id="784" name="テキスト ボックス 783"/>
        <xdr:cNvSpPr txBox="1"/>
      </xdr:nvSpPr>
      <xdr:spPr>
        <a:xfrm>
          <a:off x="19278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5" name="フローチャート: 判断 784"/>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88384</xdr:rowOff>
    </xdr:from>
    <xdr:ext cx="534377" cy="259045"/>
    <xdr:sp macro="" textlink="">
      <xdr:nvSpPr>
        <xdr:cNvPr id="786" name="テキスト ボックス 785"/>
        <xdr:cNvSpPr txBox="1"/>
      </xdr:nvSpPr>
      <xdr:spPr>
        <a:xfrm>
          <a:off x="18389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64113</xdr:rowOff>
    </xdr:from>
    <xdr:to>
      <xdr:col>116</xdr:col>
      <xdr:colOff>114300</xdr:colOff>
      <xdr:row>55</xdr:row>
      <xdr:rowOff>165713</xdr:rowOff>
    </xdr:to>
    <xdr:sp macro="" textlink="">
      <xdr:nvSpPr>
        <xdr:cNvPr id="792" name="楕円 791"/>
        <xdr:cNvSpPr/>
      </xdr:nvSpPr>
      <xdr:spPr>
        <a:xfrm>
          <a:off x="22110700" y="94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86990</xdr:rowOff>
    </xdr:from>
    <xdr:ext cx="534377" cy="259045"/>
    <xdr:sp macro="" textlink="">
      <xdr:nvSpPr>
        <xdr:cNvPr id="793" name="貸付金該当値テキスト"/>
        <xdr:cNvSpPr txBox="1"/>
      </xdr:nvSpPr>
      <xdr:spPr>
        <a:xfrm>
          <a:off x="22212300" y="93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64538</xdr:rowOff>
    </xdr:from>
    <xdr:to>
      <xdr:col>112</xdr:col>
      <xdr:colOff>38100</xdr:colOff>
      <xdr:row>55</xdr:row>
      <xdr:rowOff>166138</xdr:rowOff>
    </xdr:to>
    <xdr:sp macro="" textlink="">
      <xdr:nvSpPr>
        <xdr:cNvPr id="794" name="楕円 793"/>
        <xdr:cNvSpPr/>
      </xdr:nvSpPr>
      <xdr:spPr>
        <a:xfrm>
          <a:off x="21272500" y="94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11215</xdr:rowOff>
    </xdr:from>
    <xdr:ext cx="534377" cy="259045"/>
    <xdr:sp macro="" textlink="">
      <xdr:nvSpPr>
        <xdr:cNvPr id="795" name="テキスト ボックス 794"/>
        <xdr:cNvSpPr txBox="1"/>
      </xdr:nvSpPr>
      <xdr:spPr>
        <a:xfrm>
          <a:off x="21043411" y="926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32403</xdr:rowOff>
    </xdr:from>
    <xdr:to>
      <xdr:col>107</xdr:col>
      <xdr:colOff>101600</xdr:colOff>
      <xdr:row>55</xdr:row>
      <xdr:rowOff>134003</xdr:rowOff>
    </xdr:to>
    <xdr:sp macro="" textlink="">
      <xdr:nvSpPr>
        <xdr:cNvPr id="796" name="楕円 795"/>
        <xdr:cNvSpPr/>
      </xdr:nvSpPr>
      <xdr:spPr>
        <a:xfrm>
          <a:off x="20383500" y="94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150530</xdr:rowOff>
    </xdr:from>
    <xdr:ext cx="534377" cy="259045"/>
    <xdr:sp macro="" textlink="">
      <xdr:nvSpPr>
        <xdr:cNvPr id="797" name="テキスト ボックス 796"/>
        <xdr:cNvSpPr txBox="1"/>
      </xdr:nvSpPr>
      <xdr:spPr>
        <a:xfrm>
          <a:off x="20167111" y="92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163162</xdr:rowOff>
    </xdr:from>
    <xdr:to>
      <xdr:col>102</xdr:col>
      <xdr:colOff>165100</xdr:colOff>
      <xdr:row>55</xdr:row>
      <xdr:rowOff>93312</xdr:rowOff>
    </xdr:to>
    <xdr:sp macro="" textlink="">
      <xdr:nvSpPr>
        <xdr:cNvPr id="798" name="楕円 797"/>
        <xdr:cNvSpPr/>
      </xdr:nvSpPr>
      <xdr:spPr>
        <a:xfrm>
          <a:off x="19494500" y="94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109839</xdr:rowOff>
    </xdr:from>
    <xdr:ext cx="534377" cy="259045"/>
    <xdr:sp macro="" textlink="">
      <xdr:nvSpPr>
        <xdr:cNvPr id="799" name="テキスト ボックス 798"/>
        <xdr:cNvSpPr txBox="1"/>
      </xdr:nvSpPr>
      <xdr:spPr>
        <a:xfrm>
          <a:off x="19278111" y="91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148923</xdr:rowOff>
    </xdr:from>
    <xdr:to>
      <xdr:col>98</xdr:col>
      <xdr:colOff>38100</xdr:colOff>
      <xdr:row>55</xdr:row>
      <xdr:rowOff>79073</xdr:rowOff>
    </xdr:to>
    <xdr:sp macro="" textlink="">
      <xdr:nvSpPr>
        <xdr:cNvPr id="800" name="楕円 799"/>
        <xdr:cNvSpPr/>
      </xdr:nvSpPr>
      <xdr:spPr>
        <a:xfrm>
          <a:off x="18605500" y="94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70200</xdr:rowOff>
    </xdr:from>
    <xdr:ext cx="534377" cy="259045"/>
    <xdr:sp macro="" textlink="">
      <xdr:nvSpPr>
        <xdr:cNvPr id="801" name="テキスト ボックス 800"/>
        <xdr:cNvSpPr txBox="1"/>
      </xdr:nvSpPr>
      <xdr:spPr>
        <a:xfrm>
          <a:off x="18389111" y="949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3" name="テキスト ボックス 812"/>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5" name="テキスト ボックス 814"/>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7" name="テキスト ボックス 816"/>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9" name="テキスト ボックス 818"/>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1" name="テキスト ボックス 82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5" name="直線コネクタ 824"/>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6" name="繰出金最小値テキスト"/>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7" name="直線コネクタ 826"/>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8" name="繰出金最大値テキスト"/>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9" name="直線コネクタ 828"/>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27033</xdr:rowOff>
    </xdr:from>
    <xdr:to>
      <xdr:col>116</xdr:col>
      <xdr:colOff>63500</xdr:colOff>
      <xdr:row>74</xdr:row>
      <xdr:rowOff>35361</xdr:rowOff>
    </xdr:to>
    <xdr:cxnSp macro="">
      <xdr:nvCxnSpPr>
        <xdr:cNvPr id="830" name="直線コネクタ 829"/>
        <xdr:cNvCxnSpPr/>
      </xdr:nvCxnSpPr>
      <xdr:spPr>
        <a:xfrm>
          <a:off x="21323300" y="12714333"/>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121738</xdr:rowOff>
    </xdr:from>
    <xdr:ext cx="469744" cy="259045"/>
    <xdr:sp macro="" textlink="">
      <xdr:nvSpPr>
        <xdr:cNvPr id="831" name="繰出金平均値テキスト"/>
        <xdr:cNvSpPr txBox="1"/>
      </xdr:nvSpPr>
      <xdr:spPr>
        <a:xfrm>
          <a:off x="22212300" y="1246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2" name="フローチャート: 判断 831"/>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27033</xdr:rowOff>
    </xdr:from>
    <xdr:to>
      <xdr:col>111</xdr:col>
      <xdr:colOff>177800</xdr:colOff>
      <xdr:row>78</xdr:row>
      <xdr:rowOff>164030</xdr:rowOff>
    </xdr:to>
    <xdr:cxnSp macro="">
      <xdr:nvCxnSpPr>
        <xdr:cNvPr id="833" name="直線コネクタ 832"/>
        <xdr:cNvCxnSpPr/>
      </xdr:nvCxnSpPr>
      <xdr:spPr>
        <a:xfrm flipV="1">
          <a:off x="20434300" y="12714333"/>
          <a:ext cx="889000" cy="8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4" name="フローチャート: 判断 833"/>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9288</xdr:rowOff>
    </xdr:from>
    <xdr:ext cx="469744" cy="259045"/>
    <xdr:sp macro="" textlink="">
      <xdr:nvSpPr>
        <xdr:cNvPr id="835" name="テキスト ボックス 834"/>
        <xdr:cNvSpPr txBox="1"/>
      </xdr:nvSpPr>
      <xdr:spPr>
        <a:xfrm>
          <a:off x="210757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162234</xdr:rowOff>
    </xdr:from>
    <xdr:to>
      <xdr:col>107</xdr:col>
      <xdr:colOff>50800</xdr:colOff>
      <xdr:row>78</xdr:row>
      <xdr:rowOff>164030</xdr:rowOff>
    </xdr:to>
    <xdr:cxnSp macro="">
      <xdr:nvCxnSpPr>
        <xdr:cNvPr id="836" name="直線コネクタ 835"/>
        <xdr:cNvCxnSpPr/>
      </xdr:nvCxnSpPr>
      <xdr:spPr>
        <a:xfrm>
          <a:off x="19545300" y="1353533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7" name="フローチャート: 判断 836"/>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8" name="テキスト ボックス 837"/>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162234</xdr:rowOff>
    </xdr:from>
    <xdr:to>
      <xdr:col>102</xdr:col>
      <xdr:colOff>114300</xdr:colOff>
      <xdr:row>78</xdr:row>
      <xdr:rowOff>164846</xdr:rowOff>
    </xdr:to>
    <xdr:cxnSp macro="">
      <xdr:nvCxnSpPr>
        <xdr:cNvPr id="839" name="直線コネクタ 838"/>
        <xdr:cNvCxnSpPr/>
      </xdr:nvCxnSpPr>
      <xdr:spPr>
        <a:xfrm flipV="1">
          <a:off x="18656300" y="1353533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40" name="フローチャート: 判断 839"/>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128813</xdr:rowOff>
    </xdr:from>
    <xdr:ext cx="469744" cy="259045"/>
    <xdr:sp macro="" textlink="">
      <xdr:nvSpPr>
        <xdr:cNvPr id="841" name="テキスト ボックス 840"/>
        <xdr:cNvSpPr txBox="1"/>
      </xdr:nvSpPr>
      <xdr:spPr>
        <a:xfrm>
          <a:off x="19310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2" name="フローチャート: 判断 841"/>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111341</xdr:rowOff>
    </xdr:from>
    <xdr:ext cx="469744" cy="259045"/>
    <xdr:sp macro="" textlink="">
      <xdr:nvSpPr>
        <xdr:cNvPr id="843" name="テキスト ボックス 842"/>
        <xdr:cNvSpPr txBox="1"/>
      </xdr:nvSpPr>
      <xdr:spPr>
        <a:xfrm>
          <a:off x="18421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156011</xdr:rowOff>
    </xdr:from>
    <xdr:to>
      <xdr:col>116</xdr:col>
      <xdr:colOff>114300</xdr:colOff>
      <xdr:row>74</xdr:row>
      <xdr:rowOff>86161</xdr:rowOff>
    </xdr:to>
    <xdr:sp macro="" textlink="">
      <xdr:nvSpPr>
        <xdr:cNvPr id="849" name="楕円 848"/>
        <xdr:cNvSpPr/>
      </xdr:nvSpPr>
      <xdr:spPr>
        <a:xfrm>
          <a:off x="22110700" y="126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134438</xdr:rowOff>
    </xdr:from>
    <xdr:ext cx="469744" cy="259045"/>
    <xdr:sp macro="" textlink="">
      <xdr:nvSpPr>
        <xdr:cNvPr id="850" name="繰出金該当値テキスト"/>
        <xdr:cNvSpPr txBox="1"/>
      </xdr:nvSpPr>
      <xdr:spPr>
        <a:xfrm>
          <a:off x="22212300" y="1265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147683</xdr:rowOff>
    </xdr:from>
    <xdr:to>
      <xdr:col>112</xdr:col>
      <xdr:colOff>38100</xdr:colOff>
      <xdr:row>74</xdr:row>
      <xdr:rowOff>77833</xdr:rowOff>
    </xdr:to>
    <xdr:sp macro="" textlink="">
      <xdr:nvSpPr>
        <xdr:cNvPr id="851" name="楕円 850"/>
        <xdr:cNvSpPr/>
      </xdr:nvSpPr>
      <xdr:spPr>
        <a:xfrm>
          <a:off x="21272500" y="126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68960</xdr:rowOff>
    </xdr:from>
    <xdr:ext cx="469744" cy="259045"/>
    <xdr:sp macro="" textlink="">
      <xdr:nvSpPr>
        <xdr:cNvPr id="852" name="テキスト ボックス 851"/>
        <xdr:cNvSpPr txBox="1"/>
      </xdr:nvSpPr>
      <xdr:spPr>
        <a:xfrm>
          <a:off x="21075728" y="1275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113230</xdr:rowOff>
    </xdr:from>
    <xdr:to>
      <xdr:col>107</xdr:col>
      <xdr:colOff>101600</xdr:colOff>
      <xdr:row>79</xdr:row>
      <xdr:rowOff>43380</xdr:rowOff>
    </xdr:to>
    <xdr:sp macro="" textlink="">
      <xdr:nvSpPr>
        <xdr:cNvPr id="853" name="楕円 852"/>
        <xdr:cNvSpPr/>
      </xdr:nvSpPr>
      <xdr:spPr>
        <a:xfrm>
          <a:off x="20383500" y="134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34507</xdr:rowOff>
    </xdr:from>
    <xdr:ext cx="378565" cy="259045"/>
    <xdr:sp macro="" textlink="">
      <xdr:nvSpPr>
        <xdr:cNvPr id="854" name="テキスト ボックス 853"/>
        <xdr:cNvSpPr txBox="1"/>
      </xdr:nvSpPr>
      <xdr:spPr>
        <a:xfrm>
          <a:off x="20245017" y="1357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111434</xdr:rowOff>
    </xdr:from>
    <xdr:to>
      <xdr:col>102</xdr:col>
      <xdr:colOff>165100</xdr:colOff>
      <xdr:row>79</xdr:row>
      <xdr:rowOff>41584</xdr:rowOff>
    </xdr:to>
    <xdr:sp macro="" textlink="">
      <xdr:nvSpPr>
        <xdr:cNvPr id="855" name="楕円 854"/>
        <xdr:cNvSpPr/>
      </xdr:nvSpPr>
      <xdr:spPr>
        <a:xfrm>
          <a:off x="19494500" y="134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32711</xdr:rowOff>
    </xdr:from>
    <xdr:ext cx="378565" cy="259045"/>
    <xdr:sp macro="" textlink="">
      <xdr:nvSpPr>
        <xdr:cNvPr id="856" name="テキスト ボックス 855"/>
        <xdr:cNvSpPr txBox="1"/>
      </xdr:nvSpPr>
      <xdr:spPr>
        <a:xfrm>
          <a:off x="19356017" y="1357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114046</xdr:rowOff>
    </xdr:from>
    <xdr:to>
      <xdr:col>98</xdr:col>
      <xdr:colOff>38100</xdr:colOff>
      <xdr:row>79</xdr:row>
      <xdr:rowOff>44196</xdr:rowOff>
    </xdr:to>
    <xdr:sp macro="" textlink="">
      <xdr:nvSpPr>
        <xdr:cNvPr id="857" name="楕円 856"/>
        <xdr:cNvSpPr/>
      </xdr:nvSpPr>
      <xdr:spPr>
        <a:xfrm>
          <a:off x="186055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35323</xdr:rowOff>
    </xdr:from>
    <xdr:ext cx="378565" cy="259045"/>
    <xdr:sp macro="" textlink="">
      <xdr:nvSpPr>
        <xdr:cNvPr id="858" name="テキスト ボックス 857"/>
        <xdr:cNvSpPr txBox="1"/>
      </xdr:nvSpPr>
      <xdr:spPr>
        <a:xfrm>
          <a:off x="18467017" y="13579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令和元年度の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歳出決算総額は、県民一人当たり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２６１，８９４</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構成項目のなかで一番のウエイトを占める人件費は、県民一人当たり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８３，５９４</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円と、職員構成の若返りなどの影響に伴い減少した。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補助費等については、介護給付費県負担金や後期高齢者医療給付費県負担金などの社会保障関係経費が増加</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なお、平成３０年度は、国民健康保険特別会計の設置により、国民健康保険への補助金が繰出金となったことから、補助費等は一時的に減少し、繰出金が大幅に増加した。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投資及び出資金は、埼玉県との県境に係る橋りょう建設のため埼玉県道路公社への支払いが生じたことから、大幅に増加している。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積立金は、平成３０年度まで存在した、千葉県企業土地管理局の残余資金を積み立てたため、３０年度に一時的に上昇したが、令和元年度は、このような特殊要因がなかったことから、大幅に減少した。</a:t>
          </a: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さらに、公債費については、類似団体を下回って推移しているものの、臨時財政対策債の残高が増加していることから増加傾向にある。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6,319,772
6,154,626
5,157.60
1,709,086,222
1,655,110,824
16,887,334
1,063,461,359
3,078,437,466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135890</xdr:rowOff>
    </xdr:from>
    <xdr:to>
      <xdr:col>24</xdr:col>
      <xdr:colOff>63500</xdr:colOff>
      <xdr:row>36</xdr:row>
      <xdr:rowOff>141605</xdr:rowOff>
    </xdr:to>
    <xdr:cxnSp macro="">
      <xdr:nvCxnSpPr>
        <xdr:cNvPr id="61" name="直線コネクタ 60"/>
        <xdr:cNvCxnSpPr/>
      </xdr:nvCxnSpPr>
      <xdr:spPr>
        <a:xfrm>
          <a:off x="3797300" y="63080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378565" cy="259045"/>
    <xdr:sp macro="" textlink="">
      <xdr:nvSpPr>
        <xdr:cNvPr id="62" name="議会費平均値テキスト"/>
        <xdr:cNvSpPr txBox="1"/>
      </xdr:nvSpPr>
      <xdr:spPr>
        <a:xfrm>
          <a:off x="4686300" y="5925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132080</xdr:rowOff>
    </xdr:from>
    <xdr:to>
      <xdr:col>19</xdr:col>
      <xdr:colOff>177800</xdr:colOff>
      <xdr:row>36</xdr:row>
      <xdr:rowOff>135890</xdr:rowOff>
    </xdr:to>
    <xdr:cxnSp macro="">
      <xdr:nvCxnSpPr>
        <xdr:cNvPr id="64" name="直線コネクタ 63"/>
        <xdr:cNvCxnSpPr/>
      </xdr:nvCxnSpPr>
      <xdr:spPr>
        <a:xfrm>
          <a:off x="2908300" y="6304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27957</xdr:rowOff>
    </xdr:from>
    <xdr:ext cx="378565" cy="259045"/>
    <xdr:sp macro="" textlink="">
      <xdr:nvSpPr>
        <xdr:cNvPr id="66" name="テキスト ボックス 65"/>
        <xdr:cNvSpPr txBox="1"/>
      </xdr:nvSpPr>
      <xdr:spPr>
        <a:xfrm>
          <a:off x="3595317" y="585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120650</xdr:rowOff>
    </xdr:from>
    <xdr:to>
      <xdr:col>15</xdr:col>
      <xdr:colOff>50800</xdr:colOff>
      <xdr:row>36</xdr:row>
      <xdr:rowOff>132080</xdr:rowOff>
    </xdr:to>
    <xdr:cxnSp macro="">
      <xdr:nvCxnSpPr>
        <xdr:cNvPr id="67" name="直線コネクタ 66"/>
        <xdr:cNvCxnSpPr/>
      </xdr:nvCxnSpPr>
      <xdr:spPr>
        <a:xfrm>
          <a:off x="2019300" y="6292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26052</xdr:rowOff>
    </xdr:from>
    <xdr:ext cx="378565" cy="259045"/>
    <xdr:sp macro="" textlink="">
      <xdr:nvSpPr>
        <xdr:cNvPr id="69" name="テキスト ボックス 68"/>
        <xdr:cNvSpPr txBox="1"/>
      </xdr:nvSpPr>
      <xdr:spPr>
        <a:xfrm>
          <a:off x="27190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120650</xdr:rowOff>
    </xdr:from>
    <xdr:to>
      <xdr:col>10</xdr:col>
      <xdr:colOff>114300</xdr:colOff>
      <xdr:row>36</xdr:row>
      <xdr:rowOff>133985</xdr:rowOff>
    </xdr:to>
    <xdr:cxnSp macro="">
      <xdr:nvCxnSpPr>
        <xdr:cNvPr id="70" name="直線コネクタ 69"/>
        <xdr:cNvCxnSpPr/>
      </xdr:nvCxnSpPr>
      <xdr:spPr>
        <a:xfrm flipV="1">
          <a:off x="1130300" y="62928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41292</xdr:rowOff>
    </xdr:from>
    <xdr:ext cx="378565" cy="259045"/>
    <xdr:sp macro="" textlink="">
      <xdr:nvSpPr>
        <xdr:cNvPr id="72" name="テキスト ボックス 71"/>
        <xdr:cNvSpPr txBox="1"/>
      </xdr:nvSpPr>
      <xdr:spPr>
        <a:xfrm>
          <a:off x="18300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50817</xdr:rowOff>
    </xdr:from>
    <xdr:ext cx="378565" cy="259045"/>
    <xdr:sp macro="" textlink="">
      <xdr:nvSpPr>
        <xdr:cNvPr id="74" name="テキスト ボックス 73"/>
        <xdr:cNvSpPr txBox="1"/>
      </xdr:nvSpPr>
      <xdr:spPr>
        <a:xfrm>
          <a:off x="941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90805</xdr:rowOff>
    </xdr:from>
    <xdr:to>
      <xdr:col>24</xdr:col>
      <xdr:colOff>114300</xdr:colOff>
      <xdr:row>37</xdr:row>
      <xdr:rowOff>20955</xdr:rowOff>
    </xdr:to>
    <xdr:sp macro="" textlink="">
      <xdr:nvSpPr>
        <xdr:cNvPr id="80" name="楕円 79"/>
        <xdr:cNvSpPr/>
      </xdr:nvSpPr>
      <xdr:spPr>
        <a:xfrm>
          <a:off x="45847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69232</xdr:rowOff>
    </xdr:from>
    <xdr:ext cx="378565" cy="259045"/>
    <xdr:sp macro="" textlink="">
      <xdr:nvSpPr>
        <xdr:cNvPr id="81" name="議会費該当値テキスト"/>
        <xdr:cNvSpPr txBox="1"/>
      </xdr:nvSpPr>
      <xdr:spPr>
        <a:xfrm>
          <a:off x="4686300" y="624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85090</xdr:rowOff>
    </xdr:from>
    <xdr:to>
      <xdr:col>20</xdr:col>
      <xdr:colOff>38100</xdr:colOff>
      <xdr:row>37</xdr:row>
      <xdr:rowOff>15240</xdr:rowOff>
    </xdr:to>
    <xdr:sp macro="" textlink="">
      <xdr:nvSpPr>
        <xdr:cNvPr id="82" name="楕円 81"/>
        <xdr:cNvSpPr/>
      </xdr:nvSpPr>
      <xdr:spPr>
        <a:xfrm>
          <a:off x="3746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6367</xdr:rowOff>
    </xdr:from>
    <xdr:ext cx="378565" cy="259045"/>
    <xdr:sp macro="" textlink="">
      <xdr:nvSpPr>
        <xdr:cNvPr id="83" name="テキスト ボックス 82"/>
        <xdr:cNvSpPr txBox="1"/>
      </xdr:nvSpPr>
      <xdr:spPr>
        <a:xfrm>
          <a:off x="3595317" y="63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81280</xdr:rowOff>
    </xdr:from>
    <xdr:to>
      <xdr:col>15</xdr:col>
      <xdr:colOff>101600</xdr:colOff>
      <xdr:row>37</xdr:row>
      <xdr:rowOff>11430</xdr:rowOff>
    </xdr:to>
    <xdr:sp macro="" textlink="">
      <xdr:nvSpPr>
        <xdr:cNvPr id="84" name="楕円 83"/>
        <xdr:cNvSpPr/>
      </xdr:nvSpPr>
      <xdr:spPr>
        <a:xfrm>
          <a:off x="2857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2557</xdr:rowOff>
    </xdr:from>
    <xdr:ext cx="378565" cy="259045"/>
    <xdr:sp macro="" textlink="">
      <xdr:nvSpPr>
        <xdr:cNvPr id="85" name="テキスト ボックス 84"/>
        <xdr:cNvSpPr txBox="1"/>
      </xdr:nvSpPr>
      <xdr:spPr>
        <a:xfrm>
          <a:off x="2719017" y="634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69850</xdr:rowOff>
    </xdr:from>
    <xdr:to>
      <xdr:col>10</xdr:col>
      <xdr:colOff>165100</xdr:colOff>
      <xdr:row>37</xdr:row>
      <xdr:rowOff>0</xdr:rowOff>
    </xdr:to>
    <xdr:sp macro="" textlink="">
      <xdr:nvSpPr>
        <xdr:cNvPr id="86" name="楕円 85"/>
        <xdr:cNvSpPr/>
      </xdr:nvSpPr>
      <xdr:spPr>
        <a:xfrm>
          <a:off x="1968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162577</xdr:rowOff>
    </xdr:from>
    <xdr:ext cx="378565" cy="259045"/>
    <xdr:sp macro="" textlink="">
      <xdr:nvSpPr>
        <xdr:cNvPr id="87" name="テキスト ボックス 86"/>
        <xdr:cNvSpPr txBox="1"/>
      </xdr:nvSpPr>
      <xdr:spPr>
        <a:xfrm>
          <a:off x="1830017" y="63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83185</xdr:rowOff>
    </xdr:from>
    <xdr:to>
      <xdr:col>6</xdr:col>
      <xdr:colOff>38100</xdr:colOff>
      <xdr:row>37</xdr:row>
      <xdr:rowOff>13335</xdr:rowOff>
    </xdr:to>
    <xdr:sp macro="" textlink="">
      <xdr:nvSpPr>
        <xdr:cNvPr id="88" name="楕円 87"/>
        <xdr:cNvSpPr/>
      </xdr:nvSpPr>
      <xdr:spPr>
        <a:xfrm>
          <a:off x="1079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4462</xdr:rowOff>
    </xdr:from>
    <xdr:ext cx="378565" cy="259045"/>
    <xdr:sp macro="" textlink="">
      <xdr:nvSpPr>
        <xdr:cNvPr id="89" name="テキスト ボックス 88"/>
        <xdr:cNvSpPr txBox="1"/>
      </xdr:nvSpPr>
      <xdr:spPr>
        <a:xfrm>
          <a:off x="941017" y="634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84444</xdr:rowOff>
    </xdr:from>
    <xdr:to>
      <xdr:col>24</xdr:col>
      <xdr:colOff>63500</xdr:colOff>
      <xdr:row>59</xdr:row>
      <xdr:rowOff>74092</xdr:rowOff>
    </xdr:to>
    <xdr:cxnSp macro="">
      <xdr:nvCxnSpPr>
        <xdr:cNvPr id="119" name="直線コネクタ 118"/>
        <xdr:cNvCxnSpPr/>
      </xdr:nvCxnSpPr>
      <xdr:spPr>
        <a:xfrm>
          <a:off x="3797300" y="9857094"/>
          <a:ext cx="838200" cy="3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60310</xdr:rowOff>
    </xdr:from>
    <xdr:ext cx="534377" cy="259045"/>
    <xdr:sp macro="" textlink="">
      <xdr:nvSpPr>
        <xdr:cNvPr id="120" name="総務費平均値テキスト"/>
        <xdr:cNvSpPr txBox="1"/>
      </xdr:nvSpPr>
      <xdr:spPr>
        <a:xfrm>
          <a:off x="4686300" y="9832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84444</xdr:rowOff>
    </xdr:from>
    <xdr:to>
      <xdr:col>19</xdr:col>
      <xdr:colOff>177800</xdr:colOff>
      <xdr:row>59</xdr:row>
      <xdr:rowOff>38495</xdr:rowOff>
    </xdr:to>
    <xdr:cxnSp macro="">
      <xdr:nvCxnSpPr>
        <xdr:cNvPr id="122" name="直線コネクタ 121"/>
        <xdr:cNvCxnSpPr/>
      </xdr:nvCxnSpPr>
      <xdr:spPr>
        <a:xfrm flipV="1">
          <a:off x="2908300" y="9857094"/>
          <a:ext cx="889000" cy="29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111479</xdr:rowOff>
    </xdr:from>
    <xdr:ext cx="534377" cy="259045"/>
    <xdr:sp macro="" textlink="">
      <xdr:nvSpPr>
        <xdr:cNvPr id="124" name="テキスト ボックス 123"/>
        <xdr:cNvSpPr txBox="1"/>
      </xdr:nvSpPr>
      <xdr:spPr>
        <a:xfrm>
          <a:off x="35174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38495</xdr:rowOff>
    </xdr:from>
    <xdr:to>
      <xdr:col>15</xdr:col>
      <xdr:colOff>50800</xdr:colOff>
      <xdr:row>59</xdr:row>
      <xdr:rowOff>107238</xdr:rowOff>
    </xdr:to>
    <xdr:cxnSp macro="">
      <xdr:nvCxnSpPr>
        <xdr:cNvPr id="125" name="直線コネクタ 124"/>
        <xdr:cNvCxnSpPr/>
      </xdr:nvCxnSpPr>
      <xdr:spPr>
        <a:xfrm flipV="1">
          <a:off x="2019300" y="10154045"/>
          <a:ext cx="8890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157291</xdr:rowOff>
    </xdr:from>
    <xdr:ext cx="534377" cy="259045"/>
    <xdr:sp macro="" textlink="">
      <xdr:nvSpPr>
        <xdr:cNvPr id="127" name="テキスト ボックス 126"/>
        <xdr:cNvSpPr txBox="1"/>
      </xdr:nvSpPr>
      <xdr:spPr>
        <a:xfrm>
          <a:off x="26411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132744</xdr:rowOff>
    </xdr:from>
    <xdr:to>
      <xdr:col>10</xdr:col>
      <xdr:colOff>114300</xdr:colOff>
      <xdr:row>59</xdr:row>
      <xdr:rowOff>107238</xdr:rowOff>
    </xdr:to>
    <xdr:cxnSp macro="">
      <xdr:nvCxnSpPr>
        <xdr:cNvPr id="128" name="直線コネクタ 127"/>
        <xdr:cNvCxnSpPr/>
      </xdr:nvCxnSpPr>
      <xdr:spPr>
        <a:xfrm>
          <a:off x="1130300" y="10076844"/>
          <a:ext cx="889000" cy="14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170549</xdr:rowOff>
    </xdr:from>
    <xdr:ext cx="534377" cy="259045"/>
    <xdr:sp macro="" textlink="">
      <xdr:nvSpPr>
        <xdr:cNvPr id="130" name="テキスト ボックス 129"/>
        <xdr:cNvSpPr txBox="1"/>
      </xdr:nvSpPr>
      <xdr:spPr>
        <a:xfrm>
          <a:off x="1752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121988</xdr:rowOff>
    </xdr:from>
    <xdr:ext cx="534377" cy="259045"/>
    <xdr:sp macro="" textlink="">
      <xdr:nvSpPr>
        <xdr:cNvPr id="132" name="テキスト ボックス 131"/>
        <xdr:cNvSpPr txBox="1"/>
      </xdr:nvSpPr>
      <xdr:spPr>
        <a:xfrm>
          <a:off x="863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23292</xdr:rowOff>
    </xdr:from>
    <xdr:to>
      <xdr:col>24</xdr:col>
      <xdr:colOff>114300</xdr:colOff>
      <xdr:row>59</xdr:row>
      <xdr:rowOff>124892</xdr:rowOff>
    </xdr:to>
    <xdr:sp macro="" textlink="">
      <xdr:nvSpPr>
        <xdr:cNvPr id="138" name="楕円 137"/>
        <xdr:cNvSpPr/>
      </xdr:nvSpPr>
      <xdr:spPr>
        <a:xfrm>
          <a:off x="4584700" y="101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109669</xdr:rowOff>
    </xdr:from>
    <xdr:ext cx="534377" cy="259045"/>
    <xdr:sp macro="" textlink="">
      <xdr:nvSpPr>
        <xdr:cNvPr id="139" name="総務費該当値テキスト"/>
        <xdr:cNvSpPr txBox="1"/>
      </xdr:nvSpPr>
      <xdr:spPr>
        <a:xfrm>
          <a:off x="4686300" y="1005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33644</xdr:rowOff>
    </xdr:from>
    <xdr:to>
      <xdr:col>20</xdr:col>
      <xdr:colOff>38100</xdr:colOff>
      <xdr:row>57</xdr:row>
      <xdr:rowOff>135244</xdr:rowOff>
    </xdr:to>
    <xdr:sp macro="" textlink="">
      <xdr:nvSpPr>
        <xdr:cNvPr id="140" name="楕円 139"/>
        <xdr:cNvSpPr/>
      </xdr:nvSpPr>
      <xdr:spPr>
        <a:xfrm>
          <a:off x="3746500" y="980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151771</xdr:rowOff>
    </xdr:from>
    <xdr:ext cx="534377" cy="259045"/>
    <xdr:sp macro="" textlink="">
      <xdr:nvSpPr>
        <xdr:cNvPr id="141" name="テキスト ボックス 140"/>
        <xdr:cNvSpPr txBox="1"/>
      </xdr:nvSpPr>
      <xdr:spPr>
        <a:xfrm>
          <a:off x="3517411" y="95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159145</xdr:rowOff>
    </xdr:from>
    <xdr:to>
      <xdr:col>15</xdr:col>
      <xdr:colOff>101600</xdr:colOff>
      <xdr:row>59</xdr:row>
      <xdr:rowOff>89295</xdr:rowOff>
    </xdr:to>
    <xdr:sp macro="" textlink="">
      <xdr:nvSpPr>
        <xdr:cNvPr id="142" name="楕円 141"/>
        <xdr:cNvSpPr/>
      </xdr:nvSpPr>
      <xdr:spPr>
        <a:xfrm>
          <a:off x="2857500" y="101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80422</xdr:rowOff>
    </xdr:from>
    <xdr:ext cx="534377" cy="259045"/>
    <xdr:sp macro="" textlink="">
      <xdr:nvSpPr>
        <xdr:cNvPr id="143" name="テキスト ボックス 142"/>
        <xdr:cNvSpPr txBox="1"/>
      </xdr:nvSpPr>
      <xdr:spPr>
        <a:xfrm>
          <a:off x="2641111" y="101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56438</xdr:rowOff>
    </xdr:from>
    <xdr:to>
      <xdr:col>10</xdr:col>
      <xdr:colOff>165100</xdr:colOff>
      <xdr:row>59</xdr:row>
      <xdr:rowOff>158038</xdr:rowOff>
    </xdr:to>
    <xdr:sp macro="" textlink="">
      <xdr:nvSpPr>
        <xdr:cNvPr id="144" name="楕円 143"/>
        <xdr:cNvSpPr/>
      </xdr:nvSpPr>
      <xdr:spPr>
        <a:xfrm>
          <a:off x="1968500" y="101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59</xdr:row>
      <xdr:rowOff>149165</xdr:rowOff>
    </xdr:from>
    <xdr:ext cx="469744" cy="259045"/>
    <xdr:sp macro="" textlink="">
      <xdr:nvSpPr>
        <xdr:cNvPr id="145" name="テキスト ボックス 144"/>
        <xdr:cNvSpPr txBox="1"/>
      </xdr:nvSpPr>
      <xdr:spPr>
        <a:xfrm>
          <a:off x="1784428"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81944</xdr:rowOff>
    </xdr:from>
    <xdr:to>
      <xdr:col>6</xdr:col>
      <xdr:colOff>38100</xdr:colOff>
      <xdr:row>59</xdr:row>
      <xdr:rowOff>12094</xdr:rowOff>
    </xdr:to>
    <xdr:sp macro="" textlink="">
      <xdr:nvSpPr>
        <xdr:cNvPr id="146" name="楕円 145"/>
        <xdr:cNvSpPr/>
      </xdr:nvSpPr>
      <xdr:spPr>
        <a:xfrm>
          <a:off x="1079500" y="100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3221</xdr:rowOff>
    </xdr:from>
    <xdr:ext cx="534377" cy="259045"/>
    <xdr:sp macro="" textlink="">
      <xdr:nvSpPr>
        <xdr:cNvPr id="147" name="テキスト ボックス 146"/>
        <xdr:cNvSpPr txBox="1"/>
      </xdr:nvSpPr>
      <xdr:spPr>
        <a:xfrm>
          <a:off x="863111" y="101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143407</xdr:rowOff>
    </xdr:from>
    <xdr:to>
      <xdr:col>24</xdr:col>
      <xdr:colOff>63500</xdr:colOff>
      <xdr:row>79</xdr:row>
      <xdr:rowOff>20731</xdr:rowOff>
    </xdr:to>
    <xdr:cxnSp macro="">
      <xdr:nvCxnSpPr>
        <xdr:cNvPr id="177" name="直線コネクタ 176"/>
        <xdr:cNvCxnSpPr/>
      </xdr:nvCxnSpPr>
      <xdr:spPr>
        <a:xfrm flipV="1">
          <a:off x="3797300" y="13516507"/>
          <a:ext cx="838200" cy="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126537</xdr:rowOff>
    </xdr:from>
    <xdr:ext cx="534377" cy="259045"/>
    <xdr:sp macro="" textlink="">
      <xdr:nvSpPr>
        <xdr:cNvPr id="178" name="民生費平均値テキスト"/>
        <xdr:cNvSpPr txBox="1"/>
      </xdr:nvSpPr>
      <xdr:spPr>
        <a:xfrm>
          <a:off x="4686300" y="13156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158331</xdr:rowOff>
    </xdr:from>
    <xdr:to>
      <xdr:col>19</xdr:col>
      <xdr:colOff>177800</xdr:colOff>
      <xdr:row>79</xdr:row>
      <xdr:rowOff>20731</xdr:rowOff>
    </xdr:to>
    <xdr:cxnSp macro="">
      <xdr:nvCxnSpPr>
        <xdr:cNvPr id="180" name="直線コネクタ 179"/>
        <xdr:cNvCxnSpPr/>
      </xdr:nvCxnSpPr>
      <xdr:spPr>
        <a:xfrm>
          <a:off x="2908300" y="13531431"/>
          <a:ext cx="889000" cy="3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90833</xdr:rowOff>
    </xdr:from>
    <xdr:ext cx="534377" cy="259045"/>
    <xdr:sp macro="" textlink="">
      <xdr:nvSpPr>
        <xdr:cNvPr id="182" name="テキスト ボックス 181"/>
        <xdr:cNvSpPr txBox="1"/>
      </xdr:nvSpPr>
      <xdr:spPr>
        <a:xfrm>
          <a:off x="3517411" y="131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158331</xdr:rowOff>
    </xdr:from>
    <xdr:to>
      <xdr:col>15</xdr:col>
      <xdr:colOff>50800</xdr:colOff>
      <xdr:row>79</xdr:row>
      <xdr:rowOff>51378</xdr:rowOff>
    </xdr:to>
    <xdr:cxnSp macro="">
      <xdr:nvCxnSpPr>
        <xdr:cNvPr id="183" name="直線コネクタ 182"/>
        <xdr:cNvCxnSpPr/>
      </xdr:nvCxnSpPr>
      <xdr:spPr>
        <a:xfrm flipV="1">
          <a:off x="2019300" y="13531431"/>
          <a:ext cx="889000" cy="6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48640</xdr:rowOff>
    </xdr:from>
    <xdr:ext cx="534377" cy="259045"/>
    <xdr:sp macro="" textlink="">
      <xdr:nvSpPr>
        <xdr:cNvPr id="185" name="テキスト ボックス 184"/>
        <xdr:cNvSpPr txBox="1"/>
      </xdr:nvSpPr>
      <xdr:spPr>
        <a:xfrm>
          <a:off x="2641111" y="13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51378</xdr:rowOff>
    </xdr:from>
    <xdr:to>
      <xdr:col>10</xdr:col>
      <xdr:colOff>114300</xdr:colOff>
      <xdr:row>79</xdr:row>
      <xdr:rowOff>52456</xdr:rowOff>
    </xdr:to>
    <xdr:cxnSp macro="">
      <xdr:nvCxnSpPr>
        <xdr:cNvPr id="186" name="直線コネクタ 185"/>
        <xdr:cNvCxnSpPr/>
      </xdr:nvCxnSpPr>
      <xdr:spPr>
        <a:xfrm flipV="1">
          <a:off x="1130300" y="13595928"/>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92607</xdr:rowOff>
    </xdr:from>
    <xdr:to>
      <xdr:col>24</xdr:col>
      <xdr:colOff>114300</xdr:colOff>
      <xdr:row>79</xdr:row>
      <xdr:rowOff>22757</xdr:rowOff>
    </xdr:to>
    <xdr:sp macro="" textlink="">
      <xdr:nvSpPr>
        <xdr:cNvPr id="196" name="楕円 195"/>
        <xdr:cNvSpPr/>
      </xdr:nvSpPr>
      <xdr:spPr>
        <a:xfrm>
          <a:off x="4584700" y="134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7534</xdr:rowOff>
    </xdr:from>
    <xdr:ext cx="534377" cy="259045"/>
    <xdr:sp macro="" textlink="">
      <xdr:nvSpPr>
        <xdr:cNvPr id="197" name="民生費該当値テキスト"/>
        <xdr:cNvSpPr txBox="1"/>
      </xdr:nvSpPr>
      <xdr:spPr>
        <a:xfrm>
          <a:off x="4686300" y="1338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141381</xdr:rowOff>
    </xdr:from>
    <xdr:to>
      <xdr:col>20</xdr:col>
      <xdr:colOff>38100</xdr:colOff>
      <xdr:row>79</xdr:row>
      <xdr:rowOff>71531</xdr:rowOff>
    </xdr:to>
    <xdr:sp macro="" textlink="">
      <xdr:nvSpPr>
        <xdr:cNvPr id="198" name="楕円 197"/>
        <xdr:cNvSpPr/>
      </xdr:nvSpPr>
      <xdr:spPr>
        <a:xfrm>
          <a:off x="3746500" y="135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79</xdr:row>
      <xdr:rowOff>62658</xdr:rowOff>
    </xdr:from>
    <xdr:ext cx="534377" cy="259045"/>
    <xdr:sp macro="" textlink="">
      <xdr:nvSpPr>
        <xdr:cNvPr id="199" name="テキスト ボックス 198"/>
        <xdr:cNvSpPr txBox="1"/>
      </xdr:nvSpPr>
      <xdr:spPr>
        <a:xfrm>
          <a:off x="3517411" y="1360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107531</xdr:rowOff>
    </xdr:from>
    <xdr:to>
      <xdr:col>15</xdr:col>
      <xdr:colOff>101600</xdr:colOff>
      <xdr:row>79</xdr:row>
      <xdr:rowOff>37681</xdr:rowOff>
    </xdr:to>
    <xdr:sp macro="" textlink="">
      <xdr:nvSpPr>
        <xdr:cNvPr id="200" name="楕円 199"/>
        <xdr:cNvSpPr/>
      </xdr:nvSpPr>
      <xdr:spPr>
        <a:xfrm>
          <a:off x="2857500" y="134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28808</xdr:rowOff>
    </xdr:from>
    <xdr:ext cx="534377" cy="259045"/>
    <xdr:sp macro="" textlink="">
      <xdr:nvSpPr>
        <xdr:cNvPr id="201" name="テキスト ボックス 200"/>
        <xdr:cNvSpPr txBox="1"/>
      </xdr:nvSpPr>
      <xdr:spPr>
        <a:xfrm>
          <a:off x="2641111" y="135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578</xdr:rowOff>
    </xdr:from>
    <xdr:to>
      <xdr:col>10</xdr:col>
      <xdr:colOff>165100</xdr:colOff>
      <xdr:row>79</xdr:row>
      <xdr:rowOff>102178</xdr:rowOff>
    </xdr:to>
    <xdr:sp macro="" textlink="">
      <xdr:nvSpPr>
        <xdr:cNvPr id="202" name="楕円 201"/>
        <xdr:cNvSpPr/>
      </xdr:nvSpPr>
      <xdr:spPr>
        <a:xfrm>
          <a:off x="1968500" y="13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93305</xdr:rowOff>
    </xdr:from>
    <xdr:ext cx="534377" cy="259045"/>
    <xdr:sp macro="" textlink="">
      <xdr:nvSpPr>
        <xdr:cNvPr id="203" name="テキスト ボックス 202"/>
        <xdr:cNvSpPr txBox="1"/>
      </xdr:nvSpPr>
      <xdr:spPr>
        <a:xfrm>
          <a:off x="1752111" y="1363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1656</xdr:rowOff>
    </xdr:from>
    <xdr:to>
      <xdr:col>6</xdr:col>
      <xdr:colOff>38100</xdr:colOff>
      <xdr:row>79</xdr:row>
      <xdr:rowOff>103256</xdr:rowOff>
    </xdr:to>
    <xdr:sp macro="" textlink="">
      <xdr:nvSpPr>
        <xdr:cNvPr id="204" name="楕円 203"/>
        <xdr:cNvSpPr/>
      </xdr:nvSpPr>
      <xdr:spPr>
        <a:xfrm>
          <a:off x="1079500" y="135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94383</xdr:rowOff>
    </xdr:from>
    <xdr:ext cx="534377" cy="259045"/>
    <xdr:sp macro="" textlink="">
      <xdr:nvSpPr>
        <xdr:cNvPr id="205" name="テキスト ボックス 204"/>
        <xdr:cNvSpPr txBox="1"/>
      </xdr:nvSpPr>
      <xdr:spPr>
        <a:xfrm>
          <a:off x="863111" y="1363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29514</xdr:rowOff>
    </xdr:from>
    <xdr:to>
      <xdr:col>24</xdr:col>
      <xdr:colOff>63500</xdr:colOff>
      <xdr:row>96</xdr:row>
      <xdr:rowOff>94986</xdr:rowOff>
    </xdr:to>
    <xdr:cxnSp macro="">
      <xdr:nvCxnSpPr>
        <xdr:cNvPr id="231" name="直線コネクタ 230"/>
        <xdr:cNvCxnSpPr/>
      </xdr:nvCxnSpPr>
      <xdr:spPr>
        <a:xfrm>
          <a:off x="3797300" y="16488714"/>
          <a:ext cx="8382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106598</xdr:rowOff>
    </xdr:from>
    <xdr:to>
      <xdr:col>19</xdr:col>
      <xdr:colOff>177800</xdr:colOff>
      <xdr:row>96</xdr:row>
      <xdr:rowOff>29514</xdr:rowOff>
    </xdr:to>
    <xdr:cxnSp macro="">
      <xdr:nvCxnSpPr>
        <xdr:cNvPr id="234" name="直線コネクタ 233"/>
        <xdr:cNvCxnSpPr/>
      </xdr:nvCxnSpPr>
      <xdr:spPr>
        <a:xfrm>
          <a:off x="2908300" y="16394348"/>
          <a:ext cx="889000" cy="9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106598</xdr:rowOff>
    </xdr:from>
    <xdr:to>
      <xdr:col>15</xdr:col>
      <xdr:colOff>50800</xdr:colOff>
      <xdr:row>95</xdr:row>
      <xdr:rowOff>171155</xdr:rowOff>
    </xdr:to>
    <xdr:cxnSp macro="">
      <xdr:nvCxnSpPr>
        <xdr:cNvPr id="237" name="直線コネクタ 236"/>
        <xdr:cNvCxnSpPr/>
      </xdr:nvCxnSpPr>
      <xdr:spPr>
        <a:xfrm flipV="1">
          <a:off x="2019300" y="16394348"/>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121047</xdr:rowOff>
    </xdr:from>
    <xdr:to>
      <xdr:col>10</xdr:col>
      <xdr:colOff>114300</xdr:colOff>
      <xdr:row>95</xdr:row>
      <xdr:rowOff>171155</xdr:rowOff>
    </xdr:to>
    <xdr:cxnSp macro="">
      <xdr:nvCxnSpPr>
        <xdr:cNvPr id="240" name="直線コネクタ 239"/>
        <xdr:cNvCxnSpPr/>
      </xdr:nvCxnSpPr>
      <xdr:spPr>
        <a:xfrm>
          <a:off x="1130300" y="16408797"/>
          <a:ext cx="889000" cy="5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39417</xdr:rowOff>
    </xdr:from>
    <xdr:ext cx="534377" cy="259045"/>
    <xdr:sp macro="" textlink="">
      <xdr:nvSpPr>
        <xdr:cNvPr id="242" name="テキスト ボックス 241"/>
        <xdr:cNvSpPr txBox="1"/>
      </xdr:nvSpPr>
      <xdr:spPr>
        <a:xfrm>
          <a:off x="1752111" y="1615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16009</xdr:rowOff>
    </xdr:from>
    <xdr:ext cx="534377" cy="259045"/>
    <xdr:sp macro="" textlink="">
      <xdr:nvSpPr>
        <xdr:cNvPr id="244" name="テキスト ボックス 243"/>
        <xdr:cNvSpPr txBox="1"/>
      </xdr:nvSpPr>
      <xdr:spPr>
        <a:xfrm>
          <a:off x="863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44186</xdr:rowOff>
    </xdr:from>
    <xdr:to>
      <xdr:col>24</xdr:col>
      <xdr:colOff>114300</xdr:colOff>
      <xdr:row>96</xdr:row>
      <xdr:rowOff>145786</xdr:rowOff>
    </xdr:to>
    <xdr:sp macro="" textlink="">
      <xdr:nvSpPr>
        <xdr:cNvPr id="250" name="楕円 249"/>
        <xdr:cNvSpPr/>
      </xdr:nvSpPr>
      <xdr:spPr>
        <a:xfrm>
          <a:off x="4584700" y="16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67063</xdr:rowOff>
    </xdr:from>
    <xdr:ext cx="469744" cy="259045"/>
    <xdr:sp macro="" textlink="">
      <xdr:nvSpPr>
        <xdr:cNvPr id="251" name="衛生費該当値テキスト"/>
        <xdr:cNvSpPr txBox="1"/>
      </xdr:nvSpPr>
      <xdr:spPr>
        <a:xfrm>
          <a:off x="4686300" y="1635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150164</xdr:rowOff>
    </xdr:from>
    <xdr:to>
      <xdr:col>20</xdr:col>
      <xdr:colOff>38100</xdr:colOff>
      <xdr:row>96</xdr:row>
      <xdr:rowOff>80314</xdr:rowOff>
    </xdr:to>
    <xdr:sp macro="" textlink="">
      <xdr:nvSpPr>
        <xdr:cNvPr id="252" name="楕円 251"/>
        <xdr:cNvSpPr/>
      </xdr:nvSpPr>
      <xdr:spPr>
        <a:xfrm>
          <a:off x="3746500" y="164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96841</xdr:rowOff>
    </xdr:from>
    <xdr:ext cx="469744" cy="259045"/>
    <xdr:sp macro="" textlink="">
      <xdr:nvSpPr>
        <xdr:cNvPr id="253" name="テキスト ボックス 252"/>
        <xdr:cNvSpPr txBox="1"/>
      </xdr:nvSpPr>
      <xdr:spPr>
        <a:xfrm>
          <a:off x="3549728" y="1621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55798</xdr:rowOff>
    </xdr:from>
    <xdr:to>
      <xdr:col>15</xdr:col>
      <xdr:colOff>101600</xdr:colOff>
      <xdr:row>95</xdr:row>
      <xdr:rowOff>157398</xdr:rowOff>
    </xdr:to>
    <xdr:sp macro="" textlink="">
      <xdr:nvSpPr>
        <xdr:cNvPr id="254" name="楕円 253"/>
        <xdr:cNvSpPr/>
      </xdr:nvSpPr>
      <xdr:spPr>
        <a:xfrm>
          <a:off x="2857500" y="163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2475</xdr:rowOff>
    </xdr:from>
    <xdr:ext cx="534377" cy="259045"/>
    <xdr:sp macro="" textlink="">
      <xdr:nvSpPr>
        <xdr:cNvPr id="255" name="テキスト ボックス 254"/>
        <xdr:cNvSpPr txBox="1"/>
      </xdr:nvSpPr>
      <xdr:spPr>
        <a:xfrm>
          <a:off x="26411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120355</xdr:rowOff>
    </xdr:from>
    <xdr:to>
      <xdr:col>10</xdr:col>
      <xdr:colOff>165100</xdr:colOff>
      <xdr:row>96</xdr:row>
      <xdr:rowOff>50505</xdr:rowOff>
    </xdr:to>
    <xdr:sp macro="" textlink="">
      <xdr:nvSpPr>
        <xdr:cNvPr id="256" name="楕円 255"/>
        <xdr:cNvSpPr/>
      </xdr:nvSpPr>
      <xdr:spPr>
        <a:xfrm>
          <a:off x="1968500" y="1640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41632</xdr:rowOff>
    </xdr:from>
    <xdr:ext cx="534377" cy="259045"/>
    <xdr:sp macro="" textlink="">
      <xdr:nvSpPr>
        <xdr:cNvPr id="257" name="テキスト ボックス 256"/>
        <xdr:cNvSpPr txBox="1"/>
      </xdr:nvSpPr>
      <xdr:spPr>
        <a:xfrm>
          <a:off x="1752111" y="1650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70247</xdr:rowOff>
    </xdr:from>
    <xdr:to>
      <xdr:col>6</xdr:col>
      <xdr:colOff>38100</xdr:colOff>
      <xdr:row>96</xdr:row>
      <xdr:rowOff>397</xdr:rowOff>
    </xdr:to>
    <xdr:sp macro="" textlink="">
      <xdr:nvSpPr>
        <xdr:cNvPr id="258" name="楕円 257"/>
        <xdr:cNvSpPr/>
      </xdr:nvSpPr>
      <xdr:spPr>
        <a:xfrm>
          <a:off x="1079500" y="163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162974</xdr:rowOff>
    </xdr:from>
    <xdr:ext cx="534377" cy="259045"/>
    <xdr:sp macro="" textlink="">
      <xdr:nvSpPr>
        <xdr:cNvPr id="259" name="テキスト ボックス 258"/>
        <xdr:cNvSpPr txBox="1"/>
      </xdr:nvSpPr>
      <xdr:spPr>
        <a:xfrm>
          <a:off x="863111" y="1645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83312</xdr:rowOff>
    </xdr:from>
    <xdr:to>
      <xdr:col>55</xdr:col>
      <xdr:colOff>0</xdr:colOff>
      <xdr:row>39</xdr:row>
      <xdr:rowOff>90932</xdr:rowOff>
    </xdr:to>
    <xdr:cxnSp macro="">
      <xdr:nvCxnSpPr>
        <xdr:cNvPr id="287" name="直線コネクタ 286"/>
        <xdr:cNvCxnSpPr/>
      </xdr:nvCxnSpPr>
      <xdr:spPr>
        <a:xfrm flipV="1">
          <a:off x="9639300" y="676986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64533</xdr:rowOff>
    </xdr:from>
    <xdr:ext cx="378565" cy="259045"/>
    <xdr:sp macro="" textlink="">
      <xdr:nvSpPr>
        <xdr:cNvPr id="288" name="労働費平均値テキスト"/>
        <xdr:cNvSpPr txBox="1"/>
      </xdr:nvSpPr>
      <xdr:spPr>
        <a:xfrm>
          <a:off x="10528300" y="6236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87884</xdr:rowOff>
    </xdr:from>
    <xdr:to>
      <xdr:col>50</xdr:col>
      <xdr:colOff>114300</xdr:colOff>
      <xdr:row>39</xdr:row>
      <xdr:rowOff>90932</xdr:rowOff>
    </xdr:to>
    <xdr:cxnSp macro="">
      <xdr:nvCxnSpPr>
        <xdr:cNvPr id="290" name="直線コネクタ 289"/>
        <xdr:cNvCxnSpPr/>
      </xdr:nvCxnSpPr>
      <xdr:spPr>
        <a:xfrm>
          <a:off x="8750300" y="677443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139971</xdr:rowOff>
    </xdr:from>
    <xdr:ext cx="378565" cy="259045"/>
    <xdr:sp macro="" textlink="">
      <xdr:nvSpPr>
        <xdr:cNvPr id="292" name="テキスト ボックス 291"/>
        <xdr:cNvSpPr txBox="1"/>
      </xdr:nvSpPr>
      <xdr:spPr>
        <a:xfrm>
          <a:off x="9437317" y="614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77216</xdr:rowOff>
    </xdr:from>
    <xdr:to>
      <xdr:col>45</xdr:col>
      <xdr:colOff>177800</xdr:colOff>
      <xdr:row>39</xdr:row>
      <xdr:rowOff>87884</xdr:rowOff>
    </xdr:to>
    <xdr:cxnSp macro="">
      <xdr:nvCxnSpPr>
        <xdr:cNvPr id="293" name="直線コネクタ 292"/>
        <xdr:cNvCxnSpPr/>
      </xdr:nvCxnSpPr>
      <xdr:spPr>
        <a:xfrm>
          <a:off x="7861300" y="676376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75201</xdr:rowOff>
    </xdr:from>
    <xdr:ext cx="378565" cy="259045"/>
    <xdr:sp macro="" textlink="">
      <xdr:nvSpPr>
        <xdr:cNvPr id="295" name="テキスト ボックス 294"/>
        <xdr:cNvSpPr txBox="1"/>
      </xdr:nvSpPr>
      <xdr:spPr>
        <a:xfrm>
          <a:off x="85610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116078</xdr:rowOff>
    </xdr:from>
    <xdr:to>
      <xdr:col>41</xdr:col>
      <xdr:colOff>50800</xdr:colOff>
      <xdr:row>39</xdr:row>
      <xdr:rowOff>77216</xdr:rowOff>
    </xdr:to>
    <xdr:cxnSp macro="">
      <xdr:nvCxnSpPr>
        <xdr:cNvPr id="296" name="直線コネクタ 295"/>
        <xdr:cNvCxnSpPr/>
      </xdr:nvCxnSpPr>
      <xdr:spPr>
        <a:xfrm>
          <a:off x="6972300" y="6288278"/>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101109</xdr:rowOff>
    </xdr:from>
    <xdr:ext cx="469744" cy="259045"/>
    <xdr:sp macro="" textlink="">
      <xdr:nvSpPr>
        <xdr:cNvPr id="298" name="テキスト ボックス 297"/>
        <xdr:cNvSpPr txBox="1"/>
      </xdr:nvSpPr>
      <xdr:spPr>
        <a:xfrm>
          <a:off x="7626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32512</xdr:rowOff>
    </xdr:from>
    <xdr:to>
      <xdr:col>55</xdr:col>
      <xdr:colOff>50800</xdr:colOff>
      <xdr:row>39</xdr:row>
      <xdr:rowOff>134112</xdr:rowOff>
    </xdr:to>
    <xdr:sp macro="" textlink="">
      <xdr:nvSpPr>
        <xdr:cNvPr id="306" name="楕円 305"/>
        <xdr:cNvSpPr/>
      </xdr:nvSpPr>
      <xdr:spPr>
        <a:xfrm>
          <a:off x="10426700" y="6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118889</xdr:rowOff>
    </xdr:from>
    <xdr:ext cx="378565" cy="259045"/>
    <xdr:sp macro="" textlink="">
      <xdr:nvSpPr>
        <xdr:cNvPr id="307" name="労働費該当値テキスト"/>
        <xdr:cNvSpPr txBox="1"/>
      </xdr:nvSpPr>
      <xdr:spPr>
        <a:xfrm>
          <a:off x="10528300" y="6633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40132</xdr:rowOff>
    </xdr:from>
    <xdr:to>
      <xdr:col>50</xdr:col>
      <xdr:colOff>165100</xdr:colOff>
      <xdr:row>39</xdr:row>
      <xdr:rowOff>141732</xdr:rowOff>
    </xdr:to>
    <xdr:sp macro="" textlink="">
      <xdr:nvSpPr>
        <xdr:cNvPr id="308" name="楕円 307"/>
        <xdr:cNvSpPr/>
      </xdr:nvSpPr>
      <xdr:spPr>
        <a:xfrm>
          <a:off x="95885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132859</xdr:rowOff>
    </xdr:from>
    <xdr:ext cx="378565" cy="259045"/>
    <xdr:sp macro="" textlink="">
      <xdr:nvSpPr>
        <xdr:cNvPr id="309" name="テキスト ボックス 308"/>
        <xdr:cNvSpPr txBox="1"/>
      </xdr:nvSpPr>
      <xdr:spPr>
        <a:xfrm>
          <a:off x="9437317" y="68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37084</xdr:rowOff>
    </xdr:from>
    <xdr:to>
      <xdr:col>46</xdr:col>
      <xdr:colOff>38100</xdr:colOff>
      <xdr:row>39</xdr:row>
      <xdr:rowOff>138684</xdr:rowOff>
    </xdr:to>
    <xdr:sp macro="" textlink="">
      <xdr:nvSpPr>
        <xdr:cNvPr id="310" name="楕円 309"/>
        <xdr:cNvSpPr/>
      </xdr:nvSpPr>
      <xdr:spPr>
        <a:xfrm>
          <a:off x="8699500" y="67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129811</xdr:rowOff>
    </xdr:from>
    <xdr:ext cx="378565" cy="259045"/>
    <xdr:sp macro="" textlink="">
      <xdr:nvSpPr>
        <xdr:cNvPr id="311" name="テキスト ボックス 310"/>
        <xdr:cNvSpPr txBox="1"/>
      </xdr:nvSpPr>
      <xdr:spPr>
        <a:xfrm>
          <a:off x="8561017" y="681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26416</xdr:rowOff>
    </xdr:from>
    <xdr:to>
      <xdr:col>41</xdr:col>
      <xdr:colOff>101600</xdr:colOff>
      <xdr:row>39</xdr:row>
      <xdr:rowOff>128016</xdr:rowOff>
    </xdr:to>
    <xdr:sp macro="" textlink="">
      <xdr:nvSpPr>
        <xdr:cNvPr id="312" name="楕円 311"/>
        <xdr:cNvSpPr/>
      </xdr:nvSpPr>
      <xdr:spPr>
        <a:xfrm>
          <a:off x="7810500" y="67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119143</xdr:rowOff>
    </xdr:from>
    <xdr:ext cx="378565" cy="259045"/>
    <xdr:sp macro="" textlink="">
      <xdr:nvSpPr>
        <xdr:cNvPr id="313" name="テキスト ボックス 312"/>
        <xdr:cNvSpPr txBox="1"/>
      </xdr:nvSpPr>
      <xdr:spPr>
        <a:xfrm>
          <a:off x="7672017" y="680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65278</xdr:rowOff>
    </xdr:from>
    <xdr:to>
      <xdr:col>36</xdr:col>
      <xdr:colOff>165100</xdr:colOff>
      <xdr:row>36</xdr:row>
      <xdr:rowOff>166878</xdr:rowOff>
    </xdr:to>
    <xdr:sp macro="" textlink="">
      <xdr:nvSpPr>
        <xdr:cNvPr id="314" name="楕円 313"/>
        <xdr:cNvSpPr/>
      </xdr:nvSpPr>
      <xdr:spPr>
        <a:xfrm>
          <a:off x="6921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158005</xdr:rowOff>
    </xdr:from>
    <xdr:ext cx="469744" cy="259045"/>
    <xdr:sp macro="" textlink="">
      <xdr:nvSpPr>
        <xdr:cNvPr id="315" name="テキスト ボックス 314"/>
        <xdr:cNvSpPr txBox="1"/>
      </xdr:nvSpPr>
      <xdr:spPr>
        <a:xfrm>
          <a:off x="6737428"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9" name="直線コネクタ 338"/>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40" name="農林水産業費最小値テキスト"/>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1" name="直線コネクタ 340"/>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2" name="農林水産業費最大値テキスト"/>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3" name="直線コネクタ 342"/>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22885</xdr:rowOff>
    </xdr:from>
    <xdr:to>
      <xdr:col>55</xdr:col>
      <xdr:colOff>0</xdr:colOff>
      <xdr:row>58</xdr:row>
      <xdr:rowOff>37059</xdr:rowOff>
    </xdr:to>
    <xdr:cxnSp macro="">
      <xdr:nvCxnSpPr>
        <xdr:cNvPr id="344" name="直線コネクタ 343"/>
        <xdr:cNvCxnSpPr/>
      </xdr:nvCxnSpPr>
      <xdr:spPr>
        <a:xfrm flipV="1">
          <a:off x="9639300" y="9966985"/>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11422</xdr:rowOff>
    </xdr:from>
    <xdr:ext cx="534377" cy="259045"/>
    <xdr:sp macro="" textlink="">
      <xdr:nvSpPr>
        <xdr:cNvPr id="345" name="農林水産業費平均値テキスト"/>
        <xdr:cNvSpPr txBox="1"/>
      </xdr:nvSpPr>
      <xdr:spPr>
        <a:xfrm>
          <a:off x="10528300" y="9612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6" name="フローチャート: 判断 345"/>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37059</xdr:rowOff>
    </xdr:from>
    <xdr:to>
      <xdr:col>50</xdr:col>
      <xdr:colOff>114300</xdr:colOff>
      <xdr:row>58</xdr:row>
      <xdr:rowOff>39312</xdr:rowOff>
    </xdr:to>
    <xdr:cxnSp macro="">
      <xdr:nvCxnSpPr>
        <xdr:cNvPr id="347" name="直線コネクタ 346"/>
        <xdr:cNvCxnSpPr/>
      </xdr:nvCxnSpPr>
      <xdr:spPr>
        <a:xfrm flipV="1">
          <a:off x="8750300" y="9981159"/>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8" name="フローチャート: 判断 347"/>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108990</xdr:rowOff>
    </xdr:from>
    <xdr:ext cx="534377" cy="259045"/>
    <xdr:sp macro="" textlink="">
      <xdr:nvSpPr>
        <xdr:cNvPr id="349" name="テキスト ボックス 348"/>
        <xdr:cNvSpPr txBox="1"/>
      </xdr:nvSpPr>
      <xdr:spPr>
        <a:xfrm>
          <a:off x="93594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39312</xdr:rowOff>
    </xdr:from>
    <xdr:to>
      <xdr:col>45</xdr:col>
      <xdr:colOff>177800</xdr:colOff>
      <xdr:row>58</xdr:row>
      <xdr:rowOff>52179</xdr:rowOff>
    </xdr:to>
    <xdr:cxnSp macro="">
      <xdr:nvCxnSpPr>
        <xdr:cNvPr id="350" name="直線コネクタ 349"/>
        <xdr:cNvCxnSpPr/>
      </xdr:nvCxnSpPr>
      <xdr:spPr>
        <a:xfrm flipV="1">
          <a:off x="7861300" y="9983412"/>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1" name="フローチャート: 判断 350"/>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112452</xdr:rowOff>
    </xdr:from>
    <xdr:ext cx="534377" cy="259045"/>
    <xdr:sp macro="" textlink="">
      <xdr:nvSpPr>
        <xdr:cNvPr id="352" name="テキスト ボックス 351"/>
        <xdr:cNvSpPr txBox="1"/>
      </xdr:nvSpPr>
      <xdr:spPr>
        <a:xfrm>
          <a:off x="8483111" y="95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25890</xdr:rowOff>
    </xdr:from>
    <xdr:to>
      <xdr:col>41</xdr:col>
      <xdr:colOff>50800</xdr:colOff>
      <xdr:row>58</xdr:row>
      <xdr:rowOff>52179</xdr:rowOff>
    </xdr:to>
    <xdr:cxnSp macro="">
      <xdr:nvCxnSpPr>
        <xdr:cNvPr id="353" name="直線コネクタ 352"/>
        <xdr:cNvCxnSpPr/>
      </xdr:nvCxnSpPr>
      <xdr:spPr>
        <a:xfrm>
          <a:off x="6972300" y="996999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4" name="フローチャート: 判断 353"/>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130903</xdr:rowOff>
    </xdr:from>
    <xdr:ext cx="534377" cy="259045"/>
    <xdr:sp macro="" textlink="">
      <xdr:nvSpPr>
        <xdr:cNvPr id="355" name="テキスト ボックス 354"/>
        <xdr:cNvSpPr txBox="1"/>
      </xdr:nvSpPr>
      <xdr:spPr>
        <a:xfrm>
          <a:off x="7594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6" name="フローチャート: 判断 355"/>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116240</xdr:rowOff>
    </xdr:from>
    <xdr:ext cx="534377" cy="259045"/>
    <xdr:sp macro="" textlink="">
      <xdr:nvSpPr>
        <xdr:cNvPr id="357" name="テキスト ボックス 356"/>
        <xdr:cNvSpPr txBox="1"/>
      </xdr:nvSpPr>
      <xdr:spPr>
        <a:xfrm>
          <a:off x="6705111" y="95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143535</xdr:rowOff>
    </xdr:from>
    <xdr:to>
      <xdr:col>55</xdr:col>
      <xdr:colOff>50800</xdr:colOff>
      <xdr:row>58</xdr:row>
      <xdr:rowOff>73685</xdr:rowOff>
    </xdr:to>
    <xdr:sp macro="" textlink="">
      <xdr:nvSpPr>
        <xdr:cNvPr id="363" name="楕円 362"/>
        <xdr:cNvSpPr/>
      </xdr:nvSpPr>
      <xdr:spPr>
        <a:xfrm>
          <a:off x="104267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121962</xdr:rowOff>
    </xdr:from>
    <xdr:ext cx="469744" cy="259045"/>
    <xdr:sp macro="" textlink="">
      <xdr:nvSpPr>
        <xdr:cNvPr id="364" name="農林水産業費該当値テキスト"/>
        <xdr:cNvSpPr txBox="1"/>
      </xdr:nvSpPr>
      <xdr:spPr>
        <a:xfrm>
          <a:off x="10528300"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157709</xdr:rowOff>
    </xdr:from>
    <xdr:to>
      <xdr:col>50</xdr:col>
      <xdr:colOff>165100</xdr:colOff>
      <xdr:row>58</xdr:row>
      <xdr:rowOff>87859</xdr:rowOff>
    </xdr:to>
    <xdr:sp macro="" textlink="">
      <xdr:nvSpPr>
        <xdr:cNvPr id="365" name="楕円 364"/>
        <xdr:cNvSpPr/>
      </xdr:nvSpPr>
      <xdr:spPr>
        <a:xfrm>
          <a:off x="9588500" y="99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58</xdr:row>
      <xdr:rowOff>78986</xdr:rowOff>
    </xdr:from>
    <xdr:ext cx="469744" cy="259045"/>
    <xdr:sp macro="" textlink="">
      <xdr:nvSpPr>
        <xdr:cNvPr id="366" name="テキスト ボックス 365"/>
        <xdr:cNvSpPr txBox="1"/>
      </xdr:nvSpPr>
      <xdr:spPr>
        <a:xfrm>
          <a:off x="9391728" y="1002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159962</xdr:rowOff>
    </xdr:from>
    <xdr:to>
      <xdr:col>46</xdr:col>
      <xdr:colOff>38100</xdr:colOff>
      <xdr:row>58</xdr:row>
      <xdr:rowOff>90112</xdr:rowOff>
    </xdr:to>
    <xdr:sp macro="" textlink="">
      <xdr:nvSpPr>
        <xdr:cNvPr id="367" name="楕円 366"/>
        <xdr:cNvSpPr/>
      </xdr:nvSpPr>
      <xdr:spPr>
        <a:xfrm>
          <a:off x="8699500" y="99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81239</xdr:rowOff>
    </xdr:from>
    <xdr:ext cx="469744" cy="259045"/>
    <xdr:sp macro="" textlink="">
      <xdr:nvSpPr>
        <xdr:cNvPr id="368" name="テキスト ボックス 367"/>
        <xdr:cNvSpPr txBox="1"/>
      </xdr:nvSpPr>
      <xdr:spPr>
        <a:xfrm>
          <a:off x="8515428" y="100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1379</xdr:rowOff>
    </xdr:from>
    <xdr:to>
      <xdr:col>41</xdr:col>
      <xdr:colOff>101600</xdr:colOff>
      <xdr:row>58</xdr:row>
      <xdr:rowOff>102979</xdr:rowOff>
    </xdr:to>
    <xdr:sp macro="" textlink="">
      <xdr:nvSpPr>
        <xdr:cNvPr id="369" name="楕円 368"/>
        <xdr:cNvSpPr/>
      </xdr:nvSpPr>
      <xdr:spPr>
        <a:xfrm>
          <a:off x="7810500" y="99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94106</xdr:rowOff>
    </xdr:from>
    <xdr:ext cx="469744" cy="259045"/>
    <xdr:sp macro="" textlink="">
      <xdr:nvSpPr>
        <xdr:cNvPr id="370" name="テキスト ボックス 369"/>
        <xdr:cNvSpPr txBox="1"/>
      </xdr:nvSpPr>
      <xdr:spPr>
        <a:xfrm>
          <a:off x="7626428" y="1003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146540</xdr:rowOff>
    </xdr:from>
    <xdr:to>
      <xdr:col>36</xdr:col>
      <xdr:colOff>165100</xdr:colOff>
      <xdr:row>58</xdr:row>
      <xdr:rowOff>76690</xdr:rowOff>
    </xdr:to>
    <xdr:sp macro="" textlink="">
      <xdr:nvSpPr>
        <xdr:cNvPr id="371" name="楕円 370"/>
        <xdr:cNvSpPr/>
      </xdr:nvSpPr>
      <xdr:spPr>
        <a:xfrm>
          <a:off x="6921500" y="99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67817</xdr:rowOff>
    </xdr:from>
    <xdr:ext cx="469744" cy="259045"/>
    <xdr:sp macro="" textlink="">
      <xdr:nvSpPr>
        <xdr:cNvPr id="372" name="テキスト ボックス 371"/>
        <xdr:cNvSpPr txBox="1"/>
      </xdr:nvSpPr>
      <xdr:spPr>
        <a:xfrm>
          <a:off x="6737428" y="100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2" name="直線コネクタ 391"/>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3" name="商工費最小値テキスト"/>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4" name="直線コネクタ 393"/>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5" name="商工費最大値テキスト"/>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6" name="直線コネクタ 395"/>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123835</xdr:rowOff>
    </xdr:from>
    <xdr:to>
      <xdr:col>55</xdr:col>
      <xdr:colOff>0</xdr:colOff>
      <xdr:row>75</xdr:row>
      <xdr:rowOff>134945</xdr:rowOff>
    </xdr:to>
    <xdr:cxnSp macro="">
      <xdr:nvCxnSpPr>
        <xdr:cNvPr id="397" name="直線コネクタ 396"/>
        <xdr:cNvCxnSpPr/>
      </xdr:nvCxnSpPr>
      <xdr:spPr>
        <a:xfrm flipV="1">
          <a:off x="9639300" y="12982585"/>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134193</xdr:rowOff>
    </xdr:from>
    <xdr:ext cx="534377" cy="259045"/>
    <xdr:sp macro="" textlink="">
      <xdr:nvSpPr>
        <xdr:cNvPr id="398" name="商工費平均値テキスト"/>
        <xdr:cNvSpPr txBox="1"/>
      </xdr:nvSpPr>
      <xdr:spPr>
        <a:xfrm>
          <a:off x="10528300" y="1299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9" name="フローチャート: 判断 398"/>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113823</xdr:rowOff>
    </xdr:from>
    <xdr:to>
      <xdr:col>50</xdr:col>
      <xdr:colOff>114300</xdr:colOff>
      <xdr:row>75</xdr:row>
      <xdr:rowOff>134945</xdr:rowOff>
    </xdr:to>
    <xdr:cxnSp macro="">
      <xdr:nvCxnSpPr>
        <xdr:cNvPr id="400" name="直線コネクタ 399"/>
        <xdr:cNvCxnSpPr/>
      </xdr:nvCxnSpPr>
      <xdr:spPr>
        <a:xfrm>
          <a:off x="8750300" y="12972573"/>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1" name="フローチャート: 判断 400"/>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402" name="テキスト ボックス 401"/>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83121</xdr:rowOff>
    </xdr:from>
    <xdr:to>
      <xdr:col>45</xdr:col>
      <xdr:colOff>177800</xdr:colOff>
      <xdr:row>75</xdr:row>
      <xdr:rowOff>113823</xdr:rowOff>
    </xdr:to>
    <xdr:cxnSp macro="">
      <xdr:nvCxnSpPr>
        <xdr:cNvPr id="403" name="直線コネクタ 402"/>
        <xdr:cNvCxnSpPr/>
      </xdr:nvCxnSpPr>
      <xdr:spPr>
        <a:xfrm>
          <a:off x="7861300" y="12941871"/>
          <a:ext cx="8890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4" name="フローチャート: 判断 403"/>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40947</xdr:rowOff>
    </xdr:from>
    <xdr:ext cx="534377" cy="259045"/>
    <xdr:sp macro="" textlink="">
      <xdr:nvSpPr>
        <xdr:cNvPr id="405" name="テキスト ボックス 404"/>
        <xdr:cNvSpPr txBox="1"/>
      </xdr:nvSpPr>
      <xdr:spPr>
        <a:xfrm>
          <a:off x="84831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64376</xdr:rowOff>
    </xdr:from>
    <xdr:to>
      <xdr:col>41</xdr:col>
      <xdr:colOff>50800</xdr:colOff>
      <xdr:row>75</xdr:row>
      <xdr:rowOff>83121</xdr:rowOff>
    </xdr:to>
    <xdr:cxnSp macro="">
      <xdr:nvCxnSpPr>
        <xdr:cNvPr id="406" name="直線コネクタ 405"/>
        <xdr:cNvCxnSpPr/>
      </xdr:nvCxnSpPr>
      <xdr:spPr>
        <a:xfrm>
          <a:off x="6972300" y="1292312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7" name="フローチャート: 判断 406"/>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8896</xdr:rowOff>
    </xdr:from>
    <xdr:ext cx="534377" cy="259045"/>
    <xdr:sp macro="" textlink="">
      <xdr:nvSpPr>
        <xdr:cNvPr id="408" name="テキスト ボックス 407"/>
        <xdr:cNvSpPr txBox="1"/>
      </xdr:nvSpPr>
      <xdr:spPr>
        <a:xfrm>
          <a:off x="7594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9" name="フローチャート: 判断 408"/>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119037</xdr:rowOff>
    </xdr:from>
    <xdr:ext cx="534377" cy="259045"/>
    <xdr:sp macro="" textlink="">
      <xdr:nvSpPr>
        <xdr:cNvPr id="410" name="テキスト ボックス 409"/>
        <xdr:cNvSpPr txBox="1"/>
      </xdr:nvSpPr>
      <xdr:spPr>
        <a:xfrm>
          <a:off x="6705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73035</xdr:rowOff>
    </xdr:from>
    <xdr:to>
      <xdr:col>55</xdr:col>
      <xdr:colOff>50800</xdr:colOff>
      <xdr:row>76</xdr:row>
      <xdr:rowOff>3184</xdr:rowOff>
    </xdr:to>
    <xdr:sp macro="" textlink="">
      <xdr:nvSpPr>
        <xdr:cNvPr id="416" name="楕円 415"/>
        <xdr:cNvSpPr/>
      </xdr:nvSpPr>
      <xdr:spPr>
        <a:xfrm>
          <a:off x="10426700" y="12931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95912</xdr:rowOff>
    </xdr:from>
    <xdr:ext cx="534377" cy="259045"/>
    <xdr:sp macro="" textlink="">
      <xdr:nvSpPr>
        <xdr:cNvPr id="417" name="商工費該当値テキスト"/>
        <xdr:cNvSpPr txBox="1"/>
      </xdr:nvSpPr>
      <xdr:spPr>
        <a:xfrm>
          <a:off x="10528300" y="1278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84145</xdr:rowOff>
    </xdr:from>
    <xdr:to>
      <xdr:col>50</xdr:col>
      <xdr:colOff>165100</xdr:colOff>
      <xdr:row>76</xdr:row>
      <xdr:rowOff>14295</xdr:rowOff>
    </xdr:to>
    <xdr:sp macro="" textlink="">
      <xdr:nvSpPr>
        <xdr:cNvPr id="418" name="楕円 417"/>
        <xdr:cNvSpPr/>
      </xdr:nvSpPr>
      <xdr:spPr>
        <a:xfrm>
          <a:off x="9588500" y="129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30822</xdr:rowOff>
    </xdr:from>
    <xdr:ext cx="534377" cy="259045"/>
    <xdr:sp macro="" textlink="">
      <xdr:nvSpPr>
        <xdr:cNvPr id="419" name="テキスト ボックス 418"/>
        <xdr:cNvSpPr txBox="1"/>
      </xdr:nvSpPr>
      <xdr:spPr>
        <a:xfrm>
          <a:off x="9359411" y="127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63023</xdr:rowOff>
    </xdr:from>
    <xdr:to>
      <xdr:col>46</xdr:col>
      <xdr:colOff>38100</xdr:colOff>
      <xdr:row>75</xdr:row>
      <xdr:rowOff>164623</xdr:rowOff>
    </xdr:to>
    <xdr:sp macro="" textlink="">
      <xdr:nvSpPr>
        <xdr:cNvPr id="420" name="楕円 419"/>
        <xdr:cNvSpPr/>
      </xdr:nvSpPr>
      <xdr:spPr>
        <a:xfrm>
          <a:off x="8699500" y="129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9700</xdr:rowOff>
    </xdr:from>
    <xdr:ext cx="534377" cy="259045"/>
    <xdr:sp macro="" textlink="">
      <xdr:nvSpPr>
        <xdr:cNvPr id="421" name="テキスト ボックス 420"/>
        <xdr:cNvSpPr txBox="1"/>
      </xdr:nvSpPr>
      <xdr:spPr>
        <a:xfrm>
          <a:off x="8483111" y="126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32321</xdr:rowOff>
    </xdr:from>
    <xdr:to>
      <xdr:col>41</xdr:col>
      <xdr:colOff>101600</xdr:colOff>
      <xdr:row>75</xdr:row>
      <xdr:rowOff>133921</xdr:rowOff>
    </xdr:to>
    <xdr:sp macro="" textlink="">
      <xdr:nvSpPr>
        <xdr:cNvPr id="422" name="楕円 421"/>
        <xdr:cNvSpPr/>
      </xdr:nvSpPr>
      <xdr:spPr>
        <a:xfrm>
          <a:off x="7810500" y="128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150448</xdr:rowOff>
    </xdr:from>
    <xdr:ext cx="534377" cy="259045"/>
    <xdr:sp macro="" textlink="">
      <xdr:nvSpPr>
        <xdr:cNvPr id="423" name="テキスト ボックス 422"/>
        <xdr:cNvSpPr txBox="1"/>
      </xdr:nvSpPr>
      <xdr:spPr>
        <a:xfrm>
          <a:off x="7594111" y="126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13576</xdr:rowOff>
    </xdr:from>
    <xdr:to>
      <xdr:col>36</xdr:col>
      <xdr:colOff>165100</xdr:colOff>
      <xdr:row>75</xdr:row>
      <xdr:rowOff>115176</xdr:rowOff>
    </xdr:to>
    <xdr:sp macro="" textlink="">
      <xdr:nvSpPr>
        <xdr:cNvPr id="424" name="楕円 423"/>
        <xdr:cNvSpPr/>
      </xdr:nvSpPr>
      <xdr:spPr>
        <a:xfrm>
          <a:off x="6921500" y="128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131703</xdr:rowOff>
    </xdr:from>
    <xdr:ext cx="534377" cy="259045"/>
    <xdr:sp macro="" textlink="">
      <xdr:nvSpPr>
        <xdr:cNvPr id="425" name="テキスト ボックス 424"/>
        <xdr:cNvSpPr txBox="1"/>
      </xdr:nvSpPr>
      <xdr:spPr>
        <a:xfrm>
          <a:off x="6705111" y="126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7" name="直線コネクタ 446"/>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8" name="土木費最小値テキスト"/>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9" name="直線コネクタ 448"/>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50" name="土木費最大値テキスト"/>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1" name="直線コネクタ 450"/>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161582</xdr:rowOff>
    </xdr:from>
    <xdr:to>
      <xdr:col>55</xdr:col>
      <xdr:colOff>0</xdr:colOff>
      <xdr:row>98</xdr:row>
      <xdr:rowOff>712</xdr:rowOff>
    </xdr:to>
    <xdr:cxnSp macro="">
      <xdr:nvCxnSpPr>
        <xdr:cNvPr id="452" name="直線コネクタ 451"/>
        <xdr:cNvCxnSpPr/>
      </xdr:nvCxnSpPr>
      <xdr:spPr>
        <a:xfrm flipV="1">
          <a:off x="9639300" y="16792232"/>
          <a:ext cx="8382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109314</xdr:rowOff>
    </xdr:from>
    <xdr:ext cx="534377" cy="259045"/>
    <xdr:sp macro="" textlink="">
      <xdr:nvSpPr>
        <xdr:cNvPr id="453" name="土木費平均値テキスト"/>
        <xdr:cNvSpPr txBox="1"/>
      </xdr:nvSpPr>
      <xdr:spPr>
        <a:xfrm>
          <a:off x="10528300" y="1639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4" name="フローチャート: 判断 453"/>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169227</xdr:rowOff>
    </xdr:from>
    <xdr:to>
      <xdr:col>50</xdr:col>
      <xdr:colOff>114300</xdr:colOff>
      <xdr:row>98</xdr:row>
      <xdr:rowOff>712</xdr:rowOff>
    </xdr:to>
    <xdr:cxnSp macro="">
      <xdr:nvCxnSpPr>
        <xdr:cNvPr id="455" name="直線コネクタ 454"/>
        <xdr:cNvCxnSpPr/>
      </xdr:nvCxnSpPr>
      <xdr:spPr>
        <a:xfrm>
          <a:off x="8750300" y="16799877"/>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6" name="フローチャート: 判断 455"/>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68966</xdr:rowOff>
    </xdr:from>
    <xdr:ext cx="534377" cy="259045"/>
    <xdr:sp macro="" textlink="">
      <xdr:nvSpPr>
        <xdr:cNvPr id="457" name="テキスト ボックス 456"/>
        <xdr:cNvSpPr txBox="1"/>
      </xdr:nvSpPr>
      <xdr:spPr>
        <a:xfrm>
          <a:off x="9359411" y="163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163449</xdr:rowOff>
    </xdr:from>
    <xdr:to>
      <xdr:col>45</xdr:col>
      <xdr:colOff>177800</xdr:colOff>
      <xdr:row>97</xdr:row>
      <xdr:rowOff>169227</xdr:rowOff>
    </xdr:to>
    <xdr:cxnSp macro="">
      <xdr:nvCxnSpPr>
        <xdr:cNvPr id="458" name="直線コネクタ 457"/>
        <xdr:cNvCxnSpPr/>
      </xdr:nvCxnSpPr>
      <xdr:spPr>
        <a:xfrm>
          <a:off x="7861300" y="16794099"/>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9" name="フローチャート: 判断 458"/>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70781</xdr:rowOff>
    </xdr:from>
    <xdr:ext cx="534377" cy="259045"/>
    <xdr:sp macro="" textlink="">
      <xdr:nvSpPr>
        <xdr:cNvPr id="460" name="テキスト ボックス 459"/>
        <xdr:cNvSpPr txBox="1"/>
      </xdr:nvSpPr>
      <xdr:spPr>
        <a:xfrm>
          <a:off x="8483111" y="163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163449</xdr:rowOff>
    </xdr:from>
    <xdr:to>
      <xdr:col>41</xdr:col>
      <xdr:colOff>50800</xdr:colOff>
      <xdr:row>98</xdr:row>
      <xdr:rowOff>1308</xdr:rowOff>
    </xdr:to>
    <xdr:cxnSp macro="">
      <xdr:nvCxnSpPr>
        <xdr:cNvPr id="461" name="直線コネクタ 460"/>
        <xdr:cNvCxnSpPr/>
      </xdr:nvCxnSpPr>
      <xdr:spPr>
        <a:xfrm flipV="1">
          <a:off x="6972300" y="16794099"/>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2" name="フローチャート: 判断 461"/>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77398</xdr:rowOff>
    </xdr:from>
    <xdr:ext cx="534377" cy="259045"/>
    <xdr:sp macro="" textlink="">
      <xdr:nvSpPr>
        <xdr:cNvPr id="463" name="テキスト ボックス 462"/>
        <xdr:cNvSpPr txBox="1"/>
      </xdr:nvSpPr>
      <xdr:spPr>
        <a:xfrm>
          <a:off x="7594111" y="163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4" name="フローチャート: 判断 463"/>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99547</xdr:rowOff>
    </xdr:from>
    <xdr:ext cx="534377" cy="259045"/>
    <xdr:sp macro="" textlink="">
      <xdr:nvSpPr>
        <xdr:cNvPr id="465" name="テキスト ボックス 464"/>
        <xdr:cNvSpPr txBox="1"/>
      </xdr:nvSpPr>
      <xdr:spPr>
        <a:xfrm>
          <a:off x="67051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110782</xdr:rowOff>
    </xdr:from>
    <xdr:to>
      <xdr:col>55</xdr:col>
      <xdr:colOff>50800</xdr:colOff>
      <xdr:row>98</xdr:row>
      <xdr:rowOff>40932</xdr:rowOff>
    </xdr:to>
    <xdr:sp macro="" textlink="">
      <xdr:nvSpPr>
        <xdr:cNvPr id="471" name="楕円 470"/>
        <xdr:cNvSpPr/>
      </xdr:nvSpPr>
      <xdr:spPr>
        <a:xfrm>
          <a:off x="10426700" y="167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25709</xdr:rowOff>
    </xdr:from>
    <xdr:ext cx="534377" cy="259045"/>
    <xdr:sp macro="" textlink="">
      <xdr:nvSpPr>
        <xdr:cNvPr id="472" name="土木費該当値テキスト"/>
        <xdr:cNvSpPr txBox="1"/>
      </xdr:nvSpPr>
      <xdr:spPr>
        <a:xfrm>
          <a:off x="10528300" y="166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121362</xdr:rowOff>
    </xdr:from>
    <xdr:to>
      <xdr:col>50</xdr:col>
      <xdr:colOff>165100</xdr:colOff>
      <xdr:row>98</xdr:row>
      <xdr:rowOff>51512</xdr:rowOff>
    </xdr:to>
    <xdr:sp macro="" textlink="">
      <xdr:nvSpPr>
        <xdr:cNvPr id="473" name="楕円 472"/>
        <xdr:cNvSpPr/>
      </xdr:nvSpPr>
      <xdr:spPr>
        <a:xfrm>
          <a:off x="9588500" y="167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42639</xdr:rowOff>
    </xdr:from>
    <xdr:ext cx="534377" cy="259045"/>
    <xdr:sp macro="" textlink="">
      <xdr:nvSpPr>
        <xdr:cNvPr id="474" name="テキスト ボックス 473"/>
        <xdr:cNvSpPr txBox="1"/>
      </xdr:nvSpPr>
      <xdr:spPr>
        <a:xfrm>
          <a:off x="9359411" y="1684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118427</xdr:rowOff>
    </xdr:from>
    <xdr:to>
      <xdr:col>46</xdr:col>
      <xdr:colOff>38100</xdr:colOff>
      <xdr:row>98</xdr:row>
      <xdr:rowOff>48577</xdr:rowOff>
    </xdr:to>
    <xdr:sp macro="" textlink="">
      <xdr:nvSpPr>
        <xdr:cNvPr id="475" name="楕円 474"/>
        <xdr:cNvSpPr/>
      </xdr:nvSpPr>
      <xdr:spPr>
        <a:xfrm>
          <a:off x="8699500" y="167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39704</xdr:rowOff>
    </xdr:from>
    <xdr:ext cx="534377" cy="259045"/>
    <xdr:sp macro="" textlink="">
      <xdr:nvSpPr>
        <xdr:cNvPr id="476" name="テキスト ボックス 475"/>
        <xdr:cNvSpPr txBox="1"/>
      </xdr:nvSpPr>
      <xdr:spPr>
        <a:xfrm>
          <a:off x="8483111" y="1684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112649</xdr:rowOff>
    </xdr:from>
    <xdr:to>
      <xdr:col>41</xdr:col>
      <xdr:colOff>101600</xdr:colOff>
      <xdr:row>98</xdr:row>
      <xdr:rowOff>42799</xdr:rowOff>
    </xdr:to>
    <xdr:sp macro="" textlink="">
      <xdr:nvSpPr>
        <xdr:cNvPr id="477" name="楕円 476"/>
        <xdr:cNvSpPr/>
      </xdr:nvSpPr>
      <xdr:spPr>
        <a:xfrm>
          <a:off x="7810500" y="167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33926</xdr:rowOff>
    </xdr:from>
    <xdr:ext cx="534377" cy="259045"/>
    <xdr:sp macro="" textlink="">
      <xdr:nvSpPr>
        <xdr:cNvPr id="478" name="テキスト ボックス 477"/>
        <xdr:cNvSpPr txBox="1"/>
      </xdr:nvSpPr>
      <xdr:spPr>
        <a:xfrm>
          <a:off x="7594111" y="1683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121958</xdr:rowOff>
    </xdr:from>
    <xdr:to>
      <xdr:col>36</xdr:col>
      <xdr:colOff>165100</xdr:colOff>
      <xdr:row>98</xdr:row>
      <xdr:rowOff>52108</xdr:rowOff>
    </xdr:to>
    <xdr:sp macro="" textlink="">
      <xdr:nvSpPr>
        <xdr:cNvPr id="479" name="楕円 478"/>
        <xdr:cNvSpPr/>
      </xdr:nvSpPr>
      <xdr:spPr>
        <a:xfrm>
          <a:off x="6921500" y="167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43235</xdr:rowOff>
    </xdr:from>
    <xdr:ext cx="534377" cy="259045"/>
    <xdr:sp macro="" textlink="">
      <xdr:nvSpPr>
        <xdr:cNvPr id="480" name="テキスト ボックス 479"/>
        <xdr:cNvSpPr txBox="1"/>
      </xdr:nvSpPr>
      <xdr:spPr>
        <a:xfrm>
          <a:off x="6705111" y="168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0" name="直線コネクタ 48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1" name="テキスト ボックス 490"/>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4" name="直線コネクタ 49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5" name="テキスト ボックス 49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8" name="直線コネクタ 49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9" name="テキスト ボックス 49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2" name="直線コネクタ 50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3" name="テキスト ボックス 502"/>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7" name="直線コネクタ 506"/>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8" name="警察費最小値テキスト"/>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9" name="直線コネクタ 508"/>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10" name="警察費最大値テキスト"/>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1" name="直線コネクタ 510"/>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146939</xdr:rowOff>
    </xdr:from>
    <xdr:to>
      <xdr:col>85</xdr:col>
      <xdr:colOff>127000</xdr:colOff>
      <xdr:row>36</xdr:row>
      <xdr:rowOff>163893</xdr:rowOff>
    </xdr:to>
    <xdr:cxnSp macro="">
      <xdr:nvCxnSpPr>
        <xdr:cNvPr id="512" name="直線コネクタ 511"/>
        <xdr:cNvCxnSpPr/>
      </xdr:nvCxnSpPr>
      <xdr:spPr>
        <a:xfrm>
          <a:off x="15481300" y="6319139"/>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3" name="警察費平均値テキスト"/>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4" name="フローチャート: 判断 513"/>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146939</xdr:rowOff>
    </xdr:from>
    <xdr:to>
      <xdr:col>81</xdr:col>
      <xdr:colOff>50800</xdr:colOff>
      <xdr:row>37</xdr:row>
      <xdr:rowOff>9589</xdr:rowOff>
    </xdr:to>
    <xdr:cxnSp macro="">
      <xdr:nvCxnSpPr>
        <xdr:cNvPr id="515" name="直線コネクタ 514"/>
        <xdr:cNvCxnSpPr/>
      </xdr:nvCxnSpPr>
      <xdr:spPr>
        <a:xfrm flipV="1">
          <a:off x="14592300" y="6319139"/>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6" name="フローチャート: 判断 515"/>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32942</xdr:rowOff>
    </xdr:from>
    <xdr:ext cx="534377" cy="259045"/>
    <xdr:sp macro="" textlink="">
      <xdr:nvSpPr>
        <xdr:cNvPr id="517" name="テキスト ボックス 516"/>
        <xdr:cNvSpPr txBox="1"/>
      </xdr:nvSpPr>
      <xdr:spPr>
        <a:xfrm>
          <a:off x="15201411" y="63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9589</xdr:rowOff>
    </xdr:from>
    <xdr:to>
      <xdr:col>76</xdr:col>
      <xdr:colOff>114300</xdr:colOff>
      <xdr:row>37</xdr:row>
      <xdr:rowOff>63309</xdr:rowOff>
    </xdr:to>
    <xdr:cxnSp macro="">
      <xdr:nvCxnSpPr>
        <xdr:cNvPr id="518" name="直線コネクタ 517"/>
        <xdr:cNvCxnSpPr/>
      </xdr:nvCxnSpPr>
      <xdr:spPr>
        <a:xfrm flipV="1">
          <a:off x="13703300" y="6353239"/>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9" name="フローチャート: 判断 518"/>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66660</xdr:rowOff>
    </xdr:from>
    <xdr:ext cx="534377" cy="259045"/>
    <xdr:sp macro="" textlink="">
      <xdr:nvSpPr>
        <xdr:cNvPr id="520" name="テキスト ボックス 519"/>
        <xdr:cNvSpPr txBox="1"/>
      </xdr:nvSpPr>
      <xdr:spPr>
        <a:xfrm>
          <a:off x="14325111" y="64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46165</xdr:rowOff>
    </xdr:from>
    <xdr:to>
      <xdr:col>71</xdr:col>
      <xdr:colOff>177800</xdr:colOff>
      <xdr:row>37</xdr:row>
      <xdr:rowOff>63309</xdr:rowOff>
    </xdr:to>
    <xdr:cxnSp macro="">
      <xdr:nvCxnSpPr>
        <xdr:cNvPr id="521" name="直線コネクタ 520"/>
        <xdr:cNvCxnSpPr/>
      </xdr:nvCxnSpPr>
      <xdr:spPr>
        <a:xfrm>
          <a:off x="12814300" y="638981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2" name="フローチャート: 判断 521"/>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3" name="テキスト ボックス 522"/>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4" name="フローチャート: 判断 523"/>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5" name="テキスト ボックス 524"/>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113093</xdr:rowOff>
    </xdr:from>
    <xdr:to>
      <xdr:col>85</xdr:col>
      <xdr:colOff>177800</xdr:colOff>
      <xdr:row>37</xdr:row>
      <xdr:rowOff>43243</xdr:rowOff>
    </xdr:to>
    <xdr:sp macro="" textlink="">
      <xdr:nvSpPr>
        <xdr:cNvPr id="531" name="楕円 530"/>
        <xdr:cNvSpPr/>
      </xdr:nvSpPr>
      <xdr:spPr>
        <a:xfrm>
          <a:off x="16268700" y="6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91520</xdr:rowOff>
    </xdr:from>
    <xdr:ext cx="534377" cy="259045"/>
    <xdr:sp macro="" textlink="">
      <xdr:nvSpPr>
        <xdr:cNvPr id="532" name="警察費該当値テキスト"/>
        <xdr:cNvSpPr txBox="1"/>
      </xdr:nvSpPr>
      <xdr:spPr>
        <a:xfrm>
          <a:off x="16370300" y="62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96139</xdr:rowOff>
    </xdr:from>
    <xdr:to>
      <xdr:col>81</xdr:col>
      <xdr:colOff>101600</xdr:colOff>
      <xdr:row>37</xdr:row>
      <xdr:rowOff>26289</xdr:rowOff>
    </xdr:to>
    <xdr:sp macro="" textlink="">
      <xdr:nvSpPr>
        <xdr:cNvPr id="533" name="楕円 532"/>
        <xdr:cNvSpPr/>
      </xdr:nvSpPr>
      <xdr:spPr>
        <a:xfrm>
          <a:off x="154305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42816</xdr:rowOff>
    </xdr:from>
    <xdr:ext cx="534377" cy="259045"/>
    <xdr:sp macro="" textlink="">
      <xdr:nvSpPr>
        <xdr:cNvPr id="534" name="テキスト ボックス 533"/>
        <xdr:cNvSpPr txBox="1"/>
      </xdr:nvSpPr>
      <xdr:spPr>
        <a:xfrm>
          <a:off x="15201411" y="60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130239</xdr:rowOff>
    </xdr:from>
    <xdr:to>
      <xdr:col>76</xdr:col>
      <xdr:colOff>165100</xdr:colOff>
      <xdr:row>37</xdr:row>
      <xdr:rowOff>60389</xdr:rowOff>
    </xdr:to>
    <xdr:sp macro="" textlink="">
      <xdr:nvSpPr>
        <xdr:cNvPr id="535" name="楕円 534"/>
        <xdr:cNvSpPr/>
      </xdr:nvSpPr>
      <xdr:spPr>
        <a:xfrm>
          <a:off x="14541500" y="63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76916</xdr:rowOff>
    </xdr:from>
    <xdr:ext cx="534377" cy="259045"/>
    <xdr:sp macro="" textlink="">
      <xdr:nvSpPr>
        <xdr:cNvPr id="536" name="テキスト ボックス 535"/>
        <xdr:cNvSpPr txBox="1"/>
      </xdr:nvSpPr>
      <xdr:spPr>
        <a:xfrm>
          <a:off x="14325111" y="60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12509</xdr:rowOff>
    </xdr:from>
    <xdr:to>
      <xdr:col>72</xdr:col>
      <xdr:colOff>38100</xdr:colOff>
      <xdr:row>37</xdr:row>
      <xdr:rowOff>114109</xdr:rowOff>
    </xdr:to>
    <xdr:sp macro="" textlink="">
      <xdr:nvSpPr>
        <xdr:cNvPr id="537" name="楕円 536"/>
        <xdr:cNvSpPr/>
      </xdr:nvSpPr>
      <xdr:spPr>
        <a:xfrm>
          <a:off x="13652500" y="63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105236</xdr:rowOff>
    </xdr:from>
    <xdr:ext cx="534377" cy="259045"/>
    <xdr:sp macro="" textlink="">
      <xdr:nvSpPr>
        <xdr:cNvPr id="538" name="テキスト ボックス 537"/>
        <xdr:cNvSpPr txBox="1"/>
      </xdr:nvSpPr>
      <xdr:spPr>
        <a:xfrm>
          <a:off x="13436111" y="64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166815</xdr:rowOff>
    </xdr:from>
    <xdr:to>
      <xdr:col>67</xdr:col>
      <xdr:colOff>101600</xdr:colOff>
      <xdr:row>37</xdr:row>
      <xdr:rowOff>96965</xdr:rowOff>
    </xdr:to>
    <xdr:sp macro="" textlink="">
      <xdr:nvSpPr>
        <xdr:cNvPr id="539" name="楕円 538"/>
        <xdr:cNvSpPr/>
      </xdr:nvSpPr>
      <xdr:spPr>
        <a:xfrm>
          <a:off x="12763500" y="63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88092</xdr:rowOff>
    </xdr:from>
    <xdr:ext cx="534377" cy="259045"/>
    <xdr:sp macro="" textlink="">
      <xdr:nvSpPr>
        <xdr:cNvPr id="540" name="テキスト ボックス 539"/>
        <xdr:cNvSpPr txBox="1"/>
      </xdr:nvSpPr>
      <xdr:spPr>
        <a:xfrm>
          <a:off x="12547111" y="64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3" name="直線コネクタ 562"/>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4" name="教育費最小値テキスト"/>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5" name="直線コネクタ 564"/>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6" name="教育費最大値テキスト"/>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7" name="直線コネクタ 566"/>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51651</xdr:rowOff>
    </xdr:from>
    <xdr:to>
      <xdr:col>85</xdr:col>
      <xdr:colOff>127000</xdr:colOff>
      <xdr:row>56</xdr:row>
      <xdr:rowOff>52851</xdr:rowOff>
    </xdr:to>
    <xdr:cxnSp macro="">
      <xdr:nvCxnSpPr>
        <xdr:cNvPr id="568" name="直線コネクタ 567"/>
        <xdr:cNvCxnSpPr/>
      </xdr:nvCxnSpPr>
      <xdr:spPr>
        <a:xfrm flipV="1">
          <a:off x="15481300" y="9652851"/>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138599</xdr:rowOff>
    </xdr:from>
    <xdr:ext cx="534377" cy="259045"/>
    <xdr:sp macro="" textlink="">
      <xdr:nvSpPr>
        <xdr:cNvPr id="569" name="教育費平均値テキスト"/>
        <xdr:cNvSpPr txBox="1"/>
      </xdr:nvSpPr>
      <xdr:spPr>
        <a:xfrm>
          <a:off x="16370300" y="9396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70" name="フローチャート: 判断 569"/>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52851</xdr:rowOff>
    </xdr:from>
    <xdr:to>
      <xdr:col>81</xdr:col>
      <xdr:colOff>50800</xdr:colOff>
      <xdr:row>56</xdr:row>
      <xdr:rowOff>55442</xdr:rowOff>
    </xdr:to>
    <xdr:cxnSp macro="">
      <xdr:nvCxnSpPr>
        <xdr:cNvPr id="571" name="直線コネクタ 570"/>
        <xdr:cNvCxnSpPr/>
      </xdr:nvCxnSpPr>
      <xdr:spPr>
        <a:xfrm flipV="1">
          <a:off x="14592300" y="965405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2" name="フローチャート: 判断 571"/>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67200</xdr:rowOff>
    </xdr:from>
    <xdr:ext cx="534377" cy="259045"/>
    <xdr:sp macro="" textlink="">
      <xdr:nvSpPr>
        <xdr:cNvPr id="573" name="テキスト ボックス 572"/>
        <xdr:cNvSpPr txBox="1"/>
      </xdr:nvSpPr>
      <xdr:spPr>
        <a:xfrm>
          <a:off x="152014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94114</xdr:rowOff>
    </xdr:from>
    <xdr:to>
      <xdr:col>76</xdr:col>
      <xdr:colOff>114300</xdr:colOff>
      <xdr:row>56</xdr:row>
      <xdr:rowOff>55442</xdr:rowOff>
    </xdr:to>
    <xdr:cxnSp macro="">
      <xdr:nvCxnSpPr>
        <xdr:cNvPr id="574" name="直線コネクタ 573"/>
        <xdr:cNvCxnSpPr/>
      </xdr:nvCxnSpPr>
      <xdr:spPr>
        <a:xfrm>
          <a:off x="13703300" y="9523864"/>
          <a:ext cx="889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5" name="フローチャート: 判断 574"/>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68819</xdr:rowOff>
    </xdr:from>
    <xdr:ext cx="534377" cy="259045"/>
    <xdr:sp macro="" textlink="">
      <xdr:nvSpPr>
        <xdr:cNvPr id="576" name="テキスト ボックス 575"/>
        <xdr:cNvSpPr txBox="1"/>
      </xdr:nvSpPr>
      <xdr:spPr>
        <a:xfrm>
          <a:off x="14325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81826</xdr:rowOff>
    </xdr:from>
    <xdr:to>
      <xdr:col>71</xdr:col>
      <xdr:colOff>177800</xdr:colOff>
      <xdr:row>55</xdr:row>
      <xdr:rowOff>94114</xdr:rowOff>
    </xdr:to>
    <xdr:cxnSp macro="">
      <xdr:nvCxnSpPr>
        <xdr:cNvPr id="577" name="直線コネクタ 576"/>
        <xdr:cNvCxnSpPr/>
      </xdr:nvCxnSpPr>
      <xdr:spPr>
        <a:xfrm>
          <a:off x="12814300" y="9511576"/>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8" name="フローチャート: 判断 577"/>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29653</xdr:rowOff>
    </xdr:from>
    <xdr:ext cx="534377" cy="259045"/>
    <xdr:sp macro="" textlink="">
      <xdr:nvSpPr>
        <xdr:cNvPr id="579" name="テキスト ボックス 578"/>
        <xdr:cNvSpPr txBox="1"/>
      </xdr:nvSpPr>
      <xdr:spPr>
        <a:xfrm>
          <a:off x="13436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80" name="フローチャート: 判断 579"/>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31329</xdr:rowOff>
    </xdr:from>
    <xdr:ext cx="534377" cy="259045"/>
    <xdr:sp macro="" textlink="">
      <xdr:nvSpPr>
        <xdr:cNvPr id="581" name="テキスト ボックス 580"/>
        <xdr:cNvSpPr txBox="1"/>
      </xdr:nvSpPr>
      <xdr:spPr>
        <a:xfrm>
          <a:off x="12547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851</xdr:rowOff>
    </xdr:from>
    <xdr:to>
      <xdr:col>85</xdr:col>
      <xdr:colOff>177800</xdr:colOff>
      <xdr:row>56</xdr:row>
      <xdr:rowOff>102451</xdr:rowOff>
    </xdr:to>
    <xdr:sp macro="" textlink="">
      <xdr:nvSpPr>
        <xdr:cNvPr id="587" name="楕円 586"/>
        <xdr:cNvSpPr/>
      </xdr:nvSpPr>
      <xdr:spPr>
        <a:xfrm>
          <a:off x="16268700" y="96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150728</xdr:rowOff>
    </xdr:from>
    <xdr:ext cx="534377" cy="259045"/>
    <xdr:sp macro="" textlink="">
      <xdr:nvSpPr>
        <xdr:cNvPr id="588" name="教育費該当値テキスト"/>
        <xdr:cNvSpPr txBox="1"/>
      </xdr:nvSpPr>
      <xdr:spPr>
        <a:xfrm>
          <a:off x="16370300" y="95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2051</xdr:rowOff>
    </xdr:from>
    <xdr:to>
      <xdr:col>81</xdr:col>
      <xdr:colOff>101600</xdr:colOff>
      <xdr:row>56</xdr:row>
      <xdr:rowOff>103651</xdr:rowOff>
    </xdr:to>
    <xdr:sp macro="" textlink="">
      <xdr:nvSpPr>
        <xdr:cNvPr id="589" name="楕円 588"/>
        <xdr:cNvSpPr/>
      </xdr:nvSpPr>
      <xdr:spPr>
        <a:xfrm>
          <a:off x="15430500" y="96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94778</xdr:rowOff>
    </xdr:from>
    <xdr:ext cx="534377" cy="259045"/>
    <xdr:sp macro="" textlink="">
      <xdr:nvSpPr>
        <xdr:cNvPr id="590" name="テキスト ボックス 589"/>
        <xdr:cNvSpPr txBox="1"/>
      </xdr:nvSpPr>
      <xdr:spPr>
        <a:xfrm>
          <a:off x="15201411" y="96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4642</xdr:rowOff>
    </xdr:from>
    <xdr:to>
      <xdr:col>76</xdr:col>
      <xdr:colOff>165100</xdr:colOff>
      <xdr:row>56</xdr:row>
      <xdr:rowOff>106242</xdr:rowOff>
    </xdr:to>
    <xdr:sp macro="" textlink="">
      <xdr:nvSpPr>
        <xdr:cNvPr id="591" name="楕円 590"/>
        <xdr:cNvSpPr/>
      </xdr:nvSpPr>
      <xdr:spPr>
        <a:xfrm>
          <a:off x="14541500" y="96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97369</xdr:rowOff>
    </xdr:from>
    <xdr:ext cx="534377" cy="259045"/>
    <xdr:sp macro="" textlink="">
      <xdr:nvSpPr>
        <xdr:cNvPr id="592" name="テキスト ボックス 591"/>
        <xdr:cNvSpPr txBox="1"/>
      </xdr:nvSpPr>
      <xdr:spPr>
        <a:xfrm>
          <a:off x="14325111" y="96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43314</xdr:rowOff>
    </xdr:from>
    <xdr:to>
      <xdr:col>72</xdr:col>
      <xdr:colOff>38100</xdr:colOff>
      <xdr:row>55</xdr:row>
      <xdr:rowOff>144914</xdr:rowOff>
    </xdr:to>
    <xdr:sp macro="" textlink="">
      <xdr:nvSpPr>
        <xdr:cNvPr id="593" name="楕円 592"/>
        <xdr:cNvSpPr/>
      </xdr:nvSpPr>
      <xdr:spPr>
        <a:xfrm>
          <a:off x="13652500" y="94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136041</xdr:rowOff>
    </xdr:from>
    <xdr:ext cx="534377" cy="259045"/>
    <xdr:sp macro="" textlink="">
      <xdr:nvSpPr>
        <xdr:cNvPr id="594" name="テキスト ボックス 593"/>
        <xdr:cNvSpPr txBox="1"/>
      </xdr:nvSpPr>
      <xdr:spPr>
        <a:xfrm>
          <a:off x="13436111" y="95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31026</xdr:rowOff>
    </xdr:from>
    <xdr:to>
      <xdr:col>67</xdr:col>
      <xdr:colOff>101600</xdr:colOff>
      <xdr:row>55</xdr:row>
      <xdr:rowOff>132626</xdr:rowOff>
    </xdr:to>
    <xdr:sp macro="" textlink="">
      <xdr:nvSpPr>
        <xdr:cNvPr id="595" name="楕円 594"/>
        <xdr:cNvSpPr/>
      </xdr:nvSpPr>
      <xdr:spPr>
        <a:xfrm>
          <a:off x="12763500" y="94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123753</xdr:rowOff>
    </xdr:from>
    <xdr:ext cx="534377" cy="259045"/>
    <xdr:sp macro="" textlink="">
      <xdr:nvSpPr>
        <xdr:cNvPr id="596" name="テキスト ボックス 595"/>
        <xdr:cNvSpPr txBox="1"/>
      </xdr:nvSpPr>
      <xdr:spPr>
        <a:xfrm>
          <a:off x="12547111" y="955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8" name="直線コネクタ 617"/>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9" name="災害復旧費最小値テキスト"/>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20" name="直線コネクタ 619"/>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1" name="災害復旧費最大値テキスト"/>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2" name="直線コネクタ 621"/>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33362</xdr:rowOff>
    </xdr:from>
    <xdr:to>
      <xdr:col>85</xdr:col>
      <xdr:colOff>127000</xdr:colOff>
      <xdr:row>79</xdr:row>
      <xdr:rowOff>38240</xdr:rowOff>
    </xdr:to>
    <xdr:cxnSp macro="">
      <xdr:nvCxnSpPr>
        <xdr:cNvPr id="623" name="直線コネクタ 622"/>
        <xdr:cNvCxnSpPr/>
      </xdr:nvCxnSpPr>
      <xdr:spPr>
        <a:xfrm>
          <a:off x="15481300" y="13577912"/>
          <a:ext cx="8382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43883</xdr:rowOff>
    </xdr:from>
    <xdr:ext cx="469744" cy="259045"/>
    <xdr:sp macro="" textlink="">
      <xdr:nvSpPr>
        <xdr:cNvPr id="624" name="災害復旧費平均値テキスト"/>
        <xdr:cNvSpPr txBox="1"/>
      </xdr:nvSpPr>
      <xdr:spPr>
        <a:xfrm>
          <a:off x="16370300" y="1324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5" name="フローチャート: 判断 624"/>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33362</xdr:rowOff>
    </xdr:from>
    <xdr:to>
      <xdr:col>81</xdr:col>
      <xdr:colOff>50800</xdr:colOff>
      <xdr:row>79</xdr:row>
      <xdr:rowOff>37212</xdr:rowOff>
    </xdr:to>
    <xdr:cxnSp macro="">
      <xdr:nvCxnSpPr>
        <xdr:cNvPr id="626" name="直線コネクタ 625"/>
        <xdr:cNvCxnSpPr/>
      </xdr:nvCxnSpPr>
      <xdr:spPr>
        <a:xfrm flipV="1">
          <a:off x="14592300" y="13577912"/>
          <a:ext cx="889000" cy="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7" name="フローチャート: 判断 626"/>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8" name="テキスト ボックス 627"/>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37212</xdr:rowOff>
    </xdr:from>
    <xdr:to>
      <xdr:col>76</xdr:col>
      <xdr:colOff>114300</xdr:colOff>
      <xdr:row>79</xdr:row>
      <xdr:rowOff>39382</xdr:rowOff>
    </xdr:to>
    <xdr:cxnSp macro="">
      <xdr:nvCxnSpPr>
        <xdr:cNvPr id="629" name="直線コネクタ 628"/>
        <xdr:cNvCxnSpPr/>
      </xdr:nvCxnSpPr>
      <xdr:spPr>
        <a:xfrm flipV="1">
          <a:off x="13703300" y="13581762"/>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30" name="フローチャート: 判断 629"/>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1" name="テキスト ボックス 630"/>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39382</xdr:rowOff>
    </xdr:from>
    <xdr:to>
      <xdr:col>71</xdr:col>
      <xdr:colOff>177800</xdr:colOff>
      <xdr:row>79</xdr:row>
      <xdr:rowOff>39915</xdr:rowOff>
    </xdr:to>
    <xdr:cxnSp macro="">
      <xdr:nvCxnSpPr>
        <xdr:cNvPr id="632" name="直線コネクタ 631"/>
        <xdr:cNvCxnSpPr/>
      </xdr:nvCxnSpPr>
      <xdr:spPr>
        <a:xfrm flipV="1">
          <a:off x="12814300" y="1358393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3" name="フローチャート: 判断 632"/>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4" name="テキスト ボックス 633"/>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5" name="フローチャート: 判断 634"/>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6" name="テキスト ボックス 635"/>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158890</xdr:rowOff>
    </xdr:from>
    <xdr:to>
      <xdr:col>85</xdr:col>
      <xdr:colOff>177800</xdr:colOff>
      <xdr:row>79</xdr:row>
      <xdr:rowOff>89040</xdr:rowOff>
    </xdr:to>
    <xdr:sp macro="" textlink="">
      <xdr:nvSpPr>
        <xdr:cNvPr id="642" name="楕円 641"/>
        <xdr:cNvSpPr/>
      </xdr:nvSpPr>
      <xdr:spPr>
        <a:xfrm>
          <a:off x="16268700" y="135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73817</xdr:rowOff>
    </xdr:from>
    <xdr:ext cx="378565" cy="259045"/>
    <xdr:sp macro="" textlink="">
      <xdr:nvSpPr>
        <xdr:cNvPr id="643" name="災害復旧費該当値テキスト"/>
        <xdr:cNvSpPr txBox="1"/>
      </xdr:nvSpPr>
      <xdr:spPr>
        <a:xfrm>
          <a:off x="16370300" y="1344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154012</xdr:rowOff>
    </xdr:from>
    <xdr:to>
      <xdr:col>81</xdr:col>
      <xdr:colOff>101600</xdr:colOff>
      <xdr:row>79</xdr:row>
      <xdr:rowOff>84162</xdr:rowOff>
    </xdr:to>
    <xdr:sp macro="" textlink="">
      <xdr:nvSpPr>
        <xdr:cNvPr id="644" name="楕円 643"/>
        <xdr:cNvSpPr/>
      </xdr:nvSpPr>
      <xdr:spPr>
        <a:xfrm>
          <a:off x="15430500" y="135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75289</xdr:rowOff>
    </xdr:from>
    <xdr:ext cx="378565" cy="259045"/>
    <xdr:sp macro="" textlink="">
      <xdr:nvSpPr>
        <xdr:cNvPr id="645" name="テキスト ボックス 644"/>
        <xdr:cNvSpPr txBox="1"/>
      </xdr:nvSpPr>
      <xdr:spPr>
        <a:xfrm>
          <a:off x="15279317" y="1361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157862</xdr:rowOff>
    </xdr:from>
    <xdr:to>
      <xdr:col>76</xdr:col>
      <xdr:colOff>165100</xdr:colOff>
      <xdr:row>79</xdr:row>
      <xdr:rowOff>88012</xdr:rowOff>
    </xdr:to>
    <xdr:sp macro="" textlink="">
      <xdr:nvSpPr>
        <xdr:cNvPr id="646" name="楕円 645"/>
        <xdr:cNvSpPr/>
      </xdr:nvSpPr>
      <xdr:spPr>
        <a:xfrm>
          <a:off x="14541500" y="135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79139</xdr:rowOff>
    </xdr:from>
    <xdr:ext cx="378565" cy="259045"/>
    <xdr:sp macro="" textlink="">
      <xdr:nvSpPr>
        <xdr:cNvPr id="647" name="テキスト ボックス 646"/>
        <xdr:cNvSpPr txBox="1"/>
      </xdr:nvSpPr>
      <xdr:spPr>
        <a:xfrm>
          <a:off x="14403017" y="1362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160032</xdr:rowOff>
    </xdr:from>
    <xdr:to>
      <xdr:col>72</xdr:col>
      <xdr:colOff>38100</xdr:colOff>
      <xdr:row>79</xdr:row>
      <xdr:rowOff>90182</xdr:rowOff>
    </xdr:to>
    <xdr:sp macro="" textlink="">
      <xdr:nvSpPr>
        <xdr:cNvPr id="648" name="楕円 647"/>
        <xdr:cNvSpPr/>
      </xdr:nvSpPr>
      <xdr:spPr>
        <a:xfrm>
          <a:off x="13652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81309</xdr:rowOff>
    </xdr:from>
    <xdr:ext cx="378565" cy="259045"/>
    <xdr:sp macro="" textlink="">
      <xdr:nvSpPr>
        <xdr:cNvPr id="649" name="テキスト ボックス 648"/>
        <xdr:cNvSpPr txBox="1"/>
      </xdr:nvSpPr>
      <xdr:spPr>
        <a:xfrm>
          <a:off x="13514017" y="1362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160565</xdr:rowOff>
    </xdr:from>
    <xdr:to>
      <xdr:col>67</xdr:col>
      <xdr:colOff>101600</xdr:colOff>
      <xdr:row>79</xdr:row>
      <xdr:rowOff>90715</xdr:rowOff>
    </xdr:to>
    <xdr:sp macro="" textlink="">
      <xdr:nvSpPr>
        <xdr:cNvPr id="650" name="楕円 649"/>
        <xdr:cNvSpPr/>
      </xdr:nvSpPr>
      <xdr:spPr>
        <a:xfrm>
          <a:off x="12763500" y="13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81842</xdr:rowOff>
    </xdr:from>
    <xdr:ext cx="378565" cy="259045"/>
    <xdr:sp macro="" textlink="">
      <xdr:nvSpPr>
        <xdr:cNvPr id="651" name="テキスト ボックス 650"/>
        <xdr:cNvSpPr txBox="1"/>
      </xdr:nvSpPr>
      <xdr:spPr>
        <a:xfrm>
          <a:off x="12625017" y="13626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133953</xdr:rowOff>
    </xdr:from>
    <xdr:to>
      <xdr:col>85</xdr:col>
      <xdr:colOff>127000</xdr:colOff>
      <xdr:row>98</xdr:row>
      <xdr:rowOff>144435</xdr:rowOff>
    </xdr:to>
    <xdr:cxnSp macro="">
      <xdr:nvCxnSpPr>
        <xdr:cNvPr id="681" name="直線コネクタ 680"/>
        <xdr:cNvCxnSpPr/>
      </xdr:nvCxnSpPr>
      <xdr:spPr>
        <a:xfrm flipV="1">
          <a:off x="15481300" y="16936053"/>
          <a:ext cx="8382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51198</xdr:rowOff>
    </xdr:from>
    <xdr:ext cx="534377" cy="259045"/>
    <xdr:sp macro="" textlink="">
      <xdr:nvSpPr>
        <xdr:cNvPr id="682" name="公債費平均値テキスト"/>
        <xdr:cNvSpPr txBox="1"/>
      </xdr:nvSpPr>
      <xdr:spPr>
        <a:xfrm>
          <a:off x="16370300" y="16338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144435</xdr:rowOff>
    </xdr:from>
    <xdr:to>
      <xdr:col>81</xdr:col>
      <xdr:colOff>50800</xdr:colOff>
      <xdr:row>98</xdr:row>
      <xdr:rowOff>156322</xdr:rowOff>
    </xdr:to>
    <xdr:cxnSp macro="">
      <xdr:nvCxnSpPr>
        <xdr:cNvPr id="684" name="直線コネクタ 683"/>
        <xdr:cNvCxnSpPr/>
      </xdr:nvCxnSpPr>
      <xdr:spPr>
        <a:xfrm flipV="1">
          <a:off x="14592300" y="1694653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137989</xdr:rowOff>
    </xdr:from>
    <xdr:ext cx="534377" cy="259045"/>
    <xdr:sp macro="" textlink="">
      <xdr:nvSpPr>
        <xdr:cNvPr id="686" name="テキスト ボックス 685"/>
        <xdr:cNvSpPr txBox="1"/>
      </xdr:nvSpPr>
      <xdr:spPr>
        <a:xfrm>
          <a:off x="15201411" y="162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156322</xdr:rowOff>
    </xdr:from>
    <xdr:to>
      <xdr:col>76</xdr:col>
      <xdr:colOff>114300</xdr:colOff>
      <xdr:row>99</xdr:row>
      <xdr:rowOff>19456</xdr:rowOff>
    </xdr:to>
    <xdr:cxnSp macro="">
      <xdr:nvCxnSpPr>
        <xdr:cNvPr id="687" name="直線コネクタ 686"/>
        <xdr:cNvCxnSpPr/>
      </xdr:nvCxnSpPr>
      <xdr:spPr>
        <a:xfrm flipV="1">
          <a:off x="13703300" y="16958422"/>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106997</xdr:rowOff>
    </xdr:from>
    <xdr:ext cx="534377" cy="259045"/>
    <xdr:sp macro="" textlink="">
      <xdr:nvSpPr>
        <xdr:cNvPr id="689" name="テキスト ボックス 688"/>
        <xdr:cNvSpPr txBox="1"/>
      </xdr:nvSpPr>
      <xdr:spPr>
        <a:xfrm>
          <a:off x="14325111" y="1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19456</xdr:rowOff>
    </xdr:from>
    <xdr:to>
      <xdr:col>71</xdr:col>
      <xdr:colOff>177800</xdr:colOff>
      <xdr:row>99</xdr:row>
      <xdr:rowOff>42317</xdr:rowOff>
    </xdr:to>
    <xdr:cxnSp macro="">
      <xdr:nvCxnSpPr>
        <xdr:cNvPr id="690" name="直線コネクタ 689"/>
        <xdr:cNvCxnSpPr/>
      </xdr:nvCxnSpPr>
      <xdr:spPr>
        <a:xfrm flipV="1">
          <a:off x="12814300" y="1699300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4977</xdr:rowOff>
    </xdr:from>
    <xdr:ext cx="534377" cy="259045"/>
    <xdr:sp macro="" textlink="">
      <xdr:nvSpPr>
        <xdr:cNvPr id="692" name="テキスト ボックス 691"/>
        <xdr:cNvSpPr txBox="1"/>
      </xdr:nvSpPr>
      <xdr:spPr>
        <a:xfrm>
          <a:off x="13436111" y="162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156148</xdr:rowOff>
    </xdr:from>
    <xdr:ext cx="534377" cy="259045"/>
    <xdr:sp macro="" textlink="">
      <xdr:nvSpPr>
        <xdr:cNvPr id="694" name="テキスト ボックス 693"/>
        <xdr:cNvSpPr txBox="1"/>
      </xdr:nvSpPr>
      <xdr:spPr>
        <a:xfrm>
          <a:off x="12547111" y="162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83153</xdr:rowOff>
    </xdr:from>
    <xdr:to>
      <xdr:col>85</xdr:col>
      <xdr:colOff>177800</xdr:colOff>
      <xdr:row>99</xdr:row>
      <xdr:rowOff>13303</xdr:rowOff>
    </xdr:to>
    <xdr:sp macro="" textlink="">
      <xdr:nvSpPr>
        <xdr:cNvPr id="700" name="楕円 699"/>
        <xdr:cNvSpPr/>
      </xdr:nvSpPr>
      <xdr:spPr>
        <a:xfrm>
          <a:off x="16268700" y="168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169530</xdr:rowOff>
    </xdr:from>
    <xdr:ext cx="534377" cy="259045"/>
    <xdr:sp macro="" textlink="">
      <xdr:nvSpPr>
        <xdr:cNvPr id="701" name="公債費該当値テキスト"/>
        <xdr:cNvSpPr txBox="1"/>
      </xdr:nvSpPr>
      <xdr:spPr>
        <a:xfrm>
          <a:off x="16370300" y="168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93635</xdr:rowOff>
    </xdr:from>
    <xdr:to>
      <xdr:col>81</xdr:col>
      <xdr:colOff>101600</xdr:colOff>
      <xdr:row>99</xdr:row>
      <xdr:rowOff>23785</xdr:rowOff>
    </xdr:to>
    <xdr:sp macro="" textlink="">
      <xdr:nvSpPr>
        <xdr:cNvPr id="702" name="楕円 701"/>
        <xdr:cNvSpPr/>
      </xdr:nvSpPr>
      <xdr:spPr>
        <a:xfrm>
          <a:off x="15430500" y="168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99</xdr:row>
      <xdr:rowOff>14912</xdr:rowOff>
    </xdr:from>
    <xdr:ext cx="534377" cy="259045"/>
    <xdr:sp macro="" textlink="">
      <xdr:nvSpPr>
        <xdr:cNvPr id="703" name="テキスト ボックス 702"/>
        <xdr:cNvSpPr txBox="1"/>
      </xdr:nvSpPr>
      <xdr:spPr>
        <a:xfrm>
          <a:off x="15201411" y="1698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105522</xdr:rowOff>
    </xdr:from>
    <xdr:to>
      <xdr:col>76</xdr:col>
      <xdr:colOff>165100</xdr:colOff>
      <xdr:row>99</xdr:row>
      <xdr:rowOff>35672</xdr:rowOff>
    </xdr:to>
    <xdr:sp macro="" textlink="">
      <xdr:nvSpPr>
        <xdr:cNvPr id="704" name="楕円 703"/>
        <xdr:cNvSpPr/>
      </xdr:nvSpPr>
      <xdr:spPr>
        <a:xfrm>
          <a:off x="14541500" y="169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26799</xdr:rowOff>
    </xdr:from>
    <xdr:ext cx="534377" cy="259045"/>
    <xdr:sp macro="" textlink="">
      <xdr:nvSpPr>
        <xdr:cNvPr id="705" name="テキスト ボックス 704"/>
        <xdr:cNvSpPr txBox="1"/>
      </xdr:nvSpPr>
      <xdr:spPr>
        <a:xfrm>
          <a:off x="14325111" y="1700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140106</xdr:rowOff>
    </xdr:from>
    <xdr:to>
      <xdr:col>72</xdr:col>
      <xdr:colOff>38100</xdr:colOff>
      <xdr:row>99</xdr:row>
      <xdr:rowOff>70256</xdr:rowOff>
    </xdr:to>
    <xdr:sp macro="" textlink="">
      <xdr:nvSpPr>
        <xdr:cNvPr id="706" name="楕円 705"/>
        <xdr:cNvSpPr/>
      </xdr:nvSpPr>
      <xdr:spPr>
        <a:xfrm>
          <a:off x="13652500" y="169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61383</xdr:rowOff>
    </xdr:from>
    <xdr:ext cx="534377" cy="259045"/>
    <xdr:sp macro="" textlink="">
      <xdr:nvSpPr>
        <xdr:cNvPr id="707" name="テキスト ボックス 706"/>
        <xdr:cNvSpPr txBox="1"/>
      </xdr:nvSpPr>
      <xdr:spPr>
        <a:xfrm>
          <a:off x="13436111" y="1703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162967</xdr:rowOff>
    </xdr:from>
    <xdr:to>
      <xdr:col>67</xdr:col>
      <xdr:colOff>101600</xdr:colOff>
      <xdr:row>99</xdr:row>
      <xdr:rowOff>93117</xdr:rowOff>
    </xdr:to>
    <xdr:sp macro="" textlink="">
      <xdr:nvSpPr>
        <xdr:cNvPr id="708" name="楕円 707"/>
        <xdr:cNvSpPr/>
      </xdr:nvSpPr>
      <xdr:spPr>
        <a:xfrm>
          <a:off x="12763500" y="169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84244</xdr:rowOff>
    </xdr:from>
    <xdr:ext cx="534377" cy="259045"/>
    <xdr:sp macro="" textlink="">
      <xdr:nvSpPr>
        <xdr:cNvPr id="709" name="テキスト ボックス 708"/>
        <xdr:cNvSpPr txBox="1"/>
      </xdr:nvSpPr>
      <xdr:spPr>
        <a:xfrm>
          <a:off x="12547111" y="1705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年度の歳出決算総額は、県民一人当たり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２６１，８９４</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構成項目のなかで一番のウエイトを占める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児童生徒の減少等により教職員数が減少したことなどから人件費が減少し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た一方</a:t>
          </a:r>
          <a:r>
            <a:rPr kumimoji="1" lang="ja-JP" altLang="ja-JP" sz="1100">
              <a:solidFill>
                <a:schemeClr val="dk1"/>
              </a:solidFill>
              <a:effectLst/>
              <a:latin typeface="+mn-lt"/>
              <a:ea typeface="+mn-ea"/>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高等学校施設整備事業が増加したことなどから、６６，６６２円となった。</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民生費は、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介護給付費県負担金や後期高齢者医療給付費県負担金などの社会保障関係経費が依然として増加していることから、</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４７，７７３</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なお、総務費が大幅に</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したのは、平成３０年度</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は、当該年度まで存在した</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千葉県企業土地管理局の残余資金を原資に、今後の社会資本整備に用いるため、新たに「社会資本整備等推進基金」を造成（３１９億円）したこと</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から、一時的に上昇したことに</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財政調整基金は、財政健全化計画に基づき、これまで着実に積み立ててきた結果、</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令和元年</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度末の残高は約</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５０６</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また、実質収支については、行財政改革を着実に進め、継続的に黒字を確保している。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今後も、行政改革計画・財政健全化計画に基づき、引き続き、適正な定員管理の推進や給与水準の適正化を図るとともに、事務事業の見直し等に取り組み、健全な財政運営に努めていく。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千葉県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一般会計等の実質収支は黒字で推移するとともに、各公営企業会計においても資金不足は発生していないことから、連結実質赤字比率も黒字で推移している。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今後も引き続き、公営企業会計等を含む県全体の健全な財政運営を行う。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お、平成２８年度に「造成土地整理事業会計」及び「土地造成整備事業会計」を統合し「造成土地管理事業会計」を設置しており、平成２７年度までの数値においては、廃止した「造成土地整理事業会計」及び「土地造成整備事業会計」は「その他会計」に区分され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396" t="s">
        <v>77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75" thickBot="1" x14ac:dyDescent="0.2">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397" t="s">
        <v>79</v>
      </c>
      <c r="C3" s="398"/>
      <c r="D3" s="399"/>
      <c r="E3" s="399"/>
      <c r="F3" s="399"/>
      <c r="G3" s="399"/>
      <c r="H3" s="399"/>
      <c r="I3" s="399"/>
      <c r="J3" s="399"/>
      <c r="K3" s="399"/>
      <c r="L3" s="399" t="s">
        <v>80</v>
      </c>
      <c r="M3" s="399"/>
      <c r="N3" s="399"/>
      <c r="O3" s="399"/>
      <c r="P3" s="399"/>
      <c r="Q3" s="399"/>
      <c r="R3" s="403"/>
      <c r="S3" s="403"/>
      <c r="T3" s="403"/>
      <c r="U3" s="403"/>
      <c r="V3" s="404"/>
      <c r="W3" s="410" t="s">
        <v>81</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82</v>
      </c>
      <c r="BO3" s="417"/>
      <c r="BP3" s="417"/>
      <c r="BQ3" s="417"/>
      <c r="BR3" s="417"/>
      <c r="BS3" s="417"/>
      <c r="BT3" s="417"/>
      <c r="BU3" s="418"/>
      <c r="BV3" s="416" t="s">
        <v>83</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84</v>
      </c>
      <c r="CU3" s="417"/>
      <c r="CV3" s="417"/>
      <c r="CW3" s="417"/>
      <c r="CX3" s="417"/>
      <c r="CY3" s="417"/>
      <c r="CZ3" s="417"/>
      <c r="DA3" s="418"/>
      <c r="DB3" s="416" t="s">
        <v>85</v>
      </c>
      <c r="DC3" s="417"/>
      <c r="DD3" s="417"/>
      <c r="DE3" s="417"/>
      <c r="DF3" s="417"/>
      <c r="DG3" s="417"/>
      <c r="DH3" s="417"/>
      <c r="DI3" s="418"/>
      <c r="DJ3" s="158"/>
      <c r="DK3" s="158"/>
      <c r="DL3" s="158"/>
      <c r="DM3" s="158"/>
      <c r="DN3" s="158"/>
      <c r="DO3" s="158"/>
    </row>
    <row r="4" spans="1:119" ht="18.75" customHeight="1" x14ac:dyDescent="0.15">
      <c r="A4" s="159"/>
      <c r="B4" s="400"/>
      <c r="C4" s="401"/>
      <c r="D4" s="402"/>
      <c r="E4" s="402"/>
      <c r="F4" s="402"/>
      <c r="G4" s="402"/>
      <c r="H4" s="402"/>
      <c r="I4" s="402"/>
      <c r="J4" s="402"/>
      <c r="K4" s="402"/>
      <c r="L4" s="402"/>
      <c r="M4" s="402"/>
      <c r="N4" s="402"/>
      <c r="O4" s="402"/>
      <c r="P4" s="402"/>
      <c r="Q4" s="402"/>
      <c r="R4" s="405"/>
      <c r="S4" s="405"/>
      <c r="T4" s="405"/>
      <c r="U4" s="405"/>
      <c r="V4" s="406"/>
      <c r="W4" s="470" t="s">
        <v>86</v>
      </c>
      <c r="X4" s="471"/>
      <c r="Y4" s="472"/>
      <c r="Z4" s="479" t="s">
        <v>1</v>
      </c>
      <c r="AA4" s="457"/>
      <c r="AB4" s="457"/>
      <c r="AC4" s="457"/>
      <c r="AD4" s="457"/>
      <c r="AE4" s="457"/>
      <c r="AF4" s="457"/>
      <c r="AG4" s="457"/>
      <c r="AH4" s="458"/>
      <c r="AI4" s="479" t="s">
        <v>87</v>
      </c>
      <c r="AJ4" s="482"/>
      <c r="AK4" s="482"/>
      <c r="AL4" s="482"/>
      <c r="AM4" s="482"/>
      <c r="AN4" s="482"/>
      <c r="AO4" s="482"/>
      <c r="AP4" s="483"/>
      <c r="AQ4" s="487" t="s">
        <v>88</v>
      </c>
      <c r="AR4" s="488"/>
      <c r="AS4" s="482"/>
      <c r="AT4" s="482"/>
      <c r="AU4" s="482"/>
      <c r="AV4" s="482"/>
      <c r="AW4" s="482"/>
      <c r="AX4" s="482"/>
      <c r="AY4" s="489"/>
      <c r="AZ4" s="440" t="s">
        <v>89</v>
      </c>
      <c r="BA4" s="441"/>
      <c r="BB4" s="441"/>
      <c r="BC4" s="441"/>
      <c r="BD4" s="441"/>
      <c r="BE4" s="441"/>
      <c r="BF4" s="441"/>
      <c r="BG4" s="441"/>
      <c r="BH4" s="441"/>
      <c r="BI4" s="441"/>
      <c r="BJ4" s="441"/>
      <c r="BK4" s="441"/>
      <c r="BL4" s="441"/>
      <c r="BM4" s="442"/>
      <c r="BN4" s="419">
        <v>1709086222</v>
      </c>
      <c r="BO4" s="420"/>
      <c r="BP4" s="420"/>
      <c r="BQ4" s="420"/>
      <c r="BR4" s="420"/>
      <c r="BS4" s="420"/>
      <c r="BT4" s="420"/>
      <c r="BU4" s="421"/>
      <c r="BV4" s="419">
        <v>1721995324</v>
      </c>
      <c r="BW4" s="420"/>
      <c r="BX4" s="420"/>
      <c r="BY4" s="420"/>
      <c r="BZ4" s="420"/>
      <c r="CA4" s="420"/>
      <c r="CB4" s="420"/>
      <c r="CC4" s="421"/>
      <c r="CD4" s="422" t="s">
        <v>90</v>
      </c>
      <c r="CE4" s="423"/>
      <c r="CF4" s="423"/>
      <c r="CG4" s="423"/>
      <c r="CH4" s="423"/>
      <c r="CI4" s="423"/>
      <c r="CJ4" s="423"/>
      <c r="CK4" s="423"/>
      <c r="CL4" s="423"/>
      <c r="CM4" s="423"/>
      <c r="CN4" s="423"/>
      <c r="CO4" s="423"/>
      <c r="CP4" s="423"/>
      <c r="CQ4" s="423"/>
      <c r="CR4" s="423"/>
      <c r="CS4" s="424"/>
      <c r="CT4" s="425">
        <v>1.6</v>
      </c>
      <c r="CU4" s="426"/>
      <c r="CV4" s="426"/>
      <c r="CW4" s="426"/>
      <c r="CX4" s="426"/>
      <c r="CY4" s="426"/>
      <c r="CZ4" s="426"/>
      <c r="DA4" s="427"/>
      <c r="DB4" s="425">
        <v>0.9</v>
      </c>
      <c r="DC4" s="426"/>
      <c r="DD4" s="426"/>
      <c r="DE4" s="426"/>
      <c r="DF4" s="426"/>
      <c r="DG4" s="426"/>
      <c r="DH4" s="426"/>
      <c r="DI4" s="427"/>
      <c r="DJ4" s="158"/>
      <c r="DK4" s="158"/>
      <c r="DL4" s="158"/>
      <c r="DM4" s="158"/>
      <c r="DN4" s="158"/>
      <c r="DO4" s="158"/>
    </row>
    <row r="5" spans="1:119" ht="18.75" customHeight="1" thickBot="1" x14ac:dyDescent="0.2">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91</v>
      </c>
      <c r="BA5" s="429"/>
      <c r="BB5" s="429"/>
      <c r="BC5" s="429"/>
      <c r="BD5" s="429"/>
      <c r="BE5" s="429"/>
      <c r="BF5" s="429"/>
      <c r="BG5" s="429"/>
      <c r="BH5" s="429"/>
      <c r="BI5" s="429"/>
      <c r="BJ5" s="429"/>
      <c r="BK5" s="429"/>
      <c r="BL5" s="429"/>
      <c r="BM5" s="430"/>
      <c r="BN5" s="431">
        <v>1655110824</v>
      </c>
      <c r="BO5" s="432"/>
      <c r="BP5" s="432"/>
      <c r="BQ5" s="432"/>
      <c r="BR5" s="432"/>
      <c r="BS5" s="432"/>
      <c r="BT5" s="432"/>
      <c r="BU5" s="433"/>
      <c r="BV5" s="431">
        <v>1698567724</v>
      </c>
      <c r="BW5" s="432"/>
      <c r="BX5" s="432"/>
      <c r="BY5" s="432"/>
      <c r="BZ5" s="432"/>
      <c r="CA5" s="432"/>
      <c r="CB5" s="432"/>
      <c r="CC5" s="433"/>
      <c r="CD5" s="434" t="s">
        <v>92</v>
      </c>
      <c r="CE5" s="435"/>
      <c r="CF5" s="435"/>
      <c r="CG5" s="435"/>
      <c r="CH5" s="435"/>
      <c r="CI5" s="435"/>
      <c r="CJ5" s="435"/>
      <c r="CK5" s="435"/>
      <c r="CL5" s="435"/>
      <c r="CM5" s="435"/>
      <c r="CN5" s="435"/>
      <c r="CO5" s="435"/>
      <c r="CP5" s="435"/>
      <c r="CQ5" s="435"/>
      <c r="CR5" s="435"/>
      <c r="CS5" s="436"/>
      <c r="CT5" s="437">
        <v>97</v>
      </c>
      <c r="CU5" s="438"/>
      <c r="CV5" s="438"/>
      <c r="CW5" s="438"/>
      <c r="CX5" s="438"/>
      <c r="CY5" s="438"/>
      <c r="CZ5" s="438"/>
      <c r="DA5" s="439"/>
      <c r="DB5" s="437">
        <v>95.8</v>
      </c>
      <c r="DC5" s="438"/>
      <c r="DD5" s="438"/>
      <c r="DE5" s="438"/>
      <c r="DF5" s="438"/>
      <c r="DG5" s="438"/>
      <c r="DH5" s="438"/>
      <c r="DI5" s="439"/>
      <c r="DJ5" s="158"/>
      <c r="DK5" s="158"/>
      <c r="DL5" s="158"/>
      <c r="DM5" s="158"/>
      <c r="DN5" s="158"/>
      <c r="DO5" s="158"/>
    </row>
    <row r="6" spans="1:119" ht="18.75" customHeight="1" x14ac:dyDescent="0.15">
      <c r="A6" s="159"/>
      <c r="B6" s="416" t="s">
        <v>93</v>
      </c>
      <c r="C6" s="417"/>
      <c r="D6" s="417"/>
      <c r="E6" s="417"/>
      <c r="F6" s="417"/>
      <c r="G6" s="417"/>
      <c r="H6" s="417"/>
      <c r="I6" s="417"/>
      <c r="J6" s="417"/>
      <c r="K6" s="398"/>
      <c r="L6" s="399" t="s">
        <v>94</v>
      </c>
      <c r="M6" s="399"/>
      <c r="N6" s="399"/>
      <c r="O6" s="399"/>
      <c r="P6" s="399"/>
      <c r="Q6" s="399"/>
      <c r="R6" s="403"/>
      <c r="S6" s="403"/>
      <c r="T6" s="403"/>
      <c r="U6" s="403"/>
      <c r="V6" s="404"/>
      <c r="W6" s="473"/>
      <c r="X6" s="474"/>
      <c r="Y6" s="475"/>
      <c r="Z6" s="443" t="s">
        <v>95</v>
      </c>
      <c r="AA6" s="444"/>
      <c r="AB6" s="444"/>
      <c r="AC6" s="444"/>
      <c r="AD6" s="444"/>
      <c r="AE6" s="444"/>
      <c r="AF6" s="444"/>
      <c r="AG6" s="444"/>
      <c r="AH6" s="445"/>
      <c r="AI6" s="446">
        <v>1</v>
      </c>
      <c r="AJ6" s="447"/>
      <c r="AK6" s="447"/>
      <c r="AL6" s="447"/>
      <c r="AM6" s="447"/>
      <c r="AN6" s="447"/>
      <c r="AO6" s="447"/>
      <c r="AP6" s="448"/>
      <c r="AQ6" s="446">
        <v>13900</v>
      </c>
      <c r="AR6" s="447"/>
      <c r="AS6" s="447"/>
      <c r="AT6" s="447"/>
      <c r="AU6" s="447"/>
      <c r="AV6" s="447"/>
      <c r="AW6" s="447"/>
      <c r="AX6" s="447"/>
      <c r="AY6" s="449"/>
      <c r="AZ6" s="428" t="s">
        <v>96</v>
      </c>
      <c r="BA6" s="429"/>
      <c r="BB6" s="429"/>
      <c r="BC6" s="429"/>
      <c r="BD6" s="429"/>
      <c r="BE6" s="429"/>
      <c r="BF6" s="429"/>
      <c r="BG6" s="429"/>
      <c r="BH6" s="429"/>
      <c r="BI6" s="429"/>
      <c r="BJ6" s="429"/>
      <c r="BK6" s="429"/>
      <c r="BL6" s="429"/>
      <c r="BM6" s="430"/>
      <c r="BN6" s="431">
        <v>53975398</v>
      </c>
      <c r="BO6" s="432"/>
      <c r="BP6" s="432"/>
      <c r="BQ6" s="432"/>
      <c r="BR6" s="432"/>
      <c r="BS6" s="432"/>
      <c r="BT6" s="432"/>
      <c r="BU6" s="433"/>
      <c r="BV6" s="431">
        <v>23427600</v>
      </c>
      <c r="BW6" s="432"/>
      <c r="BX6" s="432"/>
      <c r="BY6" s="432"/>
      <c r="BZ6" s="432"/>
      <c r="CA6" s="432"/>
      <c r="CB6" s="432"/>
      <c r="CC6" s="433"/>
      <c r="CD6" s="434" t="s">
        <v>97</v>
      </c>
      <c r="CE6" s="435"/>
      <c r="CF6" s="435"/>
      <c r="CG6" s="435"/>
      <c r="CH6" s="435"/>
      <c r="CI6" s="435"/>
      <c r="CJ6" s="435"/>
      <c r="CK6" s="435"/>
      <c r="CL6" s="435"/>
      <c r="CM6" s="435"/>
      <c r="CN6" s="435"/>
      <c r="CO6" s="435"/>
      <c r="CP6" s="435"/>
      <c r="CQ6" s="435"/>
      <c r="CR6" s="435"/>
      <c r="CS6" s="436"/>
      <c r="CT6" s="453">
        <v>108.1</v>
      </c>
      <c r="CU6" s="454"/>
      <c r="CV6" s="454"/>
      <c r="CW6" s="454"/>
      <c r="CX6" s="454"/>
      <c r="CY6" s="454"/>
      <c r="CZ6" s="454"/>
      <c r="DA6" s="455"/>
      <c r="DB6" s="453">
        <v>107.3</v>
      </c>
      <c r="DC6" s="454"/>
      <c r="DD6" s="454"/>
      <c r="DE6" s="454"/>
      <c r="DF6" s="454"/>
      <c r="DG6" s="454"/>
      <c r="DH6" s="454"/>
      <c r="DI6" s="455"/>
      <c r="DJ6" s="158"/>
      <c r="DK6" s="158"/>
      <c r="DL6" s="158"/>
      <c r="DM6" s="158"/>
      <c r="DN6" s="158"/>
      <c r="DO6" s="158"/>
    </row>
    <row r="7" spans="1:119" ht="18.75" customHeight="1" x14ac:dyDescent="0.15">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98</v>
      </c>
      <c r="AA7" s="444"/>
      <c r="AB7" s="444"/>
      <c r="AC7" s="444"/>
      <c r="AD7" s="444"/>
      <c r="AE7" s="444"/>
      <c r="AF7" s="444"/>
      <c r="AG7" s="444"/>
      <c r="AH7" s="445"/>
      <c r="AI7" s="446">
        <v>2</v>
      </c>
      <c r="AJ7" s="447"/>
      <c r="AK7" s="447"/>
      <c r="AL7" s="447"/>
      <c r="AM7" s="447"/>
      <c r="AN7" s="447"/>
      <c r="AO7" s="447"/>
      <c r="AP7" s="448"/>
      <c r="AQ7" s="446">
        <v>11100</v>
      </c>
      <c r="AR7" s="447"/>
      <c r="AS7" s="447"/>
      <c r="AT7" s="447"/>
      <c r="AU7" s="447"/>
      <c r="AV7" s="447"/>
      <c r="AW7" s="447"/>
      <c r="AX7" s="447"/>
      <c r="AY7" s="449"/>
      <c r="AZ7" s="428" t="s">
        <v>99</v>
      </c>
      <c r="BA7" s="429"/>
      <c r="BB7" s="429"/>
      <c r="BC7" s="429"/>
      <c r="BD7" s="429"/>
      <c r="BE7" s="429"/>
      <c r="BF7" s="429"/>
      <c r="BG7" s="429"/>
      <c r="BH7" s="429"/>
      <c r="BI7" s="429"/>
      <c r="BJ7" s="429"/>
      <c r="BK7" s="429"/>
      <c r="BL7" s="429"/>
      <c r="BM7" s="430"/>
      <c r="BN7" s="431">
        <v>37088064</v>
      </c>
      <c r="BO7" s="432"/>
      <c r="BP7" s="432"/>
      <c r="BQ7" s="432"/>
      <c r="BR7" s="432"/>
      <c r="BS7" s="432"/>
      <c r="BT7" s="432"/>
      <c r="BU7" s="433"/>
      <c r="BV7" s="431">
        <v>13596633</v>
      </c>
      <c r="BW7" s="432"/>
      <c r="BX7" s="432"/>
      <c r="BY7" s="432"/>
      <c r="BZ7" s="432"/>
      <c r="CA7" s="432"/>
      <c r="CB7" s="432"/>
      <c r="CC7" s="433"/>
      <c r="CD7" s="434" t="s">
        <v>100</v>
      </c>
      <c r="CE7" s="435"/>
      <c r="CF7" s="435"/>
      <c r="CG7" s="435"/>
      <c r="CH7" s="435"/>
      <c r="CI7" s="435"/>
      <c r="CJ7" s="435"/>
      <c r="CK7" s="435"/>
      <c r="CL7" s="435"/>
      <c r="CM7" s="435"/>
      <c r="CN7" s="435"/>
      <c r="CO7" s="435"/>
      <c r="CP7" s="435"/>
      <c r="CQ7" s="435"/>
      <c r="CR7" s="435"/>
      <c r="CS7" s="436"/>
      <c r="CT7" s="431">
        <v>1063461359</v>
      </c>
      <c r="CU7" s="432"/>
      <c r="CV7" s="432"/>
      <c r="CW7" s="432"/>
      <c r="CX7" s="432"/>
      <c r="CY7" s="432"/>
      <c r="CZ7" s="432"/>
      <c r="DA7" s="433"/>
      <c r="DB7" s="431">
        <v>1053813908</v>
      </c>
      <c r="DC7" s="432"/>
      <c r="DD7" s="432"/>
      <c r="DE7" s="432"/>
      <c r="DF7" s="432"/>
      <c r="DG7" s="432"/>
      <c r="DH7" s="432"/>
      <c r="DI7" s="433"/>
      <c r="DJ7" s="158"/>
      <c r="DK7" s="158"/>
      <c r="DL7" s="158"/>
      <c r="DM7" s="158"/>
      <c r="DN7" s="158"/>
      <c r="DO7" s="158"/>
    </row>
    <row r="8" spans="1:119" ht="18.75" customHeight="1" thickBot="1" x14ac:dyDescent="0.2">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101</v>
      </c>
      <c r="AA8" s="444"/>
      <c r="AB8" s="444"/>
      <c r="AC8" s="444"/>
      <c r="AD8" s="444"/>
      <c r="AE8" s="444"/>
      <c r="AF8" s="444"/>
      <c r="AG8" s="444"/>
      <c r="AH8" s="445"/>
      <c r="AI8" s="446">
        <v>1</v>
      </c>
      <c r="AJ8" s="447"/>
      <c r="AK8" s="447"/>
      <c r="AL8" s="447"/>
      <c r="AM8" s="447"/>
      <c r="AN8" s="447"/>
      <c r="AO8" s="447"/>
      <c r="AP8" s="448"/>
      <c r="AQ8" s="446">
        <v>7760</v>
      </c>
      <c r="AR8" s="447"/>
      <c r="AS8" s="447"/>
      <c r="AT8" s="447"/>
      <c r="AU8" s="447"/>
      <c r="AV8" s="447"/>
      <c r="AW8" s="447"/>
      <c r="AX8" s="447"/>
      <c r="AY8" s="449"/>
      <c r="AZ8" s="428" t="s">
        <v>102</v>
      </c>
      <c r="BA8" s="429"/>
      <c r="BB8" s="429"/>
      <c r="BC8" s="429"/>
      <c r="BD8" s="429"/>
      <c r="BE8" s="429"/>
      <c r="BF8" s="429"/>
      <c r="BG8" s="429"/>
      <c r="BH8" s="429"/>
      <c r="BI8" s="429"/>
      <c r="BJ8" s="429"/>
      <c r="BK8" s="429"/>
      <c r="BL8" s="429"/>
      <c r="BM8" s="430"/>
      <c r="BN8" s="431">
        <v>16887334</v>
      </c>
      <c r="BO8" s="432"/>
      <c r="BP8" s="432"/>
      <c r="BQ8" s="432"/>
      <c r="BR8" s="432"/>
      <c r="BS8" s="432"/>
      <c r="BT8" s="432"/>
      <c r="BU8" s="433"/>
      <c r="BV8" s="431">
        <v>9830967</v>
      </c>
      <c r="BW8" s="432"/>
      <c r="BX8" s="432"/>
      <c r="BY8" s="432"/>
      <c r="BZ8" s="432"/>
      <c r="CA8" s="432"/>
      <c r="CB8" s="432"/>
      <c r="CC8" s="433"/>
      <c r="CD8" s="434" t="s">
        <v>103</v>
      </c>
      <c r="CE8" s="435"/>
      <c r="CF8" s="435"/>
      <c r="CG8" s="435"/>
      <c r="CH8" s="435"/>
      <c r="CI8" s="435"/>
      <c r="CJ8" s="435"/>
      <c r="CK8" s="435"/>
      <c r="CL8" s="435"/>
      <c r="CM8" s="435"/>
      <c r="CN8" s="435"/>
      <c r="CO8" s="435"/>
      <c r="CP8" s="435"/>
      <c r="CQ8" s="435"/>
      <c r="CR8" s="435"/>
      <c r="CS8" s="436"/>
      <c r="CT8" s="450">
        <v>0.77875000000000005</v>
      </c>
      <c r="CU8" s="451"/>
      <c r="CV8" s="451"/>
      <c r="CW8" s="451"/>
      <c r="CX8" s="451"/>
      <c r="CY8" s="451"/>
      <c r="CZ8" s="451"/>
      <c r="DA8" s="452"/>
      <c r="DB8" s="450">
        <v>0.77656000000000003</v>
      </c>
      <c r="DC8" s="451"/>
      <c r="DD8" s="451"/>
      <c r="DE8" s="451"/>
      <c r="DF8" s="451"/>
      <c r="DG8" s="451"/>
      <c r="DH8" s="451"/>
      <c r="DI8" s="452"/>
      <c r="DJ8" s="158"/>
      <c r="DK8" s="158"/>
      <c r="DL8" s="158"/>
      <c r="DM8" s="158"/>
      <c r="DN8" s="158"/>
      <c r="DO8" s="158"/>
    </row>
    <row r="9" spans="1:119" ht="18.75" customHeight="1" thickBot="1" x14ac:dyDescent="0.2">
      <c r="A9" s="159"/>
      <c r="B9" s="456" t="s">
        <v>104</v>
      </c>
      <c r="C9" s="457"/>
      <c r="D9" s="457"/>
      <c r="E9" s="457"/>
      <c r="F9" s="457"/>
      <c r="G9" s="457"/>
      <c r="H9" s="457"/>
      <c r="I9" s="457"/>
      <c r="J9" s="457"/>
      <c r="K9" s="458"/>
      <c r="L9" s="464" t="s">
        <v>105</v>
      </c>
      <c r="M9" s="465"/>
      <c r="N9" s="465"/>
      <c r="O9" s="465"/>
      <c r="P9" s="465"/>
      <c r="Q9" s="466"/>
      <c r="R9" s="467">
        <v>6222666</v>
      </c>
      <c r="S9" s="468"/>
      <c r="T9" s="468"/>
      <c r="U9" s="468"/>
      <c r="V9" s="469"/>
      <c r="W9" s="473"/>
      <c r="X9" s="474"/>
      <c r="Y9" s="475"/>
      <c r="Z9" s="443" t="s">
        <v>106</v>
      </c>
      <c r="AA9" s="444"/>
      <c r="AB9" s="444"/>
      <c r="AC9" s="444"/>
      <c r="AD9" s="444"/>
      <c r="AE9" s="444"/>
      <c r="AF9" s="444"/>
      <c r="AG9" s="444"/>
      <c r="AH9" s="445"/>
      <c r="AI9" s="446">
        <v>1</v>
      </c>
      <c r="AJ9" s="447"/>
      <c r="AK9" s="447"/>
      <c r="AL9" s="447"/>
      <c r="AM9" s="447"/>
      <c r="AN9" s="447"/>
      <c r="AO9" s="447"/>
      <c r="AP9" s="448"/>
      <c r="AQ9" s="446">
        <v>11100</v>
      </c>
      <c r="AR9" s="447"/>
      <c r="AS9" s="447"/>
      <c r="AT9" s="447"/>
      <c r="AU9" s="447"/>
      <c r="AV9" s="447"/>
      <c r="AW9" s="447"/>
      <c r="AX9" s="447"/>
      <c r="AY9" s="449"/>
      <c r="AZ9" s="428" t="s">
        <v>107</v>
      </c>
      <c r="BA9" s="429"/>
      <c r="BB9" s="429"/>
      <c r="BC9" s="429"/>
      <c r="BD9" s="429"/>
      <c r="BE9" s="429"/>
      <c r="BF9" s="429"/>
      <c r="BG9" s="429"/>
      <c r="BH9" s="429"/>
      <c r="BI9" s="429"/>
      <c r="BJ9" s="429"/>
      <c r="BK9" s="429"/>
      <c r="BL9" s="429"/>
      <c r="BM9" s="430"/>
      <c r="BN9" s="431">
        <v>7056367</v>
      </c>
      <c r="BO9" s="432"/>
      <c r="BP9" s="432"/>
      <c r="BQ9" s="432"/>
      <c r="BR9" s="432"/>
      <c r="BS9" s="432"/>
      <c r="BT9" s="432"/>
      <c r="BU9" s="433"/>
      <c r="BV9" s="431">
        <v>-5994896</v>
      </c>
      <c r="BW9" s="432"/>
      <c r="BX9" s="432"/>
      <c r="BY9" s="432"/>
      <c r="BZ9" s="432"/>
      <c r="CA9" s="432"/>
      <c r="CB9" s="432"/>
      <c r="CC9" s="433"/>
      <c r="CD9" s="497" t="s">
        <v>108</v>
      </c>
      <c r="CE9" s="498"/>
      <c r="CF9" s="498"/>
      <c r="CG9" s="498"/>
      <c r="CH9" s="498"/>
      <c r="CI9" s="498"/>
      <c r="CJ9" s="498"/>
      <c r="CK9" s="498"/>
      <c r="CL9" s="498"/>
      <c r="CM9" s="498"/>
      <c r="CN9" s="498"/>
      <c r="CO9" s="498"/>
      <c r="CP9" s="498"/>
      <c r="CQ9" s="498"/>
      <c r="CR9" s="498"/>
      <c r="CS9" s="499"/>
      <c r="CT9" s="437">
        <v>16.3</v>
      </c>
      <c r="CU9" s="438"/>
      <c r="CV9" s="438"/>
      <c r="CW9" s="438"/>
      <c r="CX9" s="438"/>
      <c r="CY9" s="438"/>
      <c r="CZ9" s="438"/>
      <c r="DA9" s="439"/>
      <c r="DB9" s="437">
        <v>16</v>
      </c>
      <c r="DC9" s="438"/>
      <c r="DD9" s="438"/>
      <c r="DE9" s="438"/>
      <c r="DF9" s="438"/>
      <c r="DG9" s="438"/>
      <c r="DH9" s="438"/>
      <c r="DI9" s="439"/>
      <c r="DJ9" s="158"/>
      <c r="DK9" s="158"/>
      <c r="DL9" s="158"/>
      <c r="DM9" s="158"/>
      <c r="DN9" s="158"/>
      <c r="DO9" s="158"/>
    </row>
    <row r="10" spans="1:119" ht="18.75" customHeight="1" x14ac:dyDescent="0.15">
      <c r="A10" s="159"/>
      <c r="B10" s="459"/>
      <c r="C10" s="460"/>
      <c r="D10" s="460"/>
      <c r="E10" s="460"/>
      <c r="F10" s="460"/>
      <c r="G10" s="460"/>
      <c r="H10" s="460"/>
      <c r="I10" s="460"/>
      <c r="J10" s="460"/>
      <c r="K10" s="401"/>
      <c r="L10" s="500" t="s">
        <v>109</v>
      </c>
      <c r="M10" s="501"/>
      <c r="N10" s="501"/>
      <c r="O10" s="501"/>
      <c r="P10" s="501"/>
      <c r="Q10" s="502"/>
      <c r="R10" s="446">
        <v>6216289</v>
      </c>
      <c r="S10" s="447"/>
      <c r="T10" s="447"/>
      <c r="U10" s="447"/>
      <c r="V10" s="449"/>
      <c r="W10" s="473"/>
      <c r="X10" s="474"/>
      <c r="Y10" s="475"/>
      <c r="Z10" s="443" t="s">
        <v>110</v>
      </c>
      <c r="AA10" s="444"/>
      <c r="AB10" s="444"/>
      <c r="AC10" s="444"/>
      <c r="AD10" s="444"/>
      <c r="AE10" s="444"/>
      <c r="AF10" s="444"/>
      <c r="AG10" s="444"/>
      <c r="AH10" s="445"/>
      <c r="AI10" s="446">
        <v>1</v>
      </c>
      <c r="AJ10" s="447"/>
      <c r="AK10" s="447"/>
      <c r="AL10" s="447"/>
      <c r="AM10" s="447"/>
      <c r="AN10" s="447"/>
      <c r="AO10" s="447"/>
      <c r="AP10" s="448"/>
      <c r="AQ10" s="446">
        <v>9700</v>
      </c>
      <c r="AR10" s="447"/>
      <c r="AS10" s="447"/>
      <c r="AT10" s="447"/>
      <c r="AU10" s="447"/>
      <c r="AV10" s="447"/>
      <c r="AW10" s="447"/>
      <c r="AX10" s="447"/>
      <c r="AY10" s="449"/>
      <c r="AZ10" s="428" t="s">
        <v>111</v>
      </c>
      <c r="BA10" s="429"/>
      <c r="BB10" s="429"/>
      <c r="BC10" s="429"/>
      <c r="BD10" s="429"/>
      <c r="BE10" s="429"/>
      <c r="BF10" s="429"/>
      <c r="BG10" s="429"/>
      <c r="BH10" s="429"/>
      <c r="BI10" s="429"/>
      <c r="BJ10" s="429"/>
      <c r="BK10" s="429"/>
      <c r="BL10" s="429"/>
      <c r="BM10" s="430"/>
      <c r="BN10" s="431">
        <v>4007264</v>
      </c>
      <c r="BO10" s="432"/>
      <c r="BP10" s="432"/>
      <c r="BQ10" s="432"/>
      <c r="BR10" s="432"/>
      <c r="BS10" s="432"/>
      <c r="BT10" s="432"/>
      <c r="BU10" s="433"/>
      <c r="BV10" s="431">
        <v>3507241</v>
      </c>
      <c r="BW10" s="432"/>
      <c r="BX10" s="432"/>
      <c r="BY10" s="432"/>
      <c r="BZ10" s="432"/>
      <c r="CA10" s="432"/>
      <c r="CB10" s="432"/>
      <c r="CC10" s="433"/>
      <c r="CD10" s="422" t="s">
        <v>112</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461"/>
      <c r="C11" s="462"/>
      <c r="D11" s="462"/>
      <c r="E11" s="462"/>
      <c r="F11" s="462"/>
      <c r="G11" s="462"/>
      <c r="H11" s="462"/>
      <c r="I11" s="462"/>
      <c r="J11" s="462"/>
      <c r="K11" s="463"/>
      <c r="L11" s="491" t="s">
        <v>113</v>
      </c>
      <c r="M11" s="492"/>
      <c r="N11" s="492"/>
      <c r="O11" s="492"/>
      <c r="P11" s="492"/>
      <c r="Q11" s="493"/>
      <c r="R11" s="494" t="s">
        <v>114</v>
      </c>
      <c r="S11" s="495"/>
      <c r="T11" s="495"/>
      <c r="U11" s="495"/>
      <c r="V11" s="496"/>
      <c r="W11" s="476"/>
      <c r="X11" s="477"/>
      <c r="Y11" s="478"/>
      <c r="Z11" s="443" t="s">
        <v>115</v>
      </c>
      <c r="AA11" s="444"/>
      <c r="AB11" s="444"/>
      <c r="AC11" s="444"/>
      <c r="AD11" s="444"/>
      <c r="AE11" s="444"/>
      <c r="AF11" s="444"/>
      <c r="AG11" s="444"/>
      <c r="AH11" s="445"/>
      <c r="AI11" s="446">
        <v>92</v>
      </c>
      <c r="AJ11" s="447"/>
      <c r="AK11" s="447"/>
      <c r="AL11" s="447"/>
      <c r="AM11" s="447"/>
      <c r="AN11" s="447"/>
      <c r="AO11" s="447"/>
      <c r="AP11" s="448"/>
      <c r="AQ11" s="446">
        <v>8800</v>
      </c>
      <c r="AR11" s="447"/>
      <c r="AS11" s="447"/>
      <c r="AT11" s="447"/>
      <c r="AU11" s="447"/>
      <c r="AV11" s="447"/>
      <c r="AW11" s="447"/>
      <c r="AX11" s="447"/>
      <c r="AY11" s="449"/>
      <c r="AZ11" s="428" t="s">
        <v>116</v>
      </c>
      <c r="BA11" s="429"/>
      <c r="BB11" s="429"/>
      <c r="BC11" s="429"/>
      <c r="BD11" s="429"/>
      <c r="BE11" s="429"/>
      <c r="BF11" s="429"/>
      <c r="BG11" s="429"/>
      <c r="BH11" s="429"/>
      <c r="BI11" s="429"/>
      <c r="BJ11" s="429"/>
      <c r="BK11" s="429"/>
      <c r="BL11" s="429"/>
      <c r="BM11" s="430"/>
      <c r="BN11" s="431">
        <v>53659</v>
      </c>
      <c r="BO11" s="432"/>
      <c r="BP11" s="432"/>
      <c r="BQ11" s="432"/>
      <c r="BR11" s="432"/>
      <c r="BS11" s="432"/>
      <c r="BT11" s="432"/>
      <c r="BU11" s="433"/>
      <c r="BV11" s="431">
        <v>409381</v>
      </c>
      <c r="BW11" s="432"/>
      <c r="BX11" s="432"/>
      <c r="BY11" s="432"/>
      <c r="BZ11" s="432"/>
      <c r="CA11" s="432"/>
      <c r="CB11" s="432"/>
      <c r="CC11" s="433"/>
      <c r="CD11" s="434" t="s">
        <v>117</v>
      </c>
      <c r="CE11" s="435"/>
      <c r="CF11" s="435"/>
      <c r="CG11" s="435"/>
      <c r="CH11" s="435"/>
      <c r="CI11" s="435"/>
      <c r="CJ11" s="435"/>
      <c r="CK11" s="435"/>
      <c r="CL11" s="435"/>
      <c r="CM11" s="435"/>
      <c r="CN11" s="435"/>
      <c r="CO11" s="435"/>
      <c r="CP11" s="435"/>
      <c r="CQ11" s="435"/>
      <c r="CR11" s="435"/>
      <c r="CS11" s="436"/>
      <c r="CT11" s="503" t="s">
        <v>118</v>
      </c>
      <c r="CU11" s="504"/>
      <c r="CV11" s="504"/>
      <c r="CW11" s="504"/>
      <c r="CX11" s="504"/>
      <c r="CY11" s="504"/>
      <c r="CZ11" s="504"/>
      <c r="DA11" s="505"/>
      <c r="DB11" s="503" t="s">
        <v>119</v>
      </c>
      <c r="DC11" s="504"/>
      <c r="DD11" s="504"/>
      <c r="DE11" s="504"/>
      <c r="DF11" s="504"/>
      <c r="DG11" s="504"/>
      <c r="DH11" s="504"/>
      <c r="DI11" s="505"/>
      <c r="DJ11" s="158"/>
      <c r="DK11" s="158"/>
      <c r="DL11" s="158"/>
      <c r="DM11" s="158"/>
      <c r="DN11" s="158"/>
      <c r="DO11" s="158"/>
    </row>
    <row r="12" spans="1:119" ht="18.75" customHeight="1" x14ac:dyDescent="0.15">
      <c r="A12" s="159"/>
      <c r="B12" s="506" t="s">
        <v>120</v>
      </c>
      <c r="C12" s="507"/>
      <c r="D12" s="507"/>
      <c r="E12" s="507"/>
      <c r="F12" s="507"/>
      <c r="G12" s="507"/>
      <c r="H12" s="507"/>
      <c r="I12" s="507"/>
      <c r="J12" s="507"/>
      <c r="K12" s="508"/>
      <c r="L12" s="515" t="s">
        <v>121</v>
      </c>
      <c r="M12" s="516"/>
      <c r="N12" s="516"/>
      <c r="O12" s="516"/>
      <c r="P12" s="516"/>
      <c r="Q12" s="517"/>
      <c r="R12" s="518">
        <v>6319772</v>
      </c>
      <c r="S12" s="519"/>
      <c r="T12" s="519"/>
      <c r="U12" s="519"/>
      <c r="V12" s="520"/>
      <c r="W12" s="470" t="s">
        <v>122</v>
      </c>
      <c r="X12" s="471"/>
      <c r="Y12" s="472"/>
      <c r="Z12" s="479" t="s">
        <v>1</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3900000</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118</v>
      </c>
      <c r="CU12" s="504"/>
      <c r="CV12" s="504"/>
      <c r="CW12" s="504"/>
      <c r="CX12" s="504"/>
      <c r="CY12" s="504"/>
      <c r="CZ12" s="504"/>
      <c r="DA12" s="505"/>
      <c r="DB12" s="503" t="s">
        <v>118</v>
      </c>
      <c r="DC12" s="504"/>
      <c r="DD12" s="504"/>
      <c r="DE12" s="504"/>
      <c r="DF12" s="504"/>
      <c r="DG12" s="504"/>
      <c r="DH12" s="504"/>
      <c r="DI12" s="505"/>
      <c r="DJ12" s="158"/>
      <c r="DK12" s="158"/>
      <c r="DL12" s="158"/>
      <c r="DM12" s="158"/>
      <c r="DN12" s="158"/>
      <c r="DO12" s="158"/>
    </row>
    <row r="13" spans="1:119" ht="18.75" customHeight="1" thickBot="1" x14ac:dyDescent="0.2">
      <c r="A13" s="159"/>
      <c r="B13" s="509"/>
      <c r="C13" s="510"/>
      <c r="D13" s="510"/>
      <c r="E13" s="510"/>
      <c r="F13" s="510"/>
      <c r="G13" s="510"/>
      <c r="H13" s="510"/>
      <c r="I13" s="510"/>
      <c r="J13" s="510"/>
      <c r="K13" s="511"/>
      <c r="L13" s="166"/>
      <c r="M13" s="525" t="s">
        <v>128</v>
      </c>
      <c r="N13" s="526"/>
      <c r="O13" s="526"/>
      <c r="P13" s="526"/>
      <c r="Q13" s="527"/>
      <c r="R13" s="528">
        <v>6154626</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129</v>
      </c>
      <c r="BA13" s="532"/>
      <c r="BB13" s="532"/>
      <c r="BC13" s="532"/>
      <c r="BD13" s="532"/>
      <c r="BE13" s="532"/>
      <c r="BF13" s="532"/>
      <c r="BG13" s="532"/>
      <c r="BH13" s="532"/>
      <c r="BI13" s="532"/>
      <c r="BJ13" s="532"/>
      <c r="BK13" s="532"/>
      <c r="BL13" s="532"/>
      <c r="BM13" s="533"/>
      <c r="BN13" s="431">
        <v>11117290</v>
      </c>
      <c r="BO13" s="432"/>
      <c r="BP13" s="432"/>
      <c r="BQ13" s="432"/>
      <c r="BR13" s="432"/>
      <c r="BS13" s="432"/>
      <c r="BT13" s="432"/>
      <c r="BU13" s="433"/>
      <c r="BV13" s="431">
        <v>-5978274</v>
      </c>
      <c r="BW13" s="432"/>
      <c r="BX13" s="432"/>
      <c r="BY13" s="432"/>
      <c r="BZ13" s="432"/>
      <c r="CA13" s="432"/>
      <c r="CB13" s="432"/>
      <c r="CC13" s="433"/>
      <c r="CD13" s="434" t="s">
        <v>130</v>
      </c>
      <c r="CE13" s="435"/>
      <c r="CF13" s="435"/>
      <c r="CG13" s="435"/>
      <c r="CH13" s="435"/>
      <c r="CI13" s="435"/>
      <c r="CJ13" s="435"/>
      <c r="CK13" s="435"/>
      <c r="CL13" s="435"/>
      <c r="CM13" s="435"/>
      <c r="CN13" s="435"/>
      <c r="CO13" s="435"/>
      <c r="CP13" s="435"/>
      <c r="CQ13" s="435"/>
      <c r="CR13" s="435"/>
      <c r="CS13" s="436"/>
      <c r="CT13" s="437">
        <v>8.9</v>
      </c>
      <c r="CU13" s="438"/>
      <c r="CV13" s="438"/>
      <c r="CW13" s="438"/>
      <c r="CX13" s="438"/>
      <c r="CY13" s="438"/>
      <c r="CZ13" s="438"/>
      <c r="DA13" s="439"/>
      <c r="DB13" s="437">
        <v>9.3000000000000007</v>
      </c>
      <c r="DC13" s="438"/>
      <c r="DD13" s="438"/>
      <c r="DE13" s="438"/>
      <c r="DF13" s="438"/>
      <c r="DG13" s="438"/>
      <c r="DH13" s="438"/>
      <c r="DI13" s="439"/>
      <c r="DJ13" s="158"/>
      <c r="DK13" s="158"/>
      <c r="DL13" s="158"/>
      <c r="DM13" s="158"/>
      <c r="DN13" s="158"/>
      <c r="DO13" s="158"/>
    </row>
    <row r="14" spans="1:119" ht="18.75" customHeight="1" thickBot="1" x14ac:dyDescent="0.2">
      <c r="A14" s="159"/>
      <c r="B14" s="509"/>
      <c r="C14" s="510"/>
      <c r="D14" s="510"/>
      <c r="E14" s="510"/>
      <c r="F14" s="510"/>
      <c r="G14" s="510"/>
      <c r="H14" s="510"/>
      <c r="I14" s="510"/>
      <c r="J14" s="510"/>
      <c r="K14" s="511"/>
      <c r="L14" s="543" t="s">
        <v>131</v>
      </c>
      <c r="M14" s="544"/>
      <c r="N14" s="544"/>
      <c r="O14" s="544"/>
      <c r="P14" s="544"/>
      <c r="Q14" s="545"/>
      <c r="R14" s="546">
        <v>6311190</v>
      </c>
      <c r="S14" s="547"/>
      <c r="T14" s="547"/>
      <c r="U14" s="547"/>
      <c r="V14" s="548"/>
      <c r="W14" s="473"/>
      <c r="X14" s="474"/>
      <c r="Y14" s="475"/>
      <c r="Z14" s="500" t="s">
        <v>132</v>
      </c>
      <c r="AA14" s="501"/>
      <c r="AB14" s="501"/>
      <c r="AC14" s="501"/>
      <c r="AD14" s="501"/>
      <c r="AE14" s="501"/>
      <c r="AF14" s="501"/>
      <c r="AG14" s="501"/>
      <c r="AH14" s="502"/>
      <c r="AI14" s="446">
        <v>11241</v>
      </c>
      <c r="AJ14" s="447"/>
      <c r="AK14" s="447"/>
      <c r="AL14" s="447"/>
      <c r="AM14" s="448"/>
      <c r="AN14" s="446">
        <v>34813377</v>
      </c>
      <c r="AO14" s="447"/>
      <c r="AP14" s="447"/>
      <c r="AQ14" s="447"/>
      <c r="AR14" s="447"/>
      <c r="AS14" s="448"/>
      <c r="AT14" s="446">
        <v>3097</v>
      </c>
      <c r="AU14" s="447"/>
      <c r="AV14" s="447"/>
      <c r="AW14" s="447"/>
      <c r="AX14" s="447"/>
      <c r="AY14" s="449"/>
      <c r="AZ14" s="440" t="s">
        <v>133</v>
      </c>
      <c r="BA14" s="441"/>
      <c r="BB14" s="441"/>
      <c r="BC14" s="441"/>
      <c r="BD14" s="441"/>
      <c r="BE14" s="441"/>
      <c r="BF14" s="441"/>
      <c r="BG14" s="441"/>
      <c r="BH14" s="441"/>
      <c r="BI14" s="441"/>
      <c r="BJ14" s="441"/>
      <c r="BK14" s="441"/>
      <c r="BL14" s="441"/>
      <c r="BM14" s="442"/>
      <c r="BN14" s="419">
        <v>630248528</v>
      </c>
      <c r="BO14" s="420"/>
      <c r="BP14" s="420"/>
      <c r="BQ14" s="420"/>
      <c r="BR14" s="420"/>
      <c r="BS14" s="420"/>
      <c r="BT14" s="420"/>
      <c r="BU14" s="421"/>
      <c r="BV14" s="419">
        <v>612484057</v>
      </c>
      <c r="BW14" s="420"/>
      <c r="BX14" s="420"/>
      <c r="BY14" s="420"/>
      <c r="BZ14" s="420"/>
      <c r="CA14" s="420"/>
      <c r="CB14" s="420"/>
      <c r="CC14" s="421"/>
      <c r="CD14" s="497" t="s">
        <v>134</v>
      </c>
      <c r="CE14" s="498"/>
      <c r="CF14" s="498"/>
      <c r="CG14" s="498"/>
      <c r="CH14" s="498"/>
      <c r="CI14" s="498"/>
      <c r="CJ14" s="498"/>
      <c r="CK14" s="498"/>
      <c r="CL14" s="498"/>
      <c r="CM14" s="498"/>
      <c r="CN14" s="498"/>
      <c r="CO14" s="498"/>
      <c r="CP14" s="498"/>
      <c r="CQ14" s="498"/>
      <c r="CR14" s="498"/>
      <c r="CS14" s="499"/>
      <c r="CT14" s="540">
        <v>140.1</v>
      </c>
      <c r="CU14" s="541"/>
      <c r="CV14" s="541"/>
      <c r="CW14" s="541"/>
      <c r="CX14" s="541"/>
      <c r="CY14" s="541"/>
      <c r="CZ14" s="541"/>
      <c r="DA14" s="542"/>
      <c r="DB14" s="540">
        <v>142.1</v>
      </c>
      <c r="DC14" s="541"/>
      <c r="DD14" s="541"/>
      <c r="DE14" s="541"/>
      <c r="DF14" s="541"/>
      <c r="DG14" s="541"/>
      <c r="DH14" s="541"/>
      <c r="DI14" s="542"/>
      <c r="DJ14" s="158"/>
      <c r="DK14" s="158"/>
      <c r="DL14" s="158"/>
      <c r="DM14" s="158"/>
      <c r="DN14" s="158"/>
      <c r="DO14" s="158"/>
    </row>
    <row r="15" spans="1:119" ht="18.75" customHeight="1" x14ac:dyDescent="0.15">
      <c r="A15" s="159"/>
      <c r="B15" s="509"/>
      <c r="C15" s="510"/>
      <c r="D15" s="510"/>
      <c r="E15" s="510"/>
      <c r="F15" s="510"/>
      <c r="G15" s="510"/>
      <c r="H15" s="510"/>
      <c r="I15" s="510"/>
      <c r="J15" s="510"/>
      <c r="K15" s="511"/>
      <c r="L15" s="166"/>
      <c r="M15" s="525" t="s">
        <v>135</v>
      </c>
      <c r="N15" s="526"/>
      <c r="O15" s="526"/>
      <c r="P15" s="526"/>
      <c r="Q15" s="527"/>
      <c r="R15" s="546">
        <v>6157685</v>
      </c>
      <c r="S15" s="547"/>
      <c r="T15" s="547"/>
      <c r="U15" s="547"/>
      <c r="V15" s="548"/>
      <c r="W15" s="473"/>
      <c r="X15" s="474"/>
      <c r="Y15" s="475"/>
      <c r="Z15" s="500" t="s">
        <v>136</v>
      </c>
      <c r="AA15" s="501"/>
      <c r="AB15" s="501"/>
      <c r="AC15" s="501"/>
      <c r="AD15" s="501"/>
      <c r="AE15" s="501"/>
      <c r="AF15" s="501"/>
      <c r="AG15" s="501"/>
      <c r="AH15" s="502"/>
      <c r="AI15" s="446" t="s">
        <v>118</v>
      </c>
      <c r="AJ15" s="447"/>
      <c r="AK15" s="447"/>
      <c r="AL15" s="447"/>
      <c r="AM15" s="448"/>
      <c r="AN15" s="446" t="s">
        <v>118</v>
      </c>
      <c r="AO15" s="447"/>
      <c r="AP15" s="447"/>
      <c r="AQ15" s="447"/>
      <c r="AR15" s="447"/>
      <c r="AS15" s="448"/>
      <c r="AT15" s="446" t="s">
        <v>118</v>
      </c>
      <c r="AU15" s="447"/>
      <c r="AV15" s="447"/>
      <c r="AW15" s="447"/>
      <c r="AX15" s="447"/>
      <c r="AY15" s="449"/>
      <c r="AZ15" s="428" t="s">
        <v>137</v>
      </c>
      <c r="BA15" s="429"/>
      <c r="BB15" s="429"/>
      <c r="BC15" s="429"/>
      <c r="BD15" s="429"/>
      <c r="BE15" s="429"/>
      <c r="BF15" s="429"/>
      <c r="BG15" s="429"/>
      <c r="BH15" s="429"/>
      <c r="BI15" s="429"/>
      <c r="BJ15" s="429"/>
      <c r="BK15" s="429"/>
      <c r="BL15" s="429"/>
      <c r="BM15" s="430"/>
      <c r="BN15" s="431">
        <v>807938128</v>
      </c>
      <c r="BO15" s="432"/>
      <c r="BP15" s="432"/>
      <c r="BQ15" s="432"/>
      <c r="BR15" s="432"/>
      <c r="BS15" s="432"/>
      <c r="BT15" s="432"/>
      <c r="BU15" s="433"/>
      <c r="BV15" s="431">
        <v>787268465</v>
      </c>
      <c r="BW15" s="432"/>
      <c r="BX15" s="432"/>
      <c r="BY15" s="432"/>
      <c r="BZ15" s="432"/>
      <c r="CA15" s="432"/>
      <c r="CB15" s="432"/>
      <c r="CC15" s="433"/>
      <c r="CD15" s="551" t="s">
        <v>138</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09"/>
      <c r="C16" s="510"/>
      <c r="D16" s="510"/>
      <c r="E16" s="510"/>
      <c r="F16" s="510"/>
      <c r="G16" s="510"/>
      <c r="H16" s="510"/>
      <c r="I16" s="510"/>
      <c r="J16" s="510"/>
      <c r="K16" s="511"/>
      <c r="L16" s="543" t="s">
        <v>139</v>
      </c>
      <c r="M16" s="560"/>
      <c r="N16" s="560"/>
      <c r="O16" s="560"/>
      <c r="P16" s="560"/>
      <c r="Q16" s="561"/>
      <c r="R16" s="557" t="s">
        <v>140</v>
      </c>
      <c r="S16" s="558"/>
      <c r="T16" s="558"/>
      <c r="U16" s="558"/>
      <c r="V16" s="559"/>
      <c r="W16" s="473"/>
      <c r="X16" s="474"/>
      <c r="Y16" s="475"/>
      <c r="Z16" s="500" t="s">
        <v>141</v>
      </c>
      <c r="AA16" s="501"/>
      <c r="AB16" s="501"/>
      <c r="AC16" s="501"/>
      <c r="AD16" s="501"/>
      <c r="AE16" s="501"/>
      <c r="AF16" s="501"/>
      <c r="AG16" s="501"/>
      <c r="AH16" s="502"/>
      <c r="AI16" s="446">
        <v>369</v>
      </c>
      <c r="AJ16" s="447"/>
      <c r="AK16" s="447"/>
      <c r="AL16" s="447"/>
      <c r="AM16" s="448"/>
      <c r="AN16" s="446">
        <v>1140948</v>
      </c>
      <c r="AO16" s="447"/>
      <c r="AP16" s="447"/>
      <c r="AQ16" s="447"/>
      <c r="AR16" s="447"/>
      <c r="AS16" s="448"/>
      <c r="AT16" s="446">
        <v>3092</v>
      </c>
      <c r="AU16" s="447"/>
      <c r="AV16" s="447"/>
      <c r="AW16" s="447"/>
      <c r="AX16" s="447"/>
      <c r="AY16" s="449"/>
      <c r="AZ16" s="428" t="s">
        <v>142</v>
      </c>
      <c r="BA16" s="429"/>
      <c r="BB16" s="429"/>
      <c r="BC16" s="429"/>
      <c r="BD16" s="429"/>
      <c r="BE16" s="429"/>
      <c r="BF16" s="429"/>
      <c r="BG16" s="429"/>
      <c r="BH16" s="429"/>
      <c r="BI16" s="429"/>
      <c r="BJ16" s="429"/>
      <c r="BK16" s="429"/>
      <c r="BL16" s="429"/>
      <c r="BM16" s="430"/>
      <c r="BN16" s="431">
        <v>786777697</v>
      </c>
      <c r="BO16" s="432"/>
      <c r="BP16" s="432"/>
      <c r="BQ16" s="432"/>
      <c r="BR16" s="432"/>
      <c r="BS16" s="432"/>
      <c r="BT16" s="432"/>
      <c r="BU16" s="433"/>
      <c r="BV16" s="431">
        <v>765378231</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
      <c r="A17" s="159"/>
      <c r="B17" s="512"/>
      <c r="C17" s="513"/>
      <c r="D17" s="513"/>
      <c r="E17" s="513"/>
      <c r="F17" s="513"/>
      <c r="G17" s="513"/>
      <c r="H17" s="513"/>
      <c r="I17" s="513"/>
      <c r="J17" s="513"/>
      <c r="K17" s="514"/>
      <c r="L17" s="171"/>
      <c r="M17" s="554" t="s">
        <v>143</v>
      </c>
      <c r="N17" s="555"/>
      <c r="O17" s="555"/>
      <c r="P17" s="555"/>
      <c r="Q17" s="556"/>
      <c r="R17" s="557" t="s">
        <v>144</v>
      </c>
      <c r="S17" s="558"/>
      <c r="T17" s="558"/>
      <c r="U17" s="558"/>
      <c r="V17" s="559"/>
      <c r="W17" s="473"/>
      <c r="X17" s="474"/>
      <c r="Y17" s="475"/>
      <c r="Z17" s="500" t="s">
        <v>145</v>
      </c>
      <c r="AA17" s="501"/>
      <c r="AB17" s="501"/>
      <c r="AC17" s="501"/>
      <c r="AD17" s="501"/>
      <c r="AE17" s="501"/>
      <c r="AF17" s="501"/>
      <c r="AG17" s="501"/>
      <c r="AH17" s="502"/>
      <c r="AI17" s="446">
        <v>11351</v>
      </c>
      <c r="AJ17" s="447"/>
      <c r="AK17" s="447"/>
      <c r="AL17" s="447"/>
      <c r="AM17" s="448"/>
      <c r="AN17" s="446">
        <v>36765889</v>
      </c>
      <c r="AO17" s="447"/>
      <c r="AP17" s="447"/>
      <c r="AQ17" s="447"/>
      <c r="AR17" s="447"/>
      <c r="AS17" s="448"/>
      <c r="AT17" s="446">
        <v>3239</v>
      </c>
      <c r="AU17" s="447"/>
      <c r="AV17" s="447"/>
      <c r="AW17" s="447"/>
      <c r="AX17" s="447"/>
      <c r="AY17" s="449"/>
      <c r="AZ17" s="428" t="s">
        <v>146</v>
      </c>
      <c r="BA17" s="429"/>
      <c r="BB17" s="429"/>
      <c r="BC17" s="429"/>
      <c r="BD17" s="429"/>
      <c r="BE17" s="429"/>
      <c r="BF17" s="429"/>
      <c r="BG17" s="429"/>
      <c r="BH17" s="429"/>
      <c r="BI17" s="429"/>
      <c r="BJ17" s="429"/>
      <c r="BK17" s="429"/>
      <c r="BL17" s="429"/>
      <c r="BM17" s="430"/>
      <c r="BN17" s="431">
        <v>1045582256</v>
      </c>
      <c r="BO17" s="432"/>
      <c r="BP17" s="432"/>
      <c r="BQ17" s="432"/>
      <c r="BR17" s="432"/>
      <c r="BS17" s="432"/>
      <c r="BT17" s="432"/>
      <c r="BU17" s="433"/>
      <c r="BV17" s="431">
        <v>1020819882</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
      <c r="A18" s="159"/>
      <c r="B18" s="413" t="s">
        <v>147</v>
      </c>
      <c r="C18" s="414"/>
      <c r="D18" s="414"/>
      <c r="E18" s="414"/>
      <c r="F18" s="414"/>
      <c r="G18" s="414"/>
      <c r="H18" s="414"/>
      <c r="I18" s="414"/>
      <c r="J18" s="414"/>
      <c r="K18" s="562"/>
      <c r="L18" s="563">
        <v>5158</v>
      </c>
      <c r="M18" s="564"/>
      <c r="N18" s="564"/>
      <c r="O18" s="564"/>
      <c r="P18" s="564"/>
      <c r="Q18" s="564"/>
      <c r="R18" s="564"/>
      <c r="S18" s="564"/>
      <c r="T18" s="564"/>
      <c r="U18" s="564"/>
      <c r="V18" s="564"/>
      <c r="W18" s="473"/>
      <c r="X18" s="474"/>
      <c r="Y18" s="475"/>
      <c r="Z18" s="500" t="s">
        <v>148</v>
      </c>
      <c r="AA18" s="501"/>
      <c r="AB18" s="501"/>
      <c r="AC18" s="501"/>
      <c r="AD18" s="501"/>
      <c r="AE18" s="501"/>
      <c r="AF18" s="501"/>
      <c r="AG18" s="501"/>
      <c r="AH18" s="502"/>
      <c r="AI18" s="446">
        <v>32113</v>
      </c>
      <c r="AJ18" s="447"/>
      <c r="AK18" s="447"/>
      <c r="AL18" s="447"/>
      <c r="AM18" s="448"/>
      <c r="AN18" s="446">
        <v>112099739</v>
      </c>
      <c r="AO18" s="447"/>
      <c r="AP18" s="447"/>
      <c r="AQ18" s="447"/>
      <c r="AR18" s="447"/>
      <c r="AS18" s="448"/>
      <c r="AT18" s="446">
        <v>3491</v>
      </c>
      <c r="AU18" s="447"/>
      <c r="AV18" s="447"/>
      <c r="AW18" s="447"/>
      <c r="AX18" s="447"/>
      <c r="AY18" s="449"/>
      <c r="AZ18" s="531" t="s">
        <v>149</v>
      </c>
      <c r="BA18" s="532"/>
      <c r="BB18" s="532"/>
      <c r="BC18" s="532"/>
      <c r="BD18" s="532"/>
      <c r="BE18" s="532"/>
      <c r="BF18" s="532"/>
      <c r="BG18" s="532"/>
      <c r="BH18" s="532"/>
      <c r="BI18" s="532"/>
      <c r="BJ18" s="532"/>
      <c r="BK18" s="532"/>
      <c r="BL18" s="532"/>
      <c r="BM18" s="533"/>
      <c r="BN18" s="565">
        <v>1263858931</v>
      </c>
      <c r="BO18" s="566"/>
      <c r="BP18" s="566"/>
      <c r="BQ18" s="566"/>
      <c r="BR18" s="566"/>
      <c r="BS18" s="566"/>
      <c r="BT18" s="566"/>
      <c r="BU18" s="567"/>
      <c r="BV18" s="565">
        <v>1257880040</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
      <c r="A19" s="159"/>
      <c r="B19" s="413" t="s">
        <v>150</v>
      </c>
      <c r="C19" s="414"/>
      <c r="D19" s="414"/>
      <c r="E19" s="414"/>
      <c r="F19" s="414"/>
      <c r="G19" s="414"/>
      <c r="H19" s="414"/>
      <c r="I19" s="414"/>
      <c r="J19" s="414"/>
      <c r="K19" s="562"/>
      <c r="L19" s="563">
        <v>1225</v>
      </c>
      <c r="M19" s="564"/>
      <c r="N19" s="564"/>
      <c r="O19" s="564"/>
      <c r="P19" s="564"/>
      <c r="Q19" s="564"/>
      <c r="R19" s="564"/>
      <c r="S19" s="564"/>
      <c r="T19" s="564"/>
      <c r="U19" s="564"/>
      <c r="V19" s="564"/>
      <c r="W19" s="473"/>
      <c r="X19" s="474"/>
      <c r="Y19" s="475"/>
      <c r="Z19" s="500" t="s">
        <v>151</v>
      </c>
      <c r="AA19" s="501"/>
      <c r="AB19" s="501"/>
      <c r="AC19" s="501"/>
      <c r="AD19" s="501"/>
      <c r="AE19" s="501"/>
      <c r="AF19" s="501"/>
      <c r="AG19" s="501"/>
      <c r="AH19" s="502"/>
      <c r="AI19" s="446" t="s">
        <v>152</v>
      </c>
      <c r="AJ19" s="447"/>
      <c r="AK19" s="447"/>
      <c r="AL19" s="447"/>
      <c r="AM19" s="448"/>
      <c r="AN19" s="446" t="s">
        <v>152</v>
      </c>
      <c r="AO19" s="447"/>
      <c r="AP19" s="447"/>
      <c r="AQ19" s="447"/>
      <c r="AR19" s="447"/>
      <c r="AS19" s="448"/>
      <c r="AT19" s="446" t="s">
        <v>152</v>
      </c>
      <c r="AU19" s="447"/>
      <c r="AV19" s="447"/>
      <c r="AW19" s="447"/>
      <c r="AX19" s="447"/>
      <c r="AY19" s="449"/>
      <c r="AZ19" s="440" t="s">
        <v>153</v>
      </c>
      <c r="BA19" s="441"/>
      <c r="BB19" s="441"/>
      <c r="BC19" s="441"/>
      <c r="BD19" s="441"/>
      <c r="BE19" s="441"/>
      <c r="BF19" s="441"/>
      <c r="BG19" s="441"/>
      <c r="BH19" s="441"/>
      <c r="BI19" s="441"/>
      <c r="BJ19" s="441"/>
      <c r="BK19" s="441"/>
      <c r="BL19" s="441"/>
      <c r="BM19" s="442"/>
      <c r="BN19" s="419">
        <v>3078437466</v>
      </c>
      <c r="BO19" s="420"/>
      <c r="BP19" s="420"/>
      <c r="BQ19" s="420"/>
      <c r="BR19" s="420"/>
      <c r="BS19" s="420"/>
      <c r="BT19" s="420"/>
      <c r="BU19" s="421"/>
      <c r="BV19" s="419">
        <v>3082917548</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
      <c r="A20" s="159"/>
      <c r="B20" s="413" t="s">
        <v>154</v>
      </c>
      <c r="C20" s="414"/>
      <c r="D20" s="414"/>
      <c r="E20" s="414"/>
      <c r="F20" s="414"/>
      <c r="G20" s="414"/>
      <c r="H20" s="414"/>
      <c r="I20" s="414"/>
      <c r="J20" s="414"/>
      <c r="K20" s="562"/>
      <c r="L20" s="563">
        <v>2609132</v>
      </c>
      <c r="M20" s="564"/>
      <c r="N20" s="564"/>
      <c r="O20" s="564"/>
      <c r="P20" s="564"/>
      <c r="Q20" s="564"/>
      <c r="R20" s="564"/>
      <c r="S20" s="564"/>
      <c r="T20" s="564"/>
      <c r="U20" s="564"/>
      <c r="V20" s="564"/>
      <c r="W20" s="476"/>
      <c r="X20" s="477"/>
      <c r="Y20" s="478"/>
      <c r="Z20" s="500" t="s">
        <v>155</v>
      </c>
      <c r="AA20" s="501"/>
      <c r="AB20" s="501"/>
      <c r="AC20" s="501"/>
      <c r="AD20" s="501"/>
      <c r="AE20" s="501"/>
      <c r="AF20" s="501"/>
      <c r="AG20" s="501"/>
      <c r="AH20" s="502"/>
      <c r="AI20" s="446">
        <v>54705</v>
      </c>
      <c r="AJ20" s="447"/>
      <c r="AK20" s="447"/>
      <c r="AL20" s="447"/>
      <c r="AM20" s="448"/>
      <c r="AN20" s="446">
        <v>183679005</v>
      </c>
      <c r="AO20" s="447"/>
      <c r="AP20" s="447"/>
      <c r="AQ20" s="447"/>
      <c r="AR20" s="447"/>
      <c r="AS20" s="448"/>
      <c r="AT20" s="446">
        <v>3358</v>
      </c>
      <c r="AU20" s="447"/>
      <c r="AV20" s="447"/>
      <c r="AW20" s="447"/>
      <c r="AX20" s="447"/>
      <c r="AY20" s="449"/>
      <c r="AZ20" s="531" t="s">
        <v>156</v>
      </c>
      <c r="BA20" s="532"/>
      <c r="BB20" s="532"/>
      <c r="BC20" s="532"/>
      <c r="BD20" s="532"/>
      <c r="BE20" s="532"/>
      <c r="BF20" s="532"/>
      <c r="BG20" s="532"/>
      <c r="BH20" s="532"/>
      <c r="BI20" s="532"/>
      <c r="BJ20" s="532"/>
      <c r="BK20" s="532"/>
      <c r="BL20" s="532"/>
      <c r="BM20" s="533"/>
      <c r="BN20" s="565">
        <v>395452062</v>
      </c>
      <c r="BO20" s="566"/>
      <c r="BP20" s="566"/>
      <c r="BQ20" s="566"/>
      <c r="BR20" s="566"/>
      <c r="BS20" s="566"/>
      <c r="BT20" s="566"/>
      <c r="BU20" s="567"/>
      <c r="BV20" s="565">
        <v>410832016</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157</v>
      </c>
      <c r="X21" s="569"/>
      <c r="Y21" s="569"/>
      <c r="Z21" s="569"/>
      <c r="AA21" s="569"/>
      <c r="AB21" s="569"/>
      <c r="AC21" s="569"/>
      <c r="AD21" s="569"/>
      <c r="AE21" s="569"/>
      <c r="AF21" s="569"/>
      <c r="AG21" s="569"/>
      <c r="AH21" s="570"/>
      <c r="AI21" s="571">
        <v>99.9</v>
      </c>
      <c r="AJ21" s="572"/>
      <c r="AK21" s="572"/>
      <c r="AL21" s="572"/>
      <c r="AM21" s="572"/>
      <c r="AN21" s="572"/>
      <c r="AO21" s="572"/>
      <c r="AP21" s="572"/>
      <c r="AQ21" s="572"/>
      <c r="AR21" s="572"/>
      <c r="AS21" s="572"/>
      <c r="AT21" s="572"/>
      <c r="AU21" s="572"/>
      <c r="AV21" s="572"/>
      <c r="AW21" s="572"/>
      <c r="AX21" s="572"/>
      <c r="AY21" s="573"/>
      <c r="AZ21" s="440" t="s">
        <v>158</v>
      </c>
      <c r="BA21" s="441"/>
      <c r="BB21" s="441"/>
      <c r="BC21" s="441"/>
      <c r="BD21" s="441"/>
      <c r="BE21" s="441"/>
      <c r="BF21" s="441"/>
      <c r="BG21" s="441"/>
      <c r="BH21" s="441"/>
      <c r="BI21" s="441"/>
      <c r="BJ21" s="441"/>
      <c r="BK21" s="441"/>
      <c r="BL21" s="441"/>
      <c r="BM21" s="442"/>
      <c r="BN21" s="419">
        <v>132709244</v>
      </c>
      <c r="BO21" s="420"/>
      <c r="BP21" s="420"/>
      <c r="BQ21" s="420"/>
      <c r="BR21" s="420"/>
      <c r="BS21" s="420"/>
      <c r="BT21" s="420"/>
      <c r="BU21" s="421"/>
      <c r="BV21" s="419">
        <v>138368532</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12319289</v>
      </c>
      <c r="BO22" s="432"/>
      <c r="BP22" s="432"/>
      <c r="BQ22" s="432"/>
      <c r="BR22" s="432"/>
      <c r="BS22" s="432"/>
      <c r="BT22" s="432"/>
      <c r="BU22" s="433"/>
      <c r="BV22" s="431">
        <v>11816831</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3800000</v>
      </c>
      <c r="BO23" s="432"/>
      <c r="BP23" s="432"/>
      <c r="BQ23" s="432"/>
      <c r="BR23" s="432"/>
      <c r="BS23" s="432"/>
      <c r="BT23" s="432"/>
      <c r="BU23" s="433"/>
      <c r="BV23" s="431">
        <v>3800000</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161</v>
      </c>
      <c r="BA24" s="498"/>
      <c r="BB24" s="498"/>
      <c r="BC24" s="498"/>
      <c r="BD24" s="498"/>
      <c r="BE24" s="498"/>
      <c r="BF24" s="498"/>
      <c r="BG24" s="498"/>
      <c r="BH24" s="498"/>
      <c r="BI24" s="498"/>
      <c r="BJ24" s="498"/>
      <c r="BK24" s="498"/>
      <c r="BL24" s="498"/>
      <c r="BM24" s="499"/>
      <c r="BN24" s="565">
        <v>1800000</v>
      </c>
      <c r="BO24" s="566"/>
      <c r="BP24" s="566"/>
      <c r="BQ24" s="566"/>
      <c r="BR24" s="566"/>
      <c r="BS24" s="566"/>
      <c r="BT24" s="566"/>
      <c r="BU24" s="567"/>
      <c r="BV24" s="565">
        <v>1800000</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162</v>
      </c>
      <c r="BA25" s="575"/>
      <c r="BB25" s="575"/>
      <c r="BC25" s="576"/>
      <c r="BD25" s="440" t="s">
        <v>45</v>
      </c>
      <c r="BE25" s="441"/>
      <c r="BF25" s="441"/>
      <c r="BG25" s="441"/>
      <c r="BH25" s="441"/>
      <c r="BI25" s="441"/>
      <c r="BJ25" s="441"/>
      <c r="BK25" s="441"/>
      <c r="BL25" s="441"/>
      <c r="BM25" s="442"/>
      <c r="BN25" s="419">
        <v>50587586</v>
      </c>
      <c r="BO25" s="420"/>
      <c r="BP25" s="420"/>
      <c r="BQ25" s="420"/>
      <c r="BR25" s="420"/>
      <c r="BS25" s="420"/>
      <c r="BT25" s="420"/>
      <c r="BU25" s="421"/>
      <c r="BV25" s="419">
        <v>46580322</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163</v>
      </c>
      <c r="BE26" s="429"/>
      <c r="BF26" s="429"/>
      <c r="BG26" s="429"/>
      <c r="BH26" s="429"/>
      <c r="BI26" s="429"/>
      <c r="BJ26" s="429"/>
      <c r="BK26" s="429"/>
      <c r="BL26" s="429"/>
      <c r="BM26" s="430"/>
      <c r="BN26" s="431">
        <v>36125925</v>
      </c>
      <c r="BO26" s="432"/>
      <c r="BP26" s="432"/>
      <c r="BQ26" s="432"/>
      <c r="BR26" s="432"/>
      <c r="BS26" s="432"/>
      <c r="BT26" s="432"/>
      <c r="BU26" s="433"/>
      <c r="BV26" s="431">
        <v>35940571</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161902338</v>
      </c>
      <c r="BO27" s="566"/>
      <c r="BP27" s="566"/>
      <c r="BQ27" s="566"/>
      <c r="BR27" s="566"/>
      <c r="BS27" s="566"/>
      <c r="BT27" s="566"/>
      <c r="BU27" s="567"/>
      <c r="BV27" s="565">
        <v>178948853</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588" t="s">
        <v>170</v>
      </c>
      <c r="D30" s="588"/>
      <c r="E30" s="460" t="s">
        <v>171</v>
      </c>
      <c r="F30" s="460"/>
      <c r="G30" s="460"/>
      <c r="H30" s="460"/>
      <c r="I30" s="460"/>
      <c r="J30" s="460"/>
      <c r="K30" s="460"/>
      <c r="L30" s="460"/>
      <c r="M30" s="460"/>
      <c r="N30" s="460"/>
      <c r="O30" s="460"/>
      <c r="P30" s="460"/>
      <c r="Q30" s="460"/>
      <c r="R30" s="460"/>
      <c r="S30" s="460"/>
      <c r="T30" s="176"/>
      <c r="U30" s="588" t="s">
        <v>170</v>
      </c>
      <c r="V30" s="588"/>
      <c r="W30" s="460" t="s">
        <v>171</v>
      </c>
      <c r="X30" s="460"/>
      <c r="Y30" s="460"/>
      <c r="Z30" s="460"/>
      <c r="AA30" s="460"/>
      <c r="AB30" s="460"/>
      <c r="AC30" s="460"/>
      <c r="AD30" s="460"/>
      <c r="AE30" s="460"/>
      <c r="AF30" s="460"/>
      <c r="AG30" s="460"/>
      <c r="AH30" s="460"/>
      <c r="AI30" s="460"/>
      <c r="AJ30" s="460"/>
      <c r="AK30" s="460"/>
      <c r="AL30" s="176"/>
      <c r="AM30" s="588" t="s">
        <v>170</v>
      </c>
      <c r="AN30" s="588"/>
      <c r="AO30" s="460" t="s">
        <v>171</v>
      </c>
      <c r="AP30" s="460"/>
      <c r="AQ30" s="460"/>
      <c r="AR30" s="460"/>
      <c r="AS30" s="460"/>
      <c r="AT30" s="460"/>
      <c r="AU30" s="460"/>
      <c r="AV30" s="460"/>
      <c r="AW30" s="460"/>
      <c r="AX30" s="460"/>
      <c r="AY30" s="460"/>
      <c r="AZ30" s="460"/>
      <c r="BA30" s="460"/>
      <c r="BB30" s="460"/>
      <c r="BC30" s="460"/>
      <c r="BD30" s="201"/>
      <c r="BE30" s="588" t="s">
        <v>170</v>
      </c>
      <c r="BF30" s="588"/>
      <c r="BG30" s="460" t="s">
        <v>171</v>
      </c>
      <c r="BH30" s="460"/>
      <c r="BI30" s="460"/>
      <c r="BJ30" s="460"/>
      <c r="BK30" s="460"/>
      <c r="BL30" s="460"/>
      <c r="BM30" s="460"/>
      <c r="BN30" s="460"/>
      <c r="BO30" s="460"/>
      <c r="BP30" s="460"/>
      <c r="BQ30" s="460"/>
      <c r="BR30" s="460"/>
      <c r="BS30" s="460"/>
      <c r="BT30" s="460"/>
      <c r="BU30" s="460"/>
      <c r="BV30" s="202"/>
      <c r="BW30" s="588" t="s">
        <v>170</v>
      </c>
      <c r="BX30" s="588"/>
      <c r="BY30" s="460" t="s">
        <v>172</v>
      </c>
      <c r="BZ30" s="460"/>
      <c r="CA30" s="460"/>
      <c r="CB30" s="460"/>
      <c r="CC30" s="460"/>
      <c r="CD30" s="460"/>
      <c r="CE30" s="460"/>
      <c r="CF30" s="460"/>
      <c r="CG30" s="460"/>
      <c r="CH30" s="460"/>
      <c r="CI30" s="460"/>
      <c r="CJ30" s="460"/>
      <c r="CK30" s="460"/>
      <c r="CL30" s="460"/>
      <c r="CM30" s="460"/>
      <c r="CN30" s="176"/>
      <c r="CO30" s="588" t="s">
        <v>170</v>
      </c>
      <c r="CP30" s="588"/>
      <c r="CQ30" s="460" t="s">
        <v>173</v>
      </c>
      <c r="CR30" s="460"/>
      <c r="CS30" s="460"/>
      <c r="CT30" s="460"/>
      <c r="CU30" s="460"/>
      <c r="CV30" s="460"/>
      <c r="CW30" s="460"/>
      <c r="CX30" s="460"/>
      <c r="CY30" s="460"/>
      <c r="CZ30" s="460"/>
      <c r="DA30" s="460"/>
      <c r="DB30" s="460"/>
      <c r="DC30" s="460"/>
      <c r="DD30" s="460"/>
      <c r="DE30" s="460"/>
      <c r="DF30" s="176"/>
      <c r="DG30" s="585" t="s">
        <v>174</v>
      </c>
      <c r="DH30" s="585"/>
      <c r="DI30" s="203"/>
      <c r="DJ30" s="158"/>
      <c r="DK30" s="158"/>
      <c r="DL30" s="158"/>
      <c r="DM30" s="158"/>
      <c r="DN30" s="158"/>
      <c r="DO30" s="158"/>
    </row>
    <row r="31" spans="1:119" ht="32.25" customHeight="1" x14ac:dyDescent="0.15">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国民健康保険事業</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上水道事業会計</v>
      </c>
      <c r="AP31" s="587"/>
      <c r="AQ31" s="587"/>
      <c r="AR31" s="587"/>
      <c r="AS31" s="587"/>
      <c r="AT31" s="587"/>
      <c r="AU31" s="587"/>
      <c r="AV31" s="587"/>
      <c r="AW31" s="587"/>
      <c r="AX31" s="587"/>
      <c r="AY31" s="587"/>
      <c r="AZ31" s="587"/>
      <c r="BA31" s="587"/>
      <c r="BB31" s="587"/>
      <c r="BC31" s="587"/>
      <c r="BD31" s="200"/>
      <c r="BE31" s="586">
        <f>IF(BG31="","",MAX(C31:D40,U31:V40,AM31:AN40)+1)</f>
        <v>16</v>
      </c>
      <c r="BF31" s="586"/>
      <c r="BG31" s="587" t="str">
        <f>IF('各会計、関係団体の財政状況及び健全化判断比率'!B33="","",'各会計、関係団体の財政状況及び健全化判断比率'!B33)</f>
        <v>流域下水道事業</v>
      </c>
      <c r="BH31" s="587"/>
      <c r="BI31" s="587"/>
      <c r="BJ31" s="587"/>
      <c r="BK31" s="587"/>
      <c r="BL31" s="587"/>
      <c r="BM31" s="587"/>
      <c r="BN31" s="587"/>
      <c r="BO31" s="587"/>
      <c r="BP31" s="587"/>
      <c r="BQ31" s="587"/>
      <c r="BR31" s="587"/>
      <c r="BS31" s="587"/>
      <c r="BT31" s="587"/>
      <c r="BU31" s="587"/>
      <c r="BV31" s="200"/>
      <c r="BW31" s="586">
        <f>IF(BY31="","",MAX(C31:D40,U31:V40,AM31:AN40,BE31:BF40)+1)</f>
        <v>20</v>
      </c>
      <c r="BX31" s="586"/>
      <c r="BY31" s="587" t="str">
        <f>IF('各会計、関係団体の財政状況及び健全化判断比率'!B68="","",'各会計、関係団体の財政状況及び健全化判断比率'!B68)</f>
        <v>千葉県競馬組合</v>
      </c>
      <c r="BZ31" s="587"/>
      <c r="CA31" s="587"/>
      <c r="CB31" s="587"/>
      <c r="CC31" s="587"/>
      <c r="CD31" s="587"/>
      <c r="CE31" s="587"/>
      <c r="CF31" s="587"/>
      <c r="CG31" s="587"/>
      <c r="CH31" s="587"/>
      <c r="CI31" s="587"/>
      <c r="CJ31" s="587"/>
      <c r="CK31" s="587"/>
      <c r="CL31" s="587"/>
      <c r="CM31" s="587"/>
      <c r="CN31" s="200"/>
      <c r="CO31" s="586">
        <f>IF(CQ31="","",MAX(C31:D40,U31:V40,AM31:AN40,BE31:BF40,BW31:BX40)+1)</f>
        <v>23</v>
      </c>
      <c r="CP31" s="586"/>
      <c r="CQ31" s="587" t="str">
        <f>IF('各会計、関係団体の財政状況及び健全化判断比率'!BS7="","",'各会計、関係団体の財政状況及び健全化判断比率'!BS7)</f>
        <v>（公財）千葉県私学教育振興財団</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15">
      <c r="A32" s="159"/>
      <c r="B32" s="199"/>
      <c r="C32" s="586">
        <f>IF(E32="","",C31+1)</f>
        <v>2</v>
      </c>
      <c r="D32" s="586"/>
      <c r="E32" s="587" t="str">
        <f>IF('各会計、関係団体の財政状況及び健全化判断比率'!B8="","",'各会計、関係団体の財政状況及び健全化判断比率'!B8)</f>
        <v>財政調整基金</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工業用水道事業会計</v>
      </c>
      <c r="AP32" s="587"/>
      <c r="AQ32" s="587"/>
      <c r="AR32" s="587"/>
      <c r="AS32" s="587"/>
      <c r="AT32" s="587"/>
      <c r="AU32" s="587"/>
      <c r="AV32" s="587"/>
      <c r="AW32" s="587"/>
      <c r="AX32" s="587"/>
      <c r="AY32" s="587"/>
      <c r="AZ32" s="587"/>
      <c r="BA32" s="587"/>
      <c r="BB32" s="587"/>
      <c r="BC32" s="587"/>
      <c r="BD32" s="200"/>
      <c r="BE32" s="586">
        <f t="shared" ref="BE32:BE40" si="2">IF(BG32="","",BE31+1)</f>
        <v>17</v>
      </c>
      <c r="BF32" s="586"/>
      <c r="BG32" s="587" t="str">
        <f>IF('各会計、関係団体の財政状況及び健全化判断比率'!B34="","",'各会計、関係団体の財政状況及び健全化判断比率'!B34)</f>
        <v>港湾整備事業</v>
      </c>
      <c r="BH32" s="587"/>
      <c r="BI32" s="587"/>
      <c r="BJ32" s="587"/>
      <c r="BK32" s="587"/>
      <c r="BL32" s="587"/>
      <c r="BM32" s="587"/>
      <c r="BN32" s="587"/>
      <c r="BO32" s="587"/>
      <c r="BP32" s="587"/>
      <c r="BQ32" s="587"/>
      <c r="BR32" s="587"/>
      <c r="BS32" s="587"/>
      <c r="BT32" s="587"/>
      <c r="BU32" s="587"/>
      <c r="BV32" s="200"/>
      <c r="BW32" s="586">
        <f t="shared" ref="BW32:BW40" si="3">IF(BY32="","",BW31+1)</f>
        <v>21</v>
      </c>
      <c r="BX32" s="586"/>
      <c r="BY32" s="587" t="str">
        <f>IF('各会計、関係団体の財政状況及び健全化判断比率'!B69="","",'各会計、関係団体の財政状況及び健全化判断比率'!B69)</f>
        <v>かずさ水道広域連合企業団(水道用水供給事業)</v>
      </c>
      <c r="BZ32" s="587"/>
      <c r="CA32" s="587"/>
      <c r="CB32" s="587"/>
      <c r="CC32" s="587"/>
      <c r="CD32" s="587"/>
      <c r="CE32" s="587"/>
      <c r="CF32" s="587"/>
      <c r="CG32" s="587"/>
      <c r="CH32" s="587"/>
      <c r="CI32" s="587"/>
      <c r="CJ32" s="587"/>
      <c r="CK32" s="587"/>
      <c r="CL32" s="587"/>
      <c r="CM32" s="587"/>
      <c r="CN32" s="200"/>
      <c r="CO32" s="586">
        <f t="shared" ref="CO32:CO40" si="4">IF(CQ32="","",CO31+1)</f>
        <v>24</v>
      </c>
      <c r="CP32" s="586"/>
      <c r="CQ32" s="587" t="str">
        <f>IF('各会計、関係団体の財政状況及び健全化判断比率'!BS8="","",'各会計、関係団体の財政状況及び健全化判断比率'!BS8)</f>
        <v>（公財）千葉県消防協会</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15">
      <c r="A33" s="159"/>
      <c r="B33" s="199"/>
      <c r="C33" s="586">
        <f>IF(E33="","",C32+1)</f>
        <v>3</v>
      </c>
      <c r="D33" s="586"/>
      <c r="E33" s="587" t="str">
        <f>IF('各会計、関係団体の財政状況及び健全化判断比率'!B9="","",'各会計、関係団体の財政状況及び健全化判断比率'!B9)</f>
        <v>県債管理事業</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病院事業会計</v>
      </c>
      <c r="AP33" s="587"/>
      <c r="AQ33" s="587"/>
      <c r="AR33" s="587"/>
      <c r="AS33" s="587"/>
      <c r="AT33" s="587"/>
      <c r="AU33" s="587"/>
      <c r="AV33" s="587"/>
      <c r="AW33" s="587"/>
      <c r="AX33" s="587"/>
      <c r="AY33" s="587"/>
      <c r="AZ33" s="587"/>
      <c r="BA33" s="587"/>
      <c r="BB33" s="587"/>
      <c r="BC33" s="587"/>
      <c r="BD33" s="200"/>
      <c r="BE33" s="586">
        <f t="shared" si="2"/>
        <v>18</v>
      </c>
      <c r="BF33" s="586"/>
      <c r="BG33" s="587" t="str">
        <f>IF('各会計、関係団体の財政状況及び健全化判断比率'!B35="","",'各会計、関係団体の財政状況及び健全化判断比率'!B35)</f>
        <v>土地区画整理事業</v>
      </c>
      <c r="BH33" s="587"/>
      <c r="BI33" s="587"/>
      <c r="BJ33" s="587"/>
      <c r="BK33" s="587"/>
      <c r="BL33" s="587"/>
      <c r="BM33" s="587"/>
      <c r="BN33" s="587"/>
      <c r="BO33" s="587"/>
      <c r="BP33" s="587"/>
      <c r="BQ33" s="587"/>
      <c r="BR33" s="587"/>
      <c r="BS33" s="587"/>
      <c r="BT33" s="587"/>
      <c r="BU33" s="587"/>
      <c r="BV33" s="200"/>
      <c r="BW33" s="586">
        <f t="shared" si="3"/>
        <v>22</v>
      </c>
      <c r="BX33" s="586"/>
      <c r="BY33" s="587" t="str">
        <f>IF('各会計、関係団体の財政状況及び健全化判断比率'!B70="","",'各会計、関係団体の財政状況及び健全化判断比率'!B70)</f>
        <v>北千葉広域水道企業団</v>
      </c>
      <c r="BZ33" s="587"/>
      <c r="CA33" s="587"/>
      <c r="CB33" s="587"/>
      <c r="CC33" s="587"/>
      <c r="CD33" s="587"/>
      <c r="CE33" s="587"/>
      <c r="CF33" s="587"/>
      <c r="CG33" s="587"/>
      <c r="CH33" s="587"/>
      <c r="CI33" s="587"/>
      <c r="CJ33" s="587"/>
      <c r="CK33" s="587"/>
      <c r="CL33" s="587"/>
      <c r="CM33" s="587"/>
      <c r="CN33" s="200"/>
      <c r="CO33" s="586">
        <f t="shared" si="4"/>
        <v>25</v>
      </c>
      <c r="CP33" s="586"/>
      <c r="CQ33" s="587" t="str">
        <f>IF('各会計、関係団体の財政状況及び健全化判断比率'!BS9="","",'各会計、関係団体の財政状況及び健全化判断比率'!BS9)</f>
        <v>（公財）成田空港周辺地域共生財団</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15">
      <c r="A34" s="159"/>
      <c r="B34" s="199"/>
      <c r="C34" s="586">
        <f>IF(E34="","",C33+1)</f>
        <v>4</v>
      </c>
      <c r="D34" s="586"/>
      <c r="E34" s="587" t="str">
        <f>IF('各会計、関係団体の財政状況及び健全化判断比率'!B10="","",'各会計、関係団体の財政状況及び健全化判断比率'!B10)</f>
        <v>自動車税証紙</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15</v>
      </c>
      <c r="AN34" s="586"/>
      <c r="AO34" s="587" t="str">
        <f>IF('各会計、関係団体の財政状況及び健全化判断比率'!B32="","",'各会計、関係団体の財政状況及び健全化判断比率'!B32)</f>
        <v>造成土地管理事業会計</v>
      </c>
      <c r="AP34" s="587"/>
      <c r="AQ34" s="587"/>
      <c r="AR34" s="587"/>
      <c r="AS34" s="587"/>
      <c r="AT34" s="587"/>
      <c r="AU34" s="587"/>
      <c r="AV34" s="587"/>
      <c r="AW34" s="587"/>
      <c r="AX34" s="587"/>
      <c r="AY34" s="587"/>
      <c r="AZ34" s="587"/>
      <c r="BA34" s="587"/>
      <c r="BB34" s="587"/>
      <c r="BC34" s="587"/>
      <c r="BD34" s="200"/>
      <c r="BE34" s="586">
        <f t="shared" si="2"/>
        <v>19</v>
      </c>
      <c r="BF34" s="586"/>
      <c r="BG34" s="587" t="str">
        <f>IF('各会計、関係団体の財政状況及び健全化判断比率'!B36="","",'各会計、関係団体の財政状況及び健全化判断比率'!B36)</f>
        <v>工業団地整備事業</v>
      </c>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26</v>
      </c>
      <c r="CP34" s="586"/>
      <c r="CQ34" s="587" t="str">
        <f>IF('各会計、関係団体の財政状況及び健全化判断比率'!BS10="","",'各会計、関係団体の財政状況及び健全化判断比率'!BS10)</f>
        <v>京葉臨海鉄道（株）</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15">
      <c r="A35" s="159"/>
      <c r="B35" s="199"/>
      <c r="C35" s="586">
        <f t="shared" ref="C35:C40" si="5">IF(E35="","",C34+1)</f>
        <v>5</v>
      </c>
      <c r="D35" s="586"/>
      <c r="E35" s="587" t="str">
        <f>IF('各会計、関係団体の財政状況及び健全化判断比率'!B11="","",'各会計、関係団体の財政状況及び健全化判断比率'!B11)</f>
        <v>地方消費税清算</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27</v>
      </c>
      <c r="CP35" s="586"/>
      <c r="CQ35" s="587" t="str">
        <f>IF('各会計、関係団体の財政状況及び健全化判断比率'!BS11="","",'各会計、関係団体の財政状況及び健全化判断比率'!BS11)</f>
        <v>東葉高速鉄道（株）</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15">
      <c r="A36" s="159"/>
      <c r="B36" s="199"/>
      <c r="C36" s="586">
        <f t="shared" si="5"/>
        <v>6</v>
      </c>
      <c r="D36" s="586"/>
      <c r="E36" s="587" t="str">
        <f>IF('各会計、関係団体の財政状況及び健全化判断比率'!B12="","",'各会計、関係団体の財政状況及び健全化判断比率'!B12)</f>
        <v>市町村振興資金</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28</v>
      </c>
      <c r="CP36" s="586"/>
      <c r="CQ36" s="587" t="str">
        <f>IF('各会計、関係団体の財政状況及び健全化判断比率'!BS12="","",'各会計、関係団体の財政状況及び健全化判断比率'!BS12)</f>
        <v>いすみ鉄道（株）</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15">
      <c r="A37" s="159"/>
      <c r="B37" s="199"/>
      <c r="C37" s="586">
        <f t="shared" si="5"/>
        <v>7</v>
      </c>
      <c r="D37" s="586"/>
      <c r="E37" s="587" t="str">
        <f>IF('各会計、関係団体の財政状況及び健全化判断比率'!B13="","",'各会計、関係団体の財政状況及び健全化判断比率'!B13)</f>
        <v>母子父子寡婦福祉資金</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29</v>
      </c>
      <c r="CP37" s="586"/>
      <c r="CQ37" s="587" t="str">
        <f>IF('各会計、関係団体の財政状況及び健全化判断比率'!BS13="","",'各会計、関係団体の財政状況及び健全化判断比率'!BS13)</f>
        <v>（公財）千葉ヘルス財団</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15">
      <c r="A38" s="159"/>
      <c r="B38" s="199"/>
      <c r="C38" s="586">
        <f t="shared" si="5"/>
        <v>8</v>
      </c>
      <c r="D38" s="586"/>
      <c r="E38" s="587" t="str">
        <f>IF('各会計、関係団体の財政状況及び健全化判断比率'!B14="","",'各会計、関係団体の財政状況及び健全化判断比率'!B14)</f>
        <v>心身障害者扶養年金事業</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30</v>
      </c>
      <c r="CP38" s="586"/>
      <c r="CQ38" s="587" t="str">
        <f>IF('各会計、関係団体の財政状況及び健全化判断比率'!BS14="","",'各会計、関係団体の財政状況及び健全化判断比率'!BS14)</f>
        <v>（公財）千葉県生活衛生営業指導センター　</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15">
      <c r="A39" s="159"/>
      <c r="B39" s="199"/>
      <c r="C39" s="586">
        <f t="shared" si="5"/>
        <v>9</v>
      </c>
      <c r="D39" s="586"/>
      <c r="E39" s="587" t="str">
        <f>IF('各会計、関係団体の財政状況及び健全化判断比率'!B15="","",'各会計、関係団体の財政状況及び健全化判断比率'!B15)</f>
        <v>日本コンベンションセンター国際展示場事業</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31</v>
      </c>
      <c r="CP39" s="586"/>
      <c r="CQ39" s="587" t="str">
        <f>IF('各会計、関係団体の財政状況及び健全化判断比率'!BS15="","",'各会計、関係団体の財政状況及び健全化判断比率'!BS15)</f>
        <v>（公財）千葉県動物保護管理協会</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15">
      <c r="A40" s="159"/>
      <c r="B40" s="199"/>
      <c r="C40" s="586">
        <f t="shared" si="5"/>
        <v>10</v>
      </c>
      <c r="D40" s="586"/>
      <c r="E40" s="587" t="str">
        <f>IF('各会計、関係団体の財政状況及び健全化判断比率'!B16="","",'各会計、関係団体の財政状況及び健全化判断比率'!B16)</f>
        <v>小規模企業者等設備導入資金</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32</v>
      </c>
      <c r="CP40" s="586"/>
      <c r="CQ40" s="587" t="str">
        <f>IF('各会計、関係団体の財政状況及び健全化判断比率'!BS16="","",'各会計、関係団体の財政状況及び健全化判断比率'!BS16)</f>
        <v>（公財）印旛沼環境基金</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175</v>
      </c>
      <c r="C43" s="158"/>
      <c r="D43" s="158"/>
      <c r="E43" s="158" t="s">
        <v>176</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177</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178</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179</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180</v>
      </c>
    </row>
    <row r="48" spans="1:119" x14ac:dyDescent="0.15">
      <c r="E48" s="160" t="s">
        <v>181</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ezH7smpvLqwXeXZO+XMC2+BM1G3AVJI7KN4Ipt3KhnESUibhBUJsKmOOk54a37hRX4TRAaxL5EOjRjrKui83Sg==" saltValue="+KqbbYLQO3gavBvj4cZWI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537</v>
      </c>
      <c r="G33" s="17" t="s">
        <v>538</v>
      </c>
      <c r="H33" s="17" t="s">
        <v>539</v>
      </c>
      <c r="I33" s="17" t="s">
        <v>540</v>
      </c>
      <c r="J33" s="18" t="s">
        <v>541</v>
      </c>
      <c r="K33" s="10"/>
      <c r="L33" s="10"/>
      <c r="M33" s="10"/>
      <c r="N33" s="10"/>
      <c r="O33" s="10"/>
      <c r="P33" s="10"/>
    </row>
    <row r="34" spans="1:16" ht="39" customHeight="1" x14ac:dyDescent="0.15">
      <c r="A34" s="10"/>
      <c r="B34" s="19"/>
      <c r="C34" s="1167" t="s">
        <v>543</v>
      </c>
      <c r="D34" s="1167"/>
      <c r="E34" s="1168"/>
      <c r="F34" s="20" t="s">
        <v>497</v>
      </c>
      <c r="G34" s="21">
        <v>9.41</v>
      </c>
      <c r="H34" s="21">
        <v>10.41</v>
      </c>
      <c r="I34" s="21">
        <v>11.98</v>
      </c>
      <c r="J34" s="22">
        <v>7.25</v>
      </c>
      <c r="K34" s="10"/>
      <c r="L34" s="10"/>
      <c r="M34" s="10"/>
      <c r="N34" s="10"/>
      <c r="O34" s="10"/>
      <c r="P34" s="10"/>
    </row>
    <row r="35" spans="1:16" ht="39" customHeight="1" x14ac:dyDescent="0.15">
      <c r="A35" s="10"/>
      <c r="B35" s="23"/>
      <c r="C35" s="1161" t="s">
        <v>544</v>
      </c>
      <c r="D35" s="1162"/>
      <c r="E35" s="1163"/>
      <c r="F35" s="24">
        <v>3.96</v>
      </c>
      <c r="G35" s="25">
        <v>3.99</v>
      </c>
      <c r="H35" s="25">
        <v>4.32</v>
      </c>
      <c r="I35" s="25">
        <v>4.13</v>
      </c>
      <c r="J35" s="26">
        <v>4</v>
      </c>
      <c r="K35" s="10"/>
      <c r="L35" s="10"/>
      <c r="M35" s="10"/>
      <c r="N35" s="10"/>
      <c r="O35" s="10"/>
      <c r="P35" s="10"/>
    </row>
    <row r="36" spans="1:16" ht="39" customHeight="1" x14ac:dyDescent="0.15">
      <c r="A36" s="10"/>
      <c r="B36" s="23"/>
      <c r="C36" s="1161" t="s">
        <v>545</v>
      </c>
      <c r="D36" s="1162"/>
      <c r="E36" s="1163"/>
      <c r="F36" s="24">
        <v>1.58</v>
      </c>
      <c r="G36" s="25">
        <v>1.88</v>
      </c>
      <c r="H36" s="25">
        <v>2.15</v>
      </c>
      <c r="I36" s="25">
        <v>2.5099999999999998</v>
      </c>
      <c r="J36" s="26">
        <v>2.76</v>
      </c>
      <c r="K36" s="10"/>
      <c r="L36" s="10"/>
      <c r="M36" s="10"/>
      <c r="N36" s="10"/>
      <c r="O36" s="10"/>
      <c r="P36" s="10"/>
    </row>
    <row r="37" spans="1:16" ht="39" customHeight="1" x14ac:dyDescent="0.15">
      <c r="A37" s="10"/>
      <c r="B37" s="23"/>
      <c r="C37" s="1161" t="s">
        <v>546</v>
      </c>
      <c r="D37" s="1162"/>
      <c r="E37" s="1163"/>
      <c r="F37" s="24">
        <v>0</v>
      </c>
      <c r="G37" s="25">
        <v>0.52</v>
      </c>
      <c r="H37" s="25">
        <v>0.75</v>
      </c>
      <c r="I37" s="25">
        <v>0.05</v>
      </c>
      <c r="J37" s="26">
        <v>0.81</v>
      </c>
      <c r="K37" s="10"/>
      <c r="L37" s="10"/>
      <c r="M37" s="10"/>
      <c r="N37" s="10"/>
      <c r="O37" s="10"/>
      <c r="P37" s="10"/>
    </row>
    <row r="38" spans="1:16" ht="39" customHeight="1" x14ac:dyDescent="0.15">
      <c r="A38" s="10"/>
      <c r="B38" s="23"/>
      <c r="C38" s="1161" t="s">
        <v>547</v>
      </c>
      <c r="D38" s="1162"/>
      <c r="E38" s="1163"/>
      <c r="F38" s="24" t="s">
        <v>497</v>
      </c>
      <c r="G38" s="25" t="s">
        <v>497</v>
      </c>
      <c r="H38" s="25" t="s">
        <v>497</v>
      </c>
      <c r="I38" s="25">
        <v>0.86</v>
      </c>
      <c r="J38" s="26">
        <v>0.71</v>
      </c>
      <c r="K38" s="10"/>
      <c r="L38" s="10"/>
      <c r="M38" s="10"/>
      <c r="N38" s="10"/>
      <c r="O38" s="10"/>
      <c r="P38" s="10"/>
    </row>
    <row r="39" spans="1:16" ht="39" customHeight="1" x14ac:dyDescent="0.15">
      <c r="A39" s="10"/>
      <c r="B39" s="23"/>
      <c r="C39" s="1161" t="s">
        <v>548</v>
      </c>
      <c r="D39" s="1162"/>
      <c r="E39" s="1163"/>
      <c r="F39" s="24">
        <v>0.13</v>
      </c>
      <c r="G39" s="25">
        <v>0.64</v>
      </c>
      <c r="H39" s="25">
        <v>0.65</v>
      </c>
      <c r="I39" s="25">
        <v>0.75</v>
      </c>
      <c r="J39" s="26">
        <v>0.65</v>
      </c>
      <c r="K39" s="10"/>
      <c r="L39" s="10"/>
      <c r="M39" s="10"/>
      <c r="N39" s="10"/>
      <c r="O39" s="10"/>
      <c r="P39" s="10"/>
    </row>
    <row r="40" spans="1:16" ht="39" customHeight="1" x14ac:dyDescent="0.15">
      <c r="A40" s="10"/>
      <c r="B40" s="23"/>
      <c r="C40" s="1161" t="s">
        <v>549</v>
      </c>
      <c r="D40" s="1162"/>
      <c r="E40" s="1163"/>
      <c r="F40" s="24">
        <v>0.11</v>
      </c>
      <c r="G40" s="25">
        <v>0.11</v>
      </c>
      <c r="H40" s="25">
        <v>0.1</v>
      </c>
      <c r="I40" s="25">
        <v>0.13</v>
      </c>
      <c r="J40" s="26">
        <v>0.59</v>
      </c>
      <c r="K40" s="10"/>
      <c r="L40" s="10"/>
      <c r="M40" s="10"/>
      <c r="N40" s="10"/>
      <c r="O40" s="10"/>
      <c r="P40" s="10"/>
    </row>
    <row r="41" spans="1:16" ht="39" customHeight="1" x14ac:dyDescent="0.15">
      <c r="A41" s="10"/>
      <c r="B41" s="23"/>
      <c r="C41" s="1161" t="s">
        <v>550</v>
      </c>
      <c r="D41" s="1162"/>
      <c r="E41" s="1163"/>
      <c r="F41" s="24">
        <v>0</v>
      </c>
      <c r="G41" s="25">
        <v>0</v>
      </c>
      <c r="H41" s="25">
        <v>0</v>
      </c>
      <c r="I41" s="25">
        <v>1.08</v>
      </c>
      <c r="J41" s="26">
        <v>0.56999999999999995</v>
      </c>
      <c r="K41" s="10"/>
      <c r="L41" s="10"/>
      <c r="M41" s="10"/>
      <c r="N41" s="10"/>
      <c r="O41" s="10"/>
      <c r="P41" s="10"/>
    </row>
    <row r="42" spans="1:16" ht="39" customHeight="1" x14ac:dyDescent="0.15">
      <c r="A42" s="10"/>
      <c r="B42" s="27"/>
      <c r="C42" s="1161" t="s">
        <v>551</v>
      </c>
      <c r="D42" s="1162"/>
      <c r="E42" s="1163"/>
      <c r="F42" s="24" t="s">
        <v>497</v>
      </c>
      <c r="G42" s="25" t="s">
        <v>497</v>
      </c>
      <c r="H42" s="25" t="s">
        <v>497</v>
      </c>
      <c r="I42" s="25" t="s">
        <v>497</v>
      </c>
      <c r="J42" s="26" t="s">
        <v>497</v>
      </c>
      <c r="K42" s="10"/>
      <c r="L42" s="10"/>
      <c r="M42" s="10"/>
      <c r="N42" s="10"/>
      <c r="O42" s="10"/>
      <c r="P42" s="10"/>
    </row>
    <row r="43" spans="1:16" ht="39" customHeight="1" thickBot="1" x14ac:dyDescent="0.2">
      <c r="A43" s="10"/>
      <c r="B43" s="28"/>
      <c r="C43" s="1164" t="s">
        <v>552</v>
      </c>
      <c r="D43" s="1165"/>
      <c r="E43" s="1166"/>
      <c r="F43" s="29">
        <v>11.5</v>
      </c>
      <c r="G43" s="30">
        <v>1.1599999999999999</v>
      </c>
      <c r="H43" s="30">
        <v>0.59</v>
      </c>
      <c r="I43" s="30">
        <v>0.47</v>
      </c>
      <c r="J43" s="31">
        <v>0.27</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zcgdh9LdAulnh5iWd44MjNfEWeiW3DPpYV1xsT4k0kTC3pbT3tLUP5INiyf3oOTzedqw0KtTY61JpNbXK2qklg==" saltValue="pEe3069Ff8iuU7IFzplB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537</v>
      </c>
      <c r="L44" s="44" t="s">
        <v>538</v>
      </c>
      <c r="M44" s="44" t="s">
        <v>539</v>
      </c>
      <c r="N44" s="44" t="s">
        <v>540</v>
      </c>
      <c r="O44" s="45" t="s">
        <v>541</v>
      </c>
      <c r="P44" s="36"/>
      <c r="Q44" s="36"/>
      <c r="R44" s="36"/>
      <c r="S44" s="36"/>
      <c r="T44" s="36"/>
      <c r="U44" s="36"/>
    </row>
    <row r="45" spans="1:21" ht="30.75" customHeight="1" x14ac:dyDescent="0.15">
      <c r="A45" s="36"/>
      <c r="B45" s="1169" t="s">
        <v>10</v>
      </c>
      <c r="C45" s="1170"/>
      <c r="D45" s="46"/>
      <c r="E45" s="1175" t="s">
        <v>11</v>
      </c>
      <c r="F45" s="1175"/>
      <c r="G45" s="1175"/>
      <c r="H45" s="1175"/>
      <c r="I45" s="1175"/>
      <c r="J45" s="1176"/>
      <c r="K45" s="47">
        <v>87865</v>
      </c>
      <c r="L45" s="48">
        <v>86638</v>
      </c>
      <c r="M45" s="48">
        <v>86401</v>
      </c>
      <c r="N45" s="48">
        <v>82379</v>
      </c>
      <c r="O45" s="49">
        <v>81765</v>
      </c>
      <c r="P45" s="36"/>
      <c r="Q45" s="36"/>
      <c r="R45" s="36"/>
      <c r="S45" s="36"/>
      <c r="T45" s="36"/>
      <c r="U45" s="36"/>
    </row>
    <row r="46" spans="1:21" ht="30.75" customHeight="1" x14ac:dyDescent="0.15">
      <c r="A46" s="36"/>
      <c r="B46" s="1171"/>
      <c r="C46" s="1172"/>
      <c r="D46" s="50"/>
      <c r="E46" s="1177" t="s">
        <v>12</v>
      </c>
      <c r="F46" s="1177"/>
      <c r="G46" s="1177"/>
      <c r="H46" s="1177"/>
      <c r="I46" s="1177"/>
      <c r="J46" s="1178"/>
      <c r="K46" s="51">
        <v>19320</v>
      </c>
      <c r="L46" s="52">
        <v>17313</v>
      </c>
      <c r="M46" s="52">
        <v>14627</v>
      </c>
      <c r="N46" s="52">
        <v>18017</v>
      </c>
      <c r="O46" s="53">
        <v>14155</v>
      </c>
      <c r="P46" s="36"/>
      <c r="Q46" s="36"/>
      <c r="R46" s="36"/>
      <c r="S46" s="36"/>
      <c r="T46" s="36"/>
      <c r="U46" s="36"/>
    </row>
    <row r="47" spans="1:21" ht="30.75" customHeight="1" x14ac:dyDescent="0.15">
      <c r="A47" s="36"/>
      <c r="B47" s="1171"/>
      <c r="C47" s="1172"/>
      <c r="D47" s="50"/>
      <c r="E47" s="1177" t="s">
        <v>13</v>
      </c>
      <c r="F47" s="1177"/>
      <c r="G47" s="1177"/>
      <c r="H47" s="1177"/>
      <c r="I47" s="1177"/>
      <c r="J47" s="1178"/>
      <c r="K47" s="51">
        <v>118315</v>
      </c>
      <c r="L47" s="52">
        <v>121157</v>
      </c>
      <c r="M47" s="52">
        <v>122909</v>
      </c>
      <c r="N47" s="52">
        <v>124971</v>
      </c>
      <c r="O47" s="53">
        <v>125619</v>
      </c>
      <c r="P47" s="36"/>
      <c r="Q47" s="36"/>
      <c r="R47" s="36"/>
      <c r="S47" s="36"/>
      <c r="T47" s="36"/>
      <c r="U47" s="36"/>
    </row>
    <row r="48" spans="1:21" ht="30.75" customHeight="1" x14ac:dyDescent="0.15">
      <c r="A48" s="36"/>
      <c r="B48" s="1171"/>
      <c r="C48" s="1172"/>
      <c r="D48" s="50"/>
      <c r="E48" s="1177" t="s">
        <v>14</v>
      </c>
      <c r="F48" s="1177"/>
      <c r="G48" s="1177"/>
      <c r="H48" s="1177"/>
      <c r="I48" s="1177"/>
      <c r="J48" s="1178"/>
      <c r="K48" s="51">
        <v>5177</v>
      </c>
      <c r="L48" s="52">
        <v>5418</v>
      </c>
      <c r="M48" s="52">
        <v>5561</v>
      </c>
      <c r="N48" s="52">
        <v>4237</v>
      </c>
      <c r="O48" s="53">
        <v>3866</v>
      </c>
      <c r="P48" s="36"/>
      <c r="Q48" s="36"/>
      <c r="R48" s="36"/>
      <c r="S48" s="36"/>
      <c r="T48" s="36"/>
      <c r="U48" s="36"/>
    </row>
    <row r="49" spans="1:21" ht="30.75" customHeight="1" x14ac:dyDescent="0.15">
      <c r="A49" s="36"/>
      <c r="B49" s="1171"/>
      <c r="C49" s="1172"/>
      <c r="D49" s="50"/>
      <c r="E49" s="1177" t="s">
        <v>15</v>
      </c>
      <c r="F49" s="1177"/>
      <c r="G49" s="1177"/>
      <c r="H49" s="1177"/>
      <c r="I49" s="1177"/>
      <c r="J49" s="1178"/>
      <c r="K49" s="51">
        <v>51</v>
      </c>
      <c r="L49" s="52">
        <v>34</v>
      </c>
      <c r="M49" s="52">
        <v>22</v>
      </c>
      <c r="N49" s="52">
        <v>8</v>
      </c>
      <c r="O49" s="53" t="s">
        <v>497</v>
      </c>
      <c r="P49" s="36"/>
      <c r="Q49" s="36"/>
      <c r="R49" s="36"/>
      <c r="S49" s="36"/>
      <c r="T49" s="36"/>
      <c r="U49" s="36"/>
    </row>
    <row r="50" spans="1:21" ht="30.75" customHeight="1" x14ac:dyDescent="0.15">
      <c r="A50" s="36"/>
      <c r="B50" s="1171"/>
      <c r="C50" s="1172"/>
      <c r="D50" s="50"/>
      <c r="E50" s="1177" t="s">
        <v>16</v>
      </c>
      <c r="F50" s="1177"/>
      <c r="G50" s="1177"/>
      <c r="H50" s="1177"/>
      <c r="I50" s="1177"/>
      <c r="J50" s="1178"/>
      <c r="K50" s="51">
        <v>3605</v>
      </c>
      <c r="L50" s="52">
        <v>3518</v>
      </c>
      <c r="M50" s="52">
        <v>3301</v>
      </c>
      <c r="N50" s="52">
        <v>2983</v>
      </c>
      <c r="O50" s="53">
        <v>2903</v>
      </c>
      <c r="P50" s="36"/>
      <c r="Q50" s="36"/>
      <c r="R50" s="36"/>
      <c r="S50" s="36"/>
      <c r="T50" s="36"/>
      <c r="U50" s="36"/>
    </row>
    <row r="51" spans="1:21" ht="30.75" customHeight="1" x14ac:dyDescent="0.15">
      <c r="A51" s="36"/>
      <c r="B51" s="1173"/>
      <c r="C51" s="1174"/>
      <c r="D51" s="54"/>
      <c r="E51" s="1177" t="s">
        <v>17</v>
      </c>
      <c r="F51" s="1177"/>
      <c r="G51" s="1177"/>
      <c r="H51" s="1177"/>
      <c r="I51" s="1177"/>
      <c r="J51" s="1178"/>
      <c r="K51" s="51">
        <v>17</v>
      </c>
      <c r="L51" s="52">
        <v>3</v>
      </c>
      <c r="M51" s="52">
        <v>2</v>
      </c>
      <c r="N51" s="52">
        <v>2</v>
      </c>
      <c r="O51" s="53">
        <v>4</v>
      </c>
      <c r="P51" s="36"/>
      <c r="Q51" s="36"/>
      <c r="R51" s="36"/>
      <c r="S51" s="36"/>
      <c r="T51" s="36"/>
      <c r="U51" s="36"/>
    </row>
    <row r="52" spans="1:21" ht="30.75" customHeight="1" x14ac:dyDescent="0.15">
      <c r="A52" s="36"/>
      <c r="B52" s="1179" t="s">
        <v>18</v>
      </c>
      <c r="C52" s="1180"/>
      <c r="D52" s="54"/>
      <c r="E52" s="1177" t="s">
        <v>19</v>
      </c>
      <c r="F52" s="1177"/>
      <c r="G52" s="1177"/>
      <c r="H52" s="1177"/>
      <c r="I52" s="1177"/>
      <c r="J52" s="1178"/>
      <c r="K52" s="51">
        <v>138551</v>
      </c>
      <c r="L52" s="52">
        <v>141799</v>
      </c>
      <c r="M52" s="52">
        <v>149333</v>
      </c>
      <c r="N52" s="52">
        <v>150240</v>
      </c>
      <c r="O52" s="53">
        <v>148277</v>
      </c>
      <c r="P52" s="36"/>
      <c r="Q52" s="36"/>
      <c r="R52" s="36"/>
      <c r="S52" s="36"/>
      <c r="T52" s="36"/>
      <c r="U52" s="36"/>
    </row>
    <row r="53" spans="1:21" ht="30.75" customHeight="1" thickBot="1" x14ac:dyDescent="0.2">
      <c r="A53" s="36"/>
      <c r="B53" s="1181" t="s">
        <v>20</v>
      </c>
      <c r="C53" s="1182"/>
      <c r="D53" s="55"/>
      <c r="E53" s="1183" t="s">
        <v>21</v>
      </c>
      <c r="F53" s="1183"/>
      <c r="G53" s="1183"/>
      <c r="H53" s="1183"/>
      <c r="I53" s="1183"/>
      <c r="J53" s="1184"/>
      <c r="K53" s="56">
        <v>95799</v>
      </c>
      <c r="L53" s="57">
        <v>92282</v>
      </c>
      <c r="M53" s="57">
        <v>83490</v>
      </c>
      <c r="N53" s="57">
        <v>82357</v>
      </c>
      <c r="O53" s="58">
        <v>80035</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553</v>
      </c>
      <c r="P54" s="36"/>
      <c r="Q54" s="36"/>
      <c r="R54" s="36"/>
      <c r="S54" s="36"/>
      <c r="T54" s="36"/>
      <c r="U54" s="36"/>
    </row>
    <row r="55" spans="1:21" ht="30.75" customHeight="1" thickBot="1" x14ac:dyDescent="0.2">
      <c r="A55" s="36"/>
      <c r="B55" s="61"/>
      <c r="C55" s="62"/>
      <c r="D55" s="62"/>
      <c r="E55" s="63"/>
      <c r="F55" s="63"/>
      <c r="G55" s="63"/>
      <c r="H55" s="63"/>
      <c r="I55" s="63"/>
      <c r="J55" s="64" t="s">
        <v>2</v>
      </c>
      <c r="K55" s="65" t="s">
        <v>554</v>
      </c>
      <c r="L55" s="66" t="s">
        <v>555</v>
      </c>
      <c r="M55" s="66" t="s">
        <v>556</v>
      </c>
      <c r="N55" s="66" t="s">
        <v>557</v>
      </c>
      <c r="O55" s="67" t="s">
        <v>558</v>
      </c>
      <c r="P55" s="36"/>
      <c r="Q55" s="36"/>
      <c r="R55" s="36"/>
      <c r="S55" s="36"/>
      <c r="T55" s="36"/>
      <c r="U55" s="36"/>
    </row>
    <row r="56" spans="1:21" ht="30.75" customHeight="1" x14ac:dyDescent="0.15">
      <c r="A56" s="36"/>
      <c r="B56" s="1185" t="s">
        <v>23</v>
      </c>
      <c r="C56" s="1186"/>
      <c r="D56" s="1189" t="s">
        <v>24</v>
      </c>
      <c r="E56" s="1190"/>
      <c r="F56" s="1190"/>
      <c r="G56" s="1190"/>
      <c r="H56" s="1190"/>
      <c r="I56" s="1190"/>
      <c r="J56" s="1191"/>
      <c r="K56" s="68">
        <v>359930</v>
      </c>
      <c r="L56" s="69">
        <v>380735</v>
      </c>
      <c r="M56" s="69">
        <v>419723</v>
      </c>
      <c r="N56" s="69">
        <v>469148</v>
      </c>
      <c r="O56" s="70">
        <v>514440</v>
      </c>
      <c r="P56" s="36"/>
      <c r="Q56" s="36"/>
      <c r="R56" s="36"/>
      <c r="S56" s="36"/>
      <c r="T56" s="36"/>
      <c r="U56" s="36"/>
    </row>
    <row r="57" spans="1:21" ht="30.75" customHeight="1" thickBot="1" x14ac:dyDescent="0.2">
      <c r="A57" s="36"/>
      <c r="B57" s="1187"/>
      <c r="C57" s="1188"/>
      <c r="D57" s="1192" t="s">
        <v>25</v>
      </c>
      <c r="E57" s="1193"/>
      <c r="F57" s="1193"/>
      <c r="G57" s="1193"/>
      <c r="H57" s="1193"/>
      <c r="I57" s="1193"/>
      <c r="J57" s="1194"/>
      <c r="K57" s="71">
        <v>463499</v>
      </c>
      <c r="L57" s="72">
        <v>490769</v>
      </c>
      <c r="M57" s="72">
        <v>531849</v>
      </c>
      <c r="N57" s="72">
        <v>578165</v>
      </c>
      <c r="O57" s="73">
        <v>593275</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V3ctErxyXHsdAZR2f4lDkFvhuU0WX++jg5G/SPV+xousrNBB3G+0wT88NUVry/DalMA6rJQWV6lVQCJS1E4hDA==" saltValue="yHOf7tD7/SWql4t0iaqf7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2</v>
      </c>
      <c r="I40" s="384" t="s">
        <v>537</v>
      </c>
      <c r="J40" s="385" t="s">
        <v>538</v>
      </c>
      <c r="K40" s="385" t="s">
        <v>539</v>
      </c>
      <c r="L40" s="385" t="s">
        <v>540</v>
      </c>
      <c r="M40" s="386" t="s">
        <v>541</v>
      </c>
    </row>
    <row r="41" spans="2:13" ht="27.75" customHeight="1" x14ac:dyDescent="0.15">
      <c r="B41" s="1195" t="s">
        <v>28</v>
      </c>
      <c r="C41" s="1196"/>
      <c r="D41" s="84"/>
      <c r="E41" s="1201" t="s">
        <v>29</v>
      </c>
      <c r="F41" s="1201"/>
      <c r="G41" s="1201"/>
      <c r="H41" s="1202"/>
      <c r="I41" s="387">
        <v>3458021</v>
      </c>
      <c r="J41" s="388">
        <v>3502057</v>
      </c>
      <c r="K41" s="388">
        <v>3558297</v>
      </c>
      <c r="L41" s="388">
        <v>3597358</v>
      </c>
      <c r="M41" s="389">
        <v>3614654</v>
      </c>
    </row>
    <row r="42" spans="2:13" ht="27.75" customHeight="1" x14ac:dyDescent="0.15">
      <c r="B42" s="1197"/>
      <c r="C42" s="1198"/>
      <c r="D42" s="85"/>
      <c r="E42" s="1203" t="s">
        <v>30</v>
      </c>
      <c r="F42" s="1203"/>
      <c r="G42" s="1203"/>
      <c r="H42" s="1204"/>
      <c r="I42" s="390">
        <v>42418</v>
      </c>
      <c r="J42" s="391">
        <v>38390</v>
      </c>
      <c r="K42" s="391">
        <v>33361</v>
      </c>
      <c r="L42" s="391">
        <v>29346</v>
      </c>
      <c r="M42" s="392">
        <v>25079</v>
      </c>
    </row>
    <row r="43" spans="2:13" ht="27.75" customHeight="1" x14ac:dyDescent="0.15">
      <c r="B43" s="1197"/>
      <c r="C43" s="1198"/>
      <c r="D43" s="85"/>
      <c r="E43" s="1203" t="s">
        <v>31</v>
      </c>
      <c r="F43" s="1203"/>
      <c r="G43" s="1203"/>
      <c r="H43" s="1204"/>
      <c r="I43" s="390">
        <v>40421</v>
      </c>
      <c r="J43" s="391">
        <v>43437</v>
      </c>
      <c r="K43" s="391">
        <v>46904</v>
      </c>
      <c r="L43" s="391">
        <v>44183</v>
      </c>
      <c r="M43" s="392">
        <v>46618</v>
      </c>
    </row>
    <row r="44" spans="2:13" ht="27.75" customHeight="1" x14ac:dyDescent="0.15">
      <c r="B44" s="1197"/>
      <c r="C44" s="1198"/>
      <c r="D44" s="85"/>
      <c r="E44" s="1203" t="s">
        <v>32</v>
      </c>
      <c r="F44" s="1203"/>
      <c r="G44" s="1203"/>
      <c r="H44" s="1204"/>
      <c r="I44" s="390">
        <v>74</v>
      </c>
      <c r="J44" s="391">
        <v>34</v>
      </c>
      <c r="K44" s="391">
        <v>9</v>
      </c>
      <c r="L44" s="391" t="s">
        <v>497</v>
      </c>
      <c r="M44" s="392" t="s">
        <v>497</v>
      </c>
    </row>
    <row r="45" spans="2:13" ht="27.75" customHeight="1" x14ac:dyDescent="0.15">
      <c r="B45" s="1197"/>
      <c r="C45" s="1198"/>
      <c r="D45" s="85"/>
      <c r="E45" s="1203" t="s">
        <v>33</v>
      </c>
      <c r="F45" s="1203"/>
      <c r="G45" s="1203"/>
      <c r="H45" s="1204"/>
      <c r="I45" s="390">
        <v>457199</v>
      </c>
      <c r="J45" s="391">
        <v>439477</v>
      </c>
      <c r="K45" s="391">
        <v>382660</v>
      </c>
      <c r="L45" s="391">
        <v>373252</v>
      </c>
      <c r="M45" s="392">
        <v>356451</v>
      </c>
    </row>
    <row r="46" spans="2:13" ht="27.75" customHeight="1" x14ac:dyDescent="0.15">
      <c r="B46" s="1197"/>
      <c r="C46" s="1198"/>
      <c r="D46" s="86"/>
      <c r="E46" s="1205" t="s">
        <v>34</v>
      </c>
      <c r="F46" s="1205"/>
      <c r="G46" s="1205"/>
      <c r="H46" s="1206"/>
      <c r="I46" s="390">
        <v>1351</v>
      </c>
      <c r="J46" s="391">
        <v>2571</v>
      </c>
      <c r="K46" s="391">
        <v>2461</v>
      </c>
      <c r="L46" s="391">
        <v>2477</v>
      </c>
      <c r="M46" s="392">
        <v>3203</v>
      </c>
    </row>
    <row r="47" spans="2:13" ht="27.75" customHeight="1" x14ac:dyDescent="0.15">
      <c r="B47" s="1197"/>
      <c r="C47" s="1198"/>
      <c r="D47" s="87"/>
      <c r="E47" s="1207" t="s">
        <v>35</v>
      </c>
      <c r="F47" s="1208"/>
      <c r="G47" s="1208"/>
      <c r="H47" s="1209"/>
      <c r="I47" s="390" t="s">
        <v>497</v>
      </c>
      <c r="J47" s="391" t="s">
        <v>497</v>
      </c>
      <c r="K47" s="391" t="s">
        <v>497</v>
      </c>
      <c r="L47" s="391" t="s">
        <v>497</v>
      </c>
      <c r="M47" s="392" t="s">
        <v>497</v>
      </c>
    </row>
    <row r="48" spans="2:13" ht="27.75" customHeight="1" x14ac:dyDescent="0.15">
      <c r="B48" s="1197"/>
      <c r="C48" s="1198"/>
      <c r="D48" s="85"/>
      <c r="E48" s="1203" t="s">
        <v>36</v>
      </c>
      <c r="F48" s="1203"/>
      <c r="G48" s="1203"/>
      <c r="H48" s="1204"/>
      <c r="I48" s="390" t="s">
        <v>497</v>
      </c>
      <c r="J48" s="391" t="s">
        <v>497</v>
      </c>
      <c r="K48" s="391" t="s">
        <v>497</v>
      </c>
      <c r="L48" s="391" t="s">
        <v>497</v>
      </c>
      <c r="M48" s="392" t="s">
        <v>497</v>
      </c>
    </row>
    <row r="49" spans="2:13" ht="27.75" customHeight="1" x14ac:dyDescent="0.15">
      <c r="B49" s="1199"/>
      <c r="C49" s="1200"/>
      <c r="D49" s="85"/>
      <c r="E49" s="1203" t="s">
        <v>37</v>
      </c>
      <c r="F49" s="1203"/>
      <c r="G49" s="1203"/>
      <c r="H49" s="1204"/>
      <c r="I49" s="390" t="s">
        <v>497</v>
      </c>
      <c r="J49" s="391" t="s">
        <v>497</v>
      </c>
      <c r="K49" s="391" t="s">
        <v>497</v>
      </c>
      <c r="L49" s="391" t="s">
        <v>497</v>
      </c>
      <c r="M49" s="392" t="s">
        <v>497</v>
      </c>
    </row>
    <row r="50" spans="2:13" ht="27.75" customHeight="1" x14ac:dyDescent="0.15">
      <c r="B50" s="1210" t="s">
        <v>38</v>
      </c>
      <c r="C50" s="1211"/>
      <c r="D50" s="88"/>
      <c r="E50" s="1203" t="s">
        <v>39</v>
      </c>
      <c r="F50" s="1203"/>
      <c r="G50" s="1203"/>
      <c r="H50" s="1204"/>
      <c r="I50" s="390">
        <v>559964</v>
      </c>
      <c r="J50" s="391">
        <v>591470</v>
      </c>
      <c r="K50" s="391">
        <v>643056</v>
      </c>
      <c r="L50" s="391">
        <v>751705</v>
      </c>
      <c r="M50" s="392">
        <v>761117</v>
      </c>
    </row>
    <row r="51" spans="2:13" ht="27.75" customHeight="1" x14ac:dyDescent="0.15">
      <c r="B51" s="1197"/>
      <c r="C51" s="1198"/>
      <c r="D51" s="85"/>
      <c r="E51" s="1203" t="s">
        <v>40</v>
      </c>
      <c r="F51" s="1203"/>
      <c r="G51" s="1203"/>
      <c r="H51" s="1204"/>
      <c r="I51" s="390">
        <v>110723</v>
      </c>
      <c r="J51" s="391">
        <v>101343</v>
      </c>
      <c r="K51" s="391">
        <v>91529</v>
      </c>
      <c r="L51" s="391">
        <v>79043</v>
      </c>
      <c r="M51" s="392">
        <v>71689</v>
      </c>
    </row>
    <row r="52" spans="2:13" ht="27.75" customHeight="1" x14ac:dyDescent="0.15">
      <c r="B52" s="1199"/>
      <c r="C52" s="1200"/>
      <c r="D52" s="85"/>
      <c r="E52" s="1203" t="s">
        <v>41</v>
      </c>
      <c r="F52" s="1203"/>
      <c r="G52" s="1203"/>
      <c r="H52" s="1204"/>
      <c r="I52" s="390">
        <v>1883601</v>
      </c>
      <c r="J52" s="391">
        <v>1898231</v>
      </c>
      <c r="K52" s="391">
        <v>1912203</v>
      </c>
      <c r="L52" s="391">
        <v>1915699</v>
      </c>
      <c r="M52" s="392">
        <v>1918536</v>
      </c>
    </row>
    <row r="53" spans="2:13" ht="27.75" customHeight="1" thickBot="1" x14ac:dyDescent="0.2">
      <c r="B53" s="1212" t="s">
        <v>42</v>
      </c>
      <c r="C53" s="1213"/>
      <c r="D53" s="89"/>
      <c r="E53" s="1214" t="s">
        <v>43</v>
      </c>
      <c r="F53" s="1214"/>
      <c r="G53" s="1214"/>
      <c r="H53" s="1215"/>
      <c r="I53" s="393">
        <v>1445197</v>
      </c>
      <c r="J53" s="394">
        <v>1434924</v>
      </c>
      <c r="K53" s="394">
        <v>1376902</v>
      </c>
      <c r="L53" s="394">
        <v>1300168</v>
      </c>
      <c r="M53" s="395">
        <v>1294662</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b5gizv8Bg8zn/mncxUmeaOCSqQ5rnRyRvTFEg5z/r01LOJHNn6Y55e+So4Ue4+j4ZzHlzf5ExsiVxhzxFgRuw==" saltValue="dqbiRD8lfICYRXJNB9db0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1</v>
      </c>
      <c r="C54" s="95"/>
      <c r="D54" s="95"/>
      <c r="E54" s="96" t="s">
        <v>2</v>
      </c>
      <c r="F54" s="97" t="s">
        <v>539</v>
      </c>
      <c r="G54" s="97" t="s">
        <v>540</v>
      </c>
      <c r="H54" s="98" t="s">
        <v>541</v>
      </c>
    </row>
    <row r="55" spans="2:8" ht="52.5" customHeight="1" x14ac:dyDescent="0.15">
      <c r="B55" s="99"/>
      <c r="C55" s="1224" t="s">
        <v>45</v>
      </c>
      <c r="D55" s="1224"/>
      <c r="E55" s="1225"/>
      <c r="F55" s="100">
        <v>46973</v>
      </c>
      <c r="G55" s="100">
        <v>46580</v>
      </c>
      <c r="H55" s="101">
        <v>50588</v>
      </c>
    </row>
    <row r="56" spans="2:8" ht="52.5" customHeight="1" x14ac:dyDescent="0.15">
      <c r="B56" s="102"/>
      <c r="C56" s="1226" t="s">
        <v>46</v>
      </c>
      <c r="D56" s="1226"/>
      <c r="E56" s="1227"/>
      <c r="F56" s="103">
        <v>35736</v>
      </c>
      <c r="G56" s="103">
        <v>35941</v>
      </c>
      <c r="H56" s="104">
        <v>36126</v>
      </c>
    </row>
    <row r="57" spans="2:8" ht="53.25" customHeight="1" x14ac:dyDescent="0.15">
      <c r="B57" s="102"/>
      <c r="C57" s="1228" t="s">
        <v>47</v>
      </c>
      <c r="D57" s="1228"/>
      <c r="E57" s="1229"/>
      <c r="F57" s="105">
        <v>116539</v>
      </c>
      <c r="G57" s="105">
        <v>178949</v>
      </c>
      <c r="H57" s="106">
        <v>161902</v>
      </c>
    </row>
    <row r="58" spans="2:8" ht="45.75" customHeight="1" x14ac:dyDescent="0.15">
      <c r="B58" s="107"/>
      <c r="C58" s="1216" t="s">
        <v>596</v>
      </c>
      <c r="D58" s="1217"/>
      <c r="E58" s="1218"/>
      <c r="F58" s="108">
        <v>56384</v>
      </c>
      <c r="G58" s="108">
        <v>70754</v>
      </c>
      <c r="H58" s="109">
        <v>71203</v>
      </c>
    </row>
    <row r="59" spans="2:8" ht="45.75" customHeight="1" x14ac:dyDescent="0.15">
      <c r="B59" s="107"/>
      <c r="C59" s="1216" t="s">
        <v>597</v>
      </c>
      <c r="D59" s="1217"/>
      <c r="E59" s="1218"/>
      <c r="F59" s="108" t="s">
        <v>497</v>
      </c>
      <c r="G59" s="108">
        <v>31900</v>
      </c>
      <c r="H59" s="109">
        <v>31905</v>
      </c>
    </row>
    <row r="60" spans="2:8" ht="45.75" customHeight="1" x14ac:dyDescent="0.15">
      <c r="B60" s="107"/>
      <c r="C60" s="1216" t="s">
        <v>598</v>
      </c>
      <c r="D60" s="1217"/>
      <c r="E60" s="1218"/>
      <c r="F60" s="108">
        <v>12877</v>
      </c>
      <c r="G60" s="108">
        <v>32241</v>
      </c>
      <c r="H60" s="109">
        <v>17941</v>
      </c>
    </row>
    <row r="61" spans="2:8" ht="45.75" customHeight="1" x14ac:dyDescent="0.15">
      <c r="B61" s="107"/>
      <c r="C61" s="1216" t="s">
        <v>599</v>
      </c>
      <c r="D61" s="1217"/>
      <c r="E61" s="1218"/>
      <c r="F61" s="108">
        <v>15132</v>
      </c>
      <c r="G61" s="108">
        <v>15410</v>
      </c>
      <c r="H61" s="109">
        <v>14016</v>
      </c>
    </row>
    <row r="62" spans="2:8" ht="45.75" customHeight="1" thickBot="1" x14ac:dyDescent="0.2">
      <c r="B62" s="110"/>
      <c r="C62" s="1219" t="s">
        <v>600</v>
      </c>
      <c r="D62" s="1220"/>
      <c r="E62" s="1221"/>
      <c r="F62" s="111">
        <v>9129</v>
      </c>
      <c r="G62" s="111">
        <v>7967</v>
      </c>
      <c r="H62" s="112">
        <v>7222</v>
      </c>
    </row>
    <row r="63" spans="2:8" ht="52.5" customHeight="1" thickBot="1" x14ac:dyDescent="0.2">
      <c r="B63" s="113"/>
      <c r="C63" s="1222" t="s">
        <v>48</v>
      </c>
      <c r="D63" s="1222"/>
      <c r="E63" s="1223"/>
      <c r="F63" s="114">
        <v>199248</v>
      </c>
      <c r="G63" s="114">
        <v>261470</v>
      </c>
      <c r="H63" s="115">
        <v>248616</v>
      </c>
    </row>
    <row r="64" spans="2:8" ht="15" customHeight="1" x14ac:dyDescent="0.15"/>
  </sheetData>
  <sheetProtection algorithmName="SHA-512" hashValue="xv6QcfAiWKI5kcpWdf8Zr5KhM64oD36baYgofV170fS1NRGsCmlHQiDkmWmAQWxa6OxgpppbFcz6DcnkNvELyA==" saltValue="NErOMkMzO0fc71ycnx4M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528</v>
      </c>
      <c r="B3" s="131"/>
      <c r="C3" s="132"/>
      <c r="D3" s="133">
        <v>23174</v>
      </c>
      <c r="E3" s="134"/>
      <c r="F3" s="135">
        <v>36736</v>
      </c>
      <c r="G3" s="136"/>
      <c r="H3" s="137"/>
    </row>
    <row r="4" spans="1:8" x14ac:dyDescent="0.15">
      <c r="A4" s="138"/>
      <c r="B4" s="139"/>
      <c r="C4" s="140"/>
      <c r="D4" s="141">
        <v>8015</v>
      </c>
      <c r="E4" s="142"/>
      <c r="F4" s="143">
        <v>13410</v>
      </c>
      <c r="G4" s="144"/>
      <c r="H4" s="145"/>
    </row>
    <row r="5" spans="1:8" x14ac:dyDescent="0.15">
      <c r="A5" s="126" t="s">
        <v>530</v>
      </c>
      <c r="B5" s="131"/>
      <c r="C5" s="132"/>
      <c r="D5" s="133">
        <v>20835</v>
      </c>
      <c r="E5" s="134"/>
      <c r="F5" s="135">
        <v>38259</v>
      </c>
      <c r="G5" s="136"/>
      <c r="H5" s="137"/>
    </row>
    <row r="6" spans="1:8" x14ac:dyDescent="0.15">
      <c r="A6" s="138"/>
      <c r="B6" s="139"/>
      <c r="C6" s="140"/>
      <c r="D6" s="141">
        <v>6498</v>
      </c>
      <c r="E6" s="142"/>
      <c r="F6" s="143">
        <v>13379</v>
      </c>
      <c r="G6" s="144"/>
      <c r="H6" s="145"/>
    </row>
    <row r="7" spans="1:8" x14ac:dyDescent="0.15">
      <c r="A7" s="126" t="s">
        <v>531</v>
      </c>
      <c r="B7" s="131"/>
      <c r="C7" s="132"/>
      <c r="D7" s="133">
        <v>22585</v>
      </c>
      <c r="E7" s="134"/>
      <c r="F7" s="135">
        <v>39075</v>
      </c>
      <c r="G7" s="136"/>
      <c r="H7" s="137"/>
    </row>
    <row r="8" spans="1:8" x14ac:dyDescent="0.15">
      <c r="A8" s="138"/>
      <c r="B8" s="139"/>
      <c r="C8" s="140"/>
      <c r="D8" s="141">
        <v>8229</v>
      </c>
      <c r="E8" s="142"/>
      <c r="F8" s="143">
        <v>13441</v>
      </c>
      <c r="G8" s="144"/>
      <c r="H8" s="145"/>
    </row>
    <row r="9" spans="1:8" x14ac:dyDescent="0.15">
      <c r="A9" s="126" t="s">
        <v>532</v>
      </c>
      <c r="B9" s="131"/>
      <c r="C9" s="132"/>
      <c r="D9" s="133">
        <v>21783</v>
      </c>
      <c r="E9" s="134"/>
      <c r="F9" s="135">
        <v>39072</v>
      </c>
      <c r="G9" s="136"/>
      <c r="H9" s="137"/>
    </row>
    <row r="10" spans="1:8" x14ac:dyDescent="0.15">
      <c r="A10" s="138"/>
      <c r="B10" s="139"/>
      <c r="C10" s="140"/>
      <c r="D10" s="141">
        <v>8956</v>
      </c>
      <c r="E10" s="142"/>
      <c r="F10" s="143">
        <v>14106</v>
      </c>
      <c r="G10" s="144"/>
      <c r="H10" s="145"/>
    </row>
    <row r="11" spans="1:8" x14ac:dyDescent="0.15">
      <c r="A11" s="126" t="s">
        <v>533</v>
      </c>
      <c r="B11" s="131"/>
      <c r="C11" s="132"/>
      <c r="D11" s="133">
        <v>22166</v>
      </c>
      <c r="E11" s="134"/>
      <c r="F11" s="135">
        <v>42833</v>
      </c>
      <c r="G11" s="136"/>
      <c r="H11" s="137"/>
    </row>
    <row r="12" spans="1:8" x14ac:dyDescent="0.15">
      <c r="A12" s="138"/>
      <c r="B12" s="139"/>
      <c r="C12" s="146"/>
      <c r="D12" s="141">
        <v>10527</v>
      </c>
      <c r="E12" s="142"/>
      <c r="F12" s="143">
        <v>15211</v>
      </c>
      <c r="G12" s="144"/>
      <c r="H12" s="145"/>
    </row>
    <row r="13" spans="1:8" x14ac:dyDescent="0.15">
      <c r="A13" s="126"/>
      <c r="B13" s="131"/>
      <c r="C13" s="147"/>
      <c r="D13" s="148">
        <v>22109</v>
      </c>
      <c r="E13" s="149"/>
      <c r="F13" s="150">
        <v>39195</v>
      </c>
      <c r="G13" s="151"/>
      <c r="H13" s="137"/>
    </row>
    <row r="14" spans="1:8" x14ac:dyDescent="0.15">
      <c r="A14" s="138"/>
      <c r="B14" s="139"/>
      <c r="C14" s="140"/>
      <c r="D14" s="141">
        <v>8445</v>
      </c>
      <c r="E14" s="142"/>
      <c r="F14" s="143">
        <v>13909</v>
      </c>
      <c r="G14" s="144"/>
      <c r="H14" s="145"/>
    </row>
    <row r="17" spans="1:11" x14ac:dyDescent="0.15">
      <c r="A17" s="122" t="s">
        <v>51</v>
      </c>
    </row>
    <row r="18" spans="1:11" x14ac:dyDescent="0.15">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15">
      <c r="A19" s="152" t="s">
        <v>52</v>
      </c>
      <c r="B19" s="152">
        <f>ROUND(VALUE(SUBSTITUTE(実質収支比率等に係る経年分析!F$48,"▲","-")),2)</f>
        <v>0.51</v>
      </c>
      <c r="C19" s="152">
        <f>ROUND(VALUE(SUBSTITUTE(実質収支比率等に係る経年分析!G$48,"▲","-")),2)</f>
        <v>1.38</v>
      </c>
      <c r="D19" s="152">
        <f>ROUND(VALUE(SUBSTITUTE(実質収支比率等に係る経年分析!H$48,"▲","-")),2)</f>
        <v>1.51</v>
      </c>
      <c r="E19" s="152">
        <f>ROUND(VALUE(SUBSTITUTE(実質収支比率等に係る経年分析!I$48,"▲","-")),2)</f>
        <v>0.93</v>
      </c>
      <c r="F19" s="152">
        <f>ROUND(VALUE(SUBSTITUTE(実質収支比率等に係る経年分析!J$48,"▲","-")),2)</f>
        <v>1.59</v>
      </c>
    </row>
    <row r="20" spans="1:11" x14ac:dyDescent="0.15">
      <c r="A20" s="152" t="s">
        <v>53</v>
      </c>
      <c r="B20" s="152">
        <f>ROUND(VALUE(SUBSTITUTE(実質収支比率等に係る経年分析!F$47,"▲","-")),2)</f>
        <v>4.47</v>
      </c>
      <c r="C20" s="152">
        <f>ROUND(VALUE(SUBSTITUTE(実質収支比率等に係る経年分析!G$47,"▲","-")),2)</f>
        <v>4.43</v>
      </c>
      <c r="D20" s="152">
        <f>ROUND(VALUE(SUBSTITUTE(実質収支比率等に係る経年分析!H$47,"▲","-")),2)</f>
        <v>4.49</v>
      </c>
      <c r="E20" s="152">
        <f>ROUND(VALUE(SUBSTITUTE(実質収支比率等に係る経年分析!I$47,"▲","-")),2)</f>
        <v>4.42</v>
      </c>
      <c r="F20" s="152">
        <f>ROUND(VALUE(SUBSTITUTE(実質収支比率等に係る経年分析!J$47,"▲","-")),2)</f>
        <v>4.76</v>
      </c>
    </row>
    <row r="21" spans="1:11" x14ac:dyDescent="0.15">
      <c r="A21" s="152" t="s">
        <v>54</v>
      </c>
      <c r="B21" s="152">
        <f>IF(ISNUMBER(VALUE(SUBSTITUTE(実質収支比率等に係る経年分析!F$49,"▲","-"))),ROUND(VALUE(SUBSTITUTE(実質収支比率等に係る経年分析!F$49,"▲","-")),2),NA())</f>
        <v>0.37</v>
      </c>
      <c r="C21" s="152">
        <f>IF(ISNUMBER(VALUE(SUBSTITUTE(実質収支比率等に係る経年分析!G$49,"▲","-"))),ROUND(VALUE(SUBSTITUTE(実質収支比率等に係る経年分析!G$49,"▲","-")),2),NA())</f>
        <v>0.85</v>
      </c>
      <c r="D21" s="152">
        <f>IF(ISNUMBER(VALUE(SUBSTITUTE(実質収支比率等に係る経年分析!H$49,"▲","-"))),ROUND(VALUE(SUBSTITUTE(実質収支比率等に係る経年分析!H$49,"▲","-")),2),NA())</f>
        <v>0.13</v>
      </c>
      <c r="E21" s="152">
        <f>IF(ISNUMBER(VALUE(SUBSTITUTE(実質収支比率等に係る経年分析!I$49,"▲","-"))),ROUND(VALUE(SUBSTITUTE(実質収支比率等に係る経年分析!I$49,"▲","-")),2),NA())</f>
        <v>-0.56999999999999995</v>
      </c>
      <c r="F21" s="152">
        <f>IF(ISNUMBER(VALUE(SUBSTITUTE(実質収支比率等に係る経年分析!J$49,"▲","-"))),ROUND(VALUE(SUBSTITUTE(実質収支比率等に係る経年分析!J$49,"▲","-")),2),NA())</f>
        <v>1.05</v>
      </c>
    </row>
    <row r="24" spans="1:11" x14ac:dyDescent="0.15">
      <c r="A24" s="122" t="s">
        <v>55</v>
      </c>
    </row>
    <row r="25" spans="1:11" x14ac:dyDescent="0.15">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11.5</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1.1599999999999999</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0.59</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0.47</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0.27</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工業団地整備事業</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1.08</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0.56999999999999995</v>
      </c>
    </row>
    <row r="30" spans="1:11" x14ac:dyDescent="0.15">
      <c r="A30" s="153" t="str">
        <f>IF(連結実質赤字比率に係る赤字・黒字の構成分析!C$40="",NA(),連結実質赤字比率に係る赤字・黒字の構成分析!C$40)</f>
        <v>流域下水道事業</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0.59</v>
      </c>
    </row>
    <row r="31" spans="1:11" x14ac:dyDescent="0.15">
      <c r="A31" s="153" t="str">
        <f>IF(連結実質赤字比率に係る赤字・黒字の構成分析!C$39="",NA(),連結実質赤字比率に係る赤字・黒字の構成分析!C$39)</f>
        <v>一般会計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0.13</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0.64</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0.65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0.75</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0.65</v>
      </c>
    </row>
    <row r="32" spans="1:11" x14ac:dyDescent="0.15">
      <c r="A32" s="153" t="str">
        <f>IF(連結実質赤字比率に係る赤字・黒字の構成分析!C$38="",NA(),連結実質赤字比率に係る赤字・黒字の構成分析!C$38)</f>
        <v>国民健康保険事業</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0.86</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0.71</v>
      </c>
    </row>
    <row r="33" spans="1:16" x14ac:dyDescent="0.15">
      <c r="A33" s="153" t="str">
        <f>IF(連結実質赤字比率に係る赤字・黒字の構成分析!C$37="",NA(),連結実質赤字比率に係る赤字・黒字の構成分析!C$37)</f>
        <v>地方消費税清算</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0.52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0.75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0.05</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0.81</v>
      </c>
    </row>
    <row r="34" spans="1:16" x14ac:dyDescent="0.15">
      <c r="A34" s="153" t="str">
        <f>IF(連結実質赤字比率に係る赤字・黒字の構成分析!C$36="",NA(),連結実質赤字比率に係る赤字・黒字の構成分析!C$36)</f>
        <v>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1.58</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1.88</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2.15</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2.5099999999999998</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2.76</v>
      </c>
    </row>
    <row r="35" spans="1:16" x14ac:dyDescent="0.15">
      <c r="A35" s="153" t="str">
        <f>IF(連結実質赤字比率に係る赤字・黒字の構成分析!C$35="",NA(),連結実質赤字比率に係る赤字・黒字の構成分析!C$35)</f>
        <v>上水道事業会計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3.96</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3.99</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4.32</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4.13</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4</v>
      </c>
    </row>
    <row r="36" spans="1:16" x14ac:dyDescent="0.15">
      <c r="A36" s="153" t="str">
        <f>IF(連結実質赤字比率に係る赤字・黒字の構成分析!C$34="",NA(),連結実質赤字比率に係る赤字・黒字の構成分析!C$34)</f>
        <v>造成土地管理事業会計</v>
      </c>
      <c r="B36" s="153" t="e">
        <f>IF(ROUND(VALUE(SUBSTITUTE(連結実質赤字比率に係る赤字・黒字の構成分析!F$34,"▲", "-")), 2) &lt; 0, ABS(ROUND(VALUE(SUBSTITUTE(連結実質赤字比率に係る赤字・黒字の構成分析!F$34,"▲", "-")), 2)), NA())</f>
        <v>#VALUE!</v>
      </c>
      <c r="C36" s="153" t="e">
        <f>IF(ROUND(VALUE(SUBSTITUTE(連結実質赤字比率に係る赤字・黒字の構成分析!F$34,"▲", "-")), 2) &gt;= 0, ABS(ROUND(VALUE(SUBSTITUTE(連結実質赤字比率に係る赤字・黒字の構成分析!F$34,"▲", "-")), 2)), NA())</f>
        <v>#VALUE!</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9.41</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10.41</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11.98</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7.25</v>
      </c>
    </row>
    <row r="39" spans="1:16" x14ac:dyDescent="0.15">
      <c r="A39" s="122" t="s">
        <v>58</v>
      </c>
    </row>
    <row r="40" spans="1:16" x14ac:dyDescent="0.15">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138551</v>
      </c>
      <c r="E42" s="154"/>
      <c r="F42" s="154"/>
      <c r="G42" s="154">
        <f>'実質公債費比率（分子）の構造'!L$52</f>
        <v>141799</v>
      </c>
      <c r="H42" s="154"/>
      <c r="I42" s="154"/>
      <c r="J42" s="154">
        <f>'実質公債費比率（分子）の構造'!M$52</f>
        <v>149333</v>
      </c>
      <c r="K42" s="154"/>
      <c r="L42" s="154"/>
      <c r="M42" s="154">
        <f>'実質公債費比率（分子）の構造'!N$52</f>
        <v>150240</v>
      </c>
      <c r="N42" s="154"/>
      <c r="O42" s="154"/>
      <c r="P42" s="154">
        <f>'実質公債費比率（分子）の構造'!O$52</f>
        <v>148277</v>
      </c>
    </row>
    <row r="43" spans="1:16" x14ac:dyDescent="0.15">
      <c r="A43" s="154" t="s">
        <v>17</v>
      </c>
      <c r="B43" s="154">
        <f>'実質公債費比率（分子）の構造'!K$51</f>
        <v>17</v>
      </c>
      <c r="C43" s="154"/>
      <c r="D43" s="154"/>
      <c r="E43" s="154">
        <f>'実質公債費比率（分子）の構造'!L$51</f>
        <v>3</v>
      </c>
      <c r="F43" s="154"/>
      <c r="G43" s="154"/>
      <c r="H43" s="154">
        <f>'実質公債費比率（分子）の構造'!M$51</f>
        <v>2</v>
      </c>
      <c r="I43" s="154"/>
      <c r="J43" s="154"/>
      <c r="K43" s="154">
        <f>'実質公債費比率（分子）の構造'!N$51</f>
        <v>2</v>
      </c>
      <c r="L43" s="154"/>
      <c r="M43" s="154"/>
      <c r="N43" s="154">
        <f>'実質公債費比率（分子）の構造'!O$51</f>
        <v>4</v>
      </c>
      <c r="O43" s="154"/>
      <c r="P43" s="154"/>
    </row>
    <row r="44" spans="1:16" x14ac:dyDescent="0.15">
      <c r="A44" s="154" t="s">
        <v>62</v>
      </c>
      <c r="B44" s="154">
        <f>'実質公債費比率（分子）の構造'!K$50</f>
        <v>3605</v>
      </c>
      <c r="C44" s="154"/>
      <c r="D44" s="154"/>
      <c r="E44" s="154">
        <f>'実質公債費比率（分子）の構造'!L$50</f>
        <v>3518</v>
      </c>
      <c r="F44" s="154"/>
      <c r="G44" s="154"/>
      <c r="H44" s="154">
        <f>'実質公債費比率（分子）の構造'!M$50</f>
        <v>3301</v>
      </c>
      <c r="I44" s="154"/>
      <c r="J44" s="154"/>
      <c r="K44" s="154">
        <f>'実質公債費比率（分子）の構造'!N$50</f>
        <v>2983</v>
      </c>
      <c r="L44" s="154"/>
      <c r="M44" s="154"/>
      <c r="N44" s="154">
        <f>'実質公債費比率（分子）の構造'!O$50</f>
        <v>2903</v>
      </c>
      <c r="O44" s="154"/>
      <c r="P44" s="154"/>
    </row>
    <row r="45" spans="1:16" x14ac:dyDescent="0.15">
      <c r="A45" s="154" t="s">
        <v>63</v>
      </c>
      <c r="B45" s="154">
        <f>'実質公債費比率（分子）の構造'!K$49</f>
        <v>51</v>
      </c>
      <c r="C45" s="154"/>
      <c r="D45" s="154"/>
      <c r="E45" s="154">
        <f>'実質公債費比率（分子）の構造'!L$49</f>
        <v>34</v>
      </c>
      <c r="F45" s="154"/>
      <c r="G45" s="154"/>
      <c r="H45" s="154">
        <f>'実質公債費比率（分子）の構造'!M$49</f>
        <v>22</v>
      </c>
      <c r="I45" s="154"/>
      <c r="J45" s="154"/>
      <c r="K45" s="154">
        <f>'実質公債費比率（分子）の構造'!N$49</f>
        <v>8</v>
      </c>
      <c r="L45" s="154"/>
      <c r="M45" s="154"/>
      <c r="N45" s="154" t="str">
        <f>'実質公債費比率（分子）の構造'!O$49</f>
        <v>-</v>
      </c>
      <c r="O45" s="154"/>
      <c r="P45" s="154"/>
    </row>
    <row r="46" spans="1:16" x14ac:dyDescent="0.15">
      <c r="A46" s="154" t="s">
        <v>64</v>
      </c>
      <c r="B46" s="154">
        <f>'実質公債費比率（分子）の構造'!K$48</f>
        <v>5177</v>
      </c>
      <c r="C46" s="154"/>
      <c r="D46" s="154"/>
      <c r="E46" s="154">
        <f>'実質公債費比率（分子）の構造'!L$48</f>
        <v>5418</v>
      </c>
      <c r="F46" s="154"/>
      <c r="G46" s="154"/>
      <c r="H46" s="154">
        <f>'実質公債費比率（分子）の構造'!M$48</f>
        <v>5561</v>
      </c>
      <c r="I46" s="154"/>
      <c r="J46" s="154"/>
      <c r="K46" s="154">
        <f>'実質公債費比率（分子）の構造'!N$48</f>
        <v>4237</v>
      </c>
      <c r="L46" s="154"/>
      <c r="M46" s="154"/>
      <c r="N46" s="154">
        <f>'実質公債費比率（分子）の構造'!O$48</f>
        <v>3866</v>
      </c>
      <c r="O46" s="154"/>
      <c r="P46" s="154"/>
    </row>
    <row r="47" spans="1:16" x14ac:dyDescent="0.15">
      <c r="A47" s="154" t="s">
        <v>65</v>
      </c>
      <c r="B47" s="154">
        <f>'実質公債費比率（分子）の構造'!K$47</f>
        <v>118315</v>
      </c>
      <c r="C47" s="154"/>
      <c r="D47" s="154"/>
      <c r="E47" s="154">
        <f>'実質公債費比率（分子）の構造'!L$47</f>
        <v>121157</v>
      </c>
      <c r="F47" s="154"/>
      <c r="G47" s="154"/>
      <c r="H47" s="154">
        <f>'実質公債費比率（分子）の構造'!M$47</f>
        <v>122909</v>
      </c>
      <c r="I47" s="154"/>
      <c r="J47" s="154"/>
      <c r="K47" s="154">
        <f>'実質公債費比率（分子）の構造'!N$47</f>
        <v>124971</v>
      </c>
      <c r="L47" s="154"/>
      <c r="M47" s="154"/>
      <c r="N47" s="154">
        <f>'実質公債費比率（分子）の構造'!O$47</f>
        <v>125619</v>
      </c>
      <c r="O47" s="154"/>
      <c r="P47" s="154"/>
    </row>
    <row r="48" spans="1:16" x14ac:dyDescent="0.15">
      <c r="A48" s="154" t="s">
        <v>66</v>
      </c>
      <c r="B48" s="154">
        <f>'実質公債費比率（分子）の構造'!K$46</f>
        <v>19320</v>
      </c>
      <c r="C48" s="154"/>
      <c r="D48" s="154"/>
      <c r="E48" s="154">
        <f>'実質公債費比率（分子）の構造'!L$46</f>
        <v>17313</v>
      </c>
      <c r="F48" s="154"/>
      <c r="G48" s="154"/>
      <c r="H48" s="154">
        <f>'実質公債費比率（分子）の構造'!M$46</f>
        <v>14627</v>
      </c>
      <c r="I48" s="154"/>
      <c r="J48" s="154"/>
      <c r="K48" s="154">
        <f>'実質公債費比率（分子）の構造'!N$46</f>
        <v>18017</v>
      </c>
      <c r="L48" s="154"/>
      <c r="M48" s="154"/>
      <c r="N48" s="154">
        <f>'実質公債費比率（分子）の構造'!O$46</f>
        <v>14155</v>
      </c>
      <c r="O48" s="154"/>
      <c r="P48" s="154"/>
    </row>
    <row r="49" spans="1:16" x14ac:dyDescent="0.15">
      <c r="A49" s="154" t="s">
        <v>67</v>
      </c>
      <c r="B49" s="154">
        <f>'実質公債費比率（分子）の構造'!K$45</f>
        <v>87865</v>
      </c>
      <c r="C49" s="154"/>
      <c r="D49" s="154"/>
      <c r="E49" s="154">
        <f>'実質公債費比率（分子）の構造'!L$45</f>
        <v>86638</v>
      </c>
      <c r="F49" s="154"/>
      <c r="G49" s="154"/>
      <c r="H49" s="154">
        <f>'実質公債費比率（分子）の構造'!M$45</f>
        <v>86401</v>
      </c>
      <c r="I49" s="154"/>
      <c r="J49" s="154"/>
      <c r="K49" s="154">
        <f>'実質公債費比率（分子）の構造'!N$45</f>
        <v>82379</v>
      </c>
      <c r="L49" s="154"/>
      <c r="M49" s="154"/>
      <c r="N49" s="154">
        <f>'実質公債費比率（分子）の構造'!O$45</f>
        <v>81765</v>
      </c>
      <c r="O49" s="154"/>
      <c r="P49" s="154"/>
    </row>
    <row r="50" spans="1:16" x14ac:dyDescent="0.15">
      <c r="A50" s="154" t="s">
        <v>68</v>
      </c>
      <c r="B50" s="154" t="e">
        <f>NA()</f>
        <v>#N/A</v>
      </c>
      <c r="C50" s="154">
        <f>IF(ISNUMBER('実質公債費比率（分子）の構造'!K$53),'実質公債費比率（分子）の構造'!K$53,NA())</f>
        <v>95799</v>
      </c>
      <c r="D50" s="154" t="e">
        <f>NA()</f>
        <v>#N/A</v>
      </c>
      <c r="E50" s="154" t="e">
        <f>NA()</f>
        <v>#N/A</v>
      </c>
      <c r="F50" s="154">
        <f>IF(ISNUMBER('実質公債費比率（分子）の構造'!L$53),'実質公債費比率（分子）の構造'!L$53,NA())</f>
        <v>92282</v>
      </c>
      <c r="G50" s="154" t="e">
        <f>NA()</f>
        <v>#N/A</v>
      </c>
      <c r="H50" s="154" t="e">
        <f>NA()</f>
        <v>#N/A</v>
      </c>
      <c r="I50" s="154">
        <f>IF(ISNUMBER('実質公債費比率（分子）の構造'!M$53),'実質公債費比率（分子）の構造'!M$53,NA())</f>
        <v>83490</v>
      </c>
      <c r="J50" s="154" t="e">
        <f>NA()</f>
        <v>#N/A</v>
      </c>
      <c r="K50" s="154" t="e">
        <f>NA()</f>
        <v>#N/A</v>
      </c>
      <c r="L50" s="154">
        <f>IF(ISNUMBER('実質公債費比率（分子）の構造'!N$53),'実質公債費比率（分子）の構造'!N$53,NA())</f>
        <v>82357</v>
      </c>
      <c r="M50" s="154" t="e">
        <f>NA()</f>
        <v>#N/A</v>
      </c>
      <c r="N50" s="154" t="e">
        <f>NA()</f>
        <v>#N/A</v>
      </c>
      <c r="O50" s="154">
        <f>IF(ISNUMBER('実質公債費比率（分子）の構造'!O$53),'実質公債費比率（分子）の構造'!O$53,NA())</f>
        <v>80035</v>
      </c>
      <c r="P50" s="154" t="e">
        <f>NA()</f>
        <v>#N/A</v>
      </c>
    </row>
    <row r="53" spans="1:16" x14ac:dyDescent="0.15">
      <c r="A53" s="122" t="s">
        <v>69</v>
      </c>
    </row>
    <row r="54" spans="1:16" x14ac:dyDescent="0.15">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15">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15">
      <c r="A56" s="153" t="s">
        <v>41</v>
      </c>
      <c r="B56" s="153"/>
      <c r="C56" s="153"/>
      <c r="D56" s="153">
        <f>'将来負担比率（分子）の構造'!I$52</f>
        <v>1883601</v>
      </c>
      <c r="E56" s="153"/>
      <c r="F56" s="153"/>
      <c r="G56" s="153">
        <f>'将来負担比率（分子）の構造'!J$52</f>
        <v>1898231</v>
      </c>
      <c r="H56" s="153"/>
      <c r="I56" s="153"/>
      <c r="J56" s="153">
        <f>'将来負担比率（分子）の構造'!K$52</f>
        <v>1912203</v>
      </c>
      <c r="K56" s="153"/>
      <c r="L56" s="153"/>
      <c r="M56" s="153">
        <f>'将来負担比率（分子）の構造'!L$52</f>
        <v>1915699</v>
      </c>
      <c r="N56" s="153"/>
      <c r="O56" s="153"/>
      <c r="P56" s="153">
        <f>'将来負担比率（分子）の構造'!M$52</f>
        <v>1918536</v>
      </c>
    </row>
    <row r="57" spans="1:16" x14ac:dyDescent="0.15">
      <c r="A57" s="153" t="s">
        <v>40</v>
      </c>
      <c r="B57" s="153"/>
      <c r="C57" s="153"/>
      <c r="D57" s="153">
        <f>'将来負担比率（分子）の構造'!I$51</f>
        <v>110723</v>
      </c>
      <c r="E57" s="153"/>
      <c r="F57" s="153"/>
      <c r="G57" s="153">
        <f>'将来負担比率（分子）の構造'!J$51</f>
        <v>101343</v>
      </c>
      <c r="H57" s="153"/>
      <c r="I57" s="153"/>
      <c r="J57" s="153">
        <f>'将来負担比率（分子）の構造'!K$51</f>
        <v>91529</v>
      </c>
      <c r="K57" s="153"/>
      <c r="L57" s="153"/>
      <c r="M57" s="153">
        <f>'将来負担比率（分子）の構造'!L$51</f>
        <v>79043</v>
      </c>
      <c r="N57" s="153"/>
      <c r="O57" s="153"/>
      <c r="P57" s="153">
        <f>'将来負担比率（分子）の構造'!M$51</f>
        <v>71689</v>
      </c>
    </row>
    <row r="58" spans="1:16" x14ac:dyDescent="0.15">
      <c r="A58" s="153" t="s">
        <v>39</v>
      </c>
      <c r="B58" s="153"/>
      <c r="C58" s="153"/>
      <c r="D58" s="153">
        <f>'将来負担比率（分子）の構造'!I$50</f>
        <v>559964</v>
      </c>
      <c r="E58" s="153"/>
      <c r="F58" s="153"/>
      <c r="G58" s="153">
        <f>'将来負担比率（分子）の構造'!J$50</f>
        <v>591470</v>
      </c>
      <c r="H58" s="153"/>
      <c r="I58" s="153"/>
      <c r="J58" s="153">
        <f>'将来負担比率（分子）の構造'!K$50</f>
        <v>643056</v>
      </c>
      <c r="K58" s="153"/>
      <c r="L58" s="153"/>
      <c r="M58" s="153">
        <f>'将来負担比率（分子）の構造'!L$50</f>
        <v>751705</v>
      </c>
      <c r="N58" s="153"/>
      <c r="O58" s="153"/>
      <c r="P58" s="153">
        <f>'将来負担比率（分子）の構造'!M$50</f>
        <v>761117</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1351</v>
      </c>
      <c r="C61" s="153"/>
      <c r="D61" s="153"/>
      <c r="E61" s="153">
        <f>'将来負担比率（分子）の構造'!J$46</f>
        <v>2571</v>
      </c>
      <c r="F61" s="153"/>
      <c r="G61" s="153"/>
      <c r="H61" s="153">
        <f>'将来負担比率（分子）の構造'!K$46</f>
        <v>2461</v>
      </c>
      <c r="I61" s="153"/>
      <c r="J61" s="153"/>
      <c r="K61" s="153">
        <f>'将来負担比率（分子）の構造'!L$46</f>
        <v>2477</v>
      </c>
      <c r="L61" s="153"/>
      <c r="M61" s="153"/>
      <c r="N61" s="153">
        <f>'将来負担比率（分子）の構造'!M$46</f>
        <v>3203</v>
      </c>
      <c r="O61" s="153"/>
      <c r="P61" s="153"/>
    </row>
    <row r="62" spans="1:16" x14ac:dyDescent="0.15">
      <c r="A62" s="153" t="s">
        <v>33</v>
      </c>
      <c r="B62" s="153">
        <f>'将来負担比率（分子）の構造'!I$45</f>
        <v>457199</v>
      </c>
      <c r="C62" s="153"/>
      <c r="D62" s="153"/>
      <c r="E62" s="153">
        <f>'将来負担比率（分子）の構造'!J$45</f>
        <v>439477</v>
      </c>
      <c r="F62" s="153"/>
      <c r="G62" s="153"/>
      <c r="H62" s="153">
        <f>'将来負担比率（分子）の構造'!K$45</f>
        <v>382660</v>
      </c>
      <c r="I62" s="153"/>
      <c r="J62" s="153"/>
      <c r="K62" s="153">
        <f>'将来負担比率（分子）の構造'!L$45</f>
        <v>373252</v>
      </c>
      <c r="L62" s="153"/>
      <c r="M62" s="153"/>
      <c r="N62" s="153">
        <f>'将来負担比率（分子）の構造'!M$45</f>
        <v>356451</v>
      </c>
      <c r="O62" s="153"/>
      <c r="P62" s="153"/>
    </row>
    <row r="63" spans="1:16" x14ac:dyDescent="0.15">
      <c r="A63" s="153" t="s">
        <v>32</v>
      </c>
      <c r="B63" s="153">
        <f>'将来負担比率（分子）の構造'!I$44</f>
        <v>74</v>
      </c>
      <c r="C63" s="153"/>
      <c r="D63" s="153"/>
      <c r="E63" s="153">
        <f>'将来負担比率（分子）の構造'!J$44</f>
        <v>34</v>
      </c>
      <c r="F63" s="153"/>
      <c r="G63" s="153"/>
      <c r="H63" s="153">
        <f>'将来負担比率（分子）の構造'!K$44</f>
        <v>9</v>
      </c>
      <c r="I63" s="153"/>
      <c r="J63" s="153"/>
      <c r="K63" s="153" t="str">
        <f>'将来負担比率（分子）の構造'!L$44</f>
        <v>-</v>
      </c>
      <c r="L63" s="153"/>
      <c r="M63" s="153"/>
      <c r="N63" s="153" t="str">
        <f>'将来負担比率（分子）の構造'!M$44</f>
        <v>-</v>
      </c>
      <c r="O63" s="153"/>
      <c r="P63" s="153"/>
    </row>
    <row r="64" spans="1:16" x14ac:dyDescent="0.15">
      <c r="A64" s="153" t="s">
        <v>31</v>
      </c>
      <c r="B64" s="153">
        <f>'将来負担比率（分子）の構造'!I$43</f>
        <v>40421</v>
      </c>
      <c r="C64" s="153"/>
      <c r="D64" s="153"/>
      <c r="E64" s="153">
        <f>'将来負担比率（分子）の構造'!J$43</f>
        <v>43437</v>
      </c>
      <c r="F64" s="153"/>
      <c r="G64" s="153"/>
      <c r="H64" s="153">
        <f>'将来負担比率（分子）の構造'!K$43</f>
        <v>46904</v>
      </c>
      <c r="I64" s="153"/>
      <c r="J64" s="153"/>
      <c r="K64" s="153">
        <f>'将来負担比率（分子）の構造'!L$43</f>
        <v>44183</v>
      </c>
      <c r="L64" s="153"/>
      <c r="M64" s="153"/>
      <c r="N64" s="153">
        <f>'将来負担比率（分子）の構造'!M$43</f>
        <v>46618</v>
      </c>
      <c r="O64" s="153"/>
      <c r="P64" s="153"/>
    </row>
    <row r="65" spans="1:16" x14ac:dyDescent="0.15">
      <c r="A65" s="153" t="s">
        <v>30</v>
      </c>
      <c r="B65" s="153">
        <f>'将来負担比率（分子）の構造'!I$42</f>
        <v>42418</v>
      </c>
      <c r="C65" s="153"/>
      <c r="D65" s="153"/>
      <c r="E65" s="153">
        <f>'将来負担比率（分子）の構造'!J$42</f>
        <v>38390</v>
      </c>
      <c r="F65" s="153"/>
      <c r="G65" s="153"/>
      <c r="H65" s="153">
        <f>'将来負担比率（分子）の構造'!K$42</f>
        <v>33361</v>
      </c>
      <c r="I65" s="153"/>
      <c r="J65" s="153"/>
      <c r="K65" s="153">
        <f>'将来負担比率（分子）の構造'!L$42</f>
        <v>29346</v>
      </c>
      <c r="L65" s="153"/>
      <c r="M65" s="153"/>
      <c r="N65" s="153">
        <f>'将来負担比率（分子）の構造'!M$42</f>
        <v>25079</v>
      </c>
      <c r="O65" s="153"/>
      <c r="P65" s="153"/>
    </row>
    <row r="66" spans="1:16" x14ac:dyDescent="0.15">
      <c r="A66" s="153" t="s">
        <v>29</v>
      </c>
      <c r="B66" s="153">
        <f>'将来負担比率（分子）の構造'!I$41</f>
        <v>3458021</v>
      </c>
      <c r="C66" s="153"/>
      <c r="D66" s="153"/>
      <c r="E66" s="153">
        <f>'将来負担比率（分子）の構造'!J$41</f>
        <v>3502057</v>
      </c>
      <c r="F66" s="153"/>
      <c r="G66" s="153"/>
      <c r="H66" s="153">
        <f>'将来負担比率（分子）の構造'!K$41</f>
        <v>3558297</v>
      </c>
      <c r="I66" s="153"/>
      <c r="J66" s="153"/>
      <c r="K66" s="153">
        <f>'将来負担比率（分子）の構造'!L$41</f>
        <v>3597358</v>
      </c>
      <c r="L66" s="153"/>
      <c r="M66" s="153"/>
      <c r="N66" s="153">
        <f>'将来負担比率（分子）の構造'!M$41</f>
        <v>3614654</v>
      </c>
      <c r="O66" s="153"/>
      <c r="P66" s="153"/>
    </row>
    <row r="67" spans="1:16" x14ac:dyDescent="0.15">
      <c r="A67" s="153" t="s">
        <v>72</v>
      </c>
      <c r="B67" s="153" t="e">
        <f>NA()</f>
        <v>#N/A</v>
      </c>
      <c r="C67" s="153">
        <f>IF(ISNUMBER('将来負担比率（分子）の構造'!I$53), IF('将来負担比率（分子）の構造'!I$53 &lt; 0, 0, '将来負担比率（分子）の構造'!I$53), NA())</f>
        <v>1445197</v>
      </c>
      <c r="D67" s="153" t="e">
        <f>NA()</f>
        <v>#N/A</v>
      </c>
      <c r="E67" s="153" t="e">
        <f>NA()</f>
        <v>#N/A</v>
      </c>
      <c r="F67" s="153">
        <f>IF(ISNUMBER('将来負担比率（分子）の構造'!J$53), IF('将来負担比率（分子）の構造'!J$53 &lt; 0, 0, '将来負担比率（分子）の構造'!J$53), NA())</f>
        <v>1434924</v>
      </c>
      <c r="G67" s="153" t="e">
        <f>NA()</f>
        <v>#N/A</v>
      </c>
      <c r="H67" s="153" t="e">
        <f>NA()</f>
        <v>#N/A</v>
      </c>
      <c r="I67" s="153">
        <f>IF(ISNUMBER('将来負担比率（分子）の構造'!K$53), IF('将来負担比率（分子）の構造'!K$53 &lt; 0, 0, '将来負担比率（分子）の構造'!K$53), NA())</f>
        <v>1376902</v>
      </c>
      <c r="J67" s="153" t="e">
        <f>NA()</f>
        <v>#N/A</v>
      </c>
      <c r="K67" s="153" t="e">
        <f>NA()</f>
        <v>#N/A</v>
      </c>
      <c r="L67" s="153">
        <f>IF(ISNUMBER('将来負担比率（分子）の構造'!L$53), IF('将来負担比率（分子）の構造'!L$53 &lt; 0, 0, '将来負担比率（分子）の構造'!L$53), NA())</f>
        <v>1300168</v>
      </c>
      <c r="M67" s="153" t="e">
        <f>NA()</f>
        <v>#N/A</v>
      </c>
      <c r="N67" s="153" t="e">
        <f>NA()</f>
        <v>#N/A</v>
      </c>
      <c r="O67" s="153">
        <f>IF(ISNUMBER('将来負担比率（分子）の構造'!M$53), IF('将来負担比率（分子）の構造'!M$53 &lt; 0, 0, '将来負担比率（分子）の構造'!M$53), NA())</f>
        <v>1294662</v>
      </c>
      <c r="P67" s="153" t="e">
        <f>NA()</f>
        <v>#N/A</v>
      </c>
    </row>
    <row r="70" spans="1:16" x14ac:dyDescent="0.15">
      <c r="A70" s="155" t="s">
        <v>73</v>
      </c>
      <c r="B70" s="155"/>
      <c r="C70" s="155"/>
      <c r="D70" s="155"/>
      <c r="E70" s="155"/>
      <c r="F70" s="155"/>
    </row>
    <row r="71" spans="1:16" x14ac:dyDescent="0.15">
      <c r="A71" s="156"/>
      <c r="B71" s="156" t="str">
        <f>基金残高に係る経年分析!F54</f>
        <v>H29</v>
      </c>
      <c r="C71" s="156" t="str">
        <f>基金残高に係る経年分析!G54</f>
        <v>H30</v>
      </c>
      <c r="D71" s="156" t="str">
        <f>基金残高に係る経年分析!H54</f>
        <v>R01</v>
      </c>
    </row>
    <row r="72" spans="1:16" x14ac:dyDescent="0.15">
      <c r="A72" s="156" t="s">
        <v>74</v>
      </c>
      <c r="B72" s="157">
        <f>基金残高に係る経年分析!F55</f>
        <v>46973</v>
      </c>
      <c r="C72" s="157">
        <f>基金残高に係る経年分析!G55</f>
        <v>46580</v>
      </c>
      <c r="D72" s="157">
        <f>基金残高に係る経年分析!H55</f>
        <v>50588</v>
      </c>
    </row>
    <row r="73" spans="1:16" x14ac:dyDescent="0.15">
      <c r="A73" s="156" t="s">
        <v>75</v>
      </c>
      <c r="B73" s="157">
        <f>基金残高に係る経年分析!F56</f>
        <v>35736</v>
      </c>
      <c r="C73" s="157">
        <f>基金残高に係る経年分析!G56</f>
        <v>35941</v>
      </c>
      <c r="D73" s="157">
        <f>基金残高に係る経年分析!H56</f>
        <v>36126</v>
      </c>
    </row>
    <row r="74" spans="1:16" x14ac:dyDescent="0.15">
      <c r="A74" s="156" t="s">
        <v>76</v>
      </c>
      <c r="B74" s="157">
        <f>基金残高に係る経年分析!F57</f>
        <v>116539</v>
      </c>
      <c r="C74" s="157">
        <f>基金残高に係る経年分析!G57</f>
        <v>178949</v>
      </c>
      <c r="D74" s="157">
        <f>基金残高に係る経年分析!H57</f>
        <v>161902</v>
      </c>
    </row>
  </sheetData>
  <sheetProtection algorithmName="SHA-512" hashValue="tQeIzF3VZTWrY3mYQMnQ8gAABl1HYs3ibaJUcdjBlyQscXqibInOUyRPz6GCEcTncj5TmV78OV/88zOFnF9YWw==" saltValue="uw3ipR3Djp+AZdwiCV2b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182</v>
      </c>
      <c r="DD1" s="591"/>
      <c r="DE1" s="591"/>
      <c r="DF1" s="591"/>
      <c r="DG1" s="591"/>
      <c r="DH1" s="591"/>
      <c r="DI1" s="592"/>
      <c r="DK1" s="590" t="s">
        <v>183</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15">
      <c r="B2" s="210" t="s">
        <v>184</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593" t="s">
        <v>185</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186</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187</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15">
      <c r="B4" s="593" t="s">
        <v>1</v>
      </c>
      <c r="C4" s="594"/>
      <c r="D4" s="594"/>
      <c r="E4" s="594"/>
      <c r="F4" s="594"/>
      <c r="G4" s="594"/>
      <c r="H4" s="594"/>
      <c r="I4" s="594"/>
      <c r="J4" s="594"/>
      <c r="K4" s="594"/>
      <c r="L4" s="594"/>
      <c r="M4" s="594"/>
      <c r="N4" s="594"/>
      <c r="O4" s="594"/>
      <c r="P4" s="594"/>
      <c r="Q4" s="595"/>
      <c r="R4" s="593" t="s">
        <v>188</v>
      </c>
      <c r="S4" s="594"/>
      <c r="T4" s="594"/>
      <c r="U4" s="594"/>
      <c r="V4" s="594"/>
      <c r="W4" s="594"/>
      <c r="X4" s="594"/>
      <c r="Y4" s="595"/>
      <c r="Z4" s="593" t="s">
        <v>189</v>
      </c>
      <c r="AA4" s="594"/>
      <c r="AB4" s="594"/>
      <c r="AC4" s="595"/>
      <c r="AD4" s="593" t="s">
        <v>190</v>
      </c>
      <c r="AE4" s="594"/>
      <c r="AF4" s="594"/>
      <c r="AG4" s="594"/>
      <c r="AH4" s="594"/>
      <c r="AI4" s="594"/>
      <c r="AJ4" s="594"/>
      <c r="AK4" s="595"/>
      <c r="AL4" s="593" t="s">
        <v>189</v>
      </c>
      <c r="AM4" s="594"/>
      <c r="AN4" s="594"/>
      <c r="AO4" s="595"/>
      <c r="AP4" s="596" t="s">
        <v>191</v>
      </c>
      <c r="AQ4" s="596"/>
      <c r="AR4" s="596"/>
      <c r="AS4" s="596"/>
      <c r="AT4" s="596"/>
      <c r="AU4" s="596"/>
      <c r="AV4" s="596"/>
      <c r="AW4" s="596"/>
      <c r="AX4" s="596"/>
      <c r="AY4" s="596"/>
      <c r="AZ4" s="596"/>
      <c r="BA4" s="596"/>
      <c r="BB4" s="596"/>
      <c r="BC4" s="596"/>
      <c r="BD4" s="596" t="s">
        <v>192</v>
      </c>
      <c r="BE4" s="596"/>
      <c r="BF4" s="596"/>
      <c r="BG4" s="596"/>
      <c r="BH4" s="596"/>
      <c r="BI4" s="596"/>
      <c r="BJ4" s="596"/>
      <c r="BK4" s="596"/>
      <c r="BL4" s="596" t="s">
        <v>189</v>
      </c>
      <c r="BM4" s="596"/>
      <c r="BN4" s="596"/>
      <c r="BO4" s="596"/>
      <c r="BP4" s="596" t="s">
        <v>193</v>
      </c>
      <c r="BQ4" s="596"/>
      <c r="BR4" s="596"/>
      <c r="BS4" s="596"/>
      <c r="BT4" s="596"/>
      <c r="BU4" s="596"/>
      <c r="BV4" s="596"/>
      <c r="BW4" s="596"/>
      <c r="BY4" s="593" t="s">
        <v>194</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15">
      <c r="B5" s="597" t="s">
        <v>195</v>
      </c>
      <c r="C5" s="598"/>
      <c r="D5" s="598"/>
      <c r="E5" s="598"/>
      <c r="F5" s="598"/>
      <c r="G5" s="598"/>
      <c r="H5" s="598"/>
      <c r="I5" s="598"/>
      <c r="J5" s="598"/>
      <c r="K5" s="598"/>
      <c r="L5" s="598"/>
      <c r="M5" s="598"/>
      <c r="N5" s="598"/>
      <c r="O5" s="598"/>
      <c r="P5" s="598"/>
      <c r="Q5" s="599"/>
      <c r="R5" s="600">
        <v>821564946</v>
      </c>
      <c r="S5" s="601"/>
      <c r="T5" s="601"/>
      <c r="U5" s="601"/>
      <c r="V5" s="601"/>
      <c r="W5" s="601"/>
      <c r="X5" s="601"/>
      <c r="Y5" s="602"/>
      <c r="Z5" s="603">
        <v>48.1</v>
      </c>
      <c r="AA5" s="603"/>
      <c r="AB5" s="603"/>
      <c r="AC5" s="603"/>
      <c r="AD5" s="604">
        <v>687842110</v>
      </c>
      <c r="AE5" s="604"/>
      <c r="AF5" s="604"/>
      <c r="AG5" s="604"/>
      <c r="AH5" s="604"/>
      <c r="AI5" s="604"/>
      <c r="AJ5" s="604"/>
      <c r="AK5" s="604"/>
      <c r="AL5" s="605">
        <v>71.099999999999994</v>
      </c>
      <c r="AM5" s="606"/>
      <c r="AN5" s="606"/>
      <c r="AO5" s="607"/>
      <c r="AP5" s="597" t="s">
        <v>196</v>
      </c>
      <c r="AQ5" s="598"/>
      <c r="AR5" s="598"/>
      <c r="AS5" s="598"/>
      <c r="AT5" s="598"/>
      <c r="AU5" s="598"/>
      <c r="AV5" s="598"/>
      <c r="AW5" s="598"/>
      <c r="AX5" s="598"/>
      <c r="AY5" s="598"/>
      <c r="AZ5" s="598"/>
      <c r="BA5" s="598"/>
      <c r="BB5" s="598"/>
      <c r="BC5" s="599"/>
      <c r="BD5" s="611">
        <v>821532574</v>
      </c>
      <c r="BE5" s="612"/>
      <c r="BF5" s="612"/>
      <c r="BG5" s="612"/>
      <c r="BH5" s="612"/>
      <c r="BI5" s="612"/>
      <c r="BJ5" s="612"/>
      <c r="BK5" s="613"/>
      <c r="BL5" s="614">
        <v>100</v>
      </c>
      <c r="BM5" s="614"/>
      <c r="BN5" s="614"/>
      <c r="BO5" s="614"/>
      <c r="BP5" s="615">
        <v>3536695</v>
      </c>
      <c r="BQ5" s="615"/>
      <c r="BR5" s="615"/>
      <c r="BS5" s="615"/>
      <c r="BT5" s="615"/>
      <c r="BU5" s="615"/>
      <c r="BV5" s="615"/>
      <c r="BW5" s="619"/>
      <c r="BY5" s="593" t="s">
        <v>191</v>
      </c>
      <c r="BZ5" s="594"/>
      <c r="CA5" s="594"/>
      <c r="CB5" s="594"/>
      <c r="CC5" s="594"/>
      <c r="CD5" s="594"/>
      <c r="CE5" s="594"/>
      <c r="CF5" s="594"/>
      <c r="CG5" s="594"/>
      <c r="CH5" s="594"/>
      <c r="CI5" s="594"/>
      <c r="CJ5" s="594"/>
      <c r="CK5" s="594"/>
      <c r="CL5" s="595"/>
      <c r="CM5" s="593" t="s">
        <v>197</v>
      </c>
      <c r="CN5" s="594"/>
      <c r="CO5" s="594"/>
      <c r="CP5" s="594"/>
      <c r="CQ5" s="594"/>
      <c r="CR5" s="594"/>
      <c r="CS5" s="594"/>
      <c r="CT5" s="595"/>
      <c r="CU5" s="593" t="s">
        <v>189</v>
      </c>
      <c r="CV5" s="594"/>
      <c r="CW5" s="594"/>
      <c r="CX5" s="595"/>
      <c r="CY5" s="593" t="s">
        <v>198</v>
      </c>
      <c r="CZ5" s="594"/>
      <c r="DA5" s="594"/>
      <c r="DB5" s="594"/>
      <c r="DC5" s="594"/>
      <c r="DD5" s="594"/>
      <c r="DE5" s="594"/>
      <c r="DF5" s="594"/>
      <c r="DG5" s="594"/>
      <c r="DH5" s="594"/>
      <c r="DI5" s="594"/>
      <c r="DJ5" s="594"/>
      <c r="DK5" s="595"/>
      <c r="DL5" s="593" t="s">
        <v>199</v>
      </c>
      <c r="DM5" s="594"/>
      <c r="DN5" s="594"/>
      <c r="DO5" s="594"/>
      <c r="DP5" s="594"/>
      <c r="DQ5" s="594"/>
      <c r="DR5" s="594"/>
      <c r="DS5" s="594"/>
      <c r="DT5" s="594"/>
      <c r="DU5" s="594"/>
      <c r="DV5" s="594"/>
      <c r="DW5" s="594"/>
      <c r="DX5" s="595"/>
    </row>
    <row r="6" spans="2:138" ht="11.25" customHeight="1" x14ac:dyDescent="0.15">
      <c r="B6" s="608" t="s">
        <v>200</v>
      </c>
      <c r="C6" s="609"/>
      <c r="D6" s="609"/>
      <c r="E6" s="609"/>
      <c r="F6" s="609"/>
      <c r="G6" s="609"/>
      <c r="H6" s="609"/>
      <c r="I6" s="609"/>
      <c r="J6" s="609"/>
      <c r="K6" s="609"/>
      <c r="L6" s="609"/>
      <c r="M6" s="609"/>
      <c r="N6" s="609"/>
      <c r="O6" s="609"/>
      <c r="P6" s="609"/>
      <c r="Q6" s="610"/>
      <c r="R6" s="611">
        <v>91503668</v>
      </c>
      <c r="S6" s="612"/>
      <c r="T6" s="612"/>
      <c r="U6" s="612"/>
      <c r="V6" s="612"/>
      <c r="W6" s="612"/>
      <c r="X6" s="612"/>
      <c r="Y6" s="613"/>
      <c r="Z6" s="614">
        <v>5.4</v>
      </c>
      <c r="AA6" s="614"/>
      <c r="AB6" s="614"/>
      <c r="AC6" s="614"/>
      <c r="AD6" s="615">
        <v>91503668</v>
      </c>
      <c r="AE6" s="615"/>
      <c r="AF6" s="615"/>
      <c r="AG6" s="615"/>
      <c r="AH6" s="615"/>
      <c r="AI6" s="615"/>
      <c r="AJ6" s="615"/>
      <c r="AK6" s="615"/>
      <c r="AL6" s="616">
        <v>9.5</v>
      </c>
      <c r="AM6" s="617"/>
      <c r="AN6" s="617"/>
      <c r="AO6" s="618"/>
      <c r="AP6" s="608" t="s">
        <v>201</v>
      </c>
      <c r="AQ6" s="609"/>
      <c r="AR6" s="609"/>
      <c r="AS6" s="609"/>
      <c r="AT6" s="609"/>
      <c r="AU6" s="609"/>
      <c r="AV6" s="609"/>
      <c r="AW6" s="609"/>
      <c r="AX6" s="609"/>
      <c r="AY6" s="609"/>
      <c r="AZ6" s="609"/>
      <c r="BA6" s="609"/>
      <c r="BB6" s="609"/>
      <c r="BC6" s="610"/>
      <c r="BD6" s="611">
        <v>821532574</v>
      </c>
      <c r="BE6" s="612"/>
      <c r="BF6" s="612"/>
      <c r="BG6" s="612"/>
      <c r="BH6" s="612"/>
      <c r="BI6" s="612"/>
      <c r="BJ6" s="612"/>
      <c r="BK6" s="613"/>
      <c r="BL6" s="614">
        <v>100</v>
      </c>
      <c r="BM6" s="614"/>
      <c r="BN6" s="614"/>
      <c r="BO6" s="614"/>
      <c r="BP6" s="615">
        <v>3536695</v>
      </c>
      <c r="BQ6" s="615"/>
      <c r="BR6" s="615"/>
      <c r="BS6" s="615"/>
      <c r="BT6" s="615"/>
      <c r="BU6" s="615"/>
      <c r="BV6" s="615"/>
      <c r="BW6" s="619"/>
      <c r="BY6" s="597" t="s">
        <v>202</v>
      </c>
      <c r="BZ6" s="598"/>
      <c r="CA6" s="598"/>
      <c r="CB6" s="598"/>
      <c r="CC6" s="598"/>
      <c r="CD6" s="598"/>
      <c r="CE6" s="598"/>
      <c r="CF6" s="598"/>
      <c r="CG6" s="598"/>
      <c r="CH6" s="598"/>
      <c r="CI6" s="598"/>
      <c r="CJ6" s="598"/>
      <c r="CK6" s="598"/>
      <c r="CL6" s="599"/>
      <c r="CM6" s="611">
        <v>2645947</v>
      </c>
      <c r="CN6" s="612"/>
      <c r="CO6" s="612"/>
      <c r="CP6" s="612"/>
      <c r="CQ6" s="612"/>
      <c r="CR6" s="612"/>
      <c r="CS6" s="612"/>
      <c r="CT6" s="613"/>
      <c r="CU6" s="614">
        <v>0.2</v>
      </c>
      <c r="CV6" s="614"/>
      <c r="CW6" s="614"/>
      <c r="CX6" s="614"/>
      <c r="CY6" s="620" t="s">
        <v>203</v>
      </c>
      <c r="CZ6" s="612"/>
      <c r="DA6" s="612"/>
      <c r="DB6" s="612"/>
      <c r="DC6" s="612"/>
      <c r="DD6" s="612"/>
      <c r="DE6" s="612"/>
      <c r="DF6" s="612"/>
      <c r="DG6" s="612"/>
      <c r="DH6" s="612"/>
      <c r="DI6" s="612"/>
      <c r="DJ6" s="612"/>
      <c r="DK6" s="613"/>
      <c r="DL6" s="620">
        <v>2645787</v>
      </c>
      <c r="DM6" s="612"/>
      <c r="DN6" s="612"/>
      <c r="DO6" s="612"/>
      <c r="DP6" s="612"/>
      <c r="DQ6" s="612"/>
      <c r="DR6" s="612"/>
      <c r="DS6" s="612"/>
      <c r="DT6" s="612"/>
      <c r="DU6" s="612"/>
      <c r="DV6" s="612"/>
      <c r="DW6" s="612"/>
      <c r="DX6" s="621"/>
    </row>
    <row r="7" spans="2:138" ht="11.25" customHeight="1" x14ac:dyDescent="0.15">
      <c r="B7" s="608" t="s">
        <v>204</v>
      </c>
      <c r="C7" s="609"/>
      <c r="D7" s="609"/>
      <c r="E7" s="609"/>
      <c r="F7" s="609"/>
      <c r="G7" s="609"/>
      <c r="H7" s="609"/>
      <c r="I7" s="609"/>
      <c r="J7" s="609"/>
      <c r="K7" s="609"/>
      <c r="L7" s="609"/>
      <c r="M7" s="609"/>
      <c r="N7" s="609"/>
      <c r="O7" s="609"/>
      <c r="P7" s="609"/>
      <c r="Q7" s="610"/>
      <c r="R7" s="611">
        <v>3163096</v>
      </c>
      <c r="S7" s="612"/>
      <c r="T7" s="612"/>
      <c r="U7" s="612"/>
      <c r="V7" s="612"/>
      <c r="W7" s="612"/>
      <c r="X7" s="612"/>
      <c r="Y7" s="613"/>
      <c r="Z7" s="614">
        <v>0.2</v>
      </c>
      <c r="AA7" s="614"/>
      <c r="AB7" s="614"/>
      <c r="AC7" s="614"/>
      <c r="AD7" s="615">
        <v>3163096</v>
      </c>
      <c r="AE7" s="615"/>
      <c r="AF7" s="615"/>
      <c r="AG7" s="615"/>
      <c r="AH7" s="615"/>
      <c r="AI7" s="615"/>
      <c r="AJ7" s="615"/>
      <c r="AK7" s="615"/>
      <c r="AL7" s="616">
        <v>0.3</v>
      </c>
      <c r="AM7" s="617"/>
      <c r="AN7" s="617"/>
      <c r="AO7" s="618"/>
      <c r="AP7" s="608" t="s">
        <v>205</v>
      </c>
      <c r="AQ7" s="609"/>
      <c r="AR7" s="609"/>
      <c r="AS7" s="609"/>
      <c r="AT7" s="609"/>
      <c r="AU7" s="609"/>
      <c r="AV7" s="609"/>
      <c r="AW7" s="609"/>
      <c r="AX7" s="609"/>
      <c r="AY7" s="609"/>
      <c r="AZ7" s="609"/>
      <c r="BA7" s="609"/>
      <c r="BB7" s="609"/>
      <c r="BC7" s="610"/>
      <c r="BD7" s="611">
        <v>290130400</v>
      </c>
      <c r="BE7" s="612"/>
      <c r="BF7" s="612"/>
      <c r="BG7" s="612"/>
      <c r="BH7" s="612"/>
      <c r="BI7" s="612"/>
      <c r="BJ7" s="612"/>
      <c r="BK7" s="613"/>
      <c r="BL7" s="614">
        <v>35.299999999999997</v>
      </c>
      <c r="BM7" s="614"/>
      <c r="BN7" s="614"/>
      <c r="BO7" s="614"/>
      <c r="BP7" s="615">
        <v>3536695</v>
      </c>
      <c r="BQ7" s="615"/>
      <c r="BR7" s="615"/>
      <c r="BS7" s="615"/>
      <c r="BT7" s="615"/>
      <c r="BU7" s="615"/>
      <c r="BV7" s="615"/>
      <c r="BW7" s="619"/>
      <c r="BY7" s="608" t="s">
        <v>206</v>
      </c>
      <c r="BZ7" s="609"/>
      <c r="CA7" s="609"/>
      <c r="CB7" s="609"/>
      <c r="CC7" s="609"/>
      <c r="CD7" s="609"/>
      <c r="CE7" s="609"/>
      <c r="CF7" s="609"/>
      <c r="CG7" s="609"/>
      <c r="CH7" s="609"/>
      <c r="CI7" s="609"/>
      <c r="CJ7" s="609"/>
      <c r="CK7" s="609"/>
      <c r="CL7" s="610"/>
      <c r="CM7" s="611">
        <v>67994621</v>
      </c>
      <c r="CN7" s="612"/>
      <c r="CO7" s="612"/>
      <c r="CP7" s="612"/>
      <c r="CQ7" s="612"/>
      <c r="CR7" s="612"/>
      <c r="CS7" s="612"/>
      <c r="CT7" s="613"/>
      <c r="CU7" s="614">
        <v>4.0999999999999996</v>
      </c>
      <c r="CV7" s="614"/>
      <c r="CW7" s="614"/>
      <c r="CX7" s="614"/>
      <c r="CY7" s="620">
        <v>1897684</v>
      </c>
      <c r="CZ7" s="612"/>
      <c r="DA7" s="612"/>
      <c r="DB7" s="612"/>
      <c r="DC7" s="612"/>
      <c r="DD7" s="612"/>
      <c r="DE7" s="612"/>
      <c r="DF7" s="612"/>
      <c r="DG7" s="612"/>
      <c r="DH7" s="612"/>
      <c r="DI7" s="612"/>
      <c r="DJ7" s="612"/>
      <c r="DK7" s="613"/>
      <c r="DL7" s="620">
        <v>57722846</v>
      </c>
      <c r="DM7" s="612"/>
      <c r="DN7" s="612"/>
      <c r="DO7" s="612"/>
      <c r="DP7" s="612"/>
      <c r="DQ7" s="612"/>
      <c r="DR7" s="612"/>
      <c r="DS7" s="612"/>
      <c r="DT7" s="612"/>
      <c r="DU7" s="612"/>
      <c r="DV7" s="612"/>
      <c r="DW7" s="612"/>
      <c r="DX7" s="621"/>
    </row>
    <row r="8" spans="2:138" ht="11.25" customHeight="1" x14ac:dyDescent="0.15">
      <c r="B8" s="608" t="s">
        <v>207</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208</v>
      </c>
      <c r="AQ8" s="609"/>
      <c r="AR8" s="609"/>
      <c r="AS8" s="609"/>
      <c r="AT8" s="609"/>
      <c r="AU8" s="609"/>
      <c r="AV8" s="609"/>
      <c r="AW8" s="609"/>
      <c r="AX8" s="609"/>
      <c r="AY8" s="609"/>
      <c r="AZ8" s="609"/>
      <c r="BA8" s="609"/>
      <c r="BB8" s="609"/>
      <c r="BC8" s="610"/>
      <c r="BD8" s="611">
        <v>4992416</v>
      </c>
      <c r="BE8" s="612"/>
      <c r="BF8" s="612"/>
      <c r="BG8" s="612"/>
      <c r="BH8" s="612"/>
      <c r="BI8" s="612"/>
      <c r="BJ8" s="612"/>
      <c r="BK8" s="613"/>
      <c r="BL8" s="614">
        <v>0.6</v>
      </c>
      <c r="BM8" s="614"/>
      <c r="BN8" s="614"/>
      <c r="BO8" s="614"/>
      <c r="BP8" s="615" t="s">
        <v>203</v>
      </c>
      <c r="BQ8" s="615"/>
      <c r="BR8" s="615"/>
      <c r="BS8" s="615"/>
      <c r="BT8" s="615"/>
      <c r="BU8" s="615"/>
      <c r="BV8" s="615"/>
      <c r="BW8" s="619"/>
      <c r="BY8" s="608" t="s">
        <v>209</v>
      </c>
      <c r="BZ8" s="609"/>
      <c r="CA8" s="609"/>
      <c r="CB8" s="609"/>
      <c r="CC8" s="609"/>
      <c r="CD8" s="609"/>
      <c r="CE8" s="609"/>
      <c r="CF8" s="609"/>
      <c r="CG8" s="609"/>
      <c r="CH8" s="609"/>
      <c r="CI8" s="609"/>
      <c r="CJ8" s="609"/>
      <c r="CK8" s="609"/>
      <c r="CL8" s="610"/>
      <c r="CM8" s="611">
        <v>301913898</v>
      </c>
      <c r="CN8" s="612"/>
      <c r="CO8" s="612"/>
      <c r="CP8" s="612"/>
      <c r="CQ8" s="612"/>
      <c r="CR8" s="612"/>
      <c r="CS8" s="612"/>
      <c r="CT8" s="613"/>
      <c r="CU8" s="616">
        <v>18.2</v>
      </c>
      <c r="CV8" s="617"/>
      <c r="CW8" s="617"/>
      <c r="CX8" s="622"/>
      <c r="CY8" s="620">
        <v>5799408</v>
      </c>
      <c r="CZ8" s="612"/>
      <c r="DA8" s="612"/>
      <c r="DB8" s="612"/>
      <c r="DC8" s="612"/>
      <c r="DD8" s="612"/>
      <c r="DE8" s="612"/>
      <c r="DF8" s="612"/>
      <c r="DG8" s="612"/>
      <c r="DH8" s="612"/>
      <c r="DI8" s="612"/>
      <c r="DJ8" s="612"/>
      <c r="DK8" s="613"/>
      <c r="DL8" s="620">
        <v>277706598</v>
      </c>
      <c r="DM8" s="612"/>
      <c r="DN8" s="612"/>
      <c r="DO8" s="612"/>
      <c r="DP8" s="612"/>
      <c r="DQ8" s="612"/>
      <c r="DR8" s="612"/>
      <c r="DS8" s="612"/>
      <c r="DT8" s="612"/>
      <c r="DU8" s="612"/>
      <c r="DV8" s="612"/>
      <c r="DW8" s="612"/>
      <c r="DX8" s="621"/>
    </row>
    <row r="9" spans="2:138" ht="11.25" customHeight="1" x14ac:dyDescent="0.15">
      <c r="B9" s="608" t="s">
        <v>210</v>
      </c>
      <c r="C9" s="609"/>
      <c r="D9" s="609"/>
      <c r="E9" s="609"/>
      <c r="F9" s="609"/>
      <c r="G9" s="609"/>
      <c r="H9" s="609"/>
      <c r="I9" s="609"/>
      <c r="J9" s="609"/>
      <c r="K9" s="609"/>
      <c r="L9" s="609"/>
      <c r="M9" s="609"/>
      <c r="N9" s="609"/>
      <c r="O9" s="609"/>
      <c r="P9" s="609"/>
      <c r="Q9" s="610"/>
      <c r="R9" s="611" t="s">
        <v>203</v>
      </c>
      <c r="S9" s="612"/>
      <c r="T9" s="612"/>
      <c r="U9" s="612"/>
      <c r="V9" s="612"/>
      <c r="W9" s="612"/>
      <c r="X9" s="612"/>
      <c r="Y9" s="613"/>
      <c r="Z9" s="614" t="s">
        <v>118</v>
      </c>
      <c r="AA9" s="614"/>
      <c r="AB9" s="614"/>
      <c r="AC9" s="614"/>
      <c r="AD9" s="615" t="s">
        <v>203</v>
      </c>
      <c r="AE9" s="615"/>
      <c r="AF9" s="615"/>
      <c r="AG9" s="615"/>
      <c r="AH9" s="615"/>
      <c r="AI9" s="615"/>
      <c r="AJ9" s="615"/>
      <c r="AK9" s="615"/>
      <c r="AL9" s="616" t="s">
        <v>118</v>
      </c>
      <c r="AM9" s="617"/>
      <c r="AN9" s="617"/>
      <c r="AO9" s="618"/>
      <c r="AP9" s="608" t="s">
        <v>211</v>
      </c>
      <c r="AQ9" s="609"/>
      <c r="AR9" s="609"/>
      <c r="AS9" s="609"/>
      <c r="AT9" s="609"/>
      <c r="AU9" s="609"/>
      <c r="AV9" s="609"/>
      <c r="AW9" s="609"/>
      <c r="AX9" s="609"/>
      <c r="AY9" s="609"/>
      <c r="AZ9" s="609"/>
      <c r="BA9" s="609"/>
      <c r="BB9" s="609"/>
      <c r="BC9" s="610"/>
      <c r="BD9" s="611">
        <v>245795917</v>
      </c>
      <c r="BE9" s="612"/>
      <c r="BF9" s="612"/>
      <c r="BG9" s="612"/>
      <c r="BH9" s="612"/>
      <c r="BI9" s="612"/>
      <c r="BJ9" s="612"/>
      <c r="BK9" s="613"/>
      <c r="BL9" s="614">
        <v>29.9</v>
      </c>
      <c r="BM9" s="614"/>
      <c r="BN9" s="614"/>
      <c r="BO9" s="614"/>
      <c r="BP9" s="615" t="s">
        <v>118</v>
      </c>
      <c r="BQ9" s="615"/>
      <c r="BR9" s="615"/>
      <c r="BS9" s="615"/>
      <c r="BT9" s="615"/>
      <c r="BU9" s="615"/>
      <c r="BV9" s="615"/>
      <c r="BW9" s="619"/>
      <c r="BY9" s="608" t="s">
        <v>212</v>
      </c>
      <c r="BZ9" s="609"/>
      <c r="CA9" s="609"/>
      <c r="CB9" s="609"/>
      <c r="CC9" s="609"/>
      <c r="CD9" s="609"/>
      <c r="CE9" s="609"/>
      <c r="CF9" s="609"/>
      <c r="CG9" s="609"/>
      <c r="CH9" s="609"/>
      <c r="CI9" s="609"/>
      <c r="CJ9" s="609"/>
      <c r="CK9" s="609"/>
      <c r="CL9" s="610"/>
      <c r="CM9" s="611">
        <v>58389870</v>
      </c>
      <c r="CN9" s="612"/>
      <c r="CO9" s="612"/>
      <c r="CP9" s="612"/>
      <c r="CQ9" s="612"/>
      <c r="CR9" s="612"/>
      <c r="CS9" s="612"/>
      <c r="CT9" s="613"/>
      <c r="CU9" s="616">
        <v>3.5</v>
      </c>
      <c r="CV9" s="617"/>
      <c r="CW9" s="617"/>
      <c r="CX9" s="622"/>
      <c r="CY9" s="620">
        <v>3050080</v>
      </c>
      <c r="CZ9" s="612"/>
      <c r="DA9" s="612"/>
      <c r="DB9" s="612"/>
      <c r="DC9" s="612"/>
      <c r="DD9" s="612"/>
      <c r="DE9" s="612"/>
      <c r="DF9" s="612"/>
      <c r="DG9" s="612"/>
      <c r="DH9" s="612"/>
      <c r="DI9" s="612"/>
      <c r="DJ9" s="612"/>
      <c r="DK9" s="613"/>
      <c r="DL9" s="620">
        <v>42919517</v>
      </c>
      <c r="DM9" s="612"/>
      <c r="DN9" s="612"/>
      <c r="DO9" s="612"/>
      <c r="DP9" s="612"/>
      <c r="DQ9" s="612"/>
      <c r="DR9" s="612"/>
      <c r="DS9" s="612"/>
      <c r="DT9" s="612"/>
      <c r="DU9" s="612"/>
      <c r="DV9" s="612"/>
      <c r="DW9" s="612"/>
      <c r="DX9" s="621"/>
    </row>
    <row r="10" spans="2:138" ht="11.25" customHeight="1" x14ac:dyDescent="0.15">
      <c r="B10" s="608" t="s">
        <v>213</v>
      </c>
      <c r="C10" s="609"/>
      <c r="D10" s="609"/>
      <c r="E10" s="609"/>
      <c r="F10" s="609"/>
      <c r="G10" s="609"/>
      <c r="H10" s="609"/>
      <c r="I10" s="609"/>
      <c r="J10" s="609"/>
      <c r="K10" s="609"/>
      <c r="L10" s="609"/>
      <c r="M10" s="609"/>
      <c r="N10" s="609"/>
      <c r="O10" s="609"/>
      <c r="P10" s="609"/>
      <c r="Q10" s="610"/>
      <c r="R10" s="611">
        <v>119879</v>
      </c>
      <c r="S10" s="612"/>
      <c r="T10" s="612"/>
      <c r="U10" s="612"/>
      <c r="V10" s="612"/>
      <c r="W10" s="612"/>
      <c r="X10" s="612"/>
      <c r="Y10" s="613"/>
      <c r="Z10" s="614">
        <v>0</v>
      </c>
      <c r="AA10" s="614"/>
      <c r="AB10" s="614"/>
      <c r="AC10" s="614"/>
      <c r="AD10" s="615">
        <v>119879</v>
      </c>
      <c r="AE10" s="615"/>
      <c r="AF10" s="615"/>
      <c r="AG10" s="615"/>
      <c r="AH10" s="615"/>
      <c r="AI10" s="615"/>
      <c r="AJ10" s="615"/>
      <c r="AK10" s="615"/>
      <c r="AL10" s="616">
        <v>0</v>
      </c>
      <c r="AM10" s="617"/>
      <c r="AN10" s="617"/>
      <c r="AO10" s="618"/>
      <c r="AP10" s="608" t="s">
        <v>214</v>
      </c>
      <c r="AQ10" s="609"/>
      <c r="AR10" s="609"/>
      <c r="AS10" s="609"/>
      <c r="AT10" s="609"/>
      <c r="AU10" s="609"/>
      <c r="AV10" s="609"/>
      <c r="AW10" s="609"/>
      <c r="AX10" s="609"/>
      <c r="AY10" s="609"/>
      <c r="AZ10" s="609"/>
      <c r="BA10" s="609"/>
      <c r="BB10" s="609"/>
      <c r="BC10" s="610"/>
      <c r="BD10" s="611">
        <v>4920315</v>
      </c>
      <c r="BE10" s="612"/>
      <c r="BF10" s="612"/>
      <c r="BG10" s="612"/>
      <c r="BH10" s="612"/>
      <c r="BI10" s="612"/>
      <c r="BJ10" s="612"/>
      <c r="BK10" s="613"/>
      <c r="BL10" s="614">
        <v>0.6</v>
      </c>
      <c r="BM10" s="614"/>
      <c r="BN10" s="614"/>
      <c r="BO10" s="614"/>
      <c r="BP10" s="615" t="s">
        <v>215</v>
      </c>
      <c r="BQ10" s="615"/>
      <c r="BR10" s="615"/>
      <c r="BS10" s="615"/>
      <c r="BT10" s="615"/>
      <c r="BU10" s="615"/>
      <c r="BV10" s="615"/>
      <c r="BW10" s="619"/>
      <c r="BY10" s="608" t="s">
        <v>216</v>
      </c>
      <c r="BZ10" s="609"/>
      <c r="CA10" s="609"/>
      <c r="CB10" s="609"/>
      <c r="CC10" s="609"/>
      <c r="CD10" s="609"/>
      <c r="CE10" s="609"/>
      <c r="CF10" s="609"/>
      <c r="CG10" s="609"/>
      <c r="CH10" s="609"/>
      <c r="CI10" s="609"/>
      <c r="CJ10" s="609"/>
      <c r="CK10" s="609"/>
      <c r="CL10" s="610"/>
      <c r="CM10" s="611">
        <v>2839502</v>
      </c>
      <c r="CN10" s="612"/>
      <c r="CO10" s="612"/>
      <c r="CP10" s="612"/>
      <c r="CQ10" s="612"/>
      <c r="CR10" s="612"/>
      <c r="CS10" s="612"/>
      <c r="CT10" s="613"/>
      <c r="CU10" s="616">
        <v>0.2</v>
      </c>
      <c r="CV10" s="617"/>
      <c r="CW10" s="617"/>
      <c r="CX10" s="622"/>
      <c r="CY10" s="620">
        <v>103034</v>
      </c>
      <c r="CZ10" s="612"/>
      <c r="DA10" s="612"/>
      <c r="DB10" s="612"/>
      <c r="DC10" s="612"/>
      <c r="DD10" s="612"/>
      <c r="DE10" s="612"/>
      <c r="DF10" s="612"/>
      <c r="DG10" s="612"/>
      <c r="DH10" s="612"/>
      <c r="DI10" s="612"/>
      <c r="DJ10" s="612"/>
      <c r="DK10" s="613"/>
      <c r="DL10" s="620">
        <v>1495786</v>
      </c>
      <c r="DM10" s="612"/>
      <c r="DN10" s="612"/>
      <c r="DO10" s="612"/>
      <c r="DP10" s="612"/>
      <c r="DQ10" s="612"/>
      <c r="DR10" s="612"/>
      <c r="DS10" s="612"/>
      <c r="DT10" s="612"/>
      <c r="DU10" s="612"/>
      <c r="DV10" s="612"/>
      <c r="DW10" s="612"/>
      <c r="DX10" s="621"/>
    </row>
    <row r="11" spans="2:138" ht="11.25" customHeight="1" x14ac:dyDescent="0.15">
      <c r="B11" s="608" t="s">
        <v>217</v>
      </c>
      <c r="C11" s="609"/>
      <c r="D11" s="609"/>
      <c r="E11" s="609"/>
      <c r="F11" s="609"/>
      <c r="G11" s="609"/>
      <c r="H11" s="609"/>
      <c r="I11" s="609"/>
      <c r="J11" s="609"/>
      <c r="K11" s="609"/>
      <c r="L11" s="609"/>
      <c r="M11" s="609"/>
      <c r="N11" s="609"/>
      <c r="O11" s="609"/>
      <c r="P11" s="609"/>
      <c r="Q11" s="610"/>
      <c r="R11" s="611">
        <v>397685</v>
      </c>
      <c r="S11" s="612"/>
      <c r="T11" s="612"/>
      <c r="U11" s="612"/>
      <c r="V11" s="612"/>
      <c r="W11" s="612"/>
      <c r="X11" s="612"/>
      <c r="Y11" s="613"/>
      <c r="Z11" s="614">
        <v>0</v>
      </c>
      <c r="AA11" s="614"/>
      <c r="AB11" s="614"/>
      <c r="AC11" s="614"/>
      <c r="AD11" s="615">
        <v>397685</v>
      </c>
      <c r="AE11" s="615"/>
      <c r="AF11" s="615"/>
      <c r="AG11" s="615"/>
      <c r="AH11" s="615"/>
      <c r="AI11" s="615"/>
      <c r="AJ11" s="615"/>
      <c r="AK11" s="615"/>
      <c r="AL11" s="616">
        <v>0</v>
      </c>
      <c r="AM11" s="617"/>
      <c r="AN11" s="617"/>
      <c r="AO11" s="618"/>
      <c r="AP11" s="608" t="s">
        <v>218</v>
      </c>
      <c r="AQ11" s="609"/>
      <c r="AR11" s="609"/>
      <c r="AS11" s="609"/>
      <c r="AT11" s="609"/>
      <c r="AU11" s="609"/>
      <c r="AV11" s="609"/>
      <c r="AW11" s="609"/>
      <c r="AX11" s="609"/>
      <c r="AY11" s="609"/>
      <c r="AZ11" s="609"/>
      <c r="BA11" s="609"/>
      <c r="BB11" s="609"/>
      <c r="BC11" s="610"/>
      <c r="BD11" s="611">
        <v>19019716</v>
      </c>
      <c r="BE11" s="612"/>
      <c r="BF11" s="612"/>
      <c r="BG11" s="612"/>
      <c r="BH11" s="612"/>
      <c r="BI11" s="612"/>
      <c r="BJ11" s="612"/>
      <c r="BK11" s="613"/>
      <c r="BL11" s="614">
        <v>2.2999999999999998</v>
      </c>
      <c r="BM11" s="614"/>
      <c r="BN11" s="614"/>
      <c r="BO11" s="614"/>
      <c r="BP11" s="615">
        <v>3536695</v>
      </c>
      <c r="BQ11" s="615"/>
      <c r="BR11" s="615"/>
      <c r="BS11" s="615"/>
      <c r="BT11" s="615"/>
      <c r="BU11" s="615"/>
      <c r="BV11" s="615"/>
      <c r="BW11" s="619"/>
      <c r="BY11" s="608" t="s">
        <v>219</v>
      </c>
      <c r="BZ11" s="609"/>
      <c r="CA11" s="609"/>
      <c r="CB11" s="609"/>
      <c r="CC11" s="609"/>
      <c r="CD11" s="609"/>
      <c r="CE11" s="609"/>
      <c r="CF11" s="609"/>
      <c r="CG11" s="609"/>
      <c r="CH11" s="609"/>
      <c r="CI11" s="609"/>
      <c r="CJ11" s="609"/>
      <c r="CK11" s="609"/>
      <c r="CL11" s="610"/>
      <c r="CM11" s="611">
        <v>47883470</v>
      </c>
      <c r="CN11" s="612"/>
      <c r="CO11" s="612"/>
      <c r="CP11" s="612"/>
      <c r="CQ11" s="612"/>
      <c r="CR11" s="612"/>
      <c r="CS11" s="612"/>
      <c r="CT11" s="613"/>
      <c r="CU11" s="616">
        <v>2.9</v>
      </c>
      <c r="CV11" s="617"/>
      <c r="CW11" s="617"/>
      <c r="CX11" s="622"/>
      <c r="CY11" s="620">
        <v>25281305</v>
      </c>
      <c r="CZ11" s="612"/>
      <c r="DA11" s="612"/>
      <c r="DB11" s="612"/>
      <c r="DC11" s="612"/>
      <c r="DD11" s="612"/>
      <c r="DE11" s="612"/>
      <c r="DF11" s="612"/>
      <c r="DG11" s="612"/>
      <c r="DH11" s="612"/>
      <c r="DI11" s="612"/>
      <c r="DJ11" s="612"/>
      <c r="DK11" s="613"/>
      <c r="DL11" s="620">
        <v>21992838</v>
      </c>
      <c r="DM11" s="612"/>
      <c r="DN11" s="612"/>
      <c r="DO11" s="612"/>
      <c r="DP11" s="612"/>
      <c r="DQ11" s="612"/>
      <c r="DR11" s="612"/>
      <c r="DS11" s="612"/>
      <c r="DT11" s="612"/>
      <c r="DU11" s="612"/>
      <c r="DV11" s="612"/>
      <c r="DW11" s="612"/>
      <c r="DX11" s="621"/>
    </row>
    <row r="12" spans="2:138" ht="11.25" customHeight="1" x14ac:dyDescent="0.15">
      <c r="B12" s="608" t="s">
        <v>220</v>
      </c>
      <c r="C12" s="609"/>
      <c r="D12" s="609"/>
      <c r="E12" s="609"/>
      <c r="F12" s="609"/>
      <c r="G12" s="609"/>
      <c r="H12" s="609"/>
      <c r="I12" s="609"/>
      <c r="J12" s="609"/>
      <c r="K12" s="609"/>
      <c r="L12" s="609"/>
      <c r="M12" s="609"/>
      <c r="N12" s="609"/>
      <c r="O12" s="609"/>
      <c r="P12" s="609"/>
      <c r="Q12" s="610"/>
      <c r="R12" s="611">
        <v>30081</v>
      </c>
      <c r="S12" s="612"/>
      <c r="T12" s="612"/>
      <c r="U12" s="612"/>
      <c r="V12" s="612"/>
      <c r="W12" s="612"/>
      <c r="X12" s="612"/>
      <c r="Y12" s="613"/>
      <c r="Z12" s="614">
        <v>0</v>
      </c>
      <c r="AA12" s="614"/>
      <c r="AB12" s="614"/>
      <c r="AC12" s="614"/>
      <c r="AD12" s="615">
        <v>30081</v>
      </c>
      <c r="AE12" s="615"/>
      <c r="AF12" s="615"/>
      <c r="AG12" s="615"/>
      <c r="AH12" s="615"/>
      <c r="AI12" s="615"/>
      <c r="AJ12" s="615"/>
      <c r="AK12" s="615"/>
      <c r="AL12" s="616">
        <v>0</v>
      </c>
      <c r="AM12" s="617"/>
      <c r="AN12" s="617"/>
      <c r="AO12" s="618"/>
      <c r="AP12" s="608" t="s">
        <v>221</v>
      </c>
      <c r="AQ12" s="609"/>
      <c r="AR12" s="609"/>
      <c r="AS12" s="609"/>
      <c r="AT12" s="609"/>
      <c r="AU12" s="609"/>
      <c r="AV12" s="609"/>
      <c r="AW12" s="609"/>
      <c r="AX12" s="609"/>
      <c r="AY12" s="609"/>
      <c r="AZ12" s="609"/>
      <c r="BA12" s="609"/>
      <c r="BB12" s="609"/>
      <c r="BC12" s="610"/>
      <c r="BD12" s="611">
        <v>1188716</v>
      </c>
      <c r="BE12" s="612"/>
      <c r="BF12" s="612"/>
      <c r="BG12" s="612"/>
      <c r="BH12" s="612"/>
      <c r="BI12" s="612"/>
      <c r="BJ12" s="612"/>
      <c r="BK12" s="613"/>
      <c r="BL12" s="614">
        <v>0.1</v>
      </c>
      <c r="BM12" s="614"/>
      <c r="BN12" s="614"/>
      <c r="BO12" s="614"/>
      <c r="BP12" s="615" t="s">
        <v>118</v>
      </c>
      <c r="BQ12" s="615"/>
      <c r="BR12" s="615"/>
      <c r="BS12" s="615"/>
      <c r="BT12" s="615"/>
      <c r="BU12" s="615"/>
      <c r="BV12" s="615"/>
      <c r="BW12" s="619"/>
      <c r="BY12" s="608" t="s">
        <v>222</v>
      </c>
      <c r="BZ12" s="609"/>
      <c r="CA12" s="609"/>
      <c r="CB12" s="609"/>
      <c r="CC12" s="609"/>
      <c r="CD12" s="609"/>
      <c r="CE12" s="609"/>
      <c r="CF12" s="609"/>
      <c r="CG12" s="609"/>
      <c r="CH12" s="609"/>
      <c r="CI12" s="609"/>
      <c r="CJ12" s="609"/>
      <c r="CK12" s="609"/>
      <c r="CL12" s="610"/>
      <c r="CM12" s="611">
        <v>146577685</v>
      </c>
      <c r="CN12" s="612"/>
      <c r="CO12" s="612"/>
      <c r="CP12" s="612"/>
      <c r="CQ12" s="612"/>
      <c r="CR12" s="612"/>
      <c r="CS12" s="612"/>
      <c r="CT12" s="613"/>
      <c r="CU12" s="616">
        <v>8.9</v>
      </c>
      <c r="CV12" s="617"/>
      <c r="CW12" s="617"/>
      <c r="CX12" s="622"/>
      <c r="CY12" s="620">
        <v>6475765</v>
      </c>
      <c r="CZ12" s="612"/>
      <c r="DA12" s="612"/>
      <c r="DB12" s="612"/>
      <c r="DC12" s="612"/>
      <c r="DD12" s="612"/>
      <c r="DE12" s="612"/>
      <c r="DF12" s="612"/>
      <c r="DG12" s="612"/>
      <c r="DH12" s="612"/>
      <c r="DI12" s="612"/>
      <c r="DJ12" s="612"/>
      <c r="DK12" s="613"/>
      <c r="DL12" s="620">
        <v>12705585</v>
      </c>
      <c r="DM12" s="612"/>
      <c r="DN12" s="612"/>
      <c r="DO12" s="612"/>
      <c r="DP12" s="612"/>
      <c r="DQ12" s="612"/>
      <c r="DR12" s="612"/>
      <c r="DS12" s="612"/>
      <c r="DT12" s="612"/>
      <c r="DU12" s="612"/>
      <c r="DV12" s="612"/>
      <c r="DW12" s="612"/>
      <c r="DX12" s="621"/>
    </row>
    <row r="13" spans="2:138" ht="11.25" customHeight="1" x14ac:dyDescent="0.15">
      <c r="B13" s="608" t="s">
        <v>223</v>
      </c>
      <c r="C13" s="609"/>
      <c r="D13" s="609"/>
      <c r="E13" s="609"/>
      <c r="F13" s="609"/>
      <c r="G13" s="609"/>
      <c r="H13" s="609"/>
      <c r="I13" s="609"/>
      <c r="J13" s="609"/>
      <c r="K13" s="609"/>
      <c r="L13" s="609"/>
      <c r="M13" s="609"/>
      <c r="N13" s="609"/>
      <c r="O13" s="609"/>
      <c r="P13" s="609"/>
      <c r="Q13" s="610"/>
      <c r="R13" s="611">
        <v>87714980</v>
      </c>
      <c r="S13" s="612"/>
      <c r="T13" s="612"/>
      <c r="U13" s="612"/>
      <c r="V13" s="612"/>
      <c r="W13" s="612"/>
      <c r="X13" s="612"/>
      <c r="Y13" s="613"/>
      <c r="Z13" s="614">
        <v>5.0999999999999996</v>
      </c>
      <c r="AA13" s="614"/>
      <c r="AB13" s="614"/>
      <c r="AC13" s="614"/>
      <c r="AD13" s="615">
        <v>87714980</v>
      </c>
      <c r="AE13" s="615"/>
      <c r="AF13" s="615"/>
      <c r="AG13" s="615"/>
      <c r="AH13" s="615"/>
      <c r="AI13" s="615"/>
      <c r="AJ13" s="615"/>
      <c r="AK13" s="615"/>
      <c r="AL13" s="616">
        <v>9.1</v>
      </c>
      <c r="AM13" s="617"/>
      <c r="AN13" s="617"/>
      <c r="AO13" s="618"/>
      <c r="AP13" s="608" t="s">
        <v>224</v>
      </c>
      <c r="AQ13" s="609"/>
      <c r="AR13" s="609"/>
      <c r="AS13" s="609"/>
      <c r="AT13" s="609"/>
      <c r="AU13" s="609"/>
      <c r="AV13" s="609"/>
      <c r="AW13" s="609"/>
      <c r="AX13" s="609"/>
      <c r="AY13" s="609"/>
      <c r="AZ13" s="609"/>
      <c r="BA13" s="609"/>
      <c r="BB13" s="609"/>
      <c r="BC13" s="610"/>
      <c r="BD13" s="611">
        <v>8566271</v>
      </c>
      <c r="BE13" s="612"/>
      <c r="BF13" s="612"/>
      <c r="BG13" s="612"/>
      <c r="BH13" s="612"/>
      <c r="BI13" s="612"/>
      <c r="BJ13" s="612"/>
      <c r="BK13" s="613"/>
      <c r="BL13" s="614">
        <v>1</v>
      </c>
      <c r="BM13" s="614"/>
      <c r="BN13" s="614"/>
      <c r="BO13" s="614"/>
      <c r="BP13" s="615" t="s">
        <v>152</v>
      </c>
      <c r="BQ13" s="615"/>
      <c r="BR13" s="615"/>
      <c r="BS13" s="615"/>
      <c r="BT13" s="615"/>
      <c r="BU13" s="615"/>
      <c r="BV13" s="615"/>
      <c r="BW13" s="619"/>
      <c r="BY13" s="608" t="s">
        <v>225</v>
      </c>
      <c r="BZ13" s="609"/>
      <c r="CA13" s="609"/>
      <c r="CB13" s="609"/>
      <c r="CC13" s="609"/>
      <c r="CD13" s="609"/>
      <c r="CE13" s="609"/>
      <c r="CF13" s="609"/>
      <c r="CG13" s="609"/>
      <c r="CH13" s="609"/>
      <c r="CI13" s="609"/>
      <c r="CJ13" s="609"/>
      <c r="CK13" s="609"/>
      <c r="CL13" s="610"/>
      <c r="CM13" s="611">
        <v>112348840</v>
      </c>
      <c r="CN13" s="612"/>
      <c r="CO13" s="612"/>
      <c r="CP13" s="612"/>
      <c r="CQ13" s="612"/>
      <c r="CR13" s="612"/>
      <c r="CS13" s="612"/>
      <c r="CT13" s="613"/>
      <c r="CU13" s="616">
        <v>6.8</v>
      </c>
      <c r="CV13" s="617"/>
      <c r="CW13" s="617"/>
      <c r="CX13" s="622"/>
      <c r="CY13" s="620">
        <v>81573954</v>
      </c>
      <c r="CZ13" s="612"/>
      <c r="DA13" s="612"/>
      <c r="DB13" s="612"/>
      <c r="DC13" s="612"/>
      <c r="DD13" s="612"/>
      <c r="DE13" s="612"/>
      <c r="DF13" s="612"/>
      <c r="DG13" s="612"/>
      <c r="DH13" s="612"/>
      <c r="DI13" s="612"/>
      <c r="DJ13" s="612"/>
      <c r="DK13" s="613"/>
      <c r="DL13" s="620">
        <v>24648567</v>
      </c>
      <c r="DM13" s="612"/>
      <c r="DN13" s="612"/>
      <c r="DO13" s="612"/>
      <c r="DP13" s="612"/>
      <c r="DQ13" s="612"/>
      <c r="DR13" s="612"/>
      <c r="DS13" s="612"/>
      <c r="DT13" s="612"/>
      <c r="DU13" s="612"/>
      <c r="DV13" s="612"/>
      <c r="DW13" s="612"/>
      <c r="DX13" s="621"/>
    </row>
    <row r="14" spans="2:138" ht="11.25" customHeight="1" x14ac:dyDescent="0.15">
      <c r="B14" s="608" t="s">
        <v>226</v>
      </c>
      <c r="C14" s="609"/>
      <c r="D14" s="609"/>
      <c r="E14" s="609"/>
      <c r="F14" s="609"/>
      <c r="G14" s="609"/>
      <c r="H14" s="609"/>
      <c r="I14" s="609"/>
      <c r="J14" s="609"/>
      <c r="K14" s="609"/>
      <c r="L14" s="609"/>
      <c r="M14" s="609"/>
      <c r="N14" s="609"/>
      <c r="O14" s="609"/>
      <c r="P14" s="609"/>
      <c r="Q14" s="610"/>
      <c r="R14" s="611">
        <v>77946</v>
      </c>
      <c r="S14" s="612"/>
      <c r="T14" s="612"/>
      <c r="U14" s="612"/>
      <c r="V14" s="612"/>
      <c r="W14" s="612"/>
      <c r="X14" s="612"/>
      <c r="Y14" s="613"/>
      <c r="Z14" s="614">
        <v>0</v>
      </c>
      <c r="AA14" s="614"/>
      <c r="AB14" s="614"/>
      <c r="AC14" s="614"/>
      <c r="AD14" s="615">
        <v>77946</v>
      </c>
      <c r="AE14" s="615"/>
      <c r="AF14" s="615"/>
      <c r="AG14" s="615"/>
      <c r="AH14" s="615"/>
      <c r="AI14" s="615"/>
      <c r="AJ14" s="615"/>
      <c r="AK14" s="615"/>
      <c r="AL14" s="616">
        <v>0</v>
      </c>
      <c r="AM14" s="617"/>
      <c r="AN14" s="617"/>
      <c r="AO14" s="618"/>
      <c r="AP14" s="608" t="s">
        <v>227</v>
      </c>
      <c r="AQ14" s="609"/>
      <c r="AR14" s="609"/>
      <c r="AS14" s="609"/>
      <c r="AT14" s="609"/>
      <c r="AU14" s="609"/>
      <c r="AV14" s="609"/>
      <c r="AW14" s="609"/>
      <c r="AX14" s="609"/>
      <c r="AY14" s="609"/>
      <c r="AZ14" s="609"/>
      <c r="BA14" s="609"/>
      <c r="BB14" s="609"/>
      <c r="BC14" s="610"/>
      <c r="BD14" s="611">
        <v>5647049</v>
      </c>
      <c r="BE14" s="612"/>
      <c r="BF14" s="612"/>
      <c r="BG14" s="612"/>
      <c r="BH14" s="612"/>
      <c r="BI14" s="612"/>
      <c r="BJ14" s="612"/>
      <c r="BK14" s="613"/>
      <c r="BL14" s="614">
        <v>0.7</v>
      </c>
      <c r="BM14" s="614"/>
      <c r="BN14" s="614"/>
      <c r="BO14" s="614"/>
      <c r="BP14" s="615" t="s">
        <v>118</v>
      </c>
      <c r="BQ14" s="615"/>
      <c r="BR14" s="615"/>
      <c r="BS14" s="615"/>
      <c r="BT14" s="615"/>
      <c r="BU14" s="615"/>
      <c r="BV14" s="615"/>
      <c r="BW14" s="619"/>
      <c r="BY14" s="608" t="s">
        <v>228</v>
      </c>
      <c r="BZ14" s="609"/>
      <c r="CA14" s="609"/>
      <c r="CB14" s="609"/>
      <c r="CC14" s="609"/>
      <c r="CD14" s="609"/>
      <c r="CE14" s="609"/>
      <c r="CF14" s="609"/>
      <c r="CG14" s="609"/>
      <c r="CH14" s="609"/>
      <c r="CI14" s="609"/>
      <c r="CJ14" s="609"/>
      <c r="CK14" s="609"/>
      <c r="CL14" s="610"/>
      <c r="CM14" s="611">
        <v>146278706</v>
      </c>
      <c r="CN14" s="612"/>
      <c r="CO14" s="612"/>
      <c r="CP14" s="612"/>
      <c r="CQ14" s="612"/>
      <c r="CR14" s="612"/>
      <c r="CS14" s="612"/>
      <c r="CT14" s="613"/>
      <c r="CU14" s="616">
        <v>8.8000000000000007</v>
      </c>
      <c r="CV14" s="617"/>
      <c r="CW14" s="617"/>
      <c r="CX14" s="622"/>
      <c r="CY14" s="620">
        <v>6568533</v>
      </c>
      <c r="CZ14" s="612"/>
      <c r="DA14" s="612"/>
      <c r="DB14" s="612"/>
      <c r="DC14" s="612"/>
      <c r="DD14" s="612"/>
      <c r="DE14" s="612"/>
      <c r="DF14" s="612"/>
      <c r="DG14" s="612"/>
      <c r="DH14" s="612"/>
      <c r="DI14" s="612"/>
      <c r="DJ14" s="612"/>
      <c r="DK14" s="613"/>
      <c r="DL14" s="620">
        <v>124162115</v>
      </c>
      <c r="DM14" s="612"/>
      <c r="DN14" s="612"/>
      <c r="DO14" s="612"/>
      <c r="DP14" s="612"/>
      <c r="DQ14" s="612"/>
      <c r="DR14" s="612"/>
      <c r="DS14" s="612"/>
      <c r="DT14" s="612"/>
      <c r="DU14" s="612"/>
      <c r="DV14" s="612"/>
      <c r="DW14" s="612"/>
      <c r="DX14" s="621"/>
    </row>
    <row r="15" spans="2:138" ht="11.25" customHeight="1" x14ac:dyDescent="0.15">
      <c r="B15" s="608" t="s">
        <v>229</v>
      </c>
      <c r="C15" s="609"/>
      <c r="D15" s="609"/>
      <c r="E15" s="609"/>
      <c r="F15" s="609"/>
      <c r="G15" s="609"/>
      <c r="H15" s="609"/>
      <c r="I15" s="609"/>
      <c r="J15" s="609"/>
      <c r="K15" s="609"/>
      <c r="L15" s="609"/>
      <c r="M15" s="609"/>
      <c r="N15" s="609"/>
      <c r="O15" s="609"/>
      <c r="P15" s="609"/>
      <c r="Q15" s="610"/>
      <c r="R15" s="611" t="s">
        <v>118</v>
      </c>
      <c r="S15" s="612"/>
      <c r="T15" s="612"/>
      <c r="U15" s="612"/>
      <c r="V15" s="612"/>
      <c r="W15" s="612"/>
      <c r="X15" s="612"/>
      <c r="Y15" s="613"/>
      <c r="Z15" s="614" t="s">
        <v>152</v>
      </c>
      <c r="AA15" s="614"/>
      <c r="AB15" s="614"/>
      <c r="AC15" s="614"/>
      <c r="AD15" s="615" t="s">
        <v>203</v>
      </c>
      <c r="AE15" s="615"/>
      <c r="AF15" s="615"/>
      <c r="AG15" s="615"/>
      <c r="AH15" s="615"/>
      <c r="AI15" s="615"/>
      <c r="AJ15" s="615"/>
      <c r="AK15" s="615"/>
      <c r="AL15" s="616" t="s">
        <v>203</v>
      </c>
      <c r="AM15" s="617"/>
      <c r="AN15" s="617"/>
      <c r="AO15" s="618"/>
      <c r="AP15" s="608" t="s">
        <v>230</v>
      </c>
      <c r="AQ15" s="609"/>
      <c r="AR15" s="609"/>
      <c r="AS15" s="609"/>
      <c r="AT15" s="609"/>
      <c r="AU15" s="609"/>
      <c r="AV15" s="609"/>
      <c r="AW15" s="609"/>
      <c r="AX15" s="609"/>
      <c r="AY15" s="609"/>
      <c r="AZ15" s="609"/>
      <c r="BA15" s="609"/>
      <c r="BB15" s="609"/>
      <c r="BC15" s="610"/>
      <c r="BD15" s="611">
        <v>145734402</v>
      </c>
      <c r="BE15" s="612"/>
      <c r="BF15" s="612"/>
      <c r="BG15" s="612"/>
      <c r="BH15" s="612"/>
      <c r="BI15" s="612"/>
      <c r="BJ15" s="612"/>
      <c r="BK15" s="613"/>
      <c r="BL15" s="614">
        <v>17.7</v>
      </c>
      <c r="BM15" s="614"/>
      <c r="BN15" s="614"/>
      <c r="BO15" s="614"/>
      <c r="BP15" s="615" t="s">
        <v>203</v>
      </c>
      <c r="BQ15" s="615"/>
      <c r="BR15" s="615"/>
      <c r="BS15" s="615"/>
      <c r="BT15" s="615"/>
      <c r="BU15" s="615"/>
      <c r="BV15" s="615"/>
      <c r="BW15" s="619"/>
      <c r="BY15" s="608" t="s">
        <v>231</v>
      </c>
      <c r="BZ15" s="609"/>
      <c r="CA15" s="609"/>
      <c r="CB15" s="609"/>
      <c r="CC15" s="609"/>
      <c r="CD15" s="609"/>
      <c r="CE15" s="609"/>
      <c r="CF15" s="609"/>
      <c r="CG15" s="609"/>
      <c r="CH15" s="609"/>
      <c r="CI15" s="609"/>
      <c r="CJ15" s="609"/>
      <c r="CK15" s="609"/>
      <c r="CL15" s="610"/>
      <c r="CM15" s="611" t="s">
        <v>152</v>
      </c>
      <c r="CN15" s="612"/>
      <c r="CO15" s="612"/>
      <c r="CP15" s="612"/>
      <c r="CQ15" s="612"/>
      <c r="CR15" s="612"/>
      <c r="CS15" s="612"/>
      <c r="CT15" s="613"/>
      <c r="CU15" s="616" t="s">
        <v>215</v>
      </c>
      <c r="CV15" s="617"/>
      <c r="CW15" s="617"/>
      <c r="CX15" s="622"/>
      <c r="CY15" s="620" t="s">
        <v>203</v>
      </c>
      <c r="CZ15" s="612"/>
      <c r="DA15" s="612"/>
      <c r="DB15" s="612"/>
      <c r="DC15" s="612"/>
      <c r="DD15" s="612"/>
      <c r="DE15" s="612"/>
      <c r="DF15" s="612"/>
      <c r="DG15" s="612"/>
      <c r="DH15" s="612"/>
      <c r="DI15" s="612"/>
      <c r="DJ15" s="612"/>
      <c r="DK15" s="613"/>
      <c r="DL15" s="620" t="s">
        <v>215</v>
      </c>
      <c r="DM15" s="612"/>
      <c r="DN15" s="612"/>
      <c r="DO15" s="612"/>
      <c r="DP15" s="612"/>
      <c r="DQ15" s="612"/>
      <c r="DR15" s="612"/>
      <c r="DS15" s="612"/>
      <c r="DT15" s="612"/>
      <c r="DU15" s="612"/>
      <c r="DV15" s="612"/>
      <c r="DW15" s="612"/>
      <c r="DX15" s="621"/>
    </row>
    <row r="16" spans="2:138" ht="11.25" customHeight="1" x14ac:dyDescent="0.15">
      <c r="B16" s="608" t="s">
        <v>232</v>
      </c>
      <c r="C16" s="609"/>
      <c r="D16" s="609"/>
      <c r="E16" s="609"/>
      <c r="F16" s="609"/>
      <c r="G16" s="609"/>
      <c r="H16" s="609"/>
      <c r="I16" s="609"/>
      <c r="J16" s="609"/>
      <c r="K16" s="609"/>
      <c r="L16" s="609"/>
      <c r="M16" s="609"/>
      <c r="N16" s="609"/>
      <c r="O16" s="609"/>
      <c r="P16" s="609"/>
      <c r="Q16" s="610"/>
      <c r="R16" s="611">
        <v>7981962</v>
      </c>
      <c r="S16" s="612"/>
      <c r="T16" s="612"/>
      <c r="U16" s="612"/>
      <c r="V16" s="612"/>
      <c r="W16" s="612"/>
      <c r="X16" s="612"/>
      <c r="Y16" s="613"/>
      <c r="Z16" s="614">
        <v>0.5</v>
      </c>
      <c r="AA16" s="614"/>
      <c r="AB16" s="614"/>
      <c r="AC16" s="614"/>
      <c r="AD16" s="615">
        <v>7981962</v>
      </c>
      <c r="AE16" s="615"/>
      <c r="AF16" s="615"/>
      <c r="AG16" s="615"/>
      <c r="AH16" s="615"/>
      <c r="AI16" s="615"/>
      <c r="AJ16" s="615"/>
      <c r="AK16" s="615"/>
      <c r="AL16" s="616">
        <v>0.8</v>
      </c>
      <c r="AM16" s="617"/>
      <c r="AN16" s="617"/>
      <c r="AO16" s="618"/>
      <c r="AP16" s="608" t="s">
        <v>233</v>
      </c>
      <c r="AQ16" s="609"/>
      <c r="AR16" s="609"/>
      <c r="AS16" s="609"/>
      <c r="AT16" s="609"/>
      <c r="AU16" s="609"/>
      <c r="AV16" s="609"/>
      <c r="AW16" s="609"/>
      <c r="AX16" s="609"/>
      <c r="AY16" s="609"/>
      <c r="AZ16" s="609"/>
      <c r="BA16" s="609"/>
      <c r="BB16" s="609"/>
      <c r="BC16" s="610"/>
      <c r="BD16" s="611">
        <v>8198334</v>
      </c>
      <c r="BE16" s="612"/>
      <c r="BF16" s="612"/>
      <c r="BG16" s="612"/>
      <c r="BH16" s="612"/>
      <c r="BI16" s="612"/>
      <c r="BJ16" s="612"/>
      <c r="BK16" s="613"/>
      <c r="BL16" s="614">
        <v>1</v>
      </c>
      <c r="BM16" s="614"/>
      <c r="BN16" s="614"/>
      <c r="BO16" s="614"/>
      <c r="BP16" s="615" t="s">
        <v>215</v>
      </c>
      <c r="BQ16" s="615"/>
      <c r="BR16" s="615"/>
      <c r="BS16" s="615"/>
      <c r="BT16" s="615"/>
      <c r="BU16" s="615"/>
      <c r="BV16" s="615"/>
      <c r="BW16" s="619"/>
      <c r="BY16" s="608" t="s">
        <v>234</v>
      </c>
      <c r="BZ16" s="609"/>
      <c r="CA16" s="609"/>
      <c r="CB16" s="609"/>
      <c r="CC16" s="609"/>
      <c r="CD16" s="609"/>
      <c r="CE16" s="609"/>
      <c r="CF16" s="609"/>
      <c r="CG16" s="609"/>
      <c r="CH16" s="609"/>
      <c r="CI16" s="609"/>
      <c r="CJ16" s="609"/>
      <c r="CK16" s="609"/>
      <c r="CL16" s="610"/>
      <c r="CM16" s="611">
        <v>421033435</v>
      </c>
      <c r="CN16" s="612"/>
      <c r="CO16" s="612"/>
      <c r="CP16" s="612"/>
      <c r="CQ16" s="612"/>
      <c r="CR16" s="612"/>
      <c r="CS16" s="612"/>
      <c r="CT16" s="613"/>
      <c r="CU16" s="616">
        <v>25.4</v>
      </c>
      <c r="CV16" s="617"/>
      <c r="CW16" s="617"/>
      <c r="CX16" s="622"/>
      <c r="CY16" s="620">
        <v>9336457</v>
      </c>
      <c r="CZ16" s="612"/>
      <c r="DA16" s="612"/>
      <c r="DB16" s="612"/>
      <c r="DC16" s="612"/>
      <c r="DD16" s="612"/>
      <c r="DE16" s="612"/>
      <c r="DF16" s="612"/>
      <c r="DG16" s="612"/>
      <c r="DH16" s="612"/>
      <c r="DI16" s="612"/>
      <c r="DJ16" s="612"/>
      <c r="DK16" s="613"/>
      <c r="DL16" s="620">
        <v>323342281</v>
      </c>
      <c r="DM16" s="612"/>
      <c r="DN16" s="612"/>
      <c r="DO16" s="612"/>
      <c r="DP16" s="612"/>
      <c r="DQ16" s="612"/>
      <c r="DR16" s="612"/>
      <c r="DS16" s="612"/>
      <c r="DT16" s="612"/>
      <c r="DU16" s="612"/>
      <c r="DV16" s="612"/>
      <c r="DW16" s="612"/>
      <c r="DX16" s="621"/>
    </row>
    <row r="17" spans="2:128" ht="11.25" customHeight="1" x14ac:dyDescent="0.15">
      <c r="B17" s="608" t="s">
        <v>235</v>
      </c>
      <c r="C17" s="609"/>
      <c r="D17" s="609"/>
      <c r="E17" s="609"/>
      <c r="F17" s="609"/>
      <c r="G17" s="609"/>
      <c r="H17" s="609"/>
      <c r="I17" s="609"/>
      <c r="J17" s="609"/>
      <c r="K17" s="609"/>
      <c r="L17" s="609"/>
      <c r="M17" s="609"/>
      <c r="N17" s="609"/>
      <c r="O17" s="609"/>
      <c r="P17" s="609"/>
      <c r="Q17" s="610"/>
      <c r="R17" s="611">
        <v>3532375</v>
      </c>
      <c r="S17" s="612"/>
      <c r="T17" s="612"/>
      <c r="U17" s="612"/>
      <c r="V17" s="612"/>
      <c r="W17" s="612"/>
      <c r="X17" s="612"/>
      <c r="Y17" s="613"/>
      <c r="Z17" s="614">
        <v>0.2</v>
      </c>
      <c r="AA17" s="614"/>
      <c r="AB17" s="614"/>
      <c r="AC17" s="614"/>
      <c r="AD17" s="615">
        <v>3532375</v>
      </c>
      <c r="AE17" s="615"/>
      <c r="AF17" s="615"/>
      <c r="AG17" s="615"/>
      <c r="AH17" s="615"/>
      <c r="AI17" s="615"/>
      <c r="AJ17" s="615"/>
      <c r="AK17" s="615"/>
      <c r="AL17" s="616">
        <v>0.4</v>
      </c>
      <c r="AM17" s="617"/>
      <c r="AN17" s="617"/>
      <c r="AO17" s="618"/>
      <c r="AP17" s="608" t="s">
        <v>236</v>
      </c>
      <c r="AQ17" s="609"/>
      <c r="AR17" s="609"/>
      <c r="AS17" s="609"/>
      <c r="AT17" s="609"/>
      <c r="AU17" s="609"/>
      <c r="AV17" s="609"/>
      <c r="AW17" s="609"/>
      <c r="AX17" s="609"/>
      <c r="AY17" s="609"/>
      <c r="AZ17" s="609"/>
      <c r="BA17" s="609"/>
      <c r="BB17" s="609"/>
      <c r="BC17" s="610"/>
      <c r="BD17" s="611">
        <v>137536068</v>
      </c>
      <c r="BE17" s="612"/>
      <c r="BF17" s="612"/>
      <c r="BG17" s="612"/>
      <c r="BH17" s="612"/>
      <c r="BI17" s="612"/>
      <c r="BJ17" s="612"/>
      <c r="BK17" s="613"/>
      <c r="BL17" s="614">
        <v>16.7</v>
      </c>
      <c r="BM17" s="614"/>
      <c r="BN17" s="614"/>
      <c r="BO17" s="614"/>
      <c r="BP17" s="615" t="s">
        <v>118</v>
      </c>
      <c r="BQ17" s="615"/>
      <c r="BR17" s="615"/>
      <c r="BS17" s="615"/>
      <c r="BT17" s="615"/>
      <c r="BU17" s="615"/>
      <c r="BV17" s="615"/>
      <c r="BW17" s="619"/>
      <c r="BY17" s="608" t="s">
        <v>237</v>
      </c>
      <c r="BZ17" s="609"/>
      <c r="CA17" s="609"/>
      <c r="CB17" s="609"/>
      <c r="CC17" s="609"/>
      <c r="CD17" s="609"/>
      <c r="CE17" s="609"/>
      <c r="CF17" s="609"/>
      <c r="CG17" s="609"/>
      <c r="CH17" s="609"/>
      <c r="CI17" s="609"/>
      <c r="CJ17" s="609"/>
      <c r="CK17" s="609"/>
      <c r="CL17" s="610"/>
      <c r="CM17" s="611">
        <v>1031453</v>
      </c>
      <c r="CN17" s="612"/>
      <c r="CO17" s="612"/>
      <c r="CP17" s="612"/>
      <c r="CQ17" s="612"/>
      <c r="CR17" s="612"/>
      <c r="CS17" s="612"/>
      <c r="CT17" s="613"/>
      <c r="CU17" s="616">
        <v>0.1</v>
      </c>
      <c r="CV17" s="617"/>
      <c r="CW17" s="617"/>
      <c r="CX17" s="622"/>
      <c r="CY17" s="620" t="s">
        <v>118</v>
      </c>
      <c r="CZ17" s="612"/>
      <c r="DA17" s="612"/>
      <c r="DB17" s="612"/>
      <c r="DC17" s="612"/>
      <c r="DD17" s="612"/>
      <c r="DE17" s="612"/>
      <c r="DF17" s="612"/>
      <c r="DG17" s="612"/>
      <c r="DH17" s="612"/>
      <c r="DI17" s="612"/>
      <c r="DJ17" s="612"/>
      <c r="DK17" s="613"/>
      <c r="DL17" s="620">
        <v>162494</v>
      </c>
      <c r="DM17" s="612"/>
      <c r="DN17" s="612"/>
      <c r="DO17" s="612"/>
      <c r="DP17" s="612"/>
      <c r="DQ17" s="612"/>
      <c r="DR17" s="612"/>
      <c r="DS17" s="612"/>
      <c r="DT17" s="612"/>
      <c r="DU17" s="612"/>
      <c r="DV17" s="612"/>
      <c r="DW17" s="612"/>
      <c r="DX17" s="621"/>
    </row>
    <row r="18" spans="2:128" ht="11.25" customHeight="1" x14ac:dyDescent="0.15">
      <c r="B18" s="608" t="s">
        <v>238</v>
      </c>
      <c r="C18" s="609"/>
      <c r="D18" s="609"/>
      <c r="E18" s="609"/>
      <c r="F18" s="609"/>
      <c r="G18" s="609"/>
      <c r="H18" s="609"/>
      <c r="I18" s="609"/>
      <c r="J18" s="609"/>
      <c r="K18" s="609"/>
      <c r="L18" s="609"/>
      <c r="M18" s="609"/>
      <c r="N18" s="609"/>
      <c r="O18" s="609"/>
      <c r="P18" s="609"/>
      <c r="Q18" s="610"/>
      <c r="R18" s="611">
        <v>506516</v>
      </c>
      <c r="S18" s="612"/>
      <c r="T18" s="612"/>
      <c r="U18" s="612"/>
      <c r="V18" s="612"/>
      <c r="W18" s="612"/>
      <c r="X18" s="612"/>
      <c r="Y18" s="613"/>
      <c r="Z18" s="614">
        <v>0</v>
      </c>
      <c r="AA18" s="614"/>
      <c r="AB18" s="614"/>
      <c r="AC18" s="614"/>
      <c r="AD18" s="615">
        <v>506516</v>
      </c>
      <c r="AE18" s="615"/>
      <c r="AF18" s="615"/>
      <c r="AG18" s="615"/>
      <c r="AH18" s="615"/>
      <c r="AI18" s="615"/>
      <c r="AJ18" s="615"/>
      <c r="AK18" s="615"/>
      <c r="AL18" s="616">
        <v>0.1</v>
      </c>
      <c r="AM18" s="617"/>
      <c r="AN18" s="617"/>
      <c r="AO18" s="618"/>
      <c r="AP18" s="608" t="s">
        <v>239</v>
      </c>
      <c r="AQ18" s="609"/>
      <c r="AR18" s="609"/>
      <c r="AS18" s="609"/>
      <c r="AT18" s="609"/>
      <c r="AU18" s="609"/>
      <c r="AV18" s="609"/>
      <c r="AW18" s="609"/>
      <c r="AX18" s="609"/>
      <c r="AY18" s="609"/>
      <c r="AZ18" s="609"/>
      <c r="BA18" s="609"/>
      <c r="BB18" s="609"/>
      <c r="BC18" s="610"/>
      <c r="BD18" s="611">
        <v>235460317</v>
      </c>
      <c r="BE18" s="612"/>
      <c r="BF18" s="612"/>
      <c r="BG18" s="612"/>
      <c r="BH18" s="612"/>
      <c r="BI18" s="612"/>
      <c r="BJ18" s="612"/>
      <c r="BK18" s="613"/>
      <c r="BL18" s="614">
        <v>28.7</v>
      </c>
      <c r="BM18" s="614"/>
      <c r="BN18" s="614"/>
      <c r="BO18" s="614"/>
      <c r="BP18" s="615" t="s">
        <v>118</v>
      </c>
      <c r="BQ18" s="615"/>
      <c r="BR18" s="615"/>
      <c r="BS18" s="615"/>
      <c r="BT18" s="615"/>
      <c r="BU18" s="615"/>
      <c r="BV18" s="615"/>
      <c r="BW18" s="619"/>
      <c r="BY18" s="608" t="s">
        <v>240</v>
      </c>
      <c r="BZ18" s="609"/>
      <c r="CA18" s="609"/>
      <c r="CB18" s="609"/>
      <c r="CC18" s="609"/>
      <c r="CD18" s="609"/>
      <c r="CE18" s="609"/>
      <c r="CF18" s="609"/>
      <c r="CG18" s="609"/>
      <c r="CH18" s="609"/>
      <c r="CI18" s="609"/>
      <c r="CJ18" s="609"/>
      <c r="CK18" s="609"/>
      <c r="CL18" s="610"/>
      <c r="CM18" s="611">
        <v>215987256</v>
      </c>
      <c r="CN18" s="612"/>
      <c r="CO18" s="612"/>
      <c r="CP18" s="612"/>
      <c r="CQ18" s="612"/>
      <c r="CR18" s="612"/>
      <c r="CS18" s="612"/>
      <c r="CT18" s="613"/>
      <c r="CU18" s="616">
        <v>13</v>
      </c>
      <c r="CV18" s="617"/>
      <c r="CW18" s="617"/>
      <c r="CX18" s="622"/>
      <c r="CY18" s="620" t="s">
        <v>203</v>
      </c>
      <c r="CZ18" s="612"/>
      <c r="DA18" s="612"/>
      <c r="DB18" s="612"/>
      <c r="DC18" s="612"/>
      <c r="DD18" s="612"/>
      <c r="DE18" s="612"/>
      <c r="DF18" s="612"/>
      <c r="DG18" s="612"/>
      <c r="DH18" s="612"/>
      <c r="DI18" s="612"/>
      <c r="DJ18" s="612"/>
      <c r="DK18" s="613"/>
      <c r="DL18" s="620">
        <v>207041310</v>
      </c>
      <c r="DM18" s="612"/>
      <c r="DN18" s="612"/>
      <c r="DO18" s="612"/>
      <c r="DP18" s="612"/>
      <c r="DQ18" s="612"/>
      <c r="DR18" s="612"/>
      <c r="DS18" s="612"/>
      <c r="DT18" s="612"/>
      <c r="DU18" s="612"/>
      <c r="DV18" s="612"/>
      <c r="DW18" s="612"/>
      <c r="DX18" s="621"/>
    </row>
    <row r="19" spans="2:128" ht="11.25" customHeight="1" x14ac:dyDescent="0.15">
      <c r="B19" s="608" t="s">
        <v>241</v>
      </c>
      <c r="C19" s="609"/>
      <c r="D19" s="609"/>
      <c r="E19" s="609"/>
      <c r="F19" s="609"/>
      <c r="G19" s="609"/>
      <c r="H19" s="609"/>
      <c r="I19" s="609"/>
      <c r="J19" s="609"/>
      <c r="K19" s="609"/>
      <c r="L19" s="609"/>
      <c r="M19" s="609"/>
      <c r="N19" s="609"/>
      <c r="O19" s="609"/>
      <c r="P19" s="609"/>
      <c r="Q19" s="610"/>
      <c r="R19" s="611">
        <v>3943071</v>
      </c>
      <c r="S19" s="612"/>
      <c r="T19" s="612"/>
      <c r="U19" s="612"/>
      <c r="V19" s="612"/>
      <c r="W19" s="612"/>
      <c r="X19" s="612"/>
      <c r="Y19" s="613"/>
      <c r="Z19" s="614">
        <v>0.2</v>
      </c>
      <c r="AA19" s="614"/>
      <c r="AB19" s="614"/>
      <c r="AC19" s="614"/>
      <c r="AD19" s="615">
        <v>3943071</v>
      </c>
      <c r="AE19" s="615"/>
      <c r="AF19" s="615"/>
      <c r="AG19" s="615"/>
      <c r="AH19" s="615"/>
      <c r="AI19" s="615"/>
      <c r="AJ19" s="615"/>
      <c r="AK19" s="615"/>
      <c r="AL19" s="616">
        <v>0.4</v>
      </c>
      <c r="AM19" s="617"/>
      <c r="AN19" s="617"/>
      <c r="AO19" s="618"/>
      <c r="AP19" s="608" t="s">
        <v>242</v>
      </c>
      <c r="AQ19" s="609"/>
      <c r="AR19" s="609"/>
      <c r="AS19" s="609"/>
      <c r="AT19" s="609"/>
      <c r="AU19" s="609"/>
      <c r="AV19" s="609"/>
      <c r="AW19" s="609"/>
      <c r="AX19" s="609"/>
      <c r="AY19" s="609"/>
      <c r="AZ19" s="609"/>
      <c r="BA19" s="609"/>
      <c r="BB19" s="609"/>
      <c r="BC19" s="610"/>
      <c r="BD19" s="611">
        <v>18045259</v>
      </c>
      <c r="BE19" s="612"/>
      <c r="BF19" s="612"/>
      <c r="BG19" s="612"/>
      <c r="BH19" s="612"/>
      <c r="BI19" s="612"/>
      <c r="BJ19" s="612"/>
      <c r="BK19" s="613"/>
      <c r="BL19" s="614">
        <v>2.2000000000000002</v>
      </c>
      <c r="BM19" s="614"/>
      <c r="BN19" s="614"/>
      <c r="BO19" s="614"/>
      <c r="BP19" s="615" t="s">
        <v>118</v>
      </c>
      <c r="BQ19" s="615"/>
      <c r="BR19" s="615"/>
      <c r="BS19" s="615"/>
      <c r="BT19" s="615"/>
      <c r="BU19" s="615"/>
      <c r="BV19" s="615"/>
      <c r="BW19" s="619"/>
      <c r="BY19" s="608" t="s">
        <v>243</v>
      </c>
      <c r="BZ19" s="609"/>
      <c r="CA19" s="609"/>
      <c r="CB19" s="609"/>
      <c r="CC19" s="609"/>
      <c r="CD19" s="609"/>
      <c r="CE19" s="609"/>
      <c r="CF19" s="609"/>
      <c r="CG19" s="609"/>
      <c r="CH19" s="609"/>
      <c r="CI19" s="609"/>
      <c r="CJ19" s="609"/>
      <c r="CK19" s="609"/>
      <c r="CL19" s="610"/>
      <c r="CM19" s="611" t="s">
        <v>118</v>
      </c>
      <c r="CN19" s="612"/>
      <c r="CO19" s="612"/>
      <c r="CP19" s="612"/>
      <c r="CQ19" s="612"/>
      <c r="CR19" s="612"/>
      <c r="CS19" s="612"/>
      <c r="CT19" s="613"/>
      <c r="CU19" s="616" t="s">
        <v>118</v>
      </c>
      <c r="CV19" s="617"/>
      <c r="CW19" s="617"/>
      <c r="CX19" s="622"/>
      <c r="CY19" s="620" t="s">
        <v>215</v>
      </c>
      <c r="CZ19" s="612"/>
      <c r="DA19" s="612"/>
      <c r="DB19" s="612"/>
      <c r="DC19" s="612"/>
      <c r="DD19" s="612"/>
      <c r="DE19" s="612"/>
      <c r="DF19" s="612"/>
      <c r="DG19" s="612"/>
      <c r="DH19" s="612"/>
      <c r="DI19" s="612"/>
      <c r="DJ19" s="612"/>
      <c r="DK19" s="613"/>
      <c r="DL19" s="620" t="s">
        <v>215</v>
      </c>
      <c r="DM19" s="612"/>
      <c r="DN19" s="612"/>
      <c r="DO19" s="612"/>
      <c r="DP19" s="612"/>
      <c r="DQ19" s="612"/>
      <c r="DR19" s="612"/>
      <c r="DS19" s="612"/>
      <c r="DT19" s="612"/>
      <c r="DU19" s="612"/>
      <c r="DV19" s="612"/>
      <c r="DW19" s="612"/>
      <c r="DX19" s="621"/>
    </row>
    <row r="20" spans="2:128" ht="11.25" customHeight="1" x14ac:dyDescent="0.15">
      <c r="B20" s="608" t="s">
        <v>244</v>
      </c>
      <c r="C20" s="609"/>
      <c r="D20" s="609"/>
      <c r="E20" s="609"/>
      <c r="F20" s="609"/>
      <c r="G20" s="609"/>
      <c r="H20" s="609"/>
      <c r="I20" s="609"/>
      <c r="J20" s="609"/>
      <c r="K20" s="609"/>
      <c r="L20" s="609"/>
      <c r="M20" s="609"/>
      <c r="N20" s="609"/>
      <c r="O20" s="609"/>
      <c r="P20" s="609"/>
      <c r="Q20" s="610"/>
      <c r="R20" s="611">
        <v>189296281</v>
      </c>
      <c r="S20" s="612"/>
      <c r="T20" s="612"/>
      <c r="U20" s="612"/>
      <c r="V20" s="612"/>
      <c r="W20" s="612"/>
      <c r="X20" s="612"/>
      <c r="Y20" s="613"/>
      <c r="Z20" s="614">
        <v>11.1</v>
      </c>
      <c r="AA20" s="614"/>
      <c r="AB20" s="614"/>
      <c r="AC20" s="614"/>
      <c r="AD20" s="615">
        <v>176978042</v>
      </c>
      <c r="AE20" s="615"/>
      <c r="AF20" s="615"/>
      <c r="AG20" s="615"/>
      <c r="AH20" s="615"/>
      <c r="AI20" s="615"/>
      <c r="AJ20" s="615"/>
      <c r="AK20" s="615"/>
      <c r="AL20" s="616">
        <v>18.3</v>
      </c>
      <c r="AM20" s="617"/>
      <c r="AN20" s="617"/>
      <c r="AO20" s="618"/>
      <c r="AP20" s="623" t="s">
        <v>245</v>
      </c>
      <c r="AQ20" s="624"/>
      <c r="AR20" s="624"/>
      <c r="AS20" s="624"/>
      <c r="AT20" s="624"/>
      <c r="AU20" s="624"/>
      <c r="AV20" s="624"/>
      <c r="AW20" s="624"/>
      <c r="AX20" s="624"/>
      <c r="AY20" s="624"/>
      <c r="AZ20" s="624"/>
      <c r="BA20" s="624"/>
      <c r="BB20" s="624"/>
      <c r="BC20" s="625"/>
      <c r="BD20" s="611">
        <v>6508277</v>
      </c>
      <c r="BE20" s="612"/>
      <c r="BF20" s="612"/>
      <c r="BG20" s="612"/>
      <c r="BH20" s="612"/>
      <c r="BI20" s="612"/>
      <c r="BJ20" s="612"/>
      <c r="BK20" s="613"/>
      <c r="BL20" s="614">
        <v>0.8</v>
      </c>
      <c r="BM20" s="614"/>
      <c r="BN20" s="614"/>
      <c r="BO20" s="614"/>
      <c r="BP20" s="615" t="s">
        <v>118</v>
      </c>
      <c r="BQ20" s="615"/>
      <c r="BR20" s="615"/>
      <c r="BS20" s="615"/>
      <c r="BT20" s="615"/>
      <c r="BU20" s="615"/>
      <c r="BV20" s="615"/>
      <c r="BW20" s="619"/>
      <c r="BY20" s="623" t="s">
        <v>246</v>
      </c>
      <c r="BZ20" s="624"/>
      <c r="CA20" s="624"/>
      <c r="CB20" s="624"/>
      <c r="CC20" s="624"/>
      <c r="CD20" s="624"/>
      <c r="CE20" s="624"/>
      <c r="CF20" s="624"/>
      <c r="CG20" s="624"/>
      <c r="CH20" s="624"/>
      <c r="CI20" s="624"/>
      <c r="CJ20" s="624"/>
      <c r="CK20" s="624"/>
      <c r="CL20" s="625"/>
      <c r="CM20" s="611" t="s">
        <v>215</v>
      </c>
      <c r="CN20" s="612"/>
      <c r="CO20" s="612"/>
      <c r="CP20" s="612"/>
      <c r="CQ20" s="612"/>
      <c r="CR20" s="612"/>
      <c r="CS20" s="612"/>
      <c r="CT20" s="613"/>
      <c r="CU20" s="616" t="s">
        <v>152</v>
      </c>
      <c r="CV20" s="617"/>
      <c r="CW20" s="617"/>
      <c r="CX20" s="622"/>
      <c r="CY20" s="620" t="s">
        <v>203</v>
      </c>
      <c r="CZ20" s="612"/>
      <c r="DA20" s="612"/>
      <c r="DB20" s="612"/>
      <c r="DC20" s="612"/>
      <c r="DD20" s="612"/>
      <c r="DE20" s="612"/>
      <c r="DF20" s="612"/>
      <c r="DG20" s="612"/>
      <c r="DH20" s="612"/>
      <c r="DI20" s="612"/>
      <c r="DJ20" s="612"/>
      <c r="DK20" s="613"/>
      <c r="DL20" s="620" t="s">
        <v>215</v>
      </c>
      <c r="DM20" s="612"/>
      <c r="DN20" s="612"/>
      <c r="DO20" s="612"/>
      <c r="DP20" s="612"/>
      <c r="DQ20" s="612"/>
      <c r="DR20" s="612"/>
      <c r="DS20" s="612"/>
      <c r="DT20" s="612"/>
      <c r="DU20" s="612"/>
      <c r="DV20" s="612"/>
      <c r="DW20" s="612"/>
      <c r="DX20" s="621"/>
    </row>
    <row r="21" spans="2:128" ht="11.25" customHeight="1" x14ac:dyDescent="0.15">
      <c r="B21" s="608" t="s">
        <v>247</v>
      </c>
      <c r="C21" s="609"/>
      <c r="D21" s="609"/>
      <c r="E21" s="609"/>
      <c r="F21" s="609"/>
      <c r="G21" s="609"/>
      <c r="H21" s="609"/>
      <c r="I21" s="609"/>
      <c r="J21" s="609"/>
      <c r="K21" s="609"/>
      <c r="L21" s="609"/>
      <c r="M21" s="609"/>
      <c r="N21" s="609"/>
      <c r="O21" s="609"/>
      <c r="P21" s="609"/>
      <c r="Q21" s="610"/>
      <c r="R21" s="611">
        <v>176978042</v>
      </c>
      <c r="S21" s="612"/>
      <c r="T21" s="612"/>
      <c r="U21" s="612"/>
      <c r="V21" s="612"/>
      <c r="W21" s="612"/>
      <c r="X21" s="612"/>
      <c r="Y21" s="613"/>
      <c r="Z21" s="616">
        <v>10.4</v>
      </c>
      <c r="AA21" s="617"/>
      <c r="AB21" s="617"/>
      <c r="AC21" s="622"/>
      <c r="AD21" s="620">
        <v>176978042</v>
      </c>
      <c r="AE21" s="612"/>
      <c r="AF21" s="612"/>
      <c r="AG21" s="612"/>
      <c r="AH21" s="612"/>
      <c r="AI21" s="612"/>
      <c r="AJ21" s="612"/>
      <c r="AK21" s="613"/>
      <c r="AL21" s="616">
        <v>18.3</v>
      </c>
      <c r="AM21" s="617"/>
      <c r="AN21" s="617"/>
      <c r="AO21" s="618"/>
      <c r="AP21" s="623" t="s">
        <v>248</v>
      </c>
      <c r="AQ21" s="624"/>
      <c r="AR21" s="624"/>
      <c r="AS21" s="624"/>
      <c r="AT21" s="624"/>
      <c r="AU21" s="624"/>
      <c r="AV21" s="624"/>
      <c r="AW21" s="624"/>
      <c r="AX21" s="624"/>
      <c r="AY21" s="624"/>
      <c r="AZ21" s="624"/>
      <c r="BA21" s="624"/>
      <c r="BB21" s="624"/>
      <c r="BC21" s="625"/>
      <c r="BD21" s="611">
        <v>4191004</v>
      </c>
      <c r="BE21" s="612"/>
      <c r="BF21" s="612"/>
      <c r="BG21" s="612"/>
      <c r="BH21" s="612"/>
      <c r="BI21" s="612"/>
      <c r="BJ21" s="612"/>
      <c r="BK21" s="613"/>
      <c r="BL21" s="614">
        <v>0.5</v>
      </c>
      <c r="BM21" s="614"/>
      <c r="BN21" s="614"/>
      <c r="BO21" s="614"/>
      <c r="BP21" s="615" t="s">
        <v>215</v>
      </c>
      <c r="BQ21" s="615"/>
      <c r="BR21" s="615"/>
      <c r="BS21" s="615"/>
      <c r="BT21" s="615"/>
      <c r="BU21" s="615"/>
      <c r="BV21" s="615"/>
      <c r="BW21" s="619"/>
      <c r="BY21" s="623" t="s">
        <v>249</v>
      </c>
      <c r="BZ21" s="624"/>
      <c r="CA21" s="624"/>
      <c r="CB21" s="624"/>
      <c r="CC21" s="624"/>
      <c r="CD21" s="624"/>
      <c r="CE21" s="624"/>
      <c r="CF21" s="624"/>
      <c r="CG21" s="624"/>
      <c r="CH21" s="624"/>
      <c r="CI21" s="624"/>
      <c r="CJ21" s="624"/>
      <c r="CK21" s="624"/>
      <c r="CL21" s="625"/>
      <c r="CM21" s="611">
        <v>731055</v>
      </c>
      <c r="CN21" s="612"/>
      <c r="CO21" s="612"/>
      <c r="CP21" s="612"/>
      <c r="CQ21" s="612"/>
      <c r="CR21" s="612"/>
      <c r="CS21" s="612"/>
      <c r="CT21" s="613"/>
      <c r="CU21" s="616">
        <v>0</v>
      </c>
      <c r="CV21" s="617"/>
      <c r="CW21" s="617"/>
      <c r="CX21" s="622"/>
      <c r="CY21" s="620" t="s">
        <v>215</v>
      </c>
      <c r="CZ21" s="612"/>
      <c r="DA21" s="612"/>
      <c r="DB21" s="612"/>
      <c r="DC21" s="612"/>
      <c r="DD21" s="612"/>
      <c r="DE21" s="612"/>
      <c r="DF21" s="612"/>
      <c r="DG21" s="612"/>
      <c r="DH21" s="612"/>
      <c r="DI21" s="612"/>
      <c r="DJ21" s="612"/>
      <c r="DK21" s="613"/>
      <c r="DL21" s="620">
        <v>731055</v>
      </c>
      <c r="DM21" s="612"/>
      <c r="DN21" s="612"/>
      <c r="DO21" s="612"/>
      <c r="DP21" s="612"/>
      <c r="DQ21" s="612"/>
      <c r="DR21" s="612"/>
      <c r="DS21" s="612"/>
      <c r="DT21" s="612"/>
      <c r="DU21" s="612"/>
      <c r="DV21" s="612"/>
      <c r="DW21" s="612"/>
      <c r="DX21" s="621"/>
    </row>
    <row r="22" spans="2:128" ht="11.25" customHeight="1" x14ac:dyDescent="0.15">
      <c r="B22" s="608" t="s">
        <v>250</v>
      </c>
      <c r="C22" s="609"/>
      <c r="D22" s="609"/>
      <c r="E22" s="609"/>
      <c r="F22" s="609"/>
      <c r="G22" s="609"/>
      <c r="H22" s="609"/>
      <c r="I22" s="609"/>
      <c r="J22" s="609"/>
      <c r="K22" s="609"/>
      <c r="L22" s="609"/>
      <c r="M22" s="609"/>
      <c r="N22" s="609"/>
      <c r="O22" s="609"/>
      <c r="P22" s="609"/>
      <c r="Q22" s="610"/>
      <c r="R22" s="611">
        <v>10172126</v>
      </c>
      <c r="S22" s="612"/>
      <c r="T22" s="612"/>
      <c r="U22" s="612"/>
      <c r="V22" s="612"/>
      <c r="W22" s="612"/>
      <c r="X22" s="612"/>
      <c r="Y22" s="613"/>
      <c r="Z22" s="616">
        <v>0.6</v>
      </c>
      <c r="AA22" s="617"/>
      <c r="AB22" s="617"/>
      <c r="AC22" s="622"/>
      <c r="AD22" s="620" t="s">
        <v>215</v>
      </c>
      <c r="AE22" s="612"/>
      <c r="AF22" s="612"/>
      <c r="AG22" s="612"/>
      <c r="AH22" s="612"/>
      <c r="AI22" s="612"/>
      <c r="AJ22" s="612"/>
      <c r="AK22" s="613"/>
      <c r="AL22" s="616" t="s">
        <v>203</v>
      </c>
      <c r="AM22" s="617"/>
      <c r="AN22" s="617"/>
      <c r="AO22" s="618"/>
      <c r="AP22" s="623" t="s">
        <v>251</v>
      </c>
      <c r="AQ22" s="624"/>
      <c r="AR22" s="624"/>
      <c r="AS22" s="624"/>
      <c r="AT22" s="624"/>
      <c r="AU22" s="624"/>
      <c r="AV22" s="624"/>
      <c r="AW22" s="624"/>
      <c r="AX22" s="624"/>
      <c r="AY22" s="624"/>
      <c r="AZ22" s="624"/>
      <c r="BA22" s="624"/>
      <c r="BB22" s="624"/>
      <c r="BC22" s="625"/>
      <c r="BD22" s="611">
        <v>4614126</v>
      </c>
      <c r="BE22" s="612"/>
      <c r="BF22" s="612"/>
      <c r="BG22" s="612"/>
      <c r="BH22" s="612"/>
      <c r="BI22" s="612"/>
      <c r="BJ22" s="612"/>
      <c r="BK22" s="613"/>
      <c r="BL22" s="614">
        <v>0.6</v>
      </c>
      <c r="BM22" s="614"/>
      <c r="BN22" s="614"/>
      <c r="BO22" s="614"/>
      <c r="BP22" s="615" t="s">
        <v>118</v>
      </c>
      <c r="BQ22" s="615"/>
      <c r="BR22" s="615"/>
      <c r="BS22" s="615"/>
      <c r="BT22" s="615"/>
      <c r="BU22" s="615"/>
      <c r="BV22" s="615"/>
      <c r="BW22" s="619"/>
      <c r="BY22" s="623" t="s">
        <v>252</v>
      </c>
      <c r="BZ22" s="624"/>
      <c r="CA22" s="624"/>
      <c r="CB22" s="624"/>
      <c r="CC22" s="624"/>
      <c r="CD22" s="624"/>
      <c r="CE22" s="624"/>
      <c r="CF22" s="624"/>
      <c r="CG22" s="624"/>
      <c r="CH22" s="624"/>
      <c r="CI22" s="624"/>
      <c r="CJ22" s="624"/>
      <c r="CK22" s="624"/>
      <c r="CL22" s="625"/>
      <c r="CM22" s="611">
        <v>5090240</v>
      </c>
      <c r="CN22" s="612"/>
      <c r="CO22" s="612"/>
      <c r="CP22" s="612"/>
      <c r="CQ22" s="612"/>
      <c r="CR22" s="612"/>
      <c r="CS22" s="612"/>
      <c r="CT22" s="613"/>
      <c r="CU22" s="616">
        <v>0.3</v>
      </c>
      <c r="CV22" s="617"/>
      <c r="CW22" s="617"/>
      <c r="CX22" s="622"/>
      <c r="CY22" s="620" t="s">
        <v>203</v>
      </c>
      <c r="CZ22" s="612"/>
      <c r="DA22" s="612"/>
      <c r="DB22" s="612"/>
      <c r="DC22" s="612"/>
      <c r="DD22" s="612"/>
      <c r="DE22" s="612"/>
      <c r="DF22" s="612"/>
      <c r="DG22" s="612"/>
      <c r="DH22" s="612"/>
      <c r="DI22" s="612"/>
      <c r="DJ22" s="612"/>
      <c r="DK22" s="613"/>
      <c r="DL22" s="620">
        <v>5090240</v>
      </c>
      <c r="DM22" s="612"/>
      <c r="DN22" s="612"/>
      <c r="DO22" s="612"/>
      <c r="DP22" s="612"/>
      <c r="DQ22" s="612"/>
      <c r="DR22" s="612"/>
      <c r="DS22" s="612"/>
      <c r="DT22" s="612"/>
      <c r="DU22" s="612"/>
      <c r="DV22" s="612"/>
      <c r="DW22" s="612"/>
      <c r="DX22" s="621"/>
    </row>
    <row r="23" spans="2:128" ht="11.25" customHeight="1" x14ac:dyDescent="0.15">
      <c r="B23" s="608" t="s">
        <v>253</v>
      </c>
      <c r="C23" s="609"/>
      <c r="D23" s="609"/>
      <c r="E23" s="609"/>
      <c r="F23" s="609"/>
      <c r="G23" s="609"/>
      <c r="H23" s="609"/>
      <c r="I23" s="609"/>
      <c r="J23" s="609"/>
      <c r="K23" s="609"/>
      <c r="L23" s="609"/>
      <c r="M23" s="609"/>
      <c r="N23" s="609"/>
      <c r="O23" s="609"/>
      <c r="P23" s="609"/>
      <c r="Q23" s="610"/>
      <c r="R23" s="611">
        <v>2146113</v>
      </c>
      <c r="S23" s="612"/>
      <c r="T23" s="612"/>
      <c r="U23" s="612"/>
      <c r="V23" s="612"/>
      <c r="W23" s="612"/>
      <c r="X23" s="612"/>
      <c r="Y23" s="613"/>
      <c r="Z23" s="616">
        <v>0.1</v>
      </c>
      <c r="AA23" s="617"/>
      <c r="AB23" s="617"/>
      <c r="AC23" s="622"/>
      <c r="AD23" s="620" t="s">
        <v>203</v>
      </c>
      <c r="AE23" s="612"/>
      <c r="AF23" s="612"/>
      <c r="AG23" s="612"/>
      <c r="AH23" s="612"/>
      <c r="AI23" s="612"/>
      <c r="AJ23" s="612"/>
      <c r="AK23" s="613"/>
      <c r="AL23" s="616" t="s">
        <v>203</v>
      </c>
      <c r="AM23" s="617"/>
      <c r="AN23" s="617"/>
      <c r="AO23" s="618"/>
      <c r="AP23" s="623" t="s">
        <v>254</v>
      </c>
      <c r="AQ23" s="624"/>
      <c r="AR23" s="624"/>
      <c r="AS23" s="624"/>
      <c r="AT23" s="624"/>
      <c r="AU23" s="624"/>
      <c r="AV23" s="624"/>
      <c r="AW23" s="624"/>
      <c r="AX23" s="624"/>
      <c r="AY23" s="624"/>
      <c r="AZ23" s="624"/>
      <c r="BA23" s="624"/>
      <c r="BB23" s="624"/>
      <c r="BC23" s="625"/>
      <c r="BD23" s="611">
        <v>40260824</v>
      </c>
      <c r="BE23" s="612"/>
      <c r="BF23" s="612"/>
      <c r="BG23" s="612"/>
      <c r="BH23" s="612"/>
      <c r="BI23" s="612"/>
      <c r="BJ23" s="612"/>
      <c r="BK23" s="613"/>
      <c r="BL23" s="614">
        <v>4.9000000000000004</v>
      </c>
      <c r="BM23" s="614"/>
      <c r="BN23" s="614"/>
      <c r="BO23" s="614"/>
      <c r="BP23" s="615" t="s">
        <v>203</v>
      </c>
      <c r="BQ23" s="615"/>
      <c r="BR23" s="615"/>
      <c r="BS23" s="615"/>
      <c r="BT23" s="615"/>
      <c r="BU23" s="615"/>
      <c r="BV23" s="615"/>
      <c r="BW23" s="619"/>
      <c r="BY23" s="623" t="s">
        <v>255</v>
      </c>
      <c r="BZ23" s="624"/>
      <c r="CA23" s="624"/>
      <c r="CB23" s="624"/>
      <c r="CC23" s="624"/>
      <c r="CD23" s="624"/>
      <c r="CE23" s="624"/>
      <c r="CF23" s="624"/>
      <c r="CG23" s="624"/>
      <c r="CH23" s="624"/>
      <c r="CI23" s="624"/>
      <c r="CJ23" s="624"/>
      <c r="CK23" s="624"/>
      <c r="CL23" s="625"/>
      <c r="CM23" s="611">
        <v>3349527</v>
      </c>
      <c r="CN23" s="612"/>
      <c r="CO23" s="612"/>
      <c r="CP23" s="612"/>
      <c r="CQ23" s="612"/>
      <c r="CR23" s="612"/>
      <c r="CS23" s="612"/>
      <c r="CT23" s="613"/>
      <c r="CU23" s="616">
        <v>0.2</v>
      </c>
      <c r="CV23" s="617"/>
      <c r="CW23" s="617"/>
      <c r="CX23" s="622"/>
      <c r="CY23" s="620" t="s">
        <v>203</v>
      </c>
      <c r="CZ23" s="612"/>
      <c r="DA23" s="612"/>
      <c r="DB23" s="612"/>
      <c r="DC23" s="612"/>
      <c r="DD23" s="612"/>
      <c r="DE23" s="612"/>
      <c r="DF23" s="612"/>
      <c r="DG23" s="612"/>
      <c r="DH23" s="612"/>
      <c r="DI23" s="612"/>
      <c r="DJ23" s="612"/>
      <c r="DK23" s="613"/>
      <c r="DL23" s="620">
        <v>3349527</v>
      </c>
      <c r="DM23" s="612"/>
      <c r="DN23" s="612"/>
      <c r="DO23" s="612"/>
      <c r="DP23" s="612"/>
      <c r="DQ23" s="612"/>
      <c r="DR23" s="612"/>
      <c r="DS23" s="612"/>
      <c r="DT23" s="612"/>
      <c r="DU23" s="612"/>
      <c r="DV23" s="612"/>
      <c r="DW23" s="612"/>
      <c r="DX23" s="621"/>
    </row>
    <row r="24" spans="2:128" ht="11.25" customHeight="1" x14ac:dyDescent="0.15">
      <c r="B24" s="608" t="s">
        <v>256</v>
      </c>
      <c r="C24" s="609"/>
      <c r="D24" s="609"/>
      <c r="E24" s="609"/>
      <c r="F24" s="609"/>
      <c r="G24" s="609"/>
      <c r="H24" s="609"/>
      <c r="I24" s="609"/>
      <c r="J24" s="609"/>
      <c r="K24" s="609"/>
      <c r="L24" s="609"/>
      <c r="M24" s="609"/>
      <c r="N24" s="609"/>
      <c r="O24" s="609"/>
      <c r="P24" s="609"/>
      <c r="Q24" s="610"/>
      <c r="R24" s="611">
        <v>1110346857</v>
      </c>
      <c r="S24" s="612"/>
      <c r="T24" s="612"/>
      <c r="U24" s="612"/>
      <c r="V24" s="612"/>
      <c r="W24" s="612"/>
      <c r="X24" s="612"/>
      <c r="Y24" s="613"/>
      <c r="Z24" s="616">
        <v>65</v>
      </c>
      <c r="AA24" s="617"/>
      <c r="AB24" s="617"/>
      <c r="AC24" s="622"/>
      <c r="AD24" s="620">
        <v>964305782</v>
      </c>
      <c r="AE24" s="612"/>
      <c r="AF24" s="612"/>
      <c r="AG24" s="612"/>
      <c r="AH24" s="612"/>
      <c r="AI24" s="612"/>
      <c r="AJ24" s="612"/>
      <c r="AK24" s="613"/>
      <c r="AL24" s="616">
        <v>99.7</v>
      </c>
      <c r="AM24" s="617"/>
      <c r="AN24" s="617"/>
      <c r="AO24" s="618"/>
      <c r="AP24" s="623" t="s">
        <v>257</v>
      </c>
      <c r="AQ24" s="624"/>
      <c r="AR24" s="624"/>
      <c r="AS24" s="624"/>
      <c r="AT24" s="624"/>
      <c r="AU24" s="624"/>
      <c r="AV24" s="624"/>
      <c r="AW24" s="624"/>
      <c r="AX24" s="624"/>
      <c r="AY24" s="624"/>
      <c r="AZ24" s="624"/>
      <c r="BA24" s="624"/>
      <c r="BB24" s="624"/>
      <c r="BC24" s="625"/>
      <c r="BD24" s="611">
        <v>76546273</v>
      </c>
      <c r="BE24" s="612"/>
      <c r="BF24" s="612"/>
      <c r="BG24" s="612"/>
      <c r="BH24" s="612"/>
      <c r="BI24" s="612"/>
      <c r="BJ24" s="612"/>
      <c r="BK24" s="613"/>
      <c r="BL24" s="614">
        <v>9.3000000000000007</v>
      </c>
      <c r="BM24" s="614"/>
      <c r="BN24" s="614"/>
      <c r="BO24" s="614"/>
      <c r="BP24" s="615" t="s">
        <v>203</v>
      </c>
      <c r="BQ24" s="615"/>
      <c r="BR24" s="615"/>
      <c r="BS24" s="615"/>
      <c r="BT24" s="615"/>
      <c r="BU24" s="615"/>
      <c r="BV24" s="615"/>
      <c r="BW24" s="619"/>
      <c r="BY24" s="623" t="s">
        <v>258</v>
      </c>
      <c r="BZ24" s="624"/>
      <c r="CA24" s="624"/>
      <c r="CB24" s="624"/>
      <c r="CC24" s="624"/>
      <c r="CD24" s="624"/>
      <c r="CE24" s="624"/>
      <c r="CF24" s="624"/>
      <c r="CG24" s="624"/>
      <c r="CH24" s="624"/>
      <c r="CI24" s="624"/>
      <c r="CJ24" s="624"/>
      <c r="CK24" s="624"/>
      <c r="CL24" s="625"/>
      <c r="CM24" s="611">
        <v>205772</v>
      </c>
      <c r="CN24" s="612"/>
      <c r="CO24" s="612"/>
      <c r="CP24" s="612"/>
      <c r="CQ24" s="612"/>
      <c r="CR24" s="612"/>
      <c r="CS24" s="612"/>
      <c r="CT24" s="613"/>
      <c r="CU24" s="616">
        <v>0</v>
      </c>
      <c r="CV24" s="617"/>
      <c r="CW24" s="617"/>
      <c r="CX24" s="622"/>
      <c r="CY24" s="620" t="s">
        <v>152</v>
      </c>
      <c r="CZ24" s="612"/>
      <c r="DA24" s="612"/>
      <c r="DB24" s="612"/>
      <c r="DC24" s="612"/>
      <c r="DD24" s="612"/>
      <c r="DE24" s="612"/>
      <c r="DF24" s="612"/>
      <c r="DG24" s="612"/>
      <c r="DH24" s="612"/>
      <c r="DI24" s="612"/>
      <c r="DJ24" s="612"/>
      <c r="DK24" s="613"/>
      <c r="DL24" s="620">
        <v>205772</v>
      </c>
      <c r="DM24" s="612"/>
      <c r="DN24" s="612"/>
      <c r="DO24" s="612"/>
      <c r="DP24" s="612"/>
      <c r="DQ24" s="612"/>
      <c r="DR24" s="612"/>
      <c r="DS24" s="612"/>
      <c r="DT24" s="612"/>
      <c r="DU24" s="612"/>
      <c r="DV24" s="612"/>
      <c r="DW24" s="612"/>
      <c r="DX24" s="621"/>
    </row>
    <row r="25" spans="2:128" ht="11.25" customHeight="1" x14ac:dyDescent="0.15">
      <c r="B25" s="608" t="s">
        <v>259</v>
      </c>
      <c r="C25" s="609"/>
      <c r="D25" s="609"/>
      <c r="E25" s="609"/>
      <c r="F25" s="609"/>
      <c r="G25" s="609"/>
      <c r="H25" s="609"/>
      <c r="I25" s="609"/>
      <c r="J25" s="609"/>
      <c r="K25" s="609"/>
      <c r="L25" s="609"/>
      <c r="M25" s="609"/>
      <c r="N25" s="609"/>
      <c r="O25" s="609"/>
      <c r="P25" s="609"/>
      <c r="Q25" s="610"/>
      <c r="R25" s="611">
        <v>1213735</v>
      </c>
      <c r="S25" s="612"/>
      <c r="T25" s="612"/>
      <c r="U25" s="612"/>
      <c r="V25" s="612"/>
      <c r="W25" s="612"/>
      <c r="X25" s="612"/>
      <c r="Y25" s="613"/>
      <c r="Z25" s="616">
        <v>0.1</v>
      </c>
      <c r="AA25" s="617"/>
      <c r="AB25" s="617"/>
      <c r="AC25" s="622"/>
      <c r="AD25" s="620">
        <v>1213735</v>
      </c>
      <c r="AE25" s="612"/>
      <c r="AF25" s="612"/>
      <c r="AG25" s="612"/>
      <c r="AH25" s="612"/>
      <c r="AI25" s="612"/>
      <c r="AJ25" s="612"/>
      <c r="AK25" s="613"/>
      <c r="AL25" s="616">
        <v>0.1</v>
      </c>
      <c r="AM25" s="617"/>
      <c r="AN25" s="617"/>
      <c r="AO25" s="618"/>
      <c r="AP25" s="623" t="s">
        <v>260</v>
      </c>
      <c r="AQ25" s="624"/>
      <c r="AR25" s="624"/>
      <c r="AS25" s="624"/>
      <c r="AT25" s="624"/>
      <c r="AU25" s="624"/>
      <c r="AV25" s="624"/>
      <c r="AW25" s="624"/>
      <c r="AX25" s="624"/>
      <c r="AY25" s="624"/>
      <c r="AZ25" s="624"/>
      <c r="BA25" s="624"/>
      <c r="BB25" s="624"/>
      <c r="BC25" s="625"/>
      <c r="BD25" s="611">
        <v>41692</v>
      </c>
      <c r="BE25" s="612"/>
      <c r="BF25" s="612"/>
      <c r="BG25" s="612"/>
      <c r="BH25" s="612"/>
      <c r="BI25" s="612"/>
      <c r="BJ25" s="612"/>
      <c r="BK25" s="613"/>
      <c r="BL25" s="614">
        <v>0</v>
      </c>
      <c r="BM25" s="614"/>
      <c r="BN25" s="614"/>
      <c r="BO25" s="614"/>
      <c r="BP25" s="615" t="s">
        <v>203</v>
      </c>
      <c r="BQ25" s="615"/>
      <c r="BR25" s="615"/>
      <c r="BS25" s="615"/>
      <c r="BT25" s="615"/>
      <c r="BU25" s="615"/>
      <c r="BV25" s="615"/>
      <c r="BW25" s="619"/>
      <c r="BY25" s="623" t="s">
        <v>261</v>
      </c>
      <c r="BZ25" s="624"/>
      <c r="CA25" s="624"/>
      <c r="CB25" s="624"/>
      <c r="CC25" s="624"/>
      <c r="CD25" s="624"/>
      <c r="CE25" s="624"/>
      <c r="CF25" s="624"/>
      <c r="CG25" s="624"/>
      <c r="CH25" s="624"/>
      <c r="CI25" s="624"/>
      <c r="CJ25" s="624"/>
      <c r="CK25" s="624"/>
      <c r="CL25" s="625"/>
      <c r="CM25" s="611">
        <v>108480572</v>
      </c>
      <c r="CN25" s="612"/>
      <c r="CO25" s="612"/>
      <c r="CP25" s="612"/>
      <c r="CQ25" s="612"/>
      <c r="CR25" s="612"/>
      <c r="CS25" s="612"/>
      <c r="CT25" s="613"/>
      <c r="CU25" s="616">
        <v>6.6</v>
      </c>
      <c r="CV25" s="617"/>
      <c r="CW25" s="617"/>
      <c r="CX25" s="622"/>
      <c r="CY25" s="620" t="s">
        <v>152</v>
      </c>
      <c r="CZ25" s="612"/>
      <c r="DA25" s="612"/>
      <c r="DB25" s="612"/>
      <c r="DC25" s="612"/>
      <c r="DD25" s="612"/>
      <c r="DE25" s="612"/>
      <c r="DF25" s="612"/>
      <c r="DG25" s="612"/>
      <c r="DH25" s="612"/>
      <c r="DI25" s="612"/>
      <c r="DJ25" s="612"/>
      <c r="DK25" s="613"/>
      <c r="DL25" s="620">
        <v>108480572</v>
      </c>
      <c r="DM25" s="612"/>
      <c r="DN25" s="612"/>
      <c r="DO25" s="612"/>
      <c r="DP25" s="612"/>
      <c r="DQ25" s="612"/>
      <c r="DR25" s="612"/>
      <c r="DS25" s="612"/>
      <c r="DT25" s="612"/>
      <c r="DU25" s="612"/>
      <c r="DV25" s="612"/>
      <c r="DW25" s="612"/>
      <c r="DX25" s="621"/>
    </row>
    <row r="26" spans="2:128" ht="11.25" customHeight="1" x14ac:dyDescent="0.15">
      <c r="B26" s="608" t="s">
        <v>262</v>
      </c>
      <c r="C26" s="609"/>
      <c r="D26" s="609"/>
      <c r="E26" s="609"/>
      <c r="F26" s="609"/>
      <c r="G26" s="609"/>
      <c r="H26" s="609"/>
      <c r="I26" s="609"/>
      <c r="J26" s="609"/>
      <c r="K26" s="609"/>
      <c r="L26" s="609"/>
      <c r="M26" s="609"/>
      <c r="N26" s="609"/>
      <c r="O26" s="609"/>
      <c r="P26" s="609"/>
      <c r="Q26" s="610"/>
      <c r="R26" s="611">
        <v>7723292</v>
      </c>
      <c r="S26" s="612"/>
      <c r="T26" s="612"/>
      <c r="U26" s="612"/>
      <c r="V26" s="612"/>
      <c r="W26" s="612"/>
      <c r="X26" s="612"/>
      <c r="Y26" s="613"/>
      <c r="Z26" s="616">
        <v>0.5</v>
      </c>
      <c r="AA26" s="617"/>
      <c r="AB26" s="617"/>
      <c r="AC26" s="622"/>
      <c r="AD26" s="620" t="s">
        <v>118</v>
      </c>
      <c r="AE26" s="612"/>
      <c r="AF26" s="612"/>
      <c r="AG26" s="612"/>
      <c r="AH26" s="612"/>
      <c r="AI26" s="612"/>
      <c r="AJ26" s="612"/>
      <c r="AK26" s="613"/>
      <c r="AL26" s="616" t="s">
        <v>152</v>
      </c>
      <c r="AM26" s="617"/>
      <c r="AN26" s="617"/>
      <c r="AO26" s="618"/>
      <c r="AP26" s="623" t="s">
        <v>263</v>
      </c>
      <c r="AQ26" s="624"/>
      <c r="AR26" s="624"/>
      <c r="AS26" s="624"/>
      <c r="AT26" s="624"/>
      <c r="AU26" s="624"/>
      <c r="AV26" s="624"/>
      <c r="AW26" s="624"/>
      <c r="AX26" s="624"/>
      <c r="AY26" s="624"/>
      <c r="AZ26" s="624"/>
      <c r="BA26" s="624"/>
      <c r="BB26" s="624"/>
      <c r="BC26" s="625"/>
      <c r="BD26" s="611" t="s">
        <v>215</v>
      </c>
      <c r="BE26" s="612"/>
      <c r="BF26" s="612"/>
      <c r="BG26" s="612"/>
      <c r="BH26" s="612"/>
      <c r="BI26" s="612"/>
      <c r="BJ26" s="612"/>
      <c r="BK26" s="613"/>
      <c r="BL26" s="614" t="s">
        <v>118</v>
      </c>
      <c r="BM26" s="614"/>
      <c r="BN26" s="614"/>
      <c r="BO26" s="614"/>
      <c r="BP26" s="615" t="s">
        <v>152</v>
      </c>
      <c r="BQ26" s="615"/>
      <c r="BR26" s="615"/>
      <c r="BS26" s="615"/>
      <c r="BT26" s="615"/>
      <c r="BU26" s="615"/>
      <c r="BV26" s="615"/>
      <c r="BW26" s="619"/>
      <c r="BY26" s="623" t="s">
        <v>264</v>
      </c>
      <c r="BZ26" s="624"/>
      <c r="CA26" s="624"/>
      <c r="CB26" s="624"/>
      <c r="CC26" s="624"/>
      <c r="CD26" s="624"/>
      <c r="CE26" s="624"/>
      <c r="CF26" s="624"/>
      <c r="CG26" s="624"/>
      <c r="CH26" s="624"/>
      <c r="CI26" s="624"/>
      <c r="CJ26" s="624"/>
      <c r="CK26" s="624"/>
      <c r="CL26" s="625"/>
      <c r="CM26" s="611">
        <v>2884066</v>
      </c>
      <c r="CN26" s="612"/>
      <c r="CO26" s="612"/>
      <c r="CP26" s="612"/>
      <c r="CQ26" s="612"/>
      <c r="CR26" s="612"/>
      <c r="CS26" s="612"/>
      <c r="CT26" s="613"/>
      <c r="CU26" s="616">
        <v>0.2</v>
      </c>
      <c r="CV26" s="617"/>
      <c r="CW26" s="617"/>
      <c r="CX26" s="622"/>
      <c r="CY26" s="620" t="s">
        <v>118</v>
      </c>
      <c r="CZ26" s="612"/>
      <c r="DA26" s="612"/>
      <c r="DB26" s="612"/>
      <c r="DC26" s="612"/>
      <c r="DD26" s="612"/>
      <c r="DE26" s="612"/>
      <c r="DF26" s="612"/>
      <c r="DG26" s="612"/>
      <c r="DH26" s="612"/>
      <c r="DI26" s="612"/>
      <c r="DJ26" s="612"/>
      <c r="DK26" s="613"/>
      <c r="DL26" s="620">
        <v>2884066</v>
      </c>
      <c r="DM26" s="612"/>
      <c r="DN26" s="612"/>
      <c r="DO26" s="612"/>
      <c r="DP26" s="612"/>
      <c r="DQ26" s="612"/>
      <c r="DR26" s="612"/>
      <c r="DS26" s="612"/>
      <c r="DT26" s="612"/>
      <c r="DU26" s="612"/>
      <c r="DV26" s="612"/>
      <c r="DW26" s="612"/>
      <c r="DX26" s="621"/>
    </row>
    <row r="27" spans="2:128" ht="11.25" customHeight="1" x14ac:dyDescent="0.15">
      <c r="B27" s="608" t="s">
        <v>265</v>
      </c>
      <c r="C27" s="609"/>
      <c r="D27" s="609"/>
      <c r="E27" s="609"/>
      <c r="F27" s="609"/>
      <c r="G27" s="609"/>
      <c r="H27" s="609"/>
      <c r="I27" s="609"/>
      <c r="J27" s="609"/>
      <c r="K27" s="609"/>
      <c r="L27" s="609"/>
      <c r="M27" s="609"/>
      <c r="N27" s="609"/>
      <c r="O27" s="609"/>
      <c r="P27" s="609"/>
      <c r="Q27" s="610"/>
      <c r="R27" s="611">
        <v>25607478</v>
      </c>
      <c r="S27" s="612"/>
      <c r="T27" s="612"/>
      <c r="U27" s="612"/>
      <c r="V27" s="612"/>
      <c r="W27" s="612"/>
      <c r="X27" s="612"/>
      <c r="Y27" s="613"/>
      <c r="Z27" s="616">
        <v>1.5</v>
      </c>
      <c r="AA27" s="617"/>
      <c r="AB27" s="617"/>
      <c r="AC27" s="622"/>
      <c r="AD27" s="620">
        <v>815466</v>
      </c>
      <c r="AE27" s="612"/>
      <c r="AF27" s="612"/>
      <c r="AG27" s="612"/>
      <c r="AH27" s="612"/>
      <c r="AI27" s="612"/>
      <c r="AJ27" s="612"/>
      <c r="AK27" s="613"/>
      <c r="AL27" s="616">
        <v>0.1</v>
      </c>
      <c r="AM27" s="617"/>
      <c r="AN27" s="617"/>
      <c r="AO27" s="618"/>
      <c r="AP27" s="623" t="s">
        <v>266</v>
      </c>
      <c r="AQ27" s="624"/>
      <c r="AR27" s="624"/>
      <c r="AS27" s="624"/>
      <c r="AT27" s="624"/>
      <c r="AU27" s="624"/>
      <c r="AV27" s="624"/>
      <c r="AW27" s="624"/>
      <c r="AX27" s="624"/>
      <c r="AY27" s="624"/>
      <c r="AZ27" s="624"/>
      <c r="BA27" s="624"/>
      <c r="BB27" s="624"/>
      <c r="BC27" s="625"/>
      <c r="BD27" s="611" t="s">
        <v>203</v>
      </c>
      <c r="BE27" s="612"/>
      <c r="BF27" s="612"/>
      <c r="BG27" s="612"/>
      <c r="BH27" s="612"/>
      <c r="BI27" s="612"/>
      <c r="BJ27" s="612"/>
      <c r="BK27" s="613"/>
      <c r="BL27" s="614" t="s">
        <v>215</v>
      </c>
      <c r="BM27" s="614"/>
      <c r="BN27" s="614"/>
      <c r="BO27" s="614"/>
      <c r="BP27" s="615" t="s">
        <v>152</v>
      </c>
      <c r="BQ27" s="615"/>
      <c r="BR27" s="615"/>
      <c r="BS27" s="615"/>
      <c r="BT27" s="615"/>
      <c r="BU27" s="615"/>
      <c r="BV27" s="615"/>
      <c r="BW27" s="619"/>
      <c r="BY27" s="623" t="s">
        <v>267</v>
      </c>
      <c r="BZ27" s="624"/>
      <c r="CA27" s="624"/>
      <c r="CB27" s="624"/>
      <c r="CC27" s="624"/>
      <c r="CD27" s="624"/>
      <c r="CE27" s="624"/>
      <c r="CF27" s="624"/>
      <c r="CG27" s="624"/>
      <c r="CH27" s="624"/>
      <c r="CI27" s="624"/>
      <c r="CJ27" s="624"/>
      <c r="CK27" s="624"/>
      <c r="CL27" s="625"/>
      <c r="CM27" s="611" t="s">
        <v>118</v>
      </c>
      <c r="CN27" s="612"/>
      <c r="CO27" s="612"/>
      <c r="CP27" s="612"/>
      <c r="CQ27" s="612"/>
      <c r="CR27" s="612"/>
      <c r="CS27" s="612"/>
      <c r="CT27" s="613"/>
      <c r="CU27" s="616" t="s">
        <v>215</v>
      </c>
      <c r="CV27" s="617"/>
      <c r="CW27" s="617"/>
      <c r="CX27" s="622"/>
      <c r="CY27" s="620" t="s">
        <v>215</v>
      </c>
      <c r="CZ27" s="612"/>
      <c r="DA27" s="612"/>
      <c r="DB27" s="612"/>
      <c r="DC27" s="612"/>
      <c r="DD27" s="612"/>
      <c r="DE27" s="612"/>
      <c r="DF27" s="612"/>
      <c r="DG27" s="612"/>
      <c r="DH27" s="612"/>
      <c r="DI27" s="612"/>
      <c r="DJ27" s="612"/>
      <c r="DK27" s="613"/>
      <c r="DL27" s="620" t="s">
        <v>118</v>
      </c>
      <c r="DM27" s="612"/>
      <c r="DN27" s="612"/>
      <c r="DO27" s="612"/>
      <c r="DP27" s="612"/>
      <c r="DQ27" s="612"/>
      <c r="DR27" s="612"/>
      <c r="DS27" s="612"/>
      <c r="DT27" s="612"/>
      <c r="DU27" s="612"/>
      <c r="DV27" s="612"/>
      <c r="DW27" s="612"/>
      <c r="DX27" s="621"/>
    </row>
    <row r="28" spans="2:128" ht="11.25" customHeight="1" x14ac:dyDescent="0.15">
      <c r="B28" s="608" t="s">
        <v>268</v>
      </c>
      <c r="C28" s="609"/>
      <c r="D28" s="609"/>
      <c r="E28" s="609"/>
      <c r="F28" s="609"/>
      <c r="G28" s="609"/>
      <c r="H28" s="609"/>
      <c r="I28" s="609"/>
      <c r="J28" s="609"/>
      <c r="K28" s="609"/>
      <c r="L28" s="609"/>
      <c r="M28" s="609"/>
      <c r="N28" s="609"/>
      <c r="O28" s="609"/>
      <c r="P28" s="609"/>
      <c r="Q28" s="610"/>
      <c r="R28" s="611">
        <v>9147807</v>
      </c>
      <c r="S28" s="612"/>
      <c r="T28" s="612"/>
      <c r="U28" s="612"/>
      <c r="V28" s="612"/>
      <c r="W28" s="612"/>
      <c r="X28" s="612"/>
      <c r="Y28" s="613"/>
      <c r="Z28" s="616">
        <v>0.5</v>
      </c>
      <c r="AA28" s="617"/>
      <c r="AB28" s="617"/>
      <c r="AC28" s="622"/>
      <c r="AD28" s="620">
        <v>26640</v>
      </c>
      <c r="AE28" s="612"/>
      <c r="AF28" s="612"/>
      <c r="AG28" s="612"/>
      <c r="AH28" s="612"/>
      <c r="AI28" s="612"/>
      <c r="AJ28" s="612"/>
      <c r="AK28" s="613"/>
      <c r="AL28" s="616">
        <v>0</v>
      </c>
      <c r="AM28" s="617"/>
      <c r="AN28" s="617"/>
      <c r="AO28" s="618"/>
      <c r="AP28" s="623" t="s">
        <v>269</v>
      </c>
      <c r="AQ28" s="624"/>
      <c r="AR28" s="624"/>
      <c r="AS28" s="624"/>
      <c r="AT28" s="624"/>
      <c r="AU28" s="624"/>
      <c r="AV28" s="624"/>
      <c r="AW28" s="624"/>
      <c r="AX28" s="624"/>
      <c r="AY28" s="624"/>
      <c r="AZ28" s="624"/>
      <c r="BA28" s="624"/>
      <c r="BB28" s="624"/>
      <c r="BC28" s="625"/>
      <c r="BD28" s="611">
        <v>32372</v>
      </c>
      <c r="BE28" s="612"/>
      <c r="BF28" s="612"/>
      <c r="BG28" s="612"/>
      <c r="BH28" s="612"/>
      <c r="BI28" s="612"/>
      <c r="BJ28" s="612"/>
      <c r="BK28" s="613"/>
      <c r="BL28" s="614">
        <v>0</v>
      </c>
      <c r="BM28" s="614"/>
      <c r="BN28" s="614"/>
      <c r="BO28" s="614"/>
      <c r="BP28" s="615" t="s">
        <v>152</v>
      </c>
      <c r="BQ28" s="615"/>
      <c r="BR28" s="615"/>
      <c r="BS28" s="615"/>
      <c r="BT28" s="615"/>
      <c r="BU28" s="615"/>
      <c r="BV28" s="615"/>
      <c r="BW28" s="619"/>
      <c r="BY28" s="623" t="s">
        <v>270</v>
      </c>
      <c r="BZ28" s="624"/>
      <c r="CA28" s="624"/>
      <c r="CB28" s="624"/>
      <c r="CC28" s="624"/>
      <c r="CD28" s="624"/>
      <c r="CE28" s="624"/>
      <c r="CF28" s="624"/>
      <c r="CG28" s="624"/>
      <c r="CH28" s="624"/>
      <c r="CI28" s="624"/>
      <c r="CJ28" s="624"/>
      <c r="CK28" s="624"/>
      <c r="CL28" s="625"/>
      <c r="CM28" s="611">
        <v>3300862</v>
      </c>
      <c r="CN28" s="612"/>
      <c r="CO28" s="612"/>
      <c r="CP28" s="612"/>
      <c r="CQ28" s="612"/>
      <c r="CR28" s="612"/>
      <c r="CS28" s="612"/>
      <c r="CT28" s="613"/>
      <c r="CU28" s="616">
        <v>0.2</v>
      </c>
      <c r="CV28" s="617"/>
      <c r="CW28" s="617"/>
      <c r="CX28" s="622"/>
      <c r="CY28" s="620" t="s">
        <v>203</v>
      </c>
      <c r="CZ28" s="612"/>
      <c r="DA28" s="612"/>
      <c r="DB28" s="612"/>
      <c r="DC28" s="612"/>
      <c r="DD28" s="612"/>
      <c r="DE28" s="612"/>
      <c r="DF28" s="612"/>
      <c r="DG28" s="612"/>
      <c r="DH28" s="612"/>
      <c r="DI28" s="612"/>
      <c r="DJ28" s="612"/>
      <c r="DK28" s="613"/>
      <c r="DL28" s="620">
        <v>3300862</v>
      </c>
      <c r="DM28" s="612"/>
      <c r="DN28" s="612"/>
      <c r="DO28" s="612"/>
      <c r="DP28" s="612"/>
      <c r="DQ28" s="612"/>
      <c r="DR28" s="612"/>
      <c r="DS28" s="612"/>
      <c r="DT28" s="612"/>
      <c r="DU28" s="612"/>
      <c r="DV28" s="612"/>
      <c r="DW28" s="612"/>
      <c r="DX28" s="621"/>
    </row>
    <row r="29" spans="2:128" ht="11.25" customHeight="1" x14ac:dyDescent="0.15">
      <c r="B29" s="608" t="s">
        <v>271</v>
      </c>
      <c r="C29" s="609"/>
      <c r="D29" s="609"/>
      <c r="E29" s="609"/>
      <c r="F29" s="609"/>
      <c r="G29" s="609"/>
      <c r="H29" s="609"/>
      <c r="I29" s="609"/>
      <c r="J29" s="609"/>
      <c r="K29" s="609"/>
      <c r="L29" s="609"/>
      <c r="M29" s="609"/>
      <c r="N29" s="609"/>
      <c r="O29" s="609"/>
      <c r="P29" s="609"/>
      <c r="Q29" s="610"/>
      <c r="R29" s="611">
        <v>155489761</v>
      </c>
      <c r="S29" s="612"/>
      <c r="T29" s="612"/>
      <c r="U29" s="612"/>
      <c r="V29" s="612"/>
      <c r="W29" s="612"/>
      <c r="X29" s="612"/>
      <c r="Y29" s="613"/>
      <c r="Z29" s="616">
        <v>9.1</v>
      </c>
      <c r="AA29" s="617"/>
      <c r="AB29" s="617"/>
      <c r="AC29" s="622"/>
      <c r="AD29" s="620" t="s">
        <v>215</v>
      </c>
      <c r="AE29" s="612"/>
      <c r="AF29" s="612"/>
      <c r="AG29" s="612"/>
      <c r="AH29" s="612"/>
      <c r="AI29" s="612"/>
      <c r="AJ29" s="612"/>
      <c r="AK29" s="613"/>
      <c r="AL29" s="616" t="s">
        <v>118</v>
      </c>
      <c r="AM29" s="617"/>
      <c r="AN29" s="617"/>
      <c r="AO29" s="618"/>
      <c r="AP29" s="623" t="s">
        <v>272</v>
      </c>
      <c r="AQ29" s="624"/>
      <c r="AR29" s="624"/>
      <c r="AS29" s="624"/>
      <c r="AT29" s="624"/>
      <c r="AU29" s="624"/>
      <c r="AV29" s="624"/>
      <c r="AW29" s="624"/>
      <c r="AX29" s="624"/>
      <c r="AY29" s="624"/>
      <c r="AZ29" s="624"/>
      <c r="BA29" s="624"/>
      <c r="BB29" s="624"/>
      <c r="BC29" s="625"/>
      <c r="BD29" s="611">
        <v>32372</v>
      </c>
      <c r="BE29" s="612"/>
      <c r="BF29" s="612"/>
      <c r="BG29" s="612"/>
      <c r="BH29" s="612"/>
      <c r="BI29" s="612"/>
      <c r="BJ29" s="612"/>
      <c r="BK29" s="613"/>
      <c r="BL29" s="614">
        <v>0</v>
      </c>
      <c r="BM29" s="614"/>
      <c r="BN29" s="614"/>
      <c r="BO29" s="614"/>
      <c r="BP29" s="615" t="s">
        <v>215</v>
      </c>
      <c r="BQ29" s="615"/>
      <c r="BR29" s="615"/>
      <c r="BS29" s="615"/>
      <c r="BT29" s="615"/>
      <c r="BU29" s="615"/>
      <c r="BV29" s="615"/>
      <c r="BW29" s="619"/>
      <c r="BY29" s="623" t="s">
        <v>273</v>
      </c>
      <c r="BZ29" s="626"/>
      <c r="CA29" s="626"/>
      <c r="CB29" s="626"/>
      <c r="CC29" s="626"/>
      <c r="CD29" s="626"/>
      <c r="CE29" s="626"/>
      <c r="CF29" s="626"/>
      <c r="CG29" s="626"/>
      <c r="CH29" s="626"/>
      <c r="CI29" s="626"/>
      <c r="CJ29" s="626"/>
      <c r="CK29" s="626"/>
      <c r="CL29" s="625"/>
      <c r="CM29" s="611">
        <v>5148469</v>
      </c>
      <c r="CN29" s="612"/>
      <c r="CO29" s="612"/>
      <c r="CP29" s="612"/>
      <c r="CQ29" s="612"/>
      <c r="CR29" s="612"/>
      <c r="CS29" s="612"/>
      <c r="CT29" s="613"/>
      <c r="CU29" s="616">
        <v>0.3</v>
      </c>
      <c r="CV29" s="617"/>
      <c r="CW29" s="617"/>
      <c r="CX29" s="622"/>
      <c r="CY29" s="620" t="s">
        <v>215</v>
      </c>
      <c r="CZ29" s="612"/>
      <c r="DA29" s="612"/>
      <c r="DB29" s="612"/>
      <c r="DC29" s="612"/>
      <c r="DD29" s="612"/>
      <c r="DE29" s="612"/>
      <c r="DF29" s="612"/>
      <c r="DG29" s="612"/>
      <c r="DH29" s="612"/>
      <c r="DI29" s="612"/>
      <c r="DJ29" s="612"/>
      <c r="DK29" s="613"/>
      <c r="DL29" s="620">
        <v>5148469</v>
      </c>
      <c r="DM29" s="612"/>
      <c r="DN29" s="612"/>
      <c r="DO29" s="612"/>
      <c r="DP29" s="612"/>
      <c r="DQ29" s="612"/>
      <c r="DR29" s="612"/>
      <c r="DS29" s="612"/>
      <c r="DT29" s="612"/>
      <c r="DU29" s="612"/>
      <c r="DV29" s="612"/>
      <c r="DW29" s="612"/>
      <c r="DX29" s="621"/>
    </row>
    <row r="30" spans="2:128" ht="11.25" customHeight="1" x14ac:dyDescent="0.15">
      <c r="B30" s="608" t="s">
        <v>274</v>
      </c>
      <c r="C30" s="609"/>
      <c r="D30" s="609"/>
      <c r="E30" s="609"/>
      <c r="F30" s="609"/>
      <c r="G30" s="609"/>
      <c r="H30" s="609"/>
      <c r="I30" s="609"/>
      <c r="J30" s="609"/>
      <c r="K30" s="609"/>
      <c r="L30" s="609"/>
      <c r="M30" s="609"/>
      <c r="N30" s="609"/>
      <c r="O30" s="609"/>
      <c r="P30" s="609"/>
      <c r="Q30" s="610"/>
      <c r="R30" s="611" t="s">
        <v>152</v>
      </c>
      <c r="S30" s="612"/>
      <c r="T30" s="612"/>
      <c r="U30" s="612"/>
      <c r="V30" s="612"/>
      <c r="W30" s="612"/>
      <c r="X30" s="612"/>
      <c r="Y30" s="613"/>
      <c r="Z30" s="616" t="s">
        <v>215</v>
      </c>
      <c r="AA30" s="617"/>
      <c r="AB30" s="617"/>
      <c r="AC30" s="622"/>
      <c r="AD30" s="620" t="s">
        <v>215</v>
      </c>
      <c r="AE30" s="612"/>
      <c r="AF30" s="612"/>
      <c r="AG30" s="612"/>
      <c r="AH30" s="612"/>
      <c r="AI30" s="612"/>
      <c r="AJ30" s="612"/>
      <c r="AK30" s="613"/>
      <c r="AL30" s="616" t="s">
        <v>203</v>
      </c>
      <c r="AM30" s="617"/>
      <c r="AN30" s="617"/>
      <c r="AO30" s="618"/>
      <c r="AP30" s="623" t="s">
        <v>275</v>
      </c>
      <c r="AQ30" s="624"/>
      <c r="AR30" s="624"/>
      <c r="AS30" s="624"/>
      <c r="AT30" s="624"/>
      <c r="AU30" s="624"/>
      <c r="AV30" s="624"/>
      <c r="AW30" s="624"/>
      <c r="AX30" s="624"/>
      <c r="AY30" s="624"/>
      <c r="AZ30" s="624"/>
      <c r="BA30" s="624"/>
      <c r="BB30" s="624"/>
      <c r="BC30" s="625"/>
      <c r="BD30" s="611">
        <v>32372</v>
      </c>
      <c r="BE30" s="612"/>
      <c r="BF30" s="612"/>
      <c r="BG30" s="612"/>
      <c r="BH30" s="612"/>
      <c r="BI30" s="612"/>
      <c r="BJ30" s="612"/>
      <c r="BK30" s="613"/>
      <c r="BL30" s="614">
        <v>0</v>
      </c>
      <c r="BM30" s="614"/>
      <c r="BN30" s="614"/>
      <c r="BO30" s="614"/>
      <c r="BP30" s="615" t="s">
        <v>118</v>
      </c>
      <c r="BQ30" s="615"/>
      <c r="BR30" s="615"/>
      <c r="BS30" s="615"/>
      <c r="BT30" s="615"/>
      <c r="BU30" s="615"/>
      <c r="BV30" s="615"/>
      <c r="BW30" s="619"/>
      <c r="BY30" s="623" t="s">
        <v>276</v>
      </c>
      <c r="BZ30" s="626"/>
      <c r="CA30" s="626"/>
      <c r="CB30" s="626"/>
      <c r="CC30" s="626"/>
      <c r="CD30" s="626"/>
      <c r="CE30" s="626"/>
      <c r="CF30" s="626"/>
      <c r="CG30" s="626"/>
      <c r="CH30" s="626"/>
      <c r="CI30" s="626"/>
      <c r="CJ30" s="626"/>
      <c r="CK30" s="626"/>
      <c r="CL30" s="625"/>
      <c r="CM30" s="611">
        <v>995578</v>
      </c>
      <c r="CN30" s="612"/>
      <c r="CO30" s="612"/>
      <c r="CP30" s="612"/>
      <c r="CQ30" s="612"/>
      <c r="CR30" s="612"/>
      <c r="CS30" s="612"/>
      <c r="CT30" s="613"/>
      <c r="CU30" s="616">
        <v>0.1</v>
      </c>
      <c r="CV30" s="617"/>
      <c r="CW30" s="617"/>
      <c r="CX30" s="622"/>
      <c r="CY30" s="620" t="s">
        <v>203</v>
      </c>
      <c r="CZ30" s="612"/>
      <c r="DA30" s="612"/>
      <c r="DB30" s="612"/>
      <c r="DC30" s="612"/>
      <c r="DD30" s="612"/>
      <c r="DE30" s="612"/>
      <c r="DF30" s="612"/>
      <c r="DG30" s="612"/>
      <c r="DH30" s="612"/>
      <c r="DI30" s="612"/>
      <c r="DJ30" s="612"/>
      <c r="DK30" s="613"/>
      <c r="DL30" s="620">
        <v>995578</v>
      </c>
      <c r="DM30" s="612"/>
      <c r="DN30" s="612"/>
      <c r="DO30" s="612"/>
      <c r="DP30" s="612"/>
      <c r="DQ30" s="612"/>
      <c r="DR30" s="612"/>
      <c r="DS30" s="612"/>
      <c r="DT30" s="612"/>
      <c r="DU30" s="612"/>
      <c r="DV30" s="612"/>
      <c r="DW30" s="612"/>
      <c r="DX30" s="621"/>
    </row>
    <row r="31" spans="2:128" ht="11.25" customHeight="1" x14ac:dyDescent="0.15">
      <c r="B31" s="608" t="s">
        <v>277</v>
      </c>
      <c r="C31" s="609"/>
      <c r="D31" s="609"/>
      <c r="E31" s="609"/>
      <c r="F31" s="609"/>
      <c r="G31" s="609"/>
      <c r="H31" s="609"/>
      <c r="I31" s="609"/>
      <c r="J31" s="609"/>
      <c r="K31" s="609"/>
      <c r="L31" s="609"/>
      <c r="M31" s="609"/>
      <c r="N31" s="609"/>
      <c r="O31" s="609"/>
      <c r="P31" s="609"/>
      <c r="Q31" s="610"/>
      <c r="R31" s="611">
        <v>7350450</v>
      </c>
      <c r="S31" s="612"/>
      <c r="T31" s="612"/>
      <c r="U31" s="612"/>
      <c r="V31" s="612"/>
      <c r="W31" s="612"/>
      <c r="X31" s="612"/>
      <c r="Y31" s="613"/>
      <c r="Z31" s="616">
        <v>0.4</v>
      </c>
      <c r="AA31" s="617"/>
      <c r="AB31" s="617"/>
      <c r="AC31" s="622"/>
      <c r="AD31" s="620">
        <v>91289</v>
      </c>
      <c r="AE31" s="612"/>
      <c r="AF31" s="612"/>
      <c r="AG31" s="612"/>
      <c r="AH31" s="612"/>
      <c r="AI31" s="612"/>
      <c r="AJ31" s="612"/>
      <c r="AK31" s="613"/>
      <c r="AL31" s="616">
        <v>0</v>
      </c>
      <c r="AM31" s="617"/>
      <c r="AN31" s="617"/>
      <c r="AO31" s="618"/>
      <c r="AP31" s="623" t="s">
        <v>278</v>
      </c>
      <c r="AQ31" s="624"/>
      <c r="AR31" s="624"/>
      <c r="AS31" s="624"/>
      <c r="AT31" s="624"/>
      <c r="AU31" s="624"/>
      <c r="AV31" s="624"/>
      <c r="AW31" s="624"/>
      <c r="AX31" s="624"/>
      <c r="AY31" s="624"/>
      <c r="AZ31" s="624"/>
      <c r="BA31" s="624"/>
      <c r="BB31" s="624"/>
      <c r="BC31" s="625"/>
      <c r="BD31" s="611" t="s">
        <v>118</v>
      </c>
      <c r="BE31" s="612"/>
      <c r="BF31" s="612"/>
      <c r="BG31" s="612"/>
      <c r="BH31" s="612"/>
      <c r="BI31" s="612"/>
      <c r="BJ31" s="612"/>
      <c r="BK31" s="613"/>
      <c r="BL31" s="614" t="s">
        <v>215</v>
      </c>
      <c r="BM31" s="614"/>
      <c r="BN31" s="614"/>
      <c r="BO31" s="614"/>
      <c r="BP31" s="615" t="s">
        <v>118</v>
      </c>
      <c r="BQ31" s="615"/>
      <c r="BR31" s="615"/>
      <c r="BS31" s="615"/>
      <c r="BT31" s="615"/>
      <c r="BU31" s="615"/>
      <c r="BV31" s="615"/>
      <c r="BW31" s="619"/>
      <c r="BY31" s="608" t="s">
        <v>279</v>
      </c>
      <c r="BZ31" s="609"/>
      <c r="CA31" s="609"/>
      <c r="CB31" s="609"/>
      <c r="CC31" s="609"/>
      <c r="CD31" s="609"/>
      <c r="CE31" s="609"/>
      <c r="CF31" s="609"/>
      <c r="CG31" s="609"/>
      <c r="CH31" s="609"/>
      <c r="CI31" s="609"/>
      <c r="CJ31" s="609"/>
      <c r="CK31" s="609"/>
      <c r="CL31" s="610"/>
      <c r="CM31" s="611" t="s">
        <v>215</v>
      </c>
      <c r="CN31" s="612"/>
      <c r="CO31" s="612"/>
      <c r="CP31" s="612"/>
      <c r="CQ31" s="612"/>
      <c r="CR31" s="612"/>
      <c r="CS31" s="612"/>
      <c r="CT31" s="613"/>
      <c r="CU31" s="616" t="s">
        <v>203</v>
      </c>
      <c r="CV31" s="617"/>
      <c r="CW31" s="617"/>
      <c r="CX31" s="622"/>
      <c r="CY31" s="620" t="s">
        <v>203</v>
      </c>
      <c r="CZ31" s="612"/>
      <c r="DA31" s="612"/>
      <c r="DB31" s="612"/>
      <c r="DC31" s="612"/>
      <c r="DD31" s="612"/>
      <c r="DE31" s="612"/>
      <c r="DF31" s="612"/>
      <c r="DG31" s="612"/>
      <c r="DH31" s="612"/>
      <c r="DI31" s="612"/>
      <c r="DJ31" s="612"/>
      <c r="DK31" s="613"/>
      <c r="DL31" s="620" t="s">
        <v>215</v>
      </c>
      <c r="DM31" s="612"/>
      <c r="DN31" s="612"/>
      <c r="DO31" s="612"/>
      <c r="DP31" s="612"/>
      <c r="DQ31" s="612"/>
      <c r="DR31" s="612"/>
      <c r="DS31" s="612"/>
      <c r="DT31" s="612"/>
      <c r="DU31" s="612"/>
      <c r="DV31" s="612"/>
      <c r="DW31" s="612"/>
      <c r="DX31" s="621"/>
    </row>
    <row r="32" spans="2:128" ht="11.25" customHeight="1" x14ac:dyDescent="0.15">
      <c r="B32" s="608" t="s">
        <v>280</v>
      </c>
      <c r="C32" s="609"/>
      <c r="D32" s="609"/>
      <c r="E32" s="609"/>
      <c r="F32" s="609"/>
      <c r="G32" s="609"/>
      <c r="H32" s="609"/>
      <c r="I32" s="609"/>
      <c r="J32" s="609"/>
      <c r="K32" s="609"/>
      <c r="L32" s="609"/>
      <c r="M32" s="609"/>
      <c r="N32" s="609"/>
      <c r="O32" s="609"/>
      <c r="P32" s="609"/>
      <c r="Q32" s="610"/>
      <c r="R32" s="611">
        <v>328350</v>
      </c>
      <c r="S32" s="612"/>
      <c r="T32" s="612"/>
      <c r="U32" s="612"/>
      <c r="V32" s="612"/>
      <c r="W32" s="612"/>
      <c r="X32" s="612"/>
      <c r="Y32" s="613"/>
      <c r="Z32" s="616">
        <v>0</v>
      </c>
      <c r="AA32" s="617"/>
      <c r="AB32" s="617"/>
      <c r="AC32" s="622"/>
      <c r="AD32" s="620" t="s">
        <v>215</v>
      </c>
      <c r="AE32" s="612"/>
      <c r="AF32" s="612"/>
      <c r="AG32" s="612"/>
      <c r="AH32" s="612"/>
      <c r="AI32" s="612"/>
      <c r="AJ32" s="612"/>
      <c r="AK32" s="613"/>
      <c r="AL32" s="616" t="s">
        <v>215</v>
      </c>
      <c r="AM32" s="617"/>
      <c r="AN32" s="617"/>
      <c r="AO32" s="618"/>
      <c r="AP32" s="623" t="s">
        <v>281</v>
      </c>
      <c r="AQ32" s="624"/>
      <c r="AR32" s="624"/>
      <c r="AS32" s="624"/>
      <c r="AT32" s="624"/>
      <c r="AU32" s="624"/>
      <c r="AV32" s="624"/>
      <c r="AW32" s="624"/>
      <c r="AX32" s="624"/>
      <c r="AY32" s="624"/>
      <c r="AZ32" s="624"/>
      <c r="BA32" s="624"/>
      <c r="BB32" s="624"/>
      <c r="BC32" s="625"/>
      <c r="BD32" s="611" t="s">
        <v>203</v>
      </c>
      <c r="BE32" s="612"/>
      <c r="BF32" s="612"/>
      <c r="BG32" s="612"/>
      <c r="BH32" s="612"/>
      <c r="BI32" s="612"/>
      <c r="BJ32" s="612"/>
      <c r="BK32" s="613"/>
      <c r="BL32" s="614" t="s">
        <v>118</v>
      </c>
      <c r="BM32" s="614"/>
      <c r="BN32" s="614"/>
      <c r="BO32" s="614"/>
      <c r="BP32" s="615" t="s">
        <v>118</v>
      </c>
      <c r="BQ32" s="615"/>
      <c r="BR32" s="615"/>
      <c r="BS32" s="615"/>
      <c r="BT32" s="615"/>
      <c r="BU32" s="615"/>
      <c r="BV32" s="615"/>
      <c r="BW32" s="619"/>
      <c r="BY32" s="627" t="s">
        <v>282</v>
      </c>
      <c r="BZ32" s="628"/>
      <c r="CA32" s="628"/>
      <c r="CB32" s="628"/>
      <c r="CC32" s="628"/>
      <c r="CD32" s="628"/>
      <c r="CE32" s="628"/>
      <c r="CF32" s="628"/>
      <c r="CG32" s="628"/>
      <c r="CH32" s="628"/>
      <c r="CI32" s="628"/>
      <c r="CJ32" s="628"/>
      <c r="CK32" s="628"/>
      <c r="CL32" s="629"/>
      <c r="CM32" s="611">
        <v>1655110824</v>
      </c>
      <c r="CN32" s="612"/>
      <c r="CO32" s="612"/>
      <c r="CP32" s="612"/>
      <c r="CQ32" s="612"/>
      <c r="CR32" s="612"/>
      <c r="CS32" s="612"/>
      <c r="CT32" s="613"/>
      <c r="CU32" s="633">
        <v>100</v>
      </c>
      <c r="CV32" s="634"/>
      <c r="CW32" s="634"/>
      <c r="CX32" s="635"/>
      <c r="CY32" s="620">
        <v>140086220</v>
      </c>
      <c r="CZ32" s="612"/>
      <c r="DA32" s="612"/>
      <c r="DB32" s="612"/>
      <c r="DC32" s="612"/>
      <c r="DD32" s="612"/>
      <c r="DE32" s="612"/>
      <c r="DF32" s="612"/>
      <c r="DG32" s="612"/>
      <c r="DH32" s="612"/>
      <c r="DI32" s="612"/>
      <c r="DJ32" s="612"/>
      <c r="DK32" s="613"/>
      <c r="DL32" s="620">
        <v>1226731865</v>
      </c>
      <c r="DM32" s="612"/>
      <c r="DN32" s="612"/>
      <c r="DO32" s="612"/>
      <c r="DP32" s="612"/>
      <c r="DQ32" s="612"/>
      <c r="DR32" s="612"/>
      <c r="DS32" s="612"/>
      <c r="DT32" s="612"/>
      <c r="DU32" s="612"/>
      <c r="DV32" s="612"/>
      <c r="DW32" s="612"/>
      <c r="DX32" s="621"/>
    </row>
    <row r="33" spans="2:128" ht="11.25" customHeight="1" x14ac:dyDescent="0.15">
      <c r="B33" s="608" t="s">
        <v>283</v>
      </c>
      <c r="C33" s="609"/>
      <c r="D33" s="609"/>
      <c r="E33" s="609"/>
      <c r="F33" s="609"/>
      <c r="G33" s="609"/>
      <c r="H33" s="609"/>
      <c r="I33" s="609"/>
      <c r="J33" s="609"/>
      <c r="K33" s="609"/>
      <c r="L33" s="609"/>
      <c r="M33" s="609"/>
      <c r="N33" s="609"/>
      <c r="O33" s="609"/>
      <c r="P33" s="609"/>
      <c r="Q33" s="610"/>
      <c r="R33" s="611">
        <v>25426310</v>
      </c>
      <c r="S33" s="612"/>
      <c r="T33" s="612"/>
      <c r="U33" s="612"/>
      <c r="V33" s="612"/>
      <c r="W33" s="612"/>
      <c r="X33" s="612"/>
      <c r="Y33" s="613"/>
      <c r="Z33" s="616">
        <v>1.5</v>
      </c>
      <c r="AA33" s="617"/>
      <c r="AB33" s="617"/>
      <c r="AC33" s="622"/>
      <c r="AD33" s="620" t="s">
        <v>152</v>
      </c>
      <c r="AE33" s="612"/>
      <c r="AF33" s="612"/>
      <c r="AG33" s="612"/>
      <c r="AH33" s="612"/>
      <c r="AI33" s="612"/>
      <c r="AJ33" s="612"/>
      <c r="AK33" s="613"/>
      <c r="AL33" s="616" t="s">
        <v>152</v>
      </c>
      <c r="AM33" s="617"/>
      <c r="AN33" s="617"/>
      <c r="AO33" s="618"/>
      <c r="AP33" s="608" t="s">
        <v>155</v>
      </c>
      <c r="AQ33" s="609"/>
      <c r="AR33" s="609"/>
      <c r="AS33" s="609"/>
      <c r="AT33" s="609"/>
      <c r="AU33" s="609"/>
      <c r="AV33" s="609"/>
      <c r="AW33" s="609"/>
      <c r="AX33" s="609"/>
      <c r="AY33" s="609"/>
      <c r="AZ33" s="609"/>
      <c r="BA33" s="609"/>
      <c r="BB33" s="609"/>
      <c r="BC33" s="610"/>
      <c r="BD33" s="611">
        <v>821564946</v>
      </c>
      <c r="BE33" s="612"/>
      <c r="BF33" s="612"/>
      <c r="BG33" s="612"/>
      <c r="BH33" s="612"/>
      <c r="BI33" s="612"/>
      <c r="BJ33" s="612"/>
      <c r="BK33" s="613"/>
      <c r="BL33" s="614">
        <v>100</v>
      </c>
      <c r="BM33" s="614"/>
      <c r="BN33" s="614"/>
      <c r="BO33" s="614"/>
      <c r="BP33" s="615">
        <v>3536695</v>
      </c>
      <c r="BQ33" s="615"/>
      <c r="BR33" s="615"/>
      <c r="BS33" s="615"/>
      <c r="BT33" s="615"/>
      <c r="BU33" s="615"/>
      <c r="BV33" s="615"/>
      <c r="BW33" s="619"/>
      <c r="BY33" s="593" t="s">
        <v>284</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15">
      <c r="B34" s="608" t="s">
        <v>285</v>
      </c>
      <c r="C34" s="609"/>
      <c r="D34" s="609"/>
      <c r="E34" s="609"/>
      <c r="F34" s="609"/>
      <c r="G34" s="609"/>
      <c r="H34" s="609"/>
      <c r="I34" s="609"/>
      <c r="J34" s="609"/>
      <c r="K34" s="609"/>
      <c r="L34" s="609"/>
      <c r="M34" s="609"/>
      <c r="N34" s="609"/>
      <c r="O34" s="609"/>
      <c r="P34" s="609"/>
      <c r="Q34" s="610"/>
      <c r="R34" s="611">
        <v>23427600</v>
      </c>
      <c r="S34" s="612"/>
      <c r="T34" s="612"/>
      <c r="U34" s="612"/>
      <c r="V34" s="612"/>
      <c r="W34" s="612"/>
      <c r="X34" s="612"/>
      <c r="Y34" s="613"/>
      <c r="Z34" s="616">
        <v>1.4</v>
      </c>
      <c r="AA34" s="617"/>
      <c r="AB34" s="617"/>
      <c r="AC34" s="622"/>
      <c r="AD34" s="620" t="s">
        <v>152</v>
      </c>
      <c r="AE34" s="612"/>
      <c r="AF34" s="612"/>
      <c r="AG34" s="612"/>
      <c r="AH34" s="612"/>
      <c r="AI34" s="612"/>
      <c r="AJ34" s="612"/>
      <c r="AK34" s="613"/>
      <c r="AL34" s="616" t="s">
        <v>152</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191</v>
      </c>
      <c r="BZ34" s="594"/>
      <c r="CA34" s="594"/>
      <c r="CB34" s="594"/>
      <c r="CC34" s="594"/>
      <c r="CD34" s="594"/>
      <c r="CE34" s="594"/>
      <c r="CF34" s="594"/>
      <c r="CG34" s="594"/>
      <c r="CH34" s="594"/>
      <c r="CI34" s="594"/>
      <c r="CJ34" s="594"/>
      <c r="CK34" s="594"/>
      <c r="CL34" s="595"/>
      <c r="CM34" s="593" t="s">
        <v>286</v>
      </c>
      <c r="CN34" s="594"/>
      <c r="CO34" s="594"/>
      <c r="CP34" s="594"/>
      <c r="CQ34" s="594"/>
      <c r="CR34" s="594"/>
      <c r="CS34" s="594"/>
      <c r="CT34" s="595"/>
      <c r="CU34" s="593" t="s">
        <v>287</v>
      </c>
      <c r="CV34" s="594"/>
      <c r="CW34" s="594"/>
      <c r="CX34" s="595"/>
      <c r="CY34" s="593" t="s">
        <v>288</v>
      </c>
      <c r="CZ34" s="594"/>
      <c r="DA34" s="594"/>
      <c r="DB34" s="594"/>
      <c r="DC34" s="594"/>
      <c r="DD34" s="594"/>
      <c r="DE34" s="594"/>
      <c r="DF34" s="595"/>
      <c r="DG34" s="630" t="s">
        <v>289</v>
      </c>
      <c r="DH34" s="631"/>
      <c r="DI34" s="631"/>
      <c r="DJ34" s="631"/>
      <c r="DK34" s="631"/>
      <c r="DL34" s="631"/>
      <c r="DM34" s="631"/>
      <c r="DN34" s="631"/>
      <c r="DO34" s="631"/>
      <c r="DP34" s="631"/>
      <c r="DQ34" s="632"/>
      <c r="DR34" s="593" t="s">
        <v>290</v>
      </c>
      <c r="DS34" s="594"/>
      <c r="DT34" s="594"/>
      <c r="DU34" s="594"/>
      <c r="DV34" s="594"/>
      <c r="DW34" s="594"/>
      <c r="DX34" s="595"/>
    </row>
    <row r="35" spans="2:128" ht="11.25" customHeight="1" x14ac:dyDescent="0.15">
      <c r="B35" s="608" t="s">
        <v>291</v>
      </c>
      <c r="C35" s="609"/>
      <c r="D35" s="609"/>
      <c r="E35" s="609"/>
      <c r="F35" s="609"/>
      <c r="G35" s="609"/>
      <c r="H35" s="609"/>
      <c r="I35" s="609"/>
      <c r="J35" s="609"/>
      <c r="K35" s="609"/>
      <c r="L35" s="609"/>
      <c r="M35" s="609"/>
      <c r="N35" s="609"/>
      <c r="O35" s="609"/>
      <c r="P35" s="609"/>
      <c r="Q35" s="610"/>
      <c r="R35" s="611">
        <v>160980142</v>
      </c>
      <c r="S35" s="612"/>
      <c r="T35" s="612"/>
      <c r="U35" s="612"/>
      <c r="V35" s="612"/>
      <c r="W35" s="612"/>
      <c r="X35" s="612"/>
      <c r="Y35" s="613"/>
      <c r="Z35" s="616">
        <v>9.4</v>
      </c>
      <c r="AA35" s="617"/>
      <c r="AB35" s="617"/>
      <c r="AC35" s="622"/>
      <c r="AD35" s="620">
        <v>1082509</v>
      </c>
      <c r="AE35" s="612"/>
      <c r="AF35" s="612"/>
      <c r="AG35" s="612"/>
      <c r="AH35" s="612"/>
      <c r="AI35" s="612"/>
      <c r="AJ35" s="612"/>
      <c r="AK35" s="613"/>
      <c r="AL35" s="616">
        <v>0.1</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292</v>
      </c>
      <c r="BZ35" s="598"/>
      <c r="CA35" s="598"/>
      <c r="CB35" s="598"/>
      <c r="CC35" s="598"/>
      <c r="CD35" s="598"/>
      <c r="CE35" s="598"/>
      <c r="CF35" s="598"/>
      <c r="CG35" s="598"/>
      <c r="CH35" s="598"/>
      <c r="CI35" s="598"/>
      <c r="CJ35" s="598"/>
      <c r="CK35" s="598"/>
      <c r="CL35" s="599"/>
      <c r="CM35" s="600">
        <v>782959050</v>
      </c>
      <c r="CN35" s="601"/>
      <c r="CO35" s="601"/>
      <c r="CP35" s="601"/>
      <c r="CQ35" s="601"/>
      <c r="CR35" s="601"/>
      <c r="CS35" s="601"/>
      <c r="CT35" s="602"/>
      <c r="CU35" s="605">
        <v>47.3</v>
      </c>
      <c r="CV35" s="606"/>
      <c r="CW35" s="606"/>
      <c r="CX35" s="641"/>
      <c r="CY35" s="642">
        <v>673401015</v>
      </c>
      <c r="CZ35" s="601"/>
      <c r="DA35" s="601"/>
      <c r="DB35" s="601"/>
      <c r="DC35" s="601"/>
      <c r="DD35" s="601"/>
      <c r="DE35" s="601"/>
      <c r="DF35" s="602"/>
      <c r="DG35" s="642">
        <v>666928915</v>
      </c>
      <c r="DH35" s="601"/>
      <c r="DI35" s="601"/>
      <c r="DJ35" s="601"/>
      <c r="DK35" s="601"/>
      <c r="DL35" s="601"/>
      <c r="DM35" s="601"/>
      <c r="DN35" s="601"/>
      <c r="DO35" s="601"/>
      <c r="DP35" s="601"/>
      <c r="DQ35" s="602"/>
      <c r="DR35" s="605">
        <v>61.9</v>
      </c>
      <c r="DS35" s="606"/>
      <c r="DT35" s="606"/>
      <c r="DU35" s="606"/>
      <c r="DV35" s="606"/>
      <c r="DW35" s="606"/>
      <c r="DX35" s="607"/>
    </row>
    <row r="36" spans="2:128" ht="11.25" customHeight="1" x14ac:dyDescent="0.15">
      <c r="B36" s="608" t="s">
        <v>293</v>
      </c>
      <c r="C36" s="609"/>
      <c r="D36" s="609"/>
      <c r="E36" s="609"/>
      <c r="F36" s="609"/>
      <c r="G36" s="609"/>
      <c r="H36" s="609"/>
      <c r="I36" s="609"/>
      <c r="J36" s="609"/>
      <c r="K36" s="609"/>
      <c r="L36" s="609"/>
      <c r="M36" s="609"/>
      <c r="N36" s="609"/>
      <c r="O36" s="609"/>
      <c r="P36" s="609"/>
      <c r="Q36" s="610"/>
      <c r="R36" s="611">
        <v>182044440</v>
      </c>
      <c r="S36" s="612"/>
      <c r="T36" s="612"/>
      <c r="U36" s="612"/>
      <c r="V36" s="612"/>
      <c r="W36" s="612"/>
      <c r="X36" s="612"/>
      <c r="Y36" s="613"/>
      <c r="Z36" s="616">
        <v>10.7</v>
      </c>
      <c r="AA36" s="617"/>
      <c r="AB36" s="617"/>
      <c r="AC36" s="622"/>
      <c r="AD36" s="620" t="s">
        <v>152</v>
      </c>
      <c r="AE36" s="612"/>
      <c r="AF36" s="612"/>
      <c r="AG36" s="612"/>
      <c r="AH36" s="612"/>
      <c r="AI36" s="612"/>
      <c r="AJ36" s="612"/>
      <c r="AK36" s="613"/>
      <c r="AL36" s="616" t="s">
        <v>152</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294</v>
      </c>
      <c r="BZ36" s="609"/>
      <c r="CA36" s="609"/>
      <c r="CB36" s="609"/>
      <c r="CC36" s="609"/>
      <c r="CD36" s="609"/>
      <c r="CE36" s="609"/>
      <c r="CF36" s="609"/>
      <c r="CG36" s="609"/>
      <c r="CH36" s="609"/>
      <c r="CI36" s="609"/>
      <c r="CJ36" s="609"/>
      <c r="CK36" s="609"/>
      <c r="CL36" s="610"/>
      <c r="CM36" s="611">
        <v>528292055</v>
      </c>
      <c r="CN36" s="636"/>
      <c r="CO36" s="636"/>
      <c r="CP36" s="636"/>
      <c r="CQ36" s="636"/>
      <c r="CR36" s="636"/>
      <c r="CS36" s="636"/>
      <c r="CT36" s="637"/>
      <c r="CU36" s="616">
        <v>31.9</v>
      </c>
      <c r="CV36" s="638"/>
      <c r="CW36" s="638"/>
      <c r="CX36" s="639"/>
      <c r="CY36" s="620">
        <v>445678650</v>
      </c>
      <c r="CZ36" s="636"/>
      <c r="DA36" s="636"/>
      <c r="DB36" s="636"/>
      <c r="DC36" s="636"/>
      <c r="DD36" s="636"/>
      <c r="DE36" s="636"/>
      <c r="DF36" s="637"/>
      <c r="DG36" s="620">
        <v>439208399</v>
      </c>
      <c r="DH36" s="636"/>
      <c r="DI36" s="636"/>
      <c r="DJ36" s="636"/>
      <c r="DK36" s="636"/>
      <c r="DL36" s="636"/>
      <c r="DM36" s="636"/>
      <c r="DN36" s="636"/>
      <c r="DO36" s="636"/>
      <c r="DP36" s="636"/>
      <c r="DQ36" s="637"/>
      <c r="DR36" s="616">
        <v>40.700000000000003</v>
      </c>
      <c r="DS36" s="638"/>
      <c r="DT36" s="638"/>
      <c r="DU36" s="638"/>
      <c r="DV36" s="638"/>
      <c r="DW36" s="638"/>
      <c r="DX36" s="640"/>
    </row>
    <row r="37" spans="2:128" ht="11.25" customHeight="1" x14ac:dyDescent="0.15">
      <c r="B37" s="608" t="s">
        <v>295</v>
      </c>
      <c r="C37" s="609"/>
      <c r="D37" s="609"/>
      <c r="E37" s="609"/>
      <c r="F37" s="609"/>
      <c r="G37" s="609"/>
      <c r="H37" s="609"/>
      <c r="I37" s="609"/>
      <c r="J37" s="609"/>
      <c r="K37" s="609"/>
      <c r="L37" s="609"/>
      <c r="M37" s="609"/>
      <c r="N37" s="609"/>
      <c r="O37" s="609"/>
      <c r="P37" s="609"/>
      <c r="Q37" s="610"/>
      <c r="R37" s="611">
        <v>10590000</v>
      </c>
      <c r="S37" s="612"/>
      <c r="T37" s="612"/>
      <c r="U37" s="612"/>
      <c r="V37" s="612"/>
      <c r="W37" s="612"/>
      <c r="X37" s="612"/>
      <c r="Y37" s="613"/>
      <c r="Z37" s="616">
        <v>0.6</v>
      </c>
      <c r="AA37" s="617"/>
      <c r="AB37" s="617"/>
      <c r="AC37" s="622"/>
      <c r="AD37" s="620" t="s">
        <v>215</v>
      </c>
      <c r="AE37" s="612"/>
      <c r="AF37" s="612"/>
      <c r="AG37" s="612"/>
      <c r="AH37" s="612"/>
      <c r="AI37" s="612"/>
      <c r="AJ37" s="612"/>
      <c r="AK37" s="613"/>
      <c r="AL37" s="616" t="s">
        <v>152</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296</v>
      </c>
      <c r="BZ37" s="609"/>
      <c r="CA37" s="609"/>
      <c r="CB37" s="609"/>
      <c r="CC37" s="609"/>
      <c r="CD37" s="609"/>
      <c r="CE37" s="609"/>
      <c r="CF37" s="609"/>
      <c r="CG37" s="609"/>
      <c r="CH37" s="609"/>
      <c r="CI37" s="609"/>
      <c r="CJ37" s="609"/>
      <c r="CK37" s="609"/>
      <c r="CL37" s="610"/>
      <c r="CM37" s="611">
        <v>387593966</v>
      </c>
      <c r="CN37" s="612"/>
      <c r="CO37" s="612"/>
      <c r="CP37" s="612"/>
      <c r="CQ37" s="612"/>
      <c r="CR37" s="612"/>
      <c r="CS37" s="612"/>
      <c r="CT37" s="613"/>
      <c r="CU37" s="616">
        <v>23.4</v>
      </c>
      <c r="CV37" s="638"/>
      <c r="CW37" s="638"/>
      <c r="CX37" s="639"/>
      <c r="CY37" s="620">
        <v>307514720</v>
      </c>
      <c r="CZ37" s="636"/>
      <c r="DA37" s="636"/>
      <c r="DB37" s="636"/>
      <c r="DC37" s="636"/>
      <c r="DD37" s="636"/>
      <c r="DE37" s="636"/>
      <c r="DF37" s="637"/>
      <c r="DG37" s="620">
        <v>307510163</v>
      </c>
      <c r="DH37" s="636"/>
      <c r="DI37" s="636"/>
      <c r="DJ37" s="636"/>
      <c r="DK37" s="636"/>
      <c r="DL37" s="636"/>
      <c r="DM37" s="636"/>
      <c r="DN37" s="636"/>
      <c r="DO37" s="636"/>
      <c r="DP37" s="636"/>
      <c r="DQ37" s="637"/>
      <c r="DR37" s="616">
        <v>28.5</v>
      </c>
      <c r="DS37" s="638"/>
      <c r="DT37" s="638"/>
      <c r="DU37" s="638"/>
      <c r="DV37" s="638"/>
      <c r="DW37" s="638"/>
      <c r="DX37" s="640"/>
    </row>
    <row r="38" spans="2:128" ht="11.25" customHeight="1" x14ac:dyDescent="0.15">
      <c r="B38" s="608" t="s">
        <v>297</v>
      </c>
      <c r="C38" s="609"/>
      <c r="D38" s="609"/>
      <c r="E38" s="609"/>
      <c r="F38" s="609"/>
      <c r="G38" s="609"/>
      <c r="H38" s="609"/>
      <c r="I38" s="609"/>
      <c r="J38" s="609"/>
      <c r="K38" s="609"/>
      <c r="L38" s="609"/>
      <c r="M38" s="609"/>
      <c r="N38" s="609"/>
      <c r="O38" s="609"/>
      <c r="P38" s="609"/>
      <c r="Q38" s="610"/>
      <c r="R38" s="611">
        <v>99705500</v>
      </c>
      <c r="S38" s="612"/>
      <c r="T38" s="612"/>
      <c r="U38" s="612"/>
      <c r="V38" s="612"/>
      <c r="W38" s="612"/>
      <c r="X38" s="612"/>
      <c r="Y38" s="613"/>
      <c r="Z38" s="616">
        <v>5.8</v>
      </c>
      <c r="AA38" s="617"/>
      <c r="AB38" s="617"/>
      <c r="AC38" s="622"/>
      <c r="AD38" s="620" t="s">
        <v>152</v>
      </c>
      <c r="AE38" s="612"/>
      <c r="AF38" s="612"/>
      <c r="AG38" s="612"/>
      <c r="AH38" s="612"/>
      <c r="AI38" s="612"/>
      <c r="AJ38" s="612"/>
      <c r="AK38" s="613"/>
      <c r="AL38" s="616" t="s">
        <v>152</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298</v>
      </c>
      <c r="BZ38" s="609"/>
      <c r="CA38" s="609"/>
      <c r="CB38" s="609"/>
      <c r="CC38" s="609"/>
      <c r="CD38" s="609"/>
      <c r="CE38" s="609"/>
      <c r="CF38" s="609"/>
      <c r="CG38" s="609"/>
      <c r="CH38" s="609"/>
      <c r="CI38" s="609"/>
      <c r="CJ38" s="609"/>
      <c r="CK38" s="609"/>
      <c r="CL38" s="610"/>
      <c r="CM38" s="611">
        <v>40038140</v>
      </c>
      <c r="CN38" s="636"/>
      <c r="CO38" s="636"/>
      <c r="CP38" s="636"/>
      <c r="CQ38" s="636"/>
      <c r="CR38" s="636"/>
      <c r="CS38" s="636"/>
      <c r="CT38" s="637"/>
      <c r="CU38" s="616">
        <v>2.4</v>
      </c>
      <c r="CV38" s="638"/>
      <c r="CW38" s="638"/>
      <c r="CX38" s="639"/>
      <c r="CY38" s="620">
        <v>22039456</v>
      </c>
      <c r="CZ38" s="636"/>
      <c r="DA38" s="636"/>
      <c r="DB38" s="636"/>
      <c r="DC38" s="636"/>
      <c r="DD38" s="636"/>
      <c r="DE38" s="636"/>
      <c r="DF38" s="637"/>
      <c r="DG38" s="620">
        <v>22039456</v>
      </c>
      <c r="DH38" s="636"/>
      <c r="DI38" s="636"/>
      <c r="DJ38" s="636"/>
      <c r="DK38" s="636"/>
      <c r="DL38" s="636"/>
      <c r="DM38" s="636"/>
      <c r="DN38" s="636"/>
      <c r="DO38" s="636"/>
      <c r="DP38" s="636"/>
      <c r="DQ38" s="637"/>
      <c r="DR38" s="616">
        <v>2</v>
      </c>
      <c r="DS38" s="638"/>
      <c r="DT38" s="638"/>
      <c r="DU38" s="638"/>
      <c r="DV38" s="638"/>
      <c r="DW38" s="638"/>
      <c r="DX38" s="640"/>
    </row>
    <row r="39" spans="2:128" ht="11.25" customHeight="1" x14ac:dyDescent="0.15">
      <c r="B39" s="627" t="s">
        <v>299</v>
      </c>
      <c r="C39" s="628"/>
      <c r="D39" s="628"/>
      <c r="E39" s="628"/>
      <c r="F39" s="628"/>
      <c r="G39" s="628"/>
      <c r="H39" s="628"/>
      <c r="I39" s="628"/>
      <c r="J39" s="628"/>
      <c r="K39" s="628"/>
      <c r="L39" s="628"/>
      <c r="M39" s="628"/>
      <c r="N39" s="628"/>
      <c r="O39" s="628"/>
      <c r="P39" s="628"/>
      <c r="Q39" s="629"/>
      <c r="R39" s="611">
        <v>1709086222</v>
      </c>
      <c r="S39" s="612"/>
      <c r="T39" s="612"/>
      <c r="U39" s="612"/>
      <c r="V39" s="612"/>
      <c r="W39" s="612"/>
      <c r="X39" s="612"/>
      <c r="Y39" s="613"/>
      <c r="Z39" s="614">
        <v>100</v>
      </c>
      <c r="AA39" s="614"/>
      <c r="AB39" s="614"/>
      <c r="AC39" s="614"/>
      <c r="AD39" s="615">
        <v>967535421</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300</v>
      </c>
      <c r="BZ39" s="609"/>
      <c r="CA39" s="609"/>
      <c r="CB39" s="609"/>
      <c r="CC39" s="609"/>
      <c r="CD39" s="609"/>
      <c r="CE39" s="609"/>
      <c r="CF39" s="609"/>
      <c r="CG39" s="609"/>
      <c r="CH39" s="609"/>
      <c r="CI39" s="609"/>
      <c r="CJ39" s="609"/>
      <c r="CK39" s="609"/>
      <c r="CL39" s="610"/>
      <c r="CM39" s="611">
        <v>214628855</v>
      </c>
      <c r="CN39" s="612"/>
      <c r="CO39" s="612"/>
      <c r="CP39" s="612"/>
      <c r="CQ39" s="612"/>
      <c r="CR39" s="612"/>
      <c r="CS39" s="612"/>
      <c r="CT39" s="613"/>
      <c r="CU39" s="616">
        <v>13</v>
      </c>
      <c r="CV39" s="638"/>
      <c r="CW39" s="638"/>
      <c r="CX39" s="639"/>
      <c r="CY39" s="620">
        <v>205682909</v>
      </c>
      <c r="CZ39" s="636"/>
      <c r="DA39" s="636"/>
      <c r="DB39" s="636"/>
      <c r="DC39" s="636"/>
      <c r="DD39" s="636"/>
      <c r="DE39" s="636"/>
      <c r="DF39" s="637"/>
      <c r="DG39" s="620">
        <v>205681060</v>
      </c>
      <c r="DH39" s="636"/>
      <c r="DI39" s="636"/>
      <c r="DJ39" s="636"/>
      <c r="DK39" s="636"/>
      <c r="DL39" s="636"/>
      <c r="DM39" s="636"/>
      <c r="DN39" s="636"/>
      <c r="DO39" s="636"/>
      <c r="DP39" s="636"/>
      <c r="DQ39" s="637"/>
      <c r="DR39" s="616">
        <v>19.100000000000001</v>
      </c>
      <c r="DS39" s="638"/>
      <c r="DT39" s="638"/>
      <c r="DU39" s="638"/>
      <c r="DV39" s="638"/>
      <c r="DW39" s="638"/>
      <c r="DX39" s="640"/>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301</v>
      </c>
      <c r="BZ40" s="644"/>
      <c r="CA40" s="608" t="s">
        <v>67</v>
      </c>
      <c r="CB40" s="609"/>
      <c r="CC40" s="609"/>
      <c r="CD40" s="609"/>
      <c r="CE40" s="609"/>
      <c r="CF40" s="609"/>
      <c r="CG40" s="609"/>
      <c r="CH40" s="609"/>
      <c r="CI40" s="609"/>
      <c r="CJ40" s="609"/>
      <c r="CK40" s="609"/>
      <c r="CL40" s="610"/>
      <c r="CM40" s="611">
        <v>214624809</v>
      </c>
      <c r="CN40" s="636"/>
      <c r="CO40" s="636"/>
      <c r="CP40" s="636"/>
      <c r="CQ40" s="636"/>
      <c r="CR40" s="636"/>
      <c r="CS40" s="636"/>
      <c r="CT40" s="637"/>
      <c r="CU40" s="616">
        <v>13</v>
      </c>
      <c r="CV40" s="638"/>
      <c r="CW40" s="638"/>
      <c r="CX40" s="639"/>
      <c r="CY40" s="620">
        <v>205678863</v>
      </c>
      <c r="CZ40" s="636"/>
      <c r="DA40" s="636"/>
      <c r="DB40" s="636"/>
      <c r="DC40" s="636"/>
      <c r="DD40" s="636"/>
      <c r="DE40" s="636"/>
      <c r="DF40" s="637"/>
      <c r="DG40" s="620">
        <v>205677014</v>
      </c>
      <c r="DH40" s="636"/>
      <c r="DI40" s="636"/>
      <c r="DJ40" s="636"/>
      <c r="DK40" s="636"/>
      <c r="DL40" s="636"/>
      <c r="DM40" s="636"/>
      <c r="DN40" s="636"/>
      <c r="DO40" s="636"/>
      <c r="DP40" s="636"/>
      <c r="DQ40" s="637"/>
      <c r="DR40" s="616">
        <v>19.100000000000001</v>
      </c>
      <c r="DS40" s="638"/>
      <c r="DT40" s="638"/>
      <c r="DU40" s="638"/>
      <c r="DV40" s="638"/>
      <c r="DW40" s="638"/>
      <c r="DX40" s="640"/>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302</v>
      </c>
      <c r="CB41" s="609"/>
      <c r="CC41" s="609"/>
      <c r="CD41" s="609"/>
      <c r="CE41" s="609"/>
      <c r="CF41" s="609"/>
      <c r="CG41" s="609"/>
      <c r="CH41" s="609"/>
      <c r="CI41" s="609"/>
      <c r="CJ41" s="609"/>
      <c r="CK41" s="609"/>
      <c r="CL41" s="610"/>
      <c r="CM41" s="611">
        <v>186524522</v>
      </c>
      <c r="CN41" s="612"/>
      <c r="CO41" s="612"/>
      <c r="CP41" s="612"/>
      <c r="CQ41" s="612"/>
      <c r="CR41" s="612"/>
      <c r="CS41" s="612"/>
      <c r="CT41" s="613"/>
      <c r="CU41" s="616">
        <v>11.3</v>
      </c>
      <c r="CV41" s="638"/>
      <c r="CW41" s="638"/>
      <c r="CX41" s="639"/>
      <c r="CY41" s="620">
        <v>177617671</v>
      </c>
      <c r="CZ41" s="636"/>
      <c r="DA41" s="636"/>
      <c r="DB41" s="636"/>
      <c r="DC41" s="636"/>
      <c r="DD41" s="636"/>
      <c r="DE41" s="636"/>
      <c r="DF41" s="637"/>
      <c r="DG41" s="620">
        <v>177615822</v>
      </c>
      <c r="DH41" s="636"/>
      <c r="DI41" s="636"/>
      <c r="DJ41" s="636"/>
      <c r="DK41" s="636"/>
      <c r="DL41" s="636"/>
      <c r="DM41" s="636"/>
      <c r="DN41" s="636"/>
      <c r="DO41" s="636"/>
      <c r="DP41" s="636"/>
      <c r="DQ41" s="637"/>
      <c r="DR41" s="616">
        <v>16.5</v>
      </c>
      <c r="DS41" s="638"/>
      <c r="DT41" s="638"/>
      <c r="DU41" s="638"/>
      <c r="DV41" s="638"/>
      <c r="DW41" s="638"/>
      <c r="DX41" s="640"/>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303</v>
      </c>
      <c r="AQ42" s="594"/>
      <c r="AR42" s="594"/>
      <c r="AS42" s="594"/>
      <c r="AT42" s="594"/>
      <c r="AU42" s="594"/>
      <c r="AV42" s="594"/>
      <c r="AW42" s="594"/>
      <c r="AX42" s="594"/>
      <c r="AY42" s="594"/>
      <c r="AZ42" s="594"/>
      <c r="BA42" s="594"/>
      <c r="BB42" s="594"/>
      <c r="BC42" s="595"/>
      <c r="BD42" s="593" t="s">
        <v>304</v>
      </c>
      <c r="BE42" s="594"/>
      <c r="BF42" s="594"/>
      <c r="BG42" s="594"/>
      <c r="BH42" s="594"/>
      <c r="BI42" s="594"/>
      <c r="BJ42" s="594"/>
      <c r="BK42" s="594"/>
      <c r="BL42" s="594"/>
      <c r="BM42" s="595"/>
      <c r="BN42" s="593" t="s">
        <v>305</v>
      </c>
      <c r="BO42" s="594"/>
      <c r="BP42" s="594"/>
      <c r="BQ42" s="594"/>
      <c r="BR42" s="594"/>
      <c r="BS42" s="594"/>
      <c r="BT42" s="594"/>
      <c r="BU42" s="594"/>
      <c r="BV42" s="594"/>
      <c r="BW42" s="595"/>
      <c r="BY42" s="645"/>
      <c r="BZ42" s="646"/>
      <c r="CA42" s="608" t="s">
        <v>306</v>
      </c>
      <c r="CB42" s="609"/>
      <c r="CC42" s="609"/>
      <c r="CD42" s="609"/>
      <c r="CE42" s="609"/>
      <c r="CF42" s="609"/>
      <c r="CG42" s="609"/>
      <c r="CH42" s="609"/>
      <c r="CI42" s="609"/>
      <c r="CJ42" s="609"/>
      <c r="CK42" s="609"/>
      <c r="CL42" s="610"/>
      <c r="CM42" s="611">
        <v>28100287</v>
      </c>
      <c r="CN42" s="636"/>
      <c r="CO42" s="636"/>
      <c r="CP42" s="636"/>
      <c r="CQ42" s="636"/>
      <c r="CR42" s="636"/>
      <c r="CS42" s="636"/>
      <c r="CT42" s="637"/>
      <c r="CU42" s="616">
        <v>1.7</v>
      </c>
      <c r="CV42" s="638"/>
      <c r="CW42" s="638"/>
      <c r="CX42" s="639"/>
      <c r="CY42" s="620">
        <v>28061192</v>
      </c>
      <c r="CZ42" s="636"/>
      <c r="DA42" s="636"/>
      <c r="DB42" s="636"/>
      <c r="DC42" s="636"/>
      <c r="DD42" s="636"/>
      <c r="DE42" s="636"/>
      <c r="DF42" s="637"/>
      <c r="DG42" s="620">
        <v>28061192</v>
      </c>
      <c r="DH42" s="636"/>
      <c r="DI42" s="636"/>
      <c r="DJ42" s="636"/>
      <c r="DK42" s="636"/>
      <c r="DL42" s="636"/>
      <c r="DM42" s="636"/>
      <c r="DN42" s="636"/>
      <c r="DO42" s="636"/>
      <c r="DP42" s="636"/>
      <c r="DQ42" s="637"/>
      <c r="DR42" s="616">
        <v>2.6</v>
      </c>
      <c r="DS42" s="638"/>
      <c r="DT42" s="638"/>
      <c r="DU42" s="638"/>
      <c r="DV42" s="638"/>
      <c r="DW42" s="638"/>
      <c r="DX42" s="640"/>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307</v>
      </c>
      <c r="AQ43" s="650"/>
      <c r="AR43" s="650"/>
      <c r="AS43" s="650"/>
      <c r="AT43" s="655" t="s">
        <v>308</v>
      </c>
      <c r="AU43" s="224"/>
      <c r="AV43" s="224"/>
      <c r="AW43" s="224"/>
      <c r="AX43" s="597" t="s">
        <v>155</v>
      </c>
      <c r="AY43" s="598"/>
      <c r="AZ43" s="598"/>
      <c r="BA43" s="598"/>
      <c r="BB43" s="598"/>
      <c r="BC43" s="599"/>
      <c r="BD43" s="658">
        <v>99</v>
      </c>
      <c r="BE43" s="659"/>
      <c r="BF43" s="659"/>
      <c r="BG43" s="659"/>
      <c r="BH43" s="659"/>
      <c r="BI43" s="659">
        <v>98.4</v>
      </c>
      <c r="BJ43" s="659"/>
      <c r="BK43" s="659"/>
      <c r="BL43" s="659"/>
      <c r="BM43" s="660"/>
      <c r="BN43" s="658">
        <v>99</v>
      </c>
      <c r="BO43" s="659"/>
      <c r="BP43" s="659"/>
      <c r="BQ43" s="659"/>
      <c r="BR43" s="659"/>
      <c r="BS43" s="659">
        <v>98.3</v>
      </c>
      <c r="BT43" s="659"/>
      <c r="BU43" s="659"/>
      <c r="BV43" s="659"/>
      <c r="BW43" s="660"/>
      <c r="BY43" s="647"/>
      <c r="BZ43" s="648"/>
      <c r="CA43" s="608" t="s">
        <v>309</v>
      </c>
      <c r="CB43" s="609"/>
      <c r="CC43" s="609"/>
      <c r="CD43" s="609"/>
      <c r="CE43" s="609"/>
      <c r="CF43" s="609"/>
      <c r="CG43" s="609"/>
      <c r="CH43" s="609"/>
      <c r="CI43" s="609"/>
      <c r="CJ43" s="609"/>
      <c r="CK43" s="609"/>
      <c r="CL43" s="610"/>
      <c r="CM43" s="611">
        <v>4046</v>
      </c>
      <c r="CN43" s="612"/>
      <c r="CO43" s="612"/>
      <c r="CP43" s="612"/>
      <c r="CQ43" s="612"/>
      <c r="CR43" s="612"/>
      <c r="CS43" s="612"/>
      <c r="CT43" s="613"/>
      <c r="CU43" s="616">
        <v>0</v>
      </c>
      <c r="CV43" s="638"/>
      <c r="CW43" s="638"/>
      <c r="CX43" s="639"/>
      <c r="CY43" s="620">
        <v>4046</v>
      </c>
      <c r="CZ43" s="636"/>
      <c r="DA43" s="636"/>
      <c r="DB43" s="636"/>
      <c r="DC43" s="636"/>
      <c r="DD43" s="636"/>
      <c r="DE43" s="636"/>
      <c r="DF43" s="637"/>
      <c r="DG43" s="620">
        <v>4046</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15">
      <c r="AP44" s="651"/>
      <c r="AQ44" s="652"/>
      <c r="AR44" s="652"/>
      <c r="AS44" s="652"/>
      <c r="AT44" s="656"/>
      <c r="AU44" s="213" t="s">
        <v>310</v>
      </c>
      <c r="AV44" s="213"/>
      <c r="AW44" s="213"/>
      <c r="AX44" s="608" t="s">
        <v>311</v>
      </c>
      <c r="AY44" s="609"/>
      <c r="AZ44" s="609"/>
      <c r="BA44" s="609"/>
      <c r="BB44" s="609"/>
      <c r="BC44" s="610"/>
      <c r="BD44" s="664">
        <v>98.7</v>
      </c>
      <c r="BE44" s="665"/>
      <c r="BF44" s="665"/>
      <c r="BG44" s="665"/>
      <c r="BH44" s="665"/>
      <c r="BI44" s="665">
        <v>95.8</v>
      </c>
      <c r="BJ44" s="665"/>
      <c r="BK44" s="665"/>
      <c r="BL44" s="665"/>
      <c r="BM44" s="666"/>
      <c r="BN44" s="664">
        <v>98.6</v>
      </c>
      <c r="BO44" s="665"/>
      <c r="BP44" s="665"/>
      <c r="BQ44" s="665"/>
      <c r="BR44" s="665"/>
      <c r="BS44" s="665">
        <v>95.4</v>
      </c>
      <c r="BT44" s="665"/>
      <c r="BU44" s="665"/>
      <c r="BV44" s="665"/>
      <c r="BW44" s="666"/>
      <c r="BY44" s="608" t="s">
        <v>312</v>
      </c>
      <c r="BZ44" s="609"/>
      <c r="CA44" s="609"/>
      <c r="CB44" s="609"/>
      <c r="CC44" s="609"/>
      <c r="CD44" s="609"/>
      <c r="CE44" s="609"/>
      <c r="CF44" s="609"/>
      <c r="CG44" s="609"/>
      <c r="CH44" s="609"/>
      <c r="CI44" s="609"/>
      <c r="CJ44" s="609"/>
      <c r="CK44" s="609"/>
      <c r="CL44" s="610"/>
      <c r="CM44" s="611">
        <v>731034101</v>
      </c>
      <c r="CN44" s="636"/>
      <c r="CO44" s="636"/>
      <c r="CP44" s="636"/>
      <c r="CQ44" s="636"/>
      <c r="CR44" s="636"/>
      <c r="CS44" s="636"/>
      <c r="CT44" s="637"/>
      <c r="CU44" s="616">
        <v>44.2</v>
      </c>
      <c r="CV44" s="638"/>
      <c r="CW44" s="638"/>
      <c r="CX44" s="639"/>
      <c r="CY44" s="620">
        <v>536783315</v>
      </c>
      <c r="CZ44" s="636"/>
      <c r="DA44" s="636"/>
      <c r="DB44" s="636"/>
      <c r="DC44" s="636"/>
      <c r="DD44" s="636"/>
      <c r="DE44" s="636"/>
      <c r="DF44" s="637"/>
      <c r="DG44" s="620">
        <v>378653341</v>
      </c>
      <c r="DH44" s="636"/>
      <c r="DI44" s="636"/>
      <c r="DJ44" s="636"/>
      <c r="DK44" s="636"/>
      <c r="DL44" s="636"/>
      <c r="DM44" s="636"/>
      <c r="DN44" s="636"/>
      <c r="DO44" s="636"/>
      <c r="DP44" s="636"/>
      <c r="DQ44" s="637"/>
      <c r="DR44" s="616">
        <v>35.1</v>
      </c>
      <c r="DS44" s="638"/>
      <c r="DT44" s="638"/>
      <c r="DU44" s="638"/>
      <c r="DV44" s="638"/>
      <c r="DW44" s="638"/>
      <c r="DX44" s="640"/>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313</v>
      </c>
      <c r="AY45" s="628"/>
      <c r="AZ45" s="628"/>
      <c r="BA45" s="628"/>
      <c r="BB45" s="628"/>
      <c r="BC45" s="629"/>
      <c r="BD45" s="661">
        <v>99.8</v>
      </c>
      <c r="BE45" s="662"/>
      <c r="BF45" s="662"/>
      <c r="BG45" s="662"/>
      <c r="BH45" s="662"/>
      <c r="BI45" s="662">
        <v>99.5</v>
      </c>
      <c r="BJ45" s="662"/>
      <c r="BK45" s="662"/>
      <c r="BL45" s="662"/>
      <c r="BM45" s="663"/>
      <c r="BN45" s="661">
        <v>99.8</v>
      </c>
      <c r="BO45" s="662"/>
      <c r="BP45" s="662"/>
      <c r="BQ45" s="662"/>
      <c r="BR45" s="662"/>
      <c r="BS45" s="662">
        <v>99.6</v>
      </c>
      <c r="BT45" s="662"/>
      <c r="BU45" s="662"/>
      <c r="BV45" s="662"/>
      <c r="BW45" s="663"/>
      <c r="BY45" s="608" t="s">
        <v>314</v>
      </c>
      <c r="BZ45" s="609"/>
      <c r="CA45" s="609"/>
      <c r="CB45" s="609"/>
      <c r="CC45" s="609"/>
      <c r="CD45" s="609"/>
      <c r="CE45" s="609"/>
      <c r="CF45" s="609"/>
      <c r="CG45" s="609"/>
      <c r="CH45" s="609"/>
      <c r="CI45" s="609"/>
      <c r="CJ45" s="609"/>
      <c r="CK45" s="609"/>
      <c r="CL45" s="610"/>
      <c r="CM45" s="611">
        <v>67769900</v>
      </c>
      <c r="CN45" s="612"/>
      <c r="CO45" s="612"/>
      <c r="CP45" s="612"/>
      <c r="CQ45" s="612"/>
      <c r="CR45" s="612"/>
      <c r="CS45" s="612"/>
      <c r="CT45" s="613"/>
      <c r="CU45" s="616">
        <v>4.0999999999999996</v>
      </c>
      <c r="CV45" s="638"/>
      <c r="CW45" s="638"/>
      <c r="CX45" s="639"/>
      <c r="CY45" s="620">
        <v>46670710</v>
      </c>
      <c r="CZ45" s="636"/>
      <c r="DA45" s="636"/>
      <c r="DB45" s="636"/>
      <c r="DC45" s="636"/>
      <c r="DD45" s="636"/>
      <c r="DE45" s="636"/>
      <c r="DF45" s="637"/>
      <c r="DG45" s="620">
        <v>46193365</v>
      </c>
      <c r="DH45" s="636"/>
      <c r="DI45" s="636"/>
      <c r="DJ45" s="636"/>
      <c r="DK45" s="636"/>
      <c r="DL45" s="636"/>
      <c r="DM45" s="636"/>
      <c r="DN45" s="636"/>
      <c r="DO45" s="636"/>
      <c r="DP45" s="636"/>
      <c r="DQ45" s="637"/>
      <c r="DR45" s="616">
        <v>4.3</v>
      </c>
      <c r="DS45" s="638"/>
      <c r="DT45" s="638"/>
      <c r="DU45" s="638"/>
      <c r="DV45" s="638"/>
      <c r="DW45" s="638"/>
      <c r="DX45" s="640"/>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315</v>
      </c>
      <c r="AQ46" s="676"/>
      <c r="AR46" s="676"/>
      <c r="AS46" s="676"/>
      <c r="AT46" s="676"/>
      <c r="AU46" s="676"/>
      <c r="AV46" s="676"/>
      <c r="AW46" s="677"/>
      <c r="AX46" s="678" t="s">
        <v>316</v>
      </c>
      <c r="AY46" s="678"/>
      <c r="AZ46" s="678"/>
      <c r="BA46" s="678"/>
      <c r="BB46" s="678"/>
      <c r="BC46" s="678"/>
      <c r="BD46" s="679">
        <v>7650695</v>
      </c>
      <c r="BE46" s="680"/>
      <c r="BF46" s="680"/>
      <c r="BG46" s="680"/>
      <c r="BH46" s="680"/>
      <c r="BI46" s="680"/>
      <c r="BJ46" s="680"/>
      <c r="BK46" s="680"/>
      <c r="BL46" s="680"/>
      <c r="BM46" s="681"/>
      <c r="BN46" s="679">
        <v>9122849</v>
      </c>
      <c r="BO46" s="680"/>
      <c r="BP46" s="680"/>
      <c r="BQ46" s="680"/>
      <c r="BR46" s="680"/>
      <c r="BS46" s="680"/>
      <c r="BT46" s="680"/>
      <c r="BU46" s="680"/>
      <c r="BV46" s="680"/>
      <c r="BW46" s="681"/>
      <c r="BY46" s="608" t="s">
        <v>317</v>
      </c>
      <c r="BZ46" s="609"/>
      <c r="CA46" s="609"/>
      <c r="CB46" s="609"/>
      <c r="CC46" s="609"/>
      <c r="CD46" s="609"/>
      <c r="CE46" s="609"/>
      <c r="CF46" s="609"/>
      <c r="CG46" s="609"/>
      <c r="CH46" s="609"/>
      <c r="CI46" s="609"/>
      <c r="CJ46" s="609"/>
      <c r="CK46" s="609"/>
      <c r="CL46" s="610"/>
      <c r="CM46" s="611">
        <v>2513875</v>
      </c>
      <c r="CN46" s="636"/>
      <c r="CO46" s="636"/>
      <c r="CP46" s="636"/>
      <c r="CQ46" s="636"/>
      <c r="CR46" s="636"/>
      <c r="CS46" s="636"/>
      <c r="CT46" s="637"/>
      <c r="CU46" s="616">
        <v>0.2</v>
      </c>
      <c r="CV46" s="638"/>
      <c r="CW46" s="638"/>
      <c r="CX46" s="639"/>
      <c r="CY46" s="620">
        <v>1691060</v>
      </c>
      <c r="CZ46" s="636"/>
      <c r="DA46" s="636"/>
      <c r="DB46" s="636"/>
      <c r="DC46" s="636"/>
      <c r="DD46" s="636"/>
      <c r="DE46" s="636"/>
      <c r="DF46" s="637"/>
      <c r="DG46" s="620">
        <v>1401475</v>
      </c>
      <c r="DH46" s="636"/>
      <c r="DI46" s="636"/>
      <c r="DJ46" s="636"/>
      <c r="DK46" s="636"/>
      <c r="DL46" s="636"/>
      <c r="DM46" s="636"/>
      <c r="DN46" s="636"/>
      <c r="DO46" s="636"/>
      <c r="DP46" s="636"/>
      <c r="DQ46" s="637"/>
      <c r="DR46" s="616">
        <v>0.1</v>
      </c>
      <c r="DS46" s="638"/>
      <c r="DT46" s="638"/>
      <c r="DU46" s="638"/>
      <c r="DV46" s="638"/>
      <c r="DW46" s="638"/>
      <c r="DX46" s="640"/>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318</v>
      </c>
      <c r="AQ47" s="669"/>
      <c r="AR47" s="669"/>
      <c r="AS47" s="669"/>
      <c r="AT47" s="669"/>
      <c r="AU47" s="669"/>
      <c r="AV47" s="669"/>
      <c r="AW47" s="670"/>
      <c r="AX47" s="671" t="s">
        <v>319</v>
      </c>
      <c r="AY47" s="671"/>
      <c r="AZ47" s="671"/>
      <c r="BA47" s="671"/>
      <c r="BB47" s="671"/>
      <c r="BC47" s="671"/>
      <c r="BD47" s="672">
        <v>7650695</v>
      </c>
      <c r="BE47" s="673"/>
      <c r="BF47" s="673"/>
      <c r="BG47" s="673"/>
      <c r="BH47" s="673"/>
      <c r="BI47" s="673"/>
      <c r="BJ47" s="673"/>
      <c r="BK47" s="673"/>
      <c r="BL47" s="673"/>
      <c r="BM47" s="674"/>
      <c r="BN47" s="672">
        <v>9122849</v>
      </c>
      <c r="BO47" s="673"/>
      <c r="BP47" s="673"/>
      <c r="BQ47" s="673"/>
      <c r="BR47" s="673"/>
      <c r="BS47" s="673"/>
      <c r="BT47" s="673"/>
      <c r="BU47" s="673"/>
      <c r="BV47" s="673"/>
      <c r="BW47" s="674"/>
      <c r="BY47" s="608" t="s">
        <v>320</v>
      </c>
      <c r="BZ47" s="609"/>
      <c r="CA47" s="609"/>
      <c r="CB47" s="609"/>
      <c r="CC47" s="609"/>
      <c r="CD47" s="609"/>
      <c r="CE47" s="609"/>
      <c r="CF47" s="609"/>
      <c r="CG47" s="609"/>
      <c r="CH47" s="609"/>
      <c r="CI47" s="609"/>
      <c r="CJ47" s="609"/>
      <c r="CK47" s="609"/>
      <c r="CL47" s="610"/>
      <c r="CM47" s="611">
        <v>480984547</v>
      </c>
      <c r="CN47" s="612"/>
      <c r="CO47" s="612"/>
      <c r="CP47" s="612"/>
      <c r="CQ47" s="612"/>
      <c r="CR47" s="612"/>
      <c r="CS47" s="612"/>
      <c r="CT47" s="613"/>
      <c r="CU47" s="616">
        <v>29.1</v>
      </c>
      <c r="CV47" s="638"/>
      <c r="CW47" s="638"/>
      <c r="CX47" s="639"/>
      <c r="CY47" s="620">
        <v>442904492</v>
      </c>
      <c r="CZ47" s="636"/>
      <c r="DA47" s="636"/>
      <c r="DB47" s="636"/>
      <c r="DC47" s="636"/>
      <c r="DD47" s="636"/>
      <c r="DE47" s="636"/>
      <c r="DF47" s="637"/>
      <c r="DG47" s="620">
        <v>298299305</v>
      </c>
      <c r="DH47" s="636"/>
      <c r="DI47" s="636"/>
      <c r="DJ47" s="636"/>
      <c r="DK47" s="636"/>
      <c r="DL47" s="636"/>
      <c r="DM47" s="636"/>
      <c r="DN47" s="636"/>
      <c r="DO47" s="636"/>
      <c r="DP47" s="636"/>
      <c r="DQ47" s="637"/>
      <c r="DR47" s="616">
        <v>27.7</v>
      </c>
      <c r="DS47" s="638"/>
      <c r="DT47" s="638"/>
      <c r="DU47" s="638"/>
      <c r="DV47" s="638"/>
      <c r="DW47" s="638"/>
      <c r="DX47" s="640"/>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321</v>
      </c>
      <c r="BZ48" s="609"/>
      <c r="CA48" s="609"/>
      <c r="CB48" s="609"/>
      <c r="CC48" s="609"/>
      <c r="CD48" s="609"/>
      <c r="CE48" s="609"/>
      <c r="CF48" s="609"/>
      <c r="CG48" s="609"/>
      <c r="CH48" s="609"/>
      <c r="CI48" s="609"/>
      <c r="CJ48" s="609"/>
      <c r="CK48" s="609"/>
      <c r="CL48" s="610"/>
      <c r="CM48" s="611">
        <v>35640243</v>
      </c>
      <c r="CN48" s="636"/>
      <c r="CO48" s="636"/>
      <c r="CP48" s="636"/>
      <c r="CQ48" s="636"/>
      <c r="CR48" s="636"/>
      <c r="CS48" s="636"/>
      <c r="CT48" s="637"/>
      <c r="CU48" s="616">
        <v>2.2000000000000002</v>
      </c>
      <c r="CV48" s="638"/>
      <c r="CW48" s="638"/>
      <c r="CX48" s="639"/>
      <c r="CY48" s="620">
        <v>35132541</v>
      </c>
      <c r="CZ48" s="636"/>
      <c r="DA48" s="636"/>
      <c r="DB48" s="636"/>
      <c r="DC48" s="636"/>
      <c r="DD48" s="636"/>
      <c r="DE48" s="636"/>
      <c r="DF48" s="637"/>
      <c r="DG48" s="620">
        <v>32571792</v>
      </c>
      <c r="DH48" s="636"/>
      <c r="DI48" s="636"/>
      <c r="DJ48" s="636"/>
      <c r="DK48" s="636"/>
      <c r="DL48" s="636"/>
      <c r="DM48" s="636"/>
      <c r="DN48" s="636"/>
      <c r="DO48" s="636"/>
      <c r="DP48" s="636"/>
      <c r="DQ48" s="637"/>
      <c r="DR48" s="616">
        <v>3</v>
      </c>
      <c r="DS48" s="638"/>
      <c r="DT48" s="638"/>
      <c r="DU48" s="638"/>
      <c r="DV48" s="638"/>
      <c r="DW48" s="638"/>
      <c r="DX48" s="640"/>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322</v>
      </c>
      <c r="BZ49" s="609"/>
      <c r="CA49" s="609"/>
      <c r="CB49" s="609"/>
      <c r="CC49" s="609"/>
      <c r="CD49" s="609"/>
      <c r="CE49" s="609"/>
      <c r="CF49" s="609"/>
      <c r="CG49" s="609"/>
      <c r="CH49" s="609"/>
      <c r="CI49" s="609"/>
      <c r="CJ49" s="609"/>
      <c r="CK49" s="609"/>
      <c r="CL49" s="610"/>
      <c r="CM49" s="611">
        <v>12510926</v>
      </c>
      <c r="CN49" s="612"/>
      <c r="CO49" s="612"/>
      <c r="CP49" s="612"/>
      <c r="CQ49" s="612"/>
      <c r="CR49" s="612"/>
      <c r="CS49" s="612"/>
      <c r="CT49" s="613"/>
      <c r="CU49" s="616">
        <v>0.8</v>
      </c>
      <c r="CV49" s="638"/>
      <c r="CW49" s="638"/>
      <c r="CX49" s="639"/>
      <c r="CY49" s="620">
        <v>10144819</v>
      </c>
      <c r="CZ49" s="636"/>
      <c r="DA49" s="636"/>
      <c r="DB49" s="636"/>
      <c r="DC49" s="636"/>
      <c r="DD49" s="636"/>
      <c r="DE49" s="636"/>
      <c r="DF49" s="637"/>
      <c r="DG49" s="620" t="s">
        <v>152</v>
      </c>
      <c r="DH49" s="636"/>
      <c r="DI49" s="636"/>
      <c r="DJ49" s="636"/>
      <c r="DK49" s="636"/>
      <c r="DL49" s="636"/>
      <c r="DM49" s="636"/>
      <c r="DN49" s="636"/>
      <c r="DO49" s="636"/>
      <c r="DP49" s="636"/>
      <c r="DQ49" s="637"/>
      <c r="DR49" s="616" t="s">
        <v>152</v>
      </c>
      <c r="DS49" s="638"/>
      <c r="DT49" s="638"/>
      <c r="DU49" s="638"/>
      <c r="DV49" s="638"/>
      <c r="DW49" s="638"/>
      <c r="DX49" s="640"/>
    </row>
    <row r="50" spans="2:128" ht="11.25" customHeight="1" x14ac:dyDescent="0.15">
      <c r="B50" s="213" t="s">
        <v>323</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324</v>
      </c>
      <c r="BZ50" s="609"/>
      <c r="CA50" s="609"/>
      <c r="CB50" s="609"/>
      <c r="CC50" s="609"/>
      <c r="CD50" s="609"/>
      <c r="CE50" s="609"/>
      <c r="CF50" s="609"/>
      <c r="CG50" s="609"/>
      <c r="CH50" s="609"/>
      <c r="CI50" s="609"/>
      <c r="CJ50" s="609"/>
      <c r="CK50" s="609"/>
      <c r="CL50" s="610"/>
      <c r="CM50" s="611">
        <v>1999491</v>
      </c>
      <c r="CN50" s="636"/>
      <c r="CO50" s="636"/>
      <c r="CP50" s="636"/>
      <c r="CQ50" s="636"/>
      <c r="CR50" s="636"/>
      <c r="CS50" s="636"/>
      <c r="CT50" s="637"/>
      <c r="CU50" s="616">
        <v>0.1</v>
      </c>
      <c r="CV50" s="638"/>
      <c r="CW50" s="638"/>
      <c r="CX50" s="639"/>
      <c r="CY50" s="620">
        <v>41719</v>
      </c>
      <c r="CZ50" s="636"/>
      <c r="DA50" s="636"/>
      <c r="DB50" s="636"/>
      <c r="DC50" s="636"/>
      <c r="DD50" s="636"/>
      <c r="DE50" s="636"/>
      <c r="DF50" s="637"/>
      <c r="DG50" s="620" t="s">
        <v>152</v>
      </c>
      <c r="DH50" s="636"/>
      <c r="DI50" s="636"/>
      <c r="DJ50" s="636"/>
      <c r="DK50" s="636"/>
      <c r="DL50" s="636"/>
      <c r="DM50" s="636"/>
      <c r="DN50" s="636"/>
      <c r="DO50" s="636"/>
      <c r="DP50" s="636"/>
      <c r="DQ50" s="637"/>
      <c r="DR50" s="616" t="s">
        <v>152</v>
      </c>
      <c r="DS50" s="638"/>
      <c r="DT50" s="638"/>
      <c r="DU50" s="638"/>
      <c r="DV50" s="638"/>
      <c r="DW50" s="638"/>
      <c r="DX50" s="640"/>
    </row>
    <row r="51" spans="2:128" ht="11.25" customHeight="1" x14ac:dyDescent="0.15">
      <c r="B51" s="227" t="s">
        <v>325</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326</v>
      </c>
      <c r="BZ51" s="609"/>
      <c r="CA51" s="609"/>
      <c r="CB51" s="609"/>
      <c r="CC51" s="609"/>
      <c r="CD51" s="609"/>
      <c r="CE51" s="609"/>
      <c r="CF51" s="609"/>
      <c r="CG51" s="609"/>
      <c r="CH51" s="609"/>
      <c r="CI51" s="609"/>
      <c r="CJ51" s="609"/>
      <c r="CK51" s="609"/>
      <c r="CL51" s="610"/>
      <c r="CM51" s="611">
        <v>129615119</v>
      </c>
      <c r="CN51" s="612"/>
      <c r="CO51" s="612"/>
      <c r="CP51" s="612"/>
      <c r="CQ51" s="612"/>
      <c r="CR51" s="612"/>
      <c r="CS51" s="612"/>
      <c r="CT51" s="613"/>
      <c r="CU51" s="616">
        <v>7.8</v>
      </c>
      <c r="CV51" s="638"/>
      <c r="CW51" s="638"/>
      <c r="CX51" s="639"/>
      <c r="CY51" s="620">
        <v>197974</v>
      </c>
      <c r="CZ51" s="636"/>
      <c r="DA51" s="636"/>
      <c r="DB51" s="636"/>
      <c r="DC51" s="636"/>
      <c r="DD51" s="636"/>
      <c r="DE51" s="636"/>
      <c r="DF51" s="637"/>
      <c r="DG51" s="620">
        <v>187404</v>
      </c>
      <c r="DH51" s="636"/>
      <c r="DI51" s="636"/>
      <c r="DJ51" s="636"/>
      <c r="DK51" s="636"/>
      <c r="DL51" s="636"/>
      <c r="DM51" s="636"/>
      <c r="DN51" s="636"/>
      <c r="DO51" s="636"/>
      <c r="DP51" s="636"/>
      <c r="DQ51" s="637"/>
      <c r="DR51" s="616">
        <v>0</v>
      </c>
      <c r="DS51" s="638"/>
      <c r="DT51" s="638"/>
      <c r="DU51" s="638"/>
      <c r="DV51" s="638"/>
      <c r="DW51" s="638"/>
      <c r="DX51" s="640"/>
    </row>
    <row r="52" spans="2:128" ht="11.25" customHeight="1" x14ac:dyDescent="0.15">
      <c r="B52" s="228" t="s">
        <v>327</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328</v>
      </c>
      <c r="BZ52" s="609"/>
      <c r="CA52" s="609"/>
      <c r="CB52" s="609"/>
      <c r="CC52" s="609"/>
      <c r="CD52" s="609"/>
      <c r="CE52" s="609"/>
      <c r="CF52" s="609"/>
      <c r="CG52" s="609"/>
      <c r="CH52" s="609"/>
      <c r="CI52" s="609"/>
      <c r="CJ52" s="609"/>
      <c r="CK52" s="609"/>
      <c r="CL52" s="610"/>
      <c r="CM52" s="611" t="s">
        <v>152</v>
      </c>
      <c r="CN52" s="636"/>
      <c r="CO52" s="636"/>
      <c r="CP52" s="636"/>
      <c r="CQ52" s="636"/>
      <c r="CR52" s="636"/>
      <c r="CS52" s="636"/>
      <c r="CT52" s="637"/>
      <c r="CU52" s="616" t="s">
        <v>152</v>
      </c>
      <c r="CV52" s="638"/>
      <c r="CW52" s="638"/>
      <c r="CX52" s="639"/>
      <c r="CY52" s="620" t="s">
        <v>152</v>
      </c>
      <c r="CZ52" s="636"/>
      <c r="DA52" s="636"/>
      <c r="DB52" s="636"/>
      <c r="DC52" s="636"/>
      <c r="DD52" s="636"/>
      <c r="DE52" s="636"/>
      <c r="DF52" s="637"/>
      <c r="DG52" s="620" t="s">
        <v>152</v>
      </c>
      <c r="DH52" s="636"/>
      <c r="DI52" s="636"/>
      <c r="DJ52" s="636"/>
      <c r="DK52" s="636"/>
      <c r="DL52" s="636"/>
      <c r="DM52" s="636"/>
      <c r="DN52" s="636"/>
      <c r="DO52" s="636"/>
      <c r="DP52" s="636"/>
      <c r="DQ52" s="637"/>
      <c r="DR52" s="616" t="s">
        <v>152</v>
      </c>
      <c r="DS52" s="638"/>
      <c r="DT52" s="638"/>
      <c r="DU52" s="638"/>
      <c r="DV52" s="638"/>
      <c r="DW52" s="638"/>
      <c r="DX52" s="640"/>
    </row>
    <row r="53" spans="2:128" ht="11.25" customHeight="1" x14ac:dyDescent="0.15">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329</v>
      </c>
      <c r="BZ53" s="609"/>
      <c r="CA53" s="609"/>
      <c r="CB53" s="609"/>
      <c r="CC53" s="609"/>
      <c r="CD53" s="609"/>
      <c r="CE53" s="609"/>
      <c r="CF53" s="609"/>
      <c r="CG53" s="609"/>
      <c r="CH53" s="609"/>
      <c r="CI53" s="609"/>
      <c r="CJ53" s="609"/>
      <c r="CK53" s="609"/>
      <c r="CL53" s="610"/>
      <c r="CM53" s="611">
        <v>141117673</v>
      </c>
      <c r="CN53" s="612"/>
      <c r="CO53" s="612"/>
      <c r="CP53" s="612"/>
      <c r="CQ53" s="612"/>
      <c r="CR53" s="612"/>
      <c r="CS53" s="612"/>
      <c r="CT53" s="613"/>
      <c r="CU53" s="616">
        <v>8.5</v>
      </c>
      <c r="CV53" s="638"/>
      <c r="CW53" s="638"/>
      <c r="CX53" s="639"/>
      <c r="CY53" s="620">
        <v>16547535</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330</v>
      </c>
      <c r="BZ54" s="609"/>
      <c r="CA54" s="609"/>
      <c r="CB54" s="609"/>
      <c r="CC54" s="609"/>
      <c r="CD54" s="609"/>
      <c r="CE54" s="609"/>
      <c r="CF54" s="609"/>
      <c r="CG54" s="609"/>
      <c r="CH54" s="609"/>
      <c r="CI54" s="609"/>
      <c r="CJ54" s="609"/>
      <c r="CK54" s="609"/>
      <c r="CL54" s="610"/>
      <c r="CM54" s="611">
        <v>1999577</v>
      </c>
      <c r="CN54" s="612"/>
      <c r="CO54" s="612"/>
      <c r="CP54" s="612"/>
      <c r="CQ54" s="612"/>
      <c r="CR54" s="612"/>
      <c r="CS54" s="612"/>
      <c r="CT54" s="613"/>
      <c r="CU54" s="616">
        <v>0.1</v>
      </c>
      <c r="CV54" s="638"/>
      <c r="CW54" s="638"/>
      <c r="CX54" s="639"/>
      <c r="CY54" s="620">
        <v>102270</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301</v>
      </c>
      <c r="BZ55" s="644"/>
      <c r="CA55" s="608" t="s">
        <v>331</v>
      </c>
      <c r="CB55" s="609"/>
      <c r="CC55" s="609"/>
      <c r="CD55" s="609"/>
      <c r="CE55" s="609"/>
      <c r="CF55" s="609"/>
      <c r="CG55" s="609"/>
      <c r="CH55" s="609"/>
      <c r="CI55" s="609"/>
      <c r="CJ55" s="609"/>
      <c r="CK55" s="609"/>
      <c r="CL55" s="610"/>
      <c r="CM55" s="611">
        <v>140086220</v>
      </c>
      <c r="CN55" s="612"/>
      <c r="CO55" s="612"/>
      <c r="CP55" s="612"/>
      <c r="CQ55" s="612"/>
      <c r="CR55" s="612"/>
      <c r="CS55" s="612"/>
      <c r="CT55" s="613"/>
      <c r="CU55" s="616">
        <v>8.5</v>
      </c>
      <c r="CV55" s="638"/>
      <c r="CW55" s="638"/>
      <c r="CX55" s="639"/>
      <c r="CY55" s="620">
        <v>16385041</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332</v>
      </c>
      <c r="CB56" s="609"/>
      <c r="CC56" s="609"/>
      <c r="CD56" s="609"/>
      <c r="CE56" s="609"/>
      <c r="CF56" s="609"/>
      <c r="CG56" s="609"/>
      <c r="CH56" s="609"/>
      <c r="CI56" s="609"/>
      <c r="CJ56" s="609"/>
      <c r="CK56" s="609"/>
      <c r="CL56" s="610"/>
      <c r="CM56" s="611">
        <v>61119729</v>
      </c>
      <c r="CN56" s="612"/>
      <c r="CO56" s="612"/>
      <c r="CP56" s="612"/>
      <c r="CQ56" s="612"/>
      <c r="CR56" s="612"/>
      <c r="CS56" s="612"/>
      <c r="CT56" s="613"/>
      <c r="CU56" s="616">
        <v>3.7</v>
      </c>
      <c r="CV56" s="638"/>
      <c r="CW56" s="638"/>
      <c r="CX56" s="639"/>
      <c r="CY56" s="620">
        <v>2896282</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333</v>
      </c>
      <c r="CB57" s="609"/>
      <c r="CC57" s="609"/>
      <c r="CD57" s="609"/>
      <c r="CE57" s="609"/>
      <c r="CF57" s="609"/>
      <c r="CG57" s="609"/>
      <c r="CH57" s="609"/>
      <c r="CI57" s="609"/>
      <c r="CJ57" s="609"/>
      <c r="CK57" s="609"/>
      <c r="CL57" s="610"/>
      <c r="CM57" s="611">
        <v>66526217</v>
      </c>
      <c r="CN57" s="612"/>
      <c r="CO57" s="612"/>
      <c r="CP57" s="612"/>
      <c r="CQ57" s="612"/>
      <c r="CR57" s="612"/>
      <c r="CS57" s="612"/>
      <c r="CT57" s="613"/>
      <c r="CU57" s="616">
        <v>4</v>
      </c>
      <c r="CV57" s="638"/>
      <c r="CW57" s="638"/>
      <c r="CX57" s="639"/>
      <c r="CY57" s="620">
        <v>10759003</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15">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334</v>
      </c>
      <c r="CB58" s="609"/>
      <c r="CC58" s="609"/>
      <c r="CD58" s="609"/>
      <c r="CE58" s="609"/>
      <c r="CF58" s="609"/>
      <c r="CG58" s="609"/>
      <c r="CH58" s="609"/>
      <c r="CI58" s="609"/>
      <c r="CJ58" s="609"/>
      <c r="CK58" s="609"/>
      <c r="CL58" s="610"/>
      <c r="CM58" s="611">
        <v>1031453</v>
      </c>
      <c r="CN58" s="612"/>
      <c r="CO58" s="612"/>
      <c r="CP58" s="612"/>
      <c r="CQ58" s="612"/>
      <c r="CR58" s="612"/>
      <c r="CS58" s="612"/>
      <c r="CT58" s="613"/>
      <c r="CU58" s="616">
        <v>0.1</v>
      </c>
      <c r="CV58" s="638"/>
      <c r="CW58" s="638"/>
      <c r="CX58" s="639"/>
      <c r="CY58" s="620">
        <v>162494</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15">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335</v>
      </c>
      <c r="CB59" s="609"/>
      <c r="CC59" s="609"/>
      <c r="CD59" s="609"/>
      <c r="CE59" s="609"/>
      <c r="CF59" s="609"/>
      <c r="CG59" s="609"/>
      <c r="CH59" s="609"/>
      <c r="CI59" s="609"/>
      <c r="CJ59" s="609"/>
      <c r="CK59" s="609"/>
      <c r="CL59" s="610"/>
      <c r="CM59" s="611" t="s">
        <v>152</v>
      </c>
      <c r="CN59" s="612"/>
      <c r="CO59" s="612"/>
      <c r="CP59" s="612"/>
      <c r="CQ59" s="612"/>
      <c r="CR59" s="612"/>
      <c r="CS59" s="612"/>
      <c r="CT59" s="613"/>
      <c r="CU59" s="616" t="s">
        <v>152</v>
      </c>
      <c r="CV59" s="638"/>
      <c r="CW59" s="638"/>
      <c r="CX59" s="639"/>
      <c r="CY59" s="620" t="s">
        <v>152</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15">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336</v>
      </c>
      <c r="BZ60" s="628"/>
      <c r="CA60" s="628"/>
      <c r="CB60" s="628"/>
      <c r="CC60" s="628"/>
      <c r="CD60" s="628"/>
      <c r="CE60" s="628"/>
      <c r="CF60" s="628"/>
      <c r="CG60" s="628"/>
      <c r="CH60" s="628"/>
      <c r="CI60" s="628"/>
      <c r="CJ60" s="628"/>
      <c r="CK60" s="628"/>
      <c r="CL60" s="629"/>
      <c r="CM60" s="690">
        <v>1655110824</v>
      </c>
      <c r="CN60" s="691"/>
      <c r="CO60" s="691"/>
      <c r="CP60" s="691"/>
      <c r="CQ60" s="691"/>
      <c r="CR60" s="691"/>
      <c r="CS60" s="691"/>
      <c r="CT60" s="692"/>
      <c r="CU60" s="633">
        <v>100</v>
      </c>
      <c r="CV60" s="693"/>
      <c r="CW60" s="693"/>
      <c r="CX60" s="694"/>
      <c r="CY60" s="695">
        <v>1226731865</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15">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15">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15">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15">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15">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jfWVTrt5W0vPihCeAQNzC1Cv6oERdhefK5YtqoWjofLcXlMksNQcrOkL+9J81TulPGC2b+unTIf1vxfcP7NnbQ==" saltValue="K4LV8XTyav0z5HuTHF4E/g=="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337</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338</v>
      </c>
      <c r="DK2" s="734"/>
      <c r="DL2" s="734"/>
      <c r="DM2" s="734"/>
      <c r="DN2" s="734"/>
      <c r="DO2" s="735"/>
      <c r="DP2" s="238"/>
      <c r="DQ2" s="733" t="s">
        <v>339</v>
      </c>
      <c r="DR2" s="734"/>
      <c r="DS2" s="734"/>
      <c r="DT2" s="734"/>
      <c r="DU2" s="734"/>
      <c r="DV2" s="734"/>
      <c r="DW2" s="734"/>
      <c r="DX2" s="734"/>
      <c r="DY2" s="734"/>
      <c r="DZ2" s="735"/>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736" t="s">
        <v>340</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341</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727" t="s">
        <v>342</v>
      </c>
      <c r="B5" s="728"/>
      <c r="C5" s="728"/>
      <c r="D5" s="728"/>
      <c r="E5" s="728"/>
      <c r="F5" s="728"/>
      <c r="G5" s="728"/>
      <c r="H5" s="728"/>
      <c r="I5" s="728"/>
      <c r="J5" s="728"/>
      <c r="K5" s="728"/>
      <c r="L5" s="728"/>
      <c r="M5" s="728"/>
      <c r="N5" s="728"/>
      <c r="O5" s="728"/>
      <c r="P5" s="729"/>
      <c r="Q5" s="704" t="s">
        <v>343</v>
      </c>
      <c r="R5" s="705"/>
      <c r="S5" s="705"/>
      <c r="T5" s="705"/>
      <c r="U5" s="706"/>
      <c r="V5" s="704" t="s">
        <v>344</v>
      </c>
      <c r="W5" s="705"/>
      <c r="X5" s="705"/>
      <c r="Y5" s="705"/>
      <c r="Z5" s="706"/>
      <c r="AA5" s="704" t="s">
        <v>345</v>
      </c>
      <c r="AB5" s="705"/>
      <c r="AC5" s="705"/>
      <c r="AD5" s="705"/>
      <c r="AE5" s="705"/>
      <c r="AF5" s="737" t="s">
        <v>346</v>
      </c>
      <c r="AG5" s="705"/>
      <c r="AH5" s="705"/>
      <c r="AI5" s="705"/>
      <c r="AJ5" s="716"/>
      <c r="AK5" s="705" t="s">
        <v>347</v>
      </c>
      <c r="AL5" s="705"/>
      <c r="AM5" s="705"/>
      <c r="AN5" s="705"/>
      <c r="AO5" s="706"/>
      <c r="AP5" s="704" t="s">
        <v>348</v>
      </c>
      <c r="AQ5" s="705"/>
      <c r="AR5" s="705"/>
      <c r="AS5" s="705"/>
      <c r="AT5" s="706"/>
      <c r="AU5" s="704" t="s">
        <v>349</v>
      </c>
      <c r="AV5" s="705"/>
      <c r="AW5" s="705"/>
      <c r="AX5" s="705"/>
      <c r="AY5" s="716"/>
      <c r="AZ5" s="245"/>
      <c r="BA5" s="245"/>
      <c r="BB5" s="245"/>
      <c r="BC5" s="245"/>
      <c r="BD5" s="245"/>
      <c r="BE5" s="246"/>
      <c r="BF5" s="246"/>
      <c r="BG5" s="246"/>
      <c r="BH5" s="246"/>
      <c r="BI5" s="246"/>
      <c r="BJ5" s="246"/>
      <c r="BK5" s="246"/>
      <c r="BL5" s="246"/>
      <c r="BM5" s="246"/>
      <c r="BN5" s="246"/>
      <c r="BO5" s="246"/>
      <c r="BP5" s="246"/>
      <c r="BQ5" s="727" t="s">
        <v>350</v>
      </c>
      <c r="BR5" s="728"/>
      <c r="BS5" s="728"/>
      <c r="BT5" s="728"/>
      <c r="BU5" s="728"/>
      <c r="BV5" s="728"/>
      <c r="BW5" s="728"/>
      <c r="BX5" s="728"/>
      <c r="BY5" s="728"/>
      <c r="BZ5" s="728"/>
      <c r="CA5" s="728"/>
      <c r="CB5" s="728"/>
      <c r="CC5" s="728"/>
      <c r="CD5" s="728"/>
      <c r="CE5" s="728"/>
      <c r="CF5" s="728"/>
      <c r="CG5" s="729"/>
      <c r="CH5" s="704" t="s">
        <v>351</v>
      </c>
      <c r="CI5" s="705"/>
      <c r="CJ5" s="705"/>
      <c r="CK5" s="705"/>
      <c r="CL5" s="706"/>
      <c r="CM5" s="704" t="s">
        <v>352</v>
      </c>
      <c r="CN5" s="705"/>
      <c r="CO5" s="705"/>
      <c r="CP5" s="705"/>
      <c r="CQ5" s="706"/>
      <c r="CR5" s="704" t="s">
        <v>353</v>
      </c>
      <c r="CS5" s="705"/>
      <c r="CT5" s="705"/>
      <c r="CU5" s="705"/>
      <c r="CV5" s="706"/>
      <c r="CW5" s="704" t="s">
        <v>354</v>
      </c>
      <c r="CX5" s="705"/>
      <c r="CY5" s="705"/>
      <c r="CZ5" s="705"/>
      <c r="DA5" s="706"/>
      <c r="DB5" s="704" t="s">
        <v>355</v>
      </c>
      <c r="DC5" s="705"/>
      <c r="DD5" s="705"/>
      <c r="DE5" s="705"/>
      <c r="DF5" s="706"/>
      <c r="DG5" s="710" t="s">
        <v>356</v>
      </c>
      <c r="DH5" s="711"/>
      <c r="DI5" s="711"/>
      <c r="DJ5" s="711"/>
      <c r="DK5" s="712"/>
      <c r="DL5" s="710" t="s">
        <v>357</v>
      </c>
      <c r="DM5" s="711"/>
      <c r="DN5" s="711"/>
      <c r="DO5" s="711"/>
      <c r="DP5" s="712"/>
      <c r="DQ5" s="704" t="s">
        <v>358</v>
      </c>
      <c r="DR5" s="705"/>
      <c r="DS5" s="705"/>
      <c r="DT5" s="705"/>
      <c r="DU5" s="706"/>
      <c r="DV5" s="704" t="s">
        <v>349</v>
      </c>
      <c r="DW5" s="705"/>
      <c r="DX5" s="705"/>
      <c r="DY5" s="705"/>
      <c r="DZ5" s="716"/>
      <c r="EA5" s="243"/>
    </row>
    <row r="6" spans="1:131" s="244" customFormat="1" ht="26.25" customHeight="1" thickBot="1" x14ac:dyDescent="0.2">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15">
      <c r="A7" s="247">
        <v>1</v>
      </c>
      <c r="B7" s="718" t="s">
        <v>359</v>
      </c>
      <c r="C7" s="719"/>
      <c r="D7" s="719"/>
      <c r="E7" s="719"/>
      <c r="F7" s="719"/>
      <c r="G7" s="719"/>
      <c r="H7" s="719"/>
      <c r="I7" s="719"/>
      <c r="J7" s="719"/>
      <c r="K7" s="719"/>
      <c r="L7" s="719"/>
      <c r="M7" s="719"/>
      <c r="N7" s="719"/>
      <c r="O7" s="719"/>
      <c r="P7" s="720"/>
      <c r="Q7" s="721">
        <v>1678331</v>
      </c>
      <c r="R7" s="722"/>
      <c r="S7" s="722"/>
      <c r="T7" s="722"/>
      <c r="U7" s="722"/>
      <c r="V7" s="722">
        <v>1638929</v>
      </c>
      <c r="W7" s="722"/>
      <c r="X7" s="722"/>
      <c r="Y7" s="722"/>
      <c r="Z7" s="722"/>
      <c r="AA7" s="722">
        <v>39401</v>
      </c>
      <c r="AB7" s="722"/>
      <c r="AC7" s="722"/>
      <c r="AD7" s="722"/>
      <c r="AE7" s="723"/>
      <c r="AF7" s="724">
        <v>6951</v>
      </c>
      <c r="AG7" s="725"/>
      <c r="AH7" s="725"/>
      <c r="AI7" s="725"/>
      <c r="AJ7" s="726"/>
      <c r="AK7" s="761">
        <v>233199</v>
      </c>
      <c r="AL7" s="762"/>
      <c r="AM7" s="762"/>
      <c r="AN7" s="762"/>
      <c r="AO7" s="762"/>
      <c r="AP7" s="762">
        <v>3597435</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c r="BS7" s="765" t="s">
        <v>563</v>
      </c>
      <c r="BT7" s="766"/>
      <c r="BU7" s="766"/>
      <c r="BV7" s="766"/>
      <c r="BW7" s="766"/>
      <c r="BX7" s="766"/>
      <c r="BY7" s="766"/>
      <c r="BZ7" s="766"/>
      <c r="CA7" s="766"/>
      <c r="CB7" s="766"/>
      <c r="CC7" s="766"/>
      <c r="CD7" s="766"/>
      <c r="CE7" s="766"/>
      <c r="CF7" s="766"/>
      <c r="CG7" s="767"/>
      <c r="CH7" s="758">
        <v>-233</v>
      </c>
      <c r="CI7" s="759"/>
      <c r="CJ7" s="759"/>
      <c r="CK7" s="759"/>
      <c r="CL7" s="760"/>
      <c r="CM7" s="758">
        <v>1938</v>
      </c>
      <c r="CN7" s="759"/>
      <c r="CO7" s="759"/>
      <c r="CP7" s="759"/>
      <c r="CQ7" s="760"/>
      <c r="CR7" s="758">
        <v>1529</v>
      </c>
      <c r="CS7" s="759"/>
      <c r="CT7" s="759"/>
      <c r="CU7" s="759"/>
      <c r="CV7" s="760"/>
      <c r="CW7" s="758">
        <v>795</v>
      </c>
      <c r="CX7" s="759"/>
      <c r="CY7" s="759"/>
      <c r="CZ7" s="759"/>
      <c r="DA7" s="760"/>
      <c r="DB7" s="758" t="s">
        <v>497</v>
      </c>
      <c r="DC7" s="759"/>
      <c r="DD7" s="759"/>
      <c r="DE7" s="759"/>
      <c r="DF7" s="760"/>
      <c r="DG7" s="758" t="s">
        <v>497</v>
      </c>
      <c r="DH7" s="759"/>
      <c r="DI7" s="759"/>
      <c r="DJ7" s="759"/>
      <c r="DK7" s="760"/>
      <c r="DL7" s="758" t="s">
        <v>497</v>
      </c>
      <c r="DM7" s="759"/>
      <c r="DN7" s="759"/>
      <c r="DO7" s="759"/>
      <c r="DP7" s="760"/>
      <c r="DQ7" s="758" t="s">
        <v>497</v>
      </c>
      <c r="DR7" s="759"/>
      <c r="DS7" s="759"/>
      <c r="DT7" s="759"/>
      <c r="DU7" s="760"/>
      <c r="DV7" s="739"/>
      <c r="DW7" s="740"/>
      <c r="DX7" s="740"/>
      <c r="DY7" s="740"/>
      <c r="DZ7" s="741"/>
      <c r="EA7" s="243"/>
    </row>
    <row r="8" spans="1:131" s="244" customFormat="1" ht="26.25" customHeight="1" x14ac:dyDescent="0.15">
      <c r="A8" s="250">
        <v>2</v>
      </c>
      <c r="B8" s="742" t="s">
        <v>360</v>
      </c>
      <c r="C8" s="743"/>
      <c r="D8" s="743"/>
      <c r="E8" s="743"/>
      <c r="F8" s="743"/>
      <c r="G8" s="743"/>
      <c r="H8" s="743"/>
      <c r="I8" s="743"/>
      <c r="J8" s="743"/>
      <c r="K8" s="743"/>
      <c r="L8" s="743"/>
      <c r="M8" s="743"/>
      <c r="N8" s="743"/>
      <c r="O8" s="743"/>
      <c r="P8" s="744"/>
      <c r="Q8" s="745">
        <v>4007</v>
      </c>
      <c r="R8" s="746"/>
      <c r="S8" s="746"/>
      <c r="T8" s="746"/>
      <c r="U8" s="746"/>
      <c r="V8" s="746">
        <v>4007</v>
      </c>
      <c r="W8" s="746"/>
      <c r="X8" s="746"/>
      <c r="Y8" s="746"/>
      <c r="Z8" s="746"/>
      <c r="AA8" s="746" t="s">
        <v>497</v>
      </c>
      <c r="AB8" s="746"/>
      <c r="AC8" s="746"/>
      <c r="AD8" s="746"/>
      <c r="AE8" s="747"/>
      <c r="AF8" s="748" t="s">
        <v>152</v>
      </c>
      <c r="AG8" s="749"/>
      <c r="AH8" s="749"/>
      <c r="AI8" s="749"/>
      <c r="AJ8" s="750"/>
      <c r="AK8" s="751">
        <v>4000</v>
      </c>
      <c r="AL8" s="752"/>
      <c r="AM8" s="752"/>
      <c r="AN8" s="752"/>
      <c r="AO8" s="752"/>
      <c r="AP8" s="752" t="s">
        <v>497</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c r="BS8" s="755" t="s">
        <v>564</v>
      </c>
      <c r="BT8" s="756"/>
      <c r="BU8" s="756"/>
      <c r="BV8" s="756"/>
      <c r="BW8" s="756"/>
      <c r="BX8" s="756"/>
      <c r="BY8" s="756"/>
      <c r="BZ8" s="756"/>
      <c r="CA8" s="756"/>
      <c r="CB8" s="756"/>
      <c r="CC8" s="756"/>
      <c r="CD8" s="756"/>
      <c r="CE8" s="756"/>
      <c r="CF8" s="756"/>
      <c r="CG8" s="757"/>
      <c r="CH8" s="768">
        <v>-1</v>
      </c>
      <c r="CI8" s="769"/>
      <c r="CJ8" s="769"/>
      <c r="CK8" s="769"/>
      <c r="CL8" s="770"/>
      <c r="CM8" s="768">
        <v>168</v>
      </c>
      <c r="CN8" s="769"/>
      <c r="CO8" s="769"/>
      <c r="CP8" s="769"/>
      <c r="CQ8" s="770"/>
      <c r="CR8" s="768">
        <v>60</v>
      </c>
      <c r="CS8" s="769"/>
      <c r="CT8" s="769"/>
      <c r="CU8" s="769"/>
      <c r="CV8" s="770"/>
      <c r="CW8" s="768">
        <v>28</v>
      </c>
      <c r="CX8" s="769"/>
      <c r="CY8" s="769"/>
      <c r="CZ8" s="769"/>
      <c r="DA8" s="770"/>
      <c r="DB8" s="768" t="s">
        <v>497</v>
      </c>
      <c r="DC8" s="769"/>
      <c r="DD8" s="769"/>
      <c r="DE8" s="769"/>
      <c r="DF8" s="770"/>
      <c r="DG8" s="768" t="s">
        <v>497</v>
      </c>
      <c r="DH8" s="769"/>
      <c r="DI8" s="769"/>
      <c r="DJ8" s="769"/>
      <c r="DK8" s="770"/>
      <c r="DL8" s="768" t="s">
        <v>497</v>
      </c>
      <c r="DM8" s="769"/>
      <c r="DN8" s="769"/>
      <c r="DO8" s="769"/>
      <c r="DP8" s="770"/>
      <c r="DQ8" s="768" t="s">
        <v>497</v>
      </c>
      <c r="DR8" s="769"/>
      <c r="DS8" s="769"/>
      <c r="DT8" s="769"/>
      <c r="DU8" s="770"/>
      <c r="DV8" s="771"/>
      <c r="DW8" s="772"/>
      <c r="DX8" s="772"/>
      <c r="DY8" s="772"/>
      <c r="DZ8" s="773"/>
      <c r="EA8" s="243"/>
    </row>
    <row r="9" spans="1:131" s="244" customFormat="1" ht="26.25" customHeight="1" x14ac:dyDescent="0.15">
      <c r="A9" s="250">
        <v>3</v>
      </c>
      <c r="B9" s="742" t="s">
        <v>361</v>
      </c>
      <c r="C9" s="743"/>
      <c r="D9" s="743"/>
      <c r="E9" s="743"/>
      <c r="F9" s="743"/>
      <c r="G9" s="743"/>
      <c r="H9" s="743"/>
      <c r="I9" s="743"/>
      <c r="J9" s="743"/>
      <c r="K9" s="743"/>
      <c r="L9" s="743"/>
      <c r="M9" s="743"/>
      <c r="N9" s="743"/>
      <c r="O9" s="743"/>
      <c r="P9" s="744"/>
      <c r="Q9" s="745">
        <v>498702</v>
      </c>
      <c r="R9" s="746"/>
      <c r="S9" s="746"/>
      <c r="T9" s="746"/>
      <c r="U9" s="746"/>
      <c r="V9" s="746">
        <v>498702</v>
      </c>
      <c r="W9" s="746"/>
      <c r="X9" s="746"/>
      <c r="Y9" s="746"/>
      <c r="Z9" s="746"/>
      <c r="AA9" s="746" t="s">
        <v>497</v>
      </c>
      <c r="AB9" s="746"/>
      <c r="AC9" s="746"/>
      <c r="AD9" s="746"/>
      <c r="AE9" s="747"/>
      <c r="AF9" s="748" t="s">
        <v>152</v>
      </c>
      <c r="AG9" s="749"/>
      <c r="AH9" s="749"/>
      <c r="AI9" s="749"/>
      <c r="AJ9" s="750"/>
      <c r="AK9" s="751">
        <v>495863</v>
      </c>
      <c r="AL9" s="752"/>
      <c r="AM9" s="752"/>
      <c r="AN9" s="752"/>
      <c r="AO9" s="752"/>
      <c r="AP9" s="752" t="s">
        <v>497</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c r="BS9" s="755" t="s">
        <v>565</v>
      </c>
      <c r="BT9" s="756"/>
      <c r="BU9" s="756"/>
      <c r="BV9" s="756"/>
      <c r="BW9" s="756"/>
      <c r="BX9" s="756"/>
      <c r="BY9" s="756"/>
      <c r="BZ9" s="756"/>
      <c r="CA9" s="756"/>
      <c r="CB9" s="756"/>
      <c r="CC9" s="756"/>
      <c r="CD9" s="756"/>
      <c r="CE9" s="756"/>
      <c r="CF9" s="756"/>
      <c r="CG9" s="757"/>
      <c r="CH9" s="768" t="s">
        <v>593</v>
      </c>
      <c r="CI9" s="769"/>
      <c r="CJ9" s="769"/>
      <c r="CK9" s="769"/>
      <c r="CL9" s="770"/>
      <c r="CM9" s="768">
        <v>1643</v>
      </c>
      <c r="CN9" s="769"/>
      <c r="CO9" s="769"/>
      <c r="CP9" s="769"/>
      <c r="CQ9" s="770"/>
      <c r="CR9" s="768">
        <v>3292</v>
      </c>
      <c r="CS9" s="769"/>
      <c r="CT9" s="769"/>
      <c r="CU9" s="769"/>
      <c r="CV9" s="770"/>
      <c r="CW9" s="768">
        <v>4</v>
      </c>
      <c r="CX9" s="769"/>
      <c r="CY9" s="769"/>
      <c r="CZ9" s="769"/>
      <c r="DA9" s="770"/>
      <c r="DB9" s="768" t="s">
        <v>497</v>
      </c>
      <c r="DC9" s="769"/>
      <c r="DD9" s="769"/>
      <c r="DE9" s="769"/>
      <c r="DF9" s="770"/>
      <c r="DG9" s="768" t="s">
        <v>497</v>
      </c>
      <c r="DH9" s="769"/>
      <c r="DI9" s="769"/>
      <c r="DJ9" s="769"/>
      <c r="DK9" s="770"/>
      <c r="DL9" s="768" t="s">
        <v>497</v>
      </c>
      <c r="DM9" s="769"/>
      <c r="DN9" s="769"/>
      <c r="DO9" s="769"/>
      <c r="DP9" s="770"/>
      <c r="DQ9" s="768" t="s">
        <v>497</v>
      </c>
      <c r="DR9" s="769"/>
      <c r="DS9" s="769"/>
      <c r="DT9" s="769"/>
      <c r="DU9" s="770"/>
      <c r="DV9" s="771"/>
      <c r="DW9" s="772"/>
      <c r="DX9" s="772"/>
      <c r="DY9" s="772"/>
      <c r="DZ9" s="773"/>
      <c r="EA9" s="243"/>
    </row>
    <row r="10" spans="1:131" s="244" customFormat="1" ht="26.25" customHeight="1" x14ac:dyDescent="0.15">
      <c r="A10" s="250">
        <v>4</v>
      </c>
      <c r="B10" s="742" t="s">
        <v>362</v>
      </c>
      <c r="C10" s="743"/>
      <c r="D10" s="743"/>
      <c r="E10" s="743"/>
      <c r="F10" s="743"/>
      <c r="G10" s="743"/>
      <c r="H10" s="743"/>
      <c r="I10" s="743"/>
      <c r="J10" s="743"/>
      <c r="K10" s="743"/>
      <c r="L10" s="743"/>
      <c r="M10" s="743"/>
      <c r="N10" s="743"/>
      <c r="O10" s="743"/>
      <c r="P10" s="744"/>
      <c r="Q10" s="745">
        <v>7350</v>
      </c>
      <c r="R10" s="746"/>
      <c r="S10" s="746"/>
      <c r="T10" s="746"/>
      <c r="U10" s="746"/>
      <c r="V10" s="746">
        <v>7042</v>
      </c>
      <c r="W10" s="746"/>
      <c r="X10" s="746"/>
      <c r="Y10" s="746"/>
      <c r="Z10" s="746"/>
      <c r="AA10" s="746">
        <v>308</v>
      </c>
      <c r="AB10" s="746"/>
      <c r="AC10" s="746"/>
      <c r="AD10" s="746"/>
      <c r="AE10" s="747"/>
      <c r="AF10" s="748">
        <v>308</v>
      </c>
      <c r="AG10" s="749"/>
      <c r="AH10" s="749"/>
      <c r="AI10" s="749"/>
      <c r="AJ10" s="750"/>
      <c r="AK10" s="751" t="s">
        <v>497</v>
      </c>
      <c r="AL10" s="752"/>
      <c r="AM10" s="752"/>
      <c r="AN10" s="752"/>
      <c r="AO10" s="752"/>
      <c r="AP10" s="752" t="s">
        <v>497</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c r="BS10" s="755" t="s">
        <v>566</v>
      </c>
      <c r="BT10" s="756"/>
      <c r="BU10" s="756"/>
      <c r="BV10" s="756"/>
      <c r="BW10" s="756"/>
      <c r="BX10" s="756"/>
      <c r="BY10" s="756"/>
      <c r="BZ10" s="756"/>
      <c r="CA10" s="756"/>
      <c r="CB10" s="756"/>
      <c r="CC10" s="756"/>
      <c r="CD10" s="756"/>
      <c r="CE10" s="756"/>
      <c r="CF10" s="756"/>
      <c r="CG10" s="757"/>
      <c r="CH10" s="768">
        <v>246</v>
      </c>
      <c r="CI10" s="769"/>
      <c r="CJ10" s="769"/>
      <c r="CK10" s="769"/>
      <c r="CL10" s="770"/>
      <c r="CM10" s="768">
        <v>4395</v>
      </c>
      <c r="CN10" s="769"/>
      <c r="CO10" s="769"/>
      <c r="CP10" s="769"/>
      <c r="CQ10" s="770"/>
      <c r="CR10" s="768">
        <v>610</v>
      </c>
      <c r="CS10" s="769"/>
      <c r="CT10" s="769"/>
      <c r="CU10" s="769"/>
      <c r="CV10" s="770"/>
      <c r="CW10" s="768" t="s">
        <v>497</v>
      </c>
      <c r="CX10" s="769"/>
      <c r="CY10" s="769"/>
      <c r="CZ10" s="769"/>
      <c r="DA10" s="770"/>
      <c r="DB10" s="768" t="s">
        <v>497</v>
      </c>
      <c r="DC10" s="769"/>
      <c r="DD10" s="769"/>
      <c r="DE10" s="769"/>
      <c r="DF10" s="770"/>
      <c r="DG10" s="768" t="s">
        <v>497</v>
      </c>
      <c r="DH10" s="769"/>
      <c r="DI10" s="769"/>
      <c r="DJ10" s="769"/>
      <c r="DK10" s="770"/>
      <c r="DL10" s="768" t="s">
        <v>497</v>
      </c>
      <c r="DM10" s="769"/>
      <c r="DN10" s="769"/>
      <c r="DO10" s="769"/>
      <c r="DP10" s="770"/>
      <c r="DQ10" s="768" t="s">
        <v>497</v>
      </c>
      <c r="DR10" s="769"/>
      <c r="DS10" s="769"/>
      <c r="DT10" s="769"/>
      <c r="DU10" s="770"/>
      <c r="DV10" s="771"/>
      <c r="DW10" s="772"/>
      <c r="DX10" s="772"/>
      <c r="DY10" s="772"/>
      <c r="DZ10" s="773"/>
      <c r="EA10" s="243"/>
    </row>
    <row r="11" spans="1:131" s="244" customFormat="1" ht="26.25" customHeight="1" x14ac:dyDescent="0.15">
      <c r="A11" s="250">
        <v>5</v>
      </c>
      <c r="B11" s="742" t="s">
        <v>363</v>
      </c>
      <c r="C11" s="743"/>
      <c r="D11" s="743"/>
      <c r="E11" s="743"/>
      <c r="F11" s="743"/>
      <c r="G11" s="743"/>
      <c r="H11" s="743"/>
      <c r="I11" s="743"/>
      <c r="J11" s="743"/>
      <c r="K11" s="743"/>
      <c r="L11" s="743"/>
      <c r="M11" s="743"/>
      <c r="N11" s="743"/>
      <c r="O11" s="743"/>
      <c r="P11" s="744"/>
      <c r="Q11" s="745">
        <v>593265</v>
      </c>
      <c r="R11" s="746"/>
      <c r="S11" s="746"/>
      <c r="T11" s="746"/>
      <c r="U11" s="746"/>
      <c r="V11" s="746">
        <v>584608</v>
      </c>
      <c r="W11" s="746"/>
      <c r="X11" s="746"/>
      <c r="Y11" s="746"/>
      <c r="Z11" s="746"/>
      <c r="AA11" s="746">
        <v>8657</v>
      </c>
      <c r="AB11" s="746"/>
      <c r="AC11" s="746"/>
      <c r="AD11" s="746"/>
      <c r="AE11" s="747"/>
      <c r="AF11" s="748">
        <v>8657</v>
      </c>
      <c r="AG11" s="749"/>
      <c r="AH11" s="749"/>
      <c r="AI11" s="749"/>
      <c r="AJ11" s="750"/>
      <c r="AK11" s="751">
        <v>357271</v>
      </c>
      <c r="AL11" s="752"/>
      <c r="AM11" s="752"/>
      <c r="AN11" s="752"/>
      <c r="AO11" s="752"/>
      <c r="AP11" s="752" t="s">
        <v>497</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567</v>
      </c>
      <c r="BT11" s="756"/>
      <c r="BU11" s="756"/>
      <c r="BV11" s="756"/>
      <c r="BW11" s="756"/>
      <c r="BX11" s="756"/>
      <c r="BY11" s="756"/>
      <c r="BZ11" s="756"/>
      <c r="CA11" s="756"/>
      <c r="CB11" s="756"/>
      <c r="CC11" s="756"/>
      <c r="CD11" s="756"/>
      <c r="CE11" s="756"/>
      <c r="CF11" s="756"/>
      <c r="CG11" s="757"/>
      <c r="CH11" s="768">
        <v>4652</v>
      </c>
      <c r="CI11" s="769"/>
      <c r="CJ11" s="769"/>
      <c r="CK11" s="769"/>
      <c r="CL11" s="770"/>
      <c r="CM11" s="768">
        <v>-5630</v>
      </c>
      <c r="CN11" s="769"/>
      <c r="CO11" s="769"/>
      <c r="CP11" s="769"/>
      <c r="CQ11" s="770"/>
      <c r="CR11" s="768">
        <v>21402</v>
      </c>
      <c r="CS11" s="769"/>
      <c r="CT11" s="769"/>
      <c r="CU11" s="769"/>
      <c r="CV11" s="770"/>
      <c r="CW11" s="768">
        <v>85</v>
      </c>
      <c r="CX11" s="769"/>
      <c r="CY11" s="769"/>
      <c r="CZ11" s="769"/>
      <c r="DA11" s="770"/>
      <c r="DB11" s="768" t="s">
        <v>497</v>
      </c>
      <c r="DC11" s="769"/>
      <c r="DD11" s="769"/>
      <c r="DE11" s="769"/>
      <c r="DF11" s="770"/>
      <c r="DG11" s="768" t="s">
        <v>497</v>
      </c>
      <c r="DH11" s="769"/>
      <c r="DI11" s="769"/>
      <c r="DJ11" s="769"/>
      <c r="DK11" s="770"/>
      <c r="DL11" s="768" t="s">
        <v>497</v>
      </c>
      <c r="DM11" s="769"/>
      <c r="DN11" s="769"/>
      <c r="DO11" s="769"/>
      <c r="DP11" s="770"/>
      <c r="DQ11" s="768" t="s">
        <v>497</v>
      </c>
      <c r="DR11" s="769"/>
      <c r="DS11" s="769"/>
      <c r="DT11" s="769"/>
      <c r="DU11" s="770"/>
      <c r="DV11" s="771"/>
      <c r="DW11" s="772"/>
      <c r="DX11" s="772"/>
      <c r="DY11" s="772"/>
      <c r="DZ11" s="773"/>
      <c r="EA11" s="243"/>
    </row>
    <row r="12" spans="1:131" s="244" customFormat="1" ht="26.25" customHeight="1" x14ac:dyDescent="0.15">
      <c r="A12" s="250">
        <v>6</v>
      </c>
      <c r="B12" s="742" t="s">
        <v>364</v>
      </c>
      <c r="C12" s="743"/>
      <c r="D12" s="743"/>
      <c r="E12" s="743"/>
      <c r="F12" s="743"/>
      <c r="G12" s="743"/>
      <c r="H12" s="743"/>
      <c r="I12" s="743"/>
      <c r="J12" s="743"/>
      <c r="K12" s="743"/>
      <c r="L12" s="743"/>
      <c r="M12" s="743"/>
      <c r="N12" s="743"/>
      <c r="O12" s="743"/>
      <c r="P12" s="744"/>
      <c r="Q12" s="745">
        <v>3557</v>
      </c>
      <c r="R12" s="746"/>
      <c r="S12" s="746"/>
      <c r="T12" s="746"/>
      <c r="U12" s="746"/>
      <c r="V12" s="746">
        <v>899</v>
      </c>
      <c r="W12" s="746"/>
      <c r="X12" s="746"/>
      <c r="Y12" s="746"/>
      <c r="Z12" s="746"/>
      <c r="AA12" s="746">
        <v>2658</v>
      </c>
      <c r="AB12" s="746"/>
      <c r="AC12" s="746"/>
      <c r="AD12" s="746"/>
      <c r="AE12" s="747"/>
      <c r="AF12" s="748" t="s">
        <v>152</v>
      </c>
      <c r="AG12" s="749"/>
      <c r="AH12" s="749"/>
      <c r="AI12" s="749"/>
      <c r="AJ12" s="750"/>
      <c r="AK12" s="751" t="s">
        <v>497</v>
      </c>
      <c r="AL12" s="752"/>
      <c r="AM12" s="752"/>
      <c r="AN12" s="752"/>
      <c r="AO12" s="752"/>
      <c r="AP12" s="752" t="s">
        <v>497</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568</v>
      </c>
      <c r="BT12" s="756"/>
      <c r="BU12" s="756"/>
      <c r="BV12" s="756"/>
      <c r="BW12" s="756"/>
      <c r="BX12" s="756"/>
      <c r="BY12" s="756"/>
      <c r="BZ12" s="756"/>
      <c r="CA12" s="756"/>
      <c r="CB12" s="756"/>
      <c r="CC12" s="756"/>
      <c r="CD12" s="756"/>
      <c r="CE12" s="756"/>
      <c r="CF12" s="756"/>
      <c r="CG12" s="757"/>
      <c r="CH12" s="768">
        <v>-194</v>
      </c>
      <c r="CI12" s="769"/>
      <c r="CJ12" s="769"/>
      <c r="CK12" s="769"/>
      <c r="CL12" s="770"/>
      <c r="CM12" s="768">
        <v>47</v>
      </c>
      <c r="CN12" s="769"/>
      <c r="CO12" s="769"/>
      <c r="CP12" s="769"/>
      <c r="CQ12" s="770"/>
      <c r="CR12" s="768">
        <v>92</v>
      </c>
      <c r="CS12" s="769"/>
      <c r="CT12" s="769"/>
      <c r="CU12" s="769"/>
      <c r="CV12" s="770"/>
      <c r="CW12" s="768">
        <v>88</v>
      </c>
      <c r="CX12" s="769"/>
      <c r="CY12" s="769"/>
      <c r="CZ12" s="769"/>
      <c r="DA12" s="770"/>
      <c r="DB12" s="768" t="s">
        <v>497</v>
      </c>
      <c r="DC12" s="769"/>
      <c r="DD12" s="769"/>
      <c r="DE12" s="769"/>
      <c r="DF12" s="770"/>
      <c r="DG12" s="768" t="s">
        <v>497</v>
      </c>
      <c r="DH12" s="769"/>
      <c r="DI12" s="769"/>
      <c r="DJ12" s="769"/>
      <c r="DK12" s="770"/>
      <c r="DL12" s="768" t="s">
        <v>497</v>
      </c>
      <c r="DM12" s="769"/>
      <c r="DN12" s="769"/>
      <c r="DO12" s="769"/>
      <c r="DP12" s="770"/>
      <c r="DQ12" s="768" t="s">
        <v>497</v>
      </c>
      <c r="DR12" s="769"/>
      <c r="DS12" s="769"/>
      <c r="DT12" s="769"/>
      <c r="DU12" s="770"/>
      <c r="DV12" s="771"/>
      <c r="DW12" s="772"/>
      <c r="DX12" s="772"/>
      <c r="DY12" s="772"/>
      <c r="DZ12" s="773"/>
      <c r="EA12" s="243"/>
    </row>
    <row r="13" spans="1:131" s="244" customFormat="1" ht="26.25" customHeight="1" x14ac:dyDescent="0.15">
      <c r="A13" s="250">
        <v>7</v>
      </c>
      <c r="B13" s="742" t="s">
        <v>365</v>
      </c>
      <c r="C13" s="743"/>
      <c r="D13" s="743"/>
      <c r="E13" s="743"/>
      <c r="F13" s="743"/>
      <c r="G13" s="743"/>
      <c r="H13" s="743"/>
      <c r="I13" s="743"/>
      <c r="J13" s="743"/>
      <c r="K13" s="743"/>
      <c r="L13" s="743"/>
      <c r="M13" s="743"/>
      <c r="N13" s="743"/>
      <c r="O13" s="743"/>
      <c r="P13" s="744"/>
      <c r="Q13" s="745">
        <v>313</v>
      </c>
      <c r="R13" s="746"/>
      <c r="S13" s="746"/>
      <c r="T13" s="746"/>
      <c r="U13" s="746"/>
      <c r="V13" s="746">
        <v>164</v>
      </c>
      <c r="W13" s="746"/>
      <c r="X13" s="746"/>
      <c r="Y13" s="746"/>
      <c r="Z13" s="746"/>
      <c r="AA13" s="746">
        <v>149</v>
      </c>
      <c r="AB13" s="746"/>
      <c r="AC13" s="746"/>
      <c r="AD13" s="746"/>
      <c r="AE13" s="747"/>
      <c r="AF13" s="748">
        <v>0</v>
      </c>
      <c r="AG13" s="749"/>
      <c r="AH13" s="749"/>
      <c r="AI13" s="749"/>
      <c r="AJ13" s="750"/>
      <c r="AK13" s="751">
        <v>3</v>
      </c>
      <c r="AL13" s="752"/>
      <c r="AM13" s="752"/>
      <c r="AN13" s="752"/>
      <c r="AO13" s="752"/>
      <c r="AP13" s="752" t="s">
        <v>497</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569</v>
      </c>
      <c r="BT13" s="756"/>
      <c r="BU13" s="756"/>
      <c r="BV13" s="756"/>
      <c r="BW13" s="756"/>
      <c r="BX13" s="756"/>
      <c r="BY13" s="756"/>
      <c r="BZ13" s="756"/>
      <c r="CA13" s="756"/>
      <c r="CB13" s="756"/>
      <c r="CC13" s="756"/>
      <c r="CD13" s="756"/>
      <c r="CE13" s="756"/>
      <c r="CF13" s="756"/>
      <c r="CG13" s="757"/>
      <c r="CH13" s="768">
        <v>-2</v>
      </c>
      <c r="CI13" s="769"/>
      <c r="CJ13" s="769"/>
      <c r="CK13" s="769"/>
      <c r="CL13" s="770"/>
      <c r="CM13" s="768">
        <v>551</v>
      </c>
      <c r="CN13" s="769"/>
      <c r="CO13" s="769"/>
      <c r="CP13" s="769"/>
      <c r="CQ13" s="770"/>
      <c r="CR13" s="768">
        <v>268</v>
      </c>
      <c r="CS13" s="769"/>
      <c r="CT13" s="769"/>
      <c r="CU13" s="769"/>
      <c r="CV13" s="770"/>
      <c r="CW13" s="768" t="s">
        <v>497</v>
      </c>
      <c r="CX13" s="769"/>
      <c r="CY13" s="769"/>
      <c r="CZ13" s="769"/>
      <c r="DA13" s="770"/>
      <c r="DB13" s="768" t="s">
        <v>497</v>
      </c>
      <c r="DC13" s="769"/>
      <c r="DD13" s="769"/>
      <c r="DE13" s="769"/>
      <c r="DF13" s="770"/>
      <c r="DG13" s="768" t="s">
        <v>497</v>
      </c>
      <c r="DH13" s="769"/>
      <c r="DI13" s="769"/>
      <c r="DJ13" s="769"/>
      <c r="DK13" s="770"/>
      <c r="DL13" s="768" t="s">
        <v>497</v>
      </c>
      <c r="DM13" s="769"/>
      <c r="DN13" s="769"/>
      <c r="DO13" s="769"/>
      <c r="DP13" s="770"/>
      <c r="DQ13" s="768" t="s">
        <v>497</v>
      </c>
      <c r="DR13" s="769"/>
      <c r="DS13" s="769"/>
      <c r="DT13" s="769"/>
      <c r="DU13" s="770"/>
      <c r="DV13" s="771"/>
      <c r="DW13" s="772"/>
      <c r="DX13" s="772"/>
      <c r="DY13" s="772"/>
      <c r="DZ13" s="773"/>
      <c r="EA13" s="243"/>
    </row>
    <row r="14" spans="1:131" s="244" customFormat="1" ht="26.25" customHeight="1" x14ac:dyDescent="0.15">
      <c r="A14" s="250">
        <v>8</v>
      </c>
      <c r="B14" s="742" t="s">
        <v>366</v>
      </c>
      <c r="C14" s="743"/>
      <c r="D14" s="743"/>
      <c r="E14" s="743"/>
      <c r="F14" s="743"/>
      <c r="G14" s="743"/>
      <c r="H14" s="743"/>
      <c r="I14" s="743"/>
      <c r="J14" s="743"/>
      <c r="K14" s="743"/>
      <c r="L14" s="743"/>
      <c r="M14" s="743"/>
      <c r="N14" s="743"/>
      <c r="O14" s="743"/>
      <c r="P14" s="744"/>
      <c r="Q14" s="745">
        <v>751</v>
      </c>
      <c r="R14" s="746"/>
      <c r="S14" s="746"/>
      <c r="T14" s="746"/>
      <c r="U14" s="746"/>
      <c r="V14" s="746">
        <v>751</v>
      </c>
      <c r="W14" s="746"/>
      <c r="X14" s="746"/>
      <c r="Y14" s="746"/>
      <c r="Z14" s="746"/>
      <c r="AA14" s="746">
        <v>0</v>
      </c>
      <c r="AB14" s="746"/>
      <c r="AC14" s="746"/>
      <c r="AD14" s="746"/>
      <c r="AE14" s="747"/>
      <c r="AF14" s="748">
        <v>0</v>
      </c>
      <c r="AG14" s="749"/>
      <c r="AH14" s="749"/>
      <c r="AI14" s="749"/>
      <c r="AJ14" s="750"/>
      <c r="AK14" s="751">
        <v>137</v>
      </c>
      <c r="AL14" s="752"/>
      <c r="AM14" s="752"/>
      <c r="AN14" s="752"/>
      <c r="AO14" s="752"/>
      <c r="AP14" s="752" t="s">
        <v>497</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570</v>
      </c>
      <c r="BT14" s="756"/>
      <c r="BU14" s="756"/>
      <c r="BV14" s="756"/>
      <c r="BW14" s="756"/>
      <c r="BX14" s="756"/>
      <c r="BY14" s="756"/>
      <c r="BZ14" s="756"/>
      <c r="CA14" s="756"/>
      <c r="CB14" s="756"/>
      <c r="CC14" s="756"/>
      <c r="CD14" s="756"/>
      <c r="CE14" s="756"/>
      <c r="CF14" s="756"/>
      <c r="CG14" s="757"/>
      <c r="CH14" s="768" t="s">
        <v>594</v>
      </c>
      <c r="CI14" s="769"/>
      <c r="CJ14" s="769"/>
      <c r="CK14" s="769"/>
      <c r="CL14" s="770"/>
      <c r="CM14" s="768">
        <v>19</v>
      </c>
      <c r="CN14" s="769"/>
      <c r="CO14" s="769"/>
      <c r="CP14" s="769"/>
      <c r="CQ14" s="770"/>
      <c r="CR14" s="768">
        <v>5</v>
      </c>
      <c r="CS14" s="769"/>
      <c r="CT14" s="769"/>
      <c r="CU14" s="769"/>
      <c r="CV14" s="770"/>
      <c r="CW14" s="768">
        <v>31</v>
      </c>
      <c r="CX14" s="769"/>
      <c r="CY14" s="769"/>
      <c r="CZ14" s="769"/>
      <c r="DA14" s="770"/>
      <c r="DB14" s="768" t="s">
        <v>497</v>
      </c>
      <c r="DC14" s="769"/>
      <c r="DD14" s="769"/>
      <c r="DE14" s="769"/>
      <c r="DF14" s="770"/>
      <c r="DG14" s="768" t="s">
        <v>497</v>
      </c>
      <c r="DH14" s="769"/>
      <c r="DI14" s="769"/>
      <c r="DJ14" s="769"/>
      <c r="DK14" s="770"/>
      <c r="DL14" s="768" t="s">
        <v>497</v>
      </c>
      <c r="DM14" s="769"/>
      <c r="DN14" s="769"/>
      <c r="DO14" s="769"/>
      <c r="DP14" s="770"/>
      <c r="DQ14" s="768" t="s">
        <v>497</v>
      </c>
      <c r="DR14" s="769"/>
      <c r="DS14" s="769"/>
      <c r="DT14" s="769"/>
      <c r="DU14" s="770"/>
      <c r="DV14" s="771"/>
      <c r="DW14" s="772"/>
      <c r="DX14" s="772"/>
      <c r="DY14" s="772"/>
      <c r="DZ14" s="773"/>
      <c r="EA14" s="243"/>
    </row>
    <row r="15" spans="1:131" s="244" customFormat="1" ht="26.25" customHeight="1" x14ac:dyDescent="0.15">
      <c r="A15" s="250">
        <v>9</v>
      </c>
      <c r="B15" s="742" t="s">
        <v>367</v>
      </c>
      <c r="C15" s="743"/>
      <c r="D15" s="743"/>
      <c r="E15" s="743"/>
      <c r="F15" s="743"/>
      <c r="G15" s="743"/>
      <c r="H15" s="743"/>
      <c r="I15" s="743"/>
      <c r="J15" s="743"/>
      <c r="K15" s="743"/>
      <c r="L15" s="743"/>
      <c r="M15" s="743"/>
      <c r="N15" s="743"/>
      <c r="O15" s="743"/>
      <c r="P15" s="744"/>
      <c r="Q15" s="745">
        <v>6534</v>
      </c>
      <c r="R15" s="746"/>
      <c r="S15" s="746"/>
      <c r="T15" s="746"/>
      <c r="U15" s="746"/>
      <c r="V15" s="746">
        <v>5846</v>
      </c>
      <c r="W15" s="746"/>
      <c r="X15" s="746"/>
      <c r="Y15" s="746"/>
      <c r="Z15" s="746"/>
      <c r="AA15" s="746">
        <v>689</v>
      </c>
      <c r="AB15" s="746"/>
      <c r="AC15" s="746"/>
      <c r="AD15" s="746"/>
      <c r="AE15" s="747"/>
      <c r="AF15" s="748">
        <v>689</v>
      </c>
      <c r="AG15" s="749"/>
      <c r="AH15" s="749"/>
      <c r="AI15" s="749"/>
      <c r="AJ15" s="750"/>
      <c r="AK15" s="751" t="s">
        <v>497</v>
      </c>
      <c r="AL15" s="752"/>
      <c r="AM15" s="752"/>
      <c r="AN15" s="752"/>
      <c r="AO15" s="752"/>
      <c r="AP15" s="752">
        <v>4983</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c r="BS15" s="755" t="s">
        <v>571</v>
      </c>
      <c r="BT15" s="756"/>
      <c r="BU15" s="756"/>
      <c r="BV15" s="756"/>
      <c r="BW15" s="756"/>
      <c r="BX15" s="756"/>
      <c r="BY15" s="756"/>
      <c r="BZ15" s="756"/>
      <c r="CA15" s="756"/>
      <c r="CB15" s="756"/>
      <c r="CC15" s="756"/>
      <c r="CD15" s="756"/>
      <c r="CE15" s="756"/>
      <c r="CF15" s="756"/>
      <c r="CG15" s="757"/>
      <c r="CH15" s="768">
        <v>-2</v>
      </c>
      <c r="CI15" s="769"/>
      <c r="CJ15" s="769"/>
      <c r="CK15" s="769"/>
      <c r="CL15" s="770"/>
      <c r="CM15" s="768">
        <v>281</v>
      </c>
      <c r="CN15" s="769"/>
      <c r="CO15" s="769"/>
      <c r="CP15" s="769"/>
      <c r="CQ15" s="770"/>
      <c r="CR15" s="768">
        <v>140</v>
      </c>
      <c r="CS15" s="769"/>
      <c r="CT15" s="769"/>
      <c r="CU15" s="769"/>
      <c r="CV15" s="770"/>
      <c r="CW15" s="768" t="s">
        <v>497</v>
      </c>
      <c r="CX15" s="769"/>
      <c r="CY15" s="769"/>
      <c r="CZ15" s="769"/>
      <c r="DA15" s="770"/>
      <c r="DB15" s="768" t="s">
        <v>497</v>
      </c>
      <c r="DC15" s="769"/>
      <c r="DD15" s="769"/>
      <c r="DE15" s="769"/>
      <c r="DF15" s="770"/>
      <c r="DG15" s="768" t="s">
        <v>497</v>
      </c>
      <c r="DH15" s="769"/>
      <c r="DI15" s="769"/>
      <c r="DJ15" s="769"/>
      <c r="DK15" s="770"/>
      <c r="DL15" s="768" t="s">
        <v>497</v>
      </c>
      <c r="DM15" s="769"/>
      <c r="DN15" s="769"/>
      <c r="DO15" s="769"/>
      <c r="DP15" s="770"/>
      <c r="DQ15" s="768" t="s">
        <v>497</v>
      </c>
      <c r="DR15" s="769"/>
      <c r="DS15" s="769"/>
      <c r="DT15" s="769"/>
      <c r="DU15" s="770"/>
      <c r="DV15" s="771"/>
      <c r="DW15" s="772"/>
      <c r="DX15" s="772"/>
      <c r="DY15" s="772"/>
      <c r="DZ15" s="773"/>
      <c r="EA15" s="243"/>
    </row>
    <row r="16" spans="1:131" s="244" customFormat="1" ht="26.25" customHeight="1" x14ac:dyDescent="0.15">
      <c r="A16" s="250">
        <v>10</v>
      </c>
      <c r="B16" s="742" t="s">
        <v>368</v>
      </c>
      <c r="C16" s="743"/>
      <c r="D16" s="743"/>
      <c r="E16" s="743"/>
      <c r="F16" s="743"/>
      <c r="G16" s="743"/>
      <c r="H16" s="743"/>
      <c r="I16" s="743"/>
      <c r="J16" s="743"/>
      <c r="K16" s="743"/>
      <c r="L16" s="743"/>
      <c r="M16" s="743"/>
      <c r="N16" s="743"/>
      <c r="O16" s="743"/>
      <c r="P16" s="744"/>
      <c r="Q16" s="745">
        <v>638</v>
      </c>
      <c r="R16" s="746"/>
      <c r="S16" s="746"/>
      <c r="T16" s="746"/>
      <c r="U16" s="746"/>
      <c r="V16" s="746">
        <v>372</v>
      </c>
      <c r="W16" s="746"/>
      <c r="X16" s="746"/>
      <c r="Y16" s="746"/>
      <c r="Z16" s="746"/>
      <c r="AA16" s="746">
        <v>266</v>
      </c>
      <c r="AB16" s="746"/>
      <c r="AC16" s="746"/>
      <c r="AD16" s="746"/>
      <c r="AE16" s="747"/>
      <c r="AF16" s="748">
        <v>266</v>
      </c>
      <c r="AG16" s="749"/>
      <c r="AH16" s="749"/>
      <c r="AI16" s="749"/>
      <c r="AJ16" s="750"/>
      <c r="AK16" s="751">
        <v>15</v>
      </c>
      <c r="AL16" s="752"/>
      <c r="AM16" s="752"/>
      <c r="AN16" s="752"/>
      <c r="AO16" s="752"/>
      <c r="AP16" s="752">
        <v>9382</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572</v>
      </c>
      <c r="BT16" s="756"/>
      <c r="BU16" s="756"/>
      <c r="BV16" s="756"/>
      <c r="BW16" s="756"/>
      <c r="BX16" s="756"/>
      <c r="BY16" s="756"/>
      <c r="BZ16" s="756"/>
      <c r="CA16" s="756"/>
      <c r="CB16" s="756"/>
      <c r="CC16" s="756"/>
      <c r="CD16" s="756"/>
      <c r="CE16" s="756"/>
      <c r="CF16" s="756"/>
      <c r="CG16" s="757"/>
      <c r="CH16" s="768">
        <v>-1.59</v>
      </c>
      <c r="CI16" s="769"/>
      <c r="CJ16" s="769"/>
      <c r="CK16" s="769"/>
      <c r="CL16" s="770"/>
      <c r="CM16" s="768">
        <v>581.20000000000005</v>
      </c>
      <c r="CN16" s="769"/>
      <c r="CO16" s="769"/>
      <c r="CP16" s="769"/>
      <c r="CQ16" s="770"/>
      <c r="CR16" s="768">
        <v>275</v>
      </c>
      <c r="CS16" s="769"/>
      <c r="CT16" s="769"/>
      <c r="CU16" s="769"/>
      <c r="CV16" s="770"/>
      <c r="CW16" s="768" t="s">
        <v>497</v>
      </c>
      <c r="CX16" s="769"/>
      <c r="CY16" s="769"/>
      <c r="CZ16" s="769"/>
      <c r="DA16" s="770"/>
      <c r="DB16" s="768" t="s">
        <v>497</v>
      </c>
      <c r="DC16" s="769"/>
      <c r="DD16" s="769"/>
      <c r="DE16" s="769"/>
      <c r="DF16" s="770"/>
      <c r="DG16" s="768" t="s">
        <v>497</v>
      </c>
      <c r="DH16" s="769"/>
      <c r="DI16" s="769"/>
      <c r="DJ16" s="769"/>
      <c r="DK16" s="770"/>
      <c r="DL16" s="768" t="s">
        <v>497</v>
      </c>
      <c r="DM16" s="769"/>
      <c r="DN16" s="769"/>
      <c r="DO16" s="769"/>
      <c r="DP16" s="770"/>
      <c r="DQ16" s="768" t="s">
        <v>497</v>
      </c>
      <c r="DR16" s="769"/>
      <c r="DS16" s="769"/>
      <c r="DT16" s="769"/>
      <c r="DU16" s="770"/>
      <c r="DV16" s="771"/>
      <c r="DW16" s="772"/>
      <c r="DX16" s="772"/>
      <c r="DY16" s="772"/>
      <c r="DZ16" s="773"/>
      <c r="EA16" s="243"/>
    </row>
    <row r="17" spans="1:131" s="244" customFormat="1" ht="26.25" customHeight="1" x14ac:dyDescent="0.15">
      <c r="A17" s="250">
        <v>11</v>
      </c>
      <c r="B17" s="742" t="s">
        <v>369</v>
      </c>
      <c r="C17" s="743"/>
      <c r="D17" s="743"/>
      <c r="E17" s="743"/>
      <c r="F17" s="743"/>
      <c r="G17" s="743"/>
      <c r="H17" s="743"/>
      <c r="I17" s="743"/>
      <c r="J17" s="743"/>
      <c r="K17" s="743"/>
      <c r="L17" s="743"/>
      <c r="M17" s="743"/>
      <c r="N17" s="743"/>
      <c r="O17" s="743"/>
      <c r="P17" s="744"/>
      <c r="Q17" s="745">
        <v>134</v>
      </c>
      <c r="R17" s="746"/>
      <c r="S17" s="746"/>
      <c r="T17" s="746"/>
      <c r="U17" s="746"/>
      <c r="V17" s="746">
        <v>29</v>
      </c>
      <c r="W17" s="746"/>
      <c r="X17" s="746"/>
      <c r="Y17" s="746"/>
      <c r="Z17" s="746"/>
      <c r="AA17" s="746">
        <v>105</v>
      </c>
      <c r="AB17" s="746"/>
      <c r="AC17" s="746"/>
      <c r="AD17" s="746"/>
      <c r="AE17" s="747"/>
      <c r="AF17" s="748">
        <v>0</v>
      </c>
      <c r="AG17" s="749"/>
      <c r="AH17" s="749"/>
      <c r="AI17" s="749"/>
      <c r="AJ17" s="750"/>
      <c r="AK17" s="751" t="s">
        <v>497</v>
      </c>
      <c r="AL17" s="752"/>
      <c r="AM17" s="752"/>
      <c r="AN17" s="752"/>
      <c r="AO17" s="752"/>
      <c r="AP17" s="752">
        <v>149</v>
      </c>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c r="BS17" s="755" t="s">
        <v>573</v>
      </c>
      <c r="BT17" s="756"/>
      <c r="BU17" s="756"/>
      <c r="BV17" s="756"/>
      <c r="BW17" s="756"/>
      <c r="BX17" s="756"/>
      <c r="BY17" s="756"/>
      <c r="BZ17" s="756"/>
      <c r="CA17" s="756"/>
      <c r="CB17" s="756"/>
      <c r="CC17" s="756"/>
      <c r="CD17" s="756"/>
      <c r="CE17" s="756"/>
      <c r="CF17" s="756"/>
      <c r="CG17" s="757"/>
      <c r="CH17" s="768">
        <v>-5</v>
      </c>
      <c r="CI17" s="769"/>
      <c r="CJ17" s="769"/>
      <c r="CK17" s="769"/>
      <c r="CL17" s="770"/>
      <c r="CM17" s="768">
        <v>670</v>
      </c>
      <c r="CN17" s="769"/>
      <c r="CO17" s="769"/>
      <c r="CP17" s="769"/>
      <c r="CQ17" s="770"/>
      <c r="CR17" s="768">
        <v>300</v>
      </c>
      <c r="CS17" s="769"/>
      <c r="CT17" s="769"/>
      <c r="CU17" s="769"/>
      <c r="CV17" s="770"/>
      <c r="CW17" s="768">
        <v>38</v>
      </c>
      <c r="CX17" s="769"/>
      <c r="CY17" s="769"/>
      <c r="CZ17" s="769"/>
      <c r="DA17" s="770"/>
      <c r="DB17" s="768" t="s">
        <v>497</v>
      </c>
      <c r="DC17" s="769"/>
      <c r="DD17" s="769"/>
      <c r="DE17" s="769"/>
      <c r="DF17" s="770"/>
      <c r="DG17" s="768" t="s">
        <v>497</v>
      </c>
      <c r="DH17" s="769"/>
      <c r="DI17" s="769"/>
      <c r="DJ17" s="769"/>
      <c r="DK17" s="770"/>
      <c r="DL17" s="768" t="s">
        <v>497</v>
      </c>
      <c r="DM17" s="769"/>
      <c r="DN17" s="769"/>
      <c r="DO17" s="769"/>
      <c r="DP17" s="770"/>
      <c r="DQ17" s="768" t="s">
        <v>497</v>
      </c>
      <c r="DR17" s="769"/>
      <c r="DS17" s="769"/>
      <c r="DT17" s="769"/>
      <c r="DU17" s="770"/>
      <c r="DV17" s="771"/>
      <c r="DW17" s="772"/>
      <c r="DX17" s="772"/>
      <c r="DY17" s="772"/>
      <c r="DZ17" s="773"/>
      <c r="EA17" s="243"/>
    </row>
    <row r="18" spans="1:131" s="244" customFormat="1" ht="26.25" customHeight="1" x14ac:dyDescent="0.15">
      <c r="A18" s="250">
        <v>12</v>
      </c>
      <c r="B18" s="742" t="s">
        <v>370</v>
      </c>
      <c r="C18" s="743"/>
      <c r="D18" s="743"/>
      <c r="E18" s="743"/>
      <c r="F18" s="743"/>
      <c r="G18" s="743"/>
      <c r="H18" s="743"/>
      <c r="I18" s="743"/>
      <c r="J18" s="743"/>
      <c r="K18" s="743"/>
      <c r="L18" s="743"/>
      <c r="M18" s="743"/>
      <c r="N18" s="743"/>
      <c r="O18" s="743"/>
      <c r="P18" s="744"/>
      <c r="Q18" s="745">
        <v>259</v>
      </c>
      <c r="R18" s="746"/>
      <c r="S18" s="746"/>
      <c r="T18" s="746"/>
      <c r="U18" s="746"/>
      <c r="V18" s="746">
        <v>243</v>
      </c>
      <c r="W18" s="746"/>
      <c r="X18" s="746"/>
      <c r="Y18" s="746"/>
      <c r="Z18" s="746"/>
      <c r="AA18" s="746">
        <v>16</v>
      </c>
      <c r="AB18" s="746"/>
      <c r="AC18" s="746"/>
      <c r="AD18" s="746"/>
      <c r="AE18" s="747"/>
      <c r="AF18" s="748">
        <v>16</v>
      </c>
      <c r="AG18" s="749"/>
      <c r="AH18" s="749"/>
      <c r="AI18" s="749"/>
      <c r="AJ18" s="750"/>
      <c r="AK18" s="751">
        <v>183</v>
      </c>
      <c r="AL18" s="752"/>
      <c r="AM18" s="752"/>
      <c r="AN18" s="752"/>
      <c r="AO18" s="752"/>
      <c r="AP18" s="752">
        <v>2706</v>
      </c>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574</v>
      </c>
      <c r="BT18" s="756"/>
      <c r="BU18" s="756"/>
      <c r="BV18" s="756"/>
      <c r="BW18" s="756"/>
      <c r="BX18" s="756"/>
      <c r="BY18" s="756"/>
      <c r="BZ18" s="756"/>
      <c r="CA18" s="756"/>
      <c r="CB18" s="756"/>
      <c r="CC18" s="756"/>
      <c r="CD18" s="756"/>
      <c r="CE18" s="756"/>
      <c r="CF18" s="756"/>
      <c r="CG18" s="757"/>
      <c r="CH18" s="768" t="s">
        <v>594</v>
      </c>
      <c r="CI18" s="769"/>
      <c r="CJ18" s="769"/>
      <c r="CK18" s="769"/>
      <c r="CL18" s="770"/>
      <c r="CM18" s="768">
        <v>105</v>
      </c>
      <c r="CN18" s="769"/>
      <c r="CO18" s="769"/>
      <c r="CP18" s="769"/>
      <c r="CQ18" s="770"/>
      <c r="CR18" s="768">
        <v>25</v>
      </c>
      <c r="CS18" s="769"/>
      <c r="CT18" s="769"/>
      <c r="CU18" s="769"/>
      <c r="CV18" s="770"/>
      <c r="CW18" s="768">
        <v>22</v>
      </c>
      <c r="CX18" s="769"/>
      <c r="CY18" s="769"/>
      <c r="CZ18" s="769"/>
      <c r="DA18" s="770"/>
      <c r="DB18" s="768" t="s">
        <v>497</v>
      </c>
      <c r="DC18" s="769"/>
      <c r="DD18" s="769"/>
      <c r="DE18" s="769"/>
      <c r="DF18" s="770"/>
      <c r="DG18" s="768" t="s">
        <v>497</v>
      </c>
      <c r="DH18" s="769"/>
      <c r="DI18" s="769"/>
      <c r="DJ18" s="769"/>
      <c r="DK18" s="770"/>
      <c r="DL18" s="768" t="s">
        <v>497</v>
      </c>
      <c r="DM18" s="769"/>
      <c r="DN18" s="769"/>
      <c r="DO18" s="769"/>
      <c r="DP18" s="770"/>
      <c r="DQ18" s="768" t="s">
        <v>497</v>
      </c>
      <c r="DR18" s="769"/>
      <c r="DS18" s="769"/>
      <c r="DT18" s="769"/>
      <c r="DU18" s="770"/>
      <c r="DV18" s="771"/>
      <c r="DW18" s="772"/>
      <c r="DX18" s="772"/>
      <c r="DY18" s="772"/>
      <c r="DZ18" s="773"/>
      <c r="EA18" s="243"/>
    </row>
    <row r="19" spans="1:131" s="244" customFormat="1" ht="26.25" customHeight="1" x14ac:dyDescent="0.15">
      <c r="A19" s="250">
        <v>13</v>
      </c>
      <c r="B19" s="742" t="s">
        <v>371</v>
      </c>
      <c r="C19" s="743"/>
      <c r="D19" s="743"/>
      <c r="E19" s="743"/>
      <c r="F19" s="743"/>
      <c r="G19" s="743"/>
      <c r="H19" s="743"/>
      <c r="I19" s="743"/>
      <c r="J19" s="743"/>
      <c r="K19" s="743"/>
      <c r="L19" s="743"/>
      <c r="M19" s="743"/>
      <c r="N19" s="743"/>
      <c r="O19" s="743"/>
      <c r="P19" s="744"/>
      <c r="Q19" s="745">
        <v>122</v>
      </c>
      <c r="R19" s="746"/>
      <c r="S19" s="746"/>
      <c r="T19" s="746"/>
      <c r="U19" s="746"/>
      <c r="V19" s="746">
        <v>0</v>
      </c>
      <c r="W19" s="746"/>
      <c r="X19" s="746"/>
      <c r="Y19" s="746"/>
      <c r="Z19" s="746"/>
      <c r="AA19" s="746">
        <v>122</v>
      </c>
      <c r="AB19" s="746"/>
      <c r="AC19" s="746"/>
      <c r="AD19" s="746"/>
      <c r="AE19" s="747"/>
      <c r="AF19" s="748">
        <v>0</v>
      </c>
      <c r="AG19" s="749"/>
      <c r="AH19" s="749"/>
      <c r="AI19" s="749"/>
      <c r="AJ19" s="750"/>
      <c r="AK19" s="751">
        <v>0</v>
      </c>
      <c r="AL19" s="752"/>
      <c r="AM19" s="752"/>
      <c r="AN19" s="752"/>
      <c r="AO19" s="752"/>
      <c r="AP19" s="752" t="s">
        <v>497</v>
      </c>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t="s">
        <v>562</v>
      </c>
      <c r="BS19" s="755" t="s">
        <v>575</v>
      </c>
      <c r="BT19" s="756"/>
      <c r="BU19" s="756"/>
      <c r="BV19" s="756"/>
      <c r="BW19" s="756"/>
      <c r="BX19" s="756"/>
      <c r="BY19" s="756"/>
      <c r="BZ19" s="756"/>
      <c r="CA19" s="756"/>
      <c r="CB19" s="756"/>
      <c r="CC19" s="756"/>
      <c r="CD19" s="756"/>
      <c r="CE19" s="756"/>
      <c r="CF19" s="756"/>
      <c r="CG19" s="757"/>
      <c r="CH19" s="768" t="s">
        <v>594</v>
      </c>
      <c r="CI19" s="769"/>
      <c r="CJ19" s="769"/>
      <c r="CK19" s="769"/>
      <c r="CL19" s="770"/>
      <c r="CM19" s="768">
        <v>1489</v>
      </c>
      <c r="CN19" s="769"/>
      <c r="CO19" s="769"/>
      <c r="CP19" s="769"/>
      <c r="CQ19" s="770"/>
      <c r="CR19" s="768">
        <v>521</v>
      </c>
      <c r="CS19" s="769"/>
      <c r="CT19" s="769"/>
      <c r="CU19" s="769"/>
      <c r="CV19" s="770"/>
      <c r="CW19" s="768">
        <v>590</v>
      </c>
      <c r="CX19" s="769"/>
      <c r="CY19" s="769"/>
      <c r="CZ19" s="769"/>
      <c r="DA19" s="770"/>
      <c r="DB19" s="768">
        <v>10903</v>
      </c>
      <c r="DC19" s="769"/>
      <c r="DD19" s="769"/>
      <c r="DE19" s="769"/>
      <c r="DF19" s="770"/>
      <c r="DG19" s="768" t="s">
        <v>497</v>
      </c>
      <c r="DH19" s="769"/>
      <c r="DI19" s="769"/>
      <c r="DJ19" s="769"/>
      <c r="DK19" s="770"/>
      <c r="DL19" s="768" t="s">
        <v>497</v>
      </c>
      <c r="DM19" s="769"/>
      <c r="DN19" s="769"/>
      <c r="DO19" s="769"/>
      <c r="DP19" s="770"/>
      <c r="DQ19" s="768" t="s">
        <v>497</v>
      </c>
      <c r="DR19" s="769"/>
      <c r="DS19" s="769"/>
      <c r="DT19" s="769"/>
      <c r="DU19" s="770"/>
      <c r="DV19" s="771"/>
      <c r="DW19" s="772"/>
      <c r="DX19" s="772"/>
      <c r="DY19" s="772"/>
      <c r="DZ19" s="773"/>
      <c r="EA19" s="243"/>
    </row>
    <row r="20" spans="1:131" s="244" customFormat="1" ht="26.25" customHeight="1" x14ac:dyDescent="0.15">
      <c r="A20" s="250">
        <v>14</v>
      </c>
      <c r="B20" s="742" t="s">
        <v>372</v>
      </c>
      <c r="C20" s="743"/>
      <c r="D20" s="743"/>
      <c r="E20" s="743"/>
      <c r="F20" s="743"/>
      <c r="G20" s="743"/>
      <c r="H20" s="743"/>
      <c r="I20" s="743"/>
      <c r="J20" s="743"/>
      <c r="K20" s="743"/>
      <c r="L20" s="743"/>
      <c r="M20" s="743"/>
      <c r="N20" s="743"/>
      <c r="O20" s="743"/>
      <c r="P20" s="744"/>
      <c r="Q20" s="745">
        <v>477</v>
      </c>
      <c r="R20" s="746"/>
      <c r="S20" s="746"/>
      <c r="T20" s="746"/>
      <c r="U20" s="746"/>
      <c r="V20" s="746">
        <v>35</v>
      </c>
      <c r="W20" s="746"/>
      <c r="X20" s="746"/>
      <c r="Y20" s="746"/>
      <c r="Z20" s="746"/>
      <c r="AA20" s="746">
        <v>442</v>
      </c>
      <c r="AB20" s="746"/>
      <c r="AC20" s="746"/>
      <c r="AD20" s="746"/>
      <c r="AE20" s="747"/>
      <c r="AF20" s="748">
        <v>0</v>
      </c>
      <c r="AG20" s="749"/>
      <c r="AH20" s="749"/>
      <c r="AI20" s="749"/>
      <c r="AJ20" s="750"/>
      <c r="AK20" s="751">
        <v>1</v>
      </c>
      <c r="AL20" s="752"/>
      <c r="AM20" s="752"/>
      <c r="AN20" s="752"/>
      <c r="AO20" s="752"/>
      <c r="AP20" s="752" t="s">
        <v>497</v>
      </c>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t="s">
        <v>576</v>
      </c>
      <c r="BT20" s="756"/>
      <c r="BU20" s="756"/>
      <c r="BV20" s="756"/>
      <c r="BW20" s="756"/>
      <c r="BX20" s="756"/>
      <c r="BY20" s="756"/>
      <c r="BZ20" s="756"/>
      <c r="CA20" s="756"/>
      <c r="CB20" s="756"/>
      <c r="CC20" s="756"/>
      <c r="CD20" s="756"/>
      <c r="CE20" s="756"/>
      <c r="CF20" s="756"/>
      <c r="CG20" s="757"/>
      <c r="CH20" s="768">
        <v>56</v>
      </c>
      <c r="CI20" s="769"/>
      <c r="CJ20" s="769"/>
      <c r="CK20" s="769"/>
      <c r="CL20" s="770"/>
      <c r="CM20" s="768">
        <v>5434</v>
      </c>
      <c r="CN20" s="769"/>
      <c r="CO20" s="769"/>
      <c r="CP20" s="769"/>
      <c r="CQ20" s="770"/>
      <c r="CR20" s="768">
        <v>3750</v>
      </c>
      <c r="CS20" s="769"/>
      <c r="CT20" s="769"/>
      <c r="CU20" s="769"/>
      <c r="CV20" s="770"/>
      <c r="CW20" s="768">
        <v>1052</v>
      </c>
      <c r="CX20" s="769"/>
      <c r="CY20" s="769"/>
      <c r="CZ20" s="769"/>
      <c r="DA20" s="770"/>
      <c r="DB20" s="768" t="s">
        <v>497</v>
      </c>
      <c r="DC20" s="769"/>
      <c r="DD20" s="769"/>
      <c r="DE20" s="769"/>
      <c r="DF20" s="770"/>
      <c r="DG20" s="768" t="s">
        <v>497</v>
      </c>
      <c r="DH20" s="769"/>
      <c r="DI20" s="769"/>
      <c r="DJ20" s="769"/>
      <c r="DK20" s="770"/>
      <c r="DL20" s="768" t="s">
        <v>497</v>
      </c>
      <c r="DM20" s="769"/>
      <c r="DN20" s="769"/>
      <c r="DO20" s="769"/>
      <c r="DP20" s="770"/>
      <c r="DQ20" s="768" t="s">
        <v>497</v>
      </c>
      <c r="DR20" s="769"/>
      <c r="DS20" s="769"/>
      <c r="DT20" s="769"/>
      <c r="DU20" s="770"/>
      <c r="DV20" s="771"/>
      <c r="DW20" s="772"/>
      <c r="DX20" s="772"/>
      <c r="DY20" s="772"/>
      <c r="DZ20" s="773"/>
      <c r="EA20" s="243"/>
    </row>
    <row r="21" spans="1:131" s="244" customFormat="1" ht="26.25" customHeight="1" thickBot="1" x14ac:dyDescent="0.2">
      <c r="A21" s="250">
        <v>15</v>
      </c>
      <c r="B21" s="742" t="s">
        <v>373</v>
      </c>
      <c r="C21" s="743"/>
      <c r="D21" s="743"/>
      <c r="E21" s="743"/>
      <c r="F21" s="743"/>
      <c r="G21" s="743"/>
      <c r="H21" s="743"/>
      <c r="I21" s="743"/>
      <c r="J21" s="743"/>
      <c r="K21" s="743"/>
      <c r="L21" s="743"/>
      <c r="M21" s="743"/>
      <c r="N21" s="743"/>
      <c r="O21" s="743"/>
      <c r="P21" s="744"/>
      <c r="Q21" s="745">
        <v>957</v>
      </c>
      <c r="R21" s="746"/>
      <c r="S21" s="746"/>
      <c r="T21" s="746"/>
      <c r="U21" s="746"/>
      <c r="V21" s="746">
        <v>335</v>
      </c>
      <c r="W21" s="746"/>
      <c r="X21" s="746"/>
      <c r="Y21" s="746"/>
      <c r="Z21" s="746"/>
      <c r="AA21" s="746">
        <v>622</v>
      </c>
      <c r="AB21" s="746"/>
      <c r="AC21" s="746"/>
      <c r="AD21" s="746"/>
      <c r="AE21" s="747"/>
      <c r="AF21" s="748">
        <v>1</v>
      </c>
      <c r="AG21" s="749"/>
      <c r="AH21" s="749"/>
      <c r="AI21" s="749"/>
      <c r="AJ21" s="750"/>
      <c r="AK21" s="751" t="s">
        <v>497</v>
      </c>
      <c r="AL21" s="752"/>
      <c r="AM21" s="752"/>
      <c r="AN21" s="752"/>
      <c r="AO21" s="752"/>
      <c r="AP21" s="752" t="s">
        <v>497</v>
      </c>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c r="BS21" s="755" t="s">
        <v>577</v>
      </c>
      <c r="BT21" s="756"/>
      <c r="BU21" s="756"/>
      <c r="BV21" s="756"/>
      <c r="BW21" s="756"/>
      <c r="BX21" s="756"/>
      <c r="BY21" s="756"/>
      <c r="BZ21" s="756"/>
      <c r="CA21" s="756"/>
      <c r="CB21" s="756"/>
      <c r="CC21" s="756"/>
      <c r="CD21" s="756"/>
      <c r="CE21" s="756"/>
      <c r="CF21" s="756"/>
      <c r="CG21" s="757"/>
      <c r="CH21" s="768">
        <v>-8</v>
      </c>
      <c r="CI21" s="769"/>
      <c r="CJ21" s="769"/>
      <c r="CK21" s="769"/>
      <c r="CL21" s="770"/>
      <c r="CM21" s="768">
        <v>2244</v>
      </c>
      <c r="CN21" s="769"/>
      <c r="CO21" s="769"/>
      <c r="CP21" s="769"/>
      <c r="CQ21" s="770"/>
      <c r="CR21" s="768">
        <v>1300</v>
      </c>
      <c r="CS21" s="769"/>
      <c r="CT21" s="769"/>
      <c r="CU21" s="769"/>
      <c r="CV21" s="770"/>
      <c r="CW21" s="768">
        <v>115</v>
      </c>
      <c r="CX21" s="769"/>
      <c r="CY21" s="769"/>
      <c r="CZ21" s="769"/>
      <c r="DA21" s="770"/>
      <c r="DB21" s="768">
        <v>40</v>
      </c>
      <c r="DC21" s="769"/>
      <c r="DD21" s="769"/>
      <c r="DE21" s="769"/>
      <c r="DF21" s="770"/>
      <c r="DG21" s="768" t="s">
        <v>497</v>
      </c>
      <c r="DH21" s="769"/>
      <c r="DI21" s="769"/>
      <c r="DJ21" s="769"/>
      <c r="DK21" s="770"/>
      <c r="DL21" s="768" t="s">
        <v>497</v>
      </c>
      <c r="DM21" s="769"/>
      <c r="DN21" s="769"/>
      <c r="DO21" s="769"/>
      <c r="DP21" s="770"/>
      <c r="DQ21" s="768" t="s">
        <v>497</v>
      </c>
      <c r="DR21" s="769"/>
      <c r="DS21" s="769"/>
      <c r="DT21" s="769"/>
      <c r="DU21" s="770"/>
      <c r="DV21" s="771"/>
      <c r="DW21" s="772"/>
      <c r="DX21" s="772"/>
      <c r="DY21" s="772"/>
      <c r="DZ21" s="773"/>
      <c r="EA21" s="243"/>
    </row>
    <row r="22" spans="1:131" s="244" customFormat="1" ht="26.25" customHeight="1" x14ac:dyDescent="0.15">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374</v>
      </c>
      <c r="BA22" s="799"/>
      <c r="BB22" s="799"/>
      <c r="BC22" s="799"/>
      <c r="BD22" s="800"/>
      <c r="BE22" s="242"/>
      <c r="BF22" s="242"/>
      <c r="BG22" s="242"/>
      <c r="BH22" s="242"/>
      <c r="BI22" s="242"/>
      <c r="BJ22" s="242"/>
      <c r="BK22" s="242"/>
      <c r="BL22" s="242"/>
      <c r="BM22" s="242"/>
      <c r="BN22" s="242"/>
      <c r="BO22" s="242"/>
      <c r="BP22" s="242"/>
      <c r="BQ22" s="251">
        <v>16</v>
      </c>
      <c r="BR22" s="252"/>
      <c r="BS22" s="755" t="s">
        <v>578</v>
      </c>
      <c r="BT22" s="756"/>
      <c r="BU22" s="756"/>
      <c r="BV22" s="756"/>
      <c r="BW22" s="756"/>
      <c r="BX22" s="756"/>
      <c r="BY22" s="756"/>
      <c r="BZ22" s="756"/>
      <c r="CA22" s="756"/>
      <c r="CB22" s="756"/>
      <c r="CC22" s="756"/>
      <c r="CD22" s="756"/>
      <c r="CE22" s="756"/>
      <c r="CF22" s="756"/>
      <c r="CG22" s="757"/>
      <c r="CH22" s="768">
        <v>-7</v>
      </c>
      <c r="CI22" s="769"/>
      <c r="CJ22" s="769"/>
      <c r="CK22" s="769"/>
      <c r="CL22" s="770"/>
      <c r="CM22" s="768">
        <v>438</v>
      </c>
      <c r="CN22" s="769"/>
      <c r="CO22" s="769"/>
      <c r="CP22" s="769"/>
      <c r="CQ22" s="770"/>
      <c r="CR22" s="768">
        <v>15</v>
      </c>
      <c r="CS22" s="769"/>
      <c r="CT22" s="769"/>
      <c r="CU22" s="769"/>
      <c r="CV22" s="770"/>
      <c r="CW22" s="768" t="s">
        <v>497</v>
      </c>
      <c r="CX22" s="769"/>
      <c r="CY22" s="769"/>
      <c r="CZ22" s="769"/>
      <c r="DA22" s="770"/>
      <c r="DB22" s="768" t="s">
        <v>497</v>
      </c>
      <c r="DC22" s="769"/>
      <c r="DD22" s="769"/>
      <c r="DE22" s="769"/>
      <c r="DF22" s="770"/>
      <c r="DG22" s="768" t="s">
        <v>497</v>
      </c>
      <c r="DH22" s="769"/>
      <c r="DI22" s="769"/>
      <c r="DJ22" s="769"/>
      <c r="DK22" s="770"/>
      <c r="DL22" s="768" t="s">
        <v>497</v>
      </c>
      <c r="DM22" s="769"/>
      <c r="DN22" s="769"/>
      <c r="DO22" s="769"/>
      <c r="DP22" s="770"/>
      <c r="DQ22" s="768" t="s">
        <v>497</v>
      </c>
      <c r="DR22" s="769"/>
      <c r="DS22" s="769"/>
      <c r="DT22" s="769"/>
      <c r="DU22" s="770"/>
      <c r="DV22" s="771"/>
      <c r="DW22" s="772"/>
      <c r="DX22" s="772"/>
      <c r="DY22" s="772"/>
      <c r="DZ22" s="773"/>
      <c r="EA22" s="243"/>
    </row>
    <row r="23" spans="1:131" s="244" customFormat="1" ht="26.25" customHeight="1" thickBot="1" x14ac:dyDescent="0.2">
      <c r="A23" s="253" t="s">
        <v>375</v>
      </c>
      <c r="B23" s="783" t="s">
        <v>376</v>
      </c>
      <c r="C23" s="784"/>
      <c r="D23" s="784"/>
      <c r="E23" s="784"/>
      <c r="F23" s="784"/>
      <c r="G23" s="784"/>
      <c r="H23" s="784"/>
      <c r="I23" s="784"/>
      <c r="J23" s="784"/>
      <c r="K23" s="784"/>
      <c r="L23" s="784"/>
      <c r="M23" s="784"/>
      <c r="N23" s="784"/>
      <c r="O23" s="784"/>
      <c r="P23" s="785"/>
      <c r="Q23" s="786">
        <v>1704723</v>
      </c>
      <c r="R23" s="787"/>
      <c r="S23" s="787"/>
      <c r="T23" s="787"/>
      <c r="U23" s="787"/>
      <c r="V23" s="787">
        <v>1651289</v>
      </c>
      <c r="W23" s="787"/>
      <c r="X23" s="787"/>
      <c r="Y23" s="787"/>
      <c r="Z23" s="787"/>
      <c r="AA23" s="787">
        <v>53434</v>
      </c>
      <c r="AB23" s="787"/>
      <c r="AC23" s="787"/>
      <c r="AD23" s="787"/>
      <c r="AE23" s="788"/>
      <c r="AF23" s="789">
        <v>16887</v>
      </c>
      <c r="AG23" s="787"/>
      <c r="AH23" s="787"/>
      <c r="AI23" s="787"/>
      <c r="AJ23" s="790"/>
      <c r="AK23" s="791"/>
      <c r="AL23" s="792"/>
      <c r="AM23" s="792"/>
      <c r="AN23" s="792"/>
      <c r="AO23" s="792"/>
      <c r="AP23" s="787">
        <v>3614654</v>
      </c>
      <c r="AQ23" s="787"/>
      <c r="AR23" s="787"/>
      <c r="AS23" s="787"/>
      <c r="AT23" s="787"/>
      <c r="AU23" s="793"/>
      <c r="AV23" s="793"/>
      <c r="AW23" s="793"/>
      <c r="AX23" s="793"/>
      <c r="AY23" s="794"/>
      <c r="AZ23" s="802" t="s">
        <v>152</v>
      </c>
      <c r="BA23" s="803"/>
      <c r="BB23" s="803"/>
      <c r="BC23" s="803"/>
      <c r="BD23" s="804"/>
      <c r="BE23" s="242"/>
      <c r="BF23" s="242"/>
      <c r="BG23" s="242"/>
      <c r="BH23" s="242"/>
      <c r="BI23" s="242"/>
      <c r="BJ23" s="242"/>
      <c r="BK23" s="242"/>
      <c r="BL23" s="242"/>
      <c r="BM23" s="242"/>
      <c r="BN23" s="242"/>
      <c r="BO23" s="242"/>
      <c r="BP23" s="242"/>
      <c r="BQ23" s="251">
        <v>17</v>
      </c>
      <c r="BR23" s="252"/>
      <c r="BS23" s="755" t="s">
        <v>579</v>
      </c>
      <c r="BT23" s="756"/>
      <c r="BU23" s="756"/>
      <c r="BV23" s="756"/>
      <c r="BW23" s="756"/>
      <c r="BX23" s="756"/>
      <c r="BY23" s="756"/>
      <c r="BZ23" s="756"/>
      <c r="CA23" s="756"/>
      <c r="CB23" s="756"/>
      <c r="CC23" s="756"/>
      <c r="CD23" s="756"/>
      <c r="CE23" s="756"/>
      <c r="CF23" s="756"/>
      <c r="CG23" s="757"/>
      <c r="CH23" s="768">
        <v>284</v>
      </c>
      <c r="CI23" s="769"/>
      <c r="CJ23" s="769"/>
      <c r="CK23" s="769"/>
      <c r="CL23" s="770"/>
      <c r="CM23" s="768">
        <v>7753</v>
      </c>
      <c r="CN23" s="769"/>
      <c r="CO23" s="769"/>
      <c r="CP23" s="769"/>
      <c r="CQ23" s="770"/>
      <c r="CR23" s="768">
        <v>1000</v>
      </c>
      <c r="CS23" s="769"/>
      <c r="CT23" s="769"/>
      <c r="CU23" s="769"/>
      <c r="CV23" s="770"/>
      <c r="CW23" s="768" t="s">
        <v>497</v>
      </c>
      <c r="CX23" s="769"/>
      <c r="CY23" s="769"/>
      <c r="CZ23" s="769"/>
      <c r="DA23" s="770"/>
      <c r="DB23" s="768" t="s">
        <v>497</v>
      </c>
      <c r="DC23" s="769"/>
      <c r="DD23" s="769"/>
      <c r="DE23" s="769"/>
      <c r="DF23" s="770"/>
      <c r="DG23" s="768" t="s">
        <v>497</v>
      </c>
      <c r="DH23" s="769"/>
      <c r="DI23" s="769"/>
      <c r="DJ23" s="769"/>
      <c r="DK23" s="770"/>
      <c r="DL23" s="768" t="s">
        <v>497</v>
      </c>
      <c r="DM23" s="769"/>
      <c r="DN23" s="769"/>
      <c r="DO23" s="769"/>
      <c r="DP23" s="770"/>
      <c r="DQ23" s="768" t="s">
        <v>497</v>
      </c>
      <c r="DR23" s="769"/>
      <c r="DS23" s="769"/>
      <c r="DT23" s="769"/>
      <c r="DU23" s="770"/>
      <c r="DV23" s="771"/>
      <c r="DW23" s="772"/>
      <c r="DX23" s="772"/>
      <c r="DY23" s="772"/>
      <c r="DZ23" s="773"/>
      <c r="EA23" s="243"/>
    </row>
    <row r="24" spans="1:131" s="244" customFormat="1" ht="26.25" customHeight="1" x14ac:dyDescent="0.15">
      <c r="A24" s="801" t="s">
        <v>377</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t="s">
        <v>580</v>
      </c>
      <c r="BT24" s="756"/>
      <c r="BU24" s="756"/>
      <c r="BV24" s="756"/>
      <c r="BW24" s="756"/>
      <c r="BX24" s="756"/>
      <c r="BY24" s="756"/>
      <c r="BZ24" s="756"/>
      <c r="CA24" s="756"/>
      <c r="CB24" s="756"/>
      <c r="CC24" s="756"/>
      <c r="CD24" s="756"/>
      <c r="CE24" s="756"/>
      <c r="CF24" s="756"/>
      <c r="CG24" s="757"/>
      <c r="CH24" s="768">
        <v>6</v>
      </c>
      <c r="CI24" s="769"/>
      <c r="CJ24" s="769"/>
      <c r="CK24" s="769"/>
      <c r="CL24" s="770"/>
      <c r="CM24" s="768">
        <v>109</v>
      </c>
      <c r="CN24" s="769"/>
      <c r="CO24" s="769"/>
      <c r="CP24" s="769"/>
      <c r="CQ24" s="770"/>
      <c r="CR24" s="768">
        <v>34</v>
      </c>
      <c r="CS24" s="769"/>
      <c r="CT24" s="769"/>
      <c r="CU24" s="769"/>
      <c r="CV24" s="770"/>
      <c r="CW24" s="768" t="s">
        <v>497</v>
      </c>
      <c r="CX24" s="769"/>
      <c r="CY24" s="769"/>
      <c r="CZ24" s="769"/>
      <c r="DA24" s="770"/>
      <c r="DB24" s="768" t="s">
        <v>497</v>
      </c>
      <c r="DC24" s="769"/>
      <c r="DD24" s="769"/>
      <c r="DE24" s="769"/>
      <c r="DF24" s="770"/>
      <c r="DG24" s="768" t="s">
        <v>497</v>
      </c>
      <c r="DH24" s="769"/>
      <c r="DI24" s="769"/>
      <c r="DJ24" s="769"/>
      <c r="DK24" s="770"/>
      <c r="DL24" s="768" t="s">
        <v>497</v>
      </c>
      <c r="DM24" s="769"/>
      <c r="DN24" s="769"/>
      <c r="DO24" s="769"/>
      <c r="DP24" s="770"/>
      <c r="DQ24" s="768" t="s">
        <v>497</v>
      </c>
      <c r="DR24" s="769"/>
      <c r="DS24" s="769"/>
      <c r="DT24" s="769"/>
      <c r="DU24" s="770"/>
      <c r="DV24" s="771"/>
      <c r="DW24" s="772"/>
      <c r="DX24" s="772"/>
      <c r="DY24" s="772"/>
      <c r="DZ24" s="773"/>
      <c r="EA24" s="243"/>
    </row>
    <row r="25" spans="1:131" s="236" customFormat="1" ht="26.25" customHeight="1" thickBot="1" x14ac:dyDescent="0.2">
      <c r="A25" s="736" t="s">
        <v>378</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t="s">
        <v>581</v>
      </c>
      <c r="BT25" s="756"/>
      <c r="BU25" s="756"/>
      <c r="BV25" s="756"/>
      <c r="BW25" s="756"/>
      <c r="BX25" s="756"/>
      <c r="BY25" s="756"/>
      <c r="BZ25" s="756"/>
      <c r="CA25" s="756"/>
      <c r="CB25" s="756"/>
      <c r="CC25" s="756"/>
      <c r="CD25" s="756"/>
      <c r="CE25" s="756"/>
      <c r="CF25" s="756"/>
      <c r="CG25" s="757"/>
      <c r="CH25" s="768">
        <v>-11</v>
      </c>
      <c r="CI25" s="769"/>
      <c r="CJ25" s="769"/>
      <c r="CK25" s="769"/>
      <c r="CL25" s="770"/>
      <c r="CM25" s="768">
        <v>142</v>
      </c>
      <c r="CN25" s="769"/>
      <c r="CO25" s="769"/>
      <c r="CP25" s="769"/>
      <c r="CQ25" s="770"/>
      <c r="CR25" s="768">
        <v>15</v>
      </c>
      <c r="CS25" s="769"/>
      <c r="CT25" s="769"/>
      <c r="CU25" s="769"/>
      <c r="CV25" s="770"/>
      <c r="CW25" s="768" t="s">
        <v>497</v>
      </c>
      <c r="CX25" s="769"/>
      <c r="CY25" s="769"/>
      <c r="CZ25" s="769"/>
      <c r="DA25" s="770"/>
      <c r="DB25" s="768" t="s">
        <v>497</v>
      </c>
      <c r="DC25" s="769"/>
      <c r="DD25" s="769"/>
      <c r="DE25" s="769"/>
      <c r="DF25" s="770"/>
      <c r="DG25" s="768" t="s">
        <v>497</v>
      </c>
      <c r="DH25" s="769"/>
      <c r="DI25" s="769"/>
      <c r="DJ25" s="769"/>
      <c r="DK25" s="770"/>
      <c r="DL25" s="768" t="s">
        <v>497</v>
      </c>
      <c r="DM25" s="769"/>
      <c r="DN25" s="769"/>
      <c r="DO25" s="769"/>
      <c r="DP25" s="770"/>
      <c r="DQ25" s="768" t="s">
        <v>497</v>
      </c>
      <c r="DR25" s="769"/>
      <c r="DS25" s="769"/>
      <c r="DT25" s="769"/>
      <c r="DU25" s="770"/>
      <c r="DV25" s="771"/>
      <c r="DW25" s="772"/>
      <c r="DX25" s="772"/>
      <c r="DY25" s="772"/>
      <c r="DZ25" s="773"/>
      <c r="EA25" s="235"/>
    </row>
    <row r="26" spans="1:131" s="236" customFormat="1" ht="26.25" customHeight="1" x14ac:dyDescent="0.15">
      <c r="A26" s="727" t="s">
        <v>342</v>
      </c>
      <c r="B26" s="728"/>
      <c r="C26" s="728"/>
      <c r="D26" s="728"/>
      <c r="E26" s="728"/>
      <c r="F26" s="728"/>
      <c r="G26" s="728"/>
      <c r="H26" s="728"/>
      <c r="I26" s="728"/>
      <c r="J26" s="728"/>
      <c r="K26" s="728"/>
      <c r="L26" s="728"/>
      <c r="M26" s="728"/>
      <c r="N26" s="728"/>
      <c r="O26" s="728"/>
      <c r="P26" s="729"/>
      <c r="Q26" s="704" t="s">
        <v>379</v>
      </c>
      <c r="R26" s="705"/>
      <c r="S26" s="705"/>
      <c r="T26" s="705"/>
      <c r="U26" s="706"/>
      <c r="V26" s="704" t="s">
        <v>380</v>
      </c>
      <c r="W26" s="705"/>
      <c r="X26" s="705"/>
      <c r="Y26" s="705"/>
      <c r="Z26" s="706"/>
      <c r="AA26" s="704" t="s">
        <v>381</v>
      </c>
      <c r="AB26" s="705"/>
      <c r="AC26" s="705"/>
      <c r="AD26" s="705"/>
      <c r="AE26" s="705"/>
      <c r="AF26" s="805" t="s">
        <v>382</v>
      </c>
      <c r="AG26" s="806"/>
      <c r="AH26" s="806"/>
      <c r="AI26" s="806"/>
      <c r="AJ26" s="807"/>
      <c r="AK26" s="705" t="s">
        <v>383</v>
      </c>
      <c r="AL26" s="705"/>
      <c r="AM26" s="705"/>
      <c r="AN26" s="705"/>
      <c r="AO26" s="706"/>
      <c r="AP26" s="704" t="s">
        <v>384</v>
      </c>
      <c r="AQ26" s="705"/>
      <c r="AR26" s="705"/>
      <c r="AS26" s="705"/>
      <c r="AT26" s="706"/>
      <c r="AU26" s="704" t="s">
        <v>385</v>
      </c>
      <c r="AV26" s="705"/>
      <c r="AW26" s="705"/>
      <c r="AX26" s="705"/>
      <c r="AY26" s="706"/>
      <c r="AZ26" s="704" t="s">
        <v>386</v>
      </c>
      <c r="BA26" s="705"/>
      <c r="BB26" s="705"/>
      <c r="BC26" s="705"/>
      <c r="BD26" s="706"/>
      <c r="BE26" s="704" t="s">
        <v>349</v>
      </c>
      <c r="BF26" s="705"/>
      <c r="BG26" s="705"/>
      <c r="BH26" s="705"/>
      <c r="BI26" s="716"/>
      <c r="BJ26" s="241"/>
      <c r="BK26" s="241"/>
      <c r="BL26" s="241"/>
      <c r="BM26" s="241"/>
      <c r="BN26" s="241"/>
      <c r="BO26" s="254"/>
      <c r="BP26" s="254"/>
      <c r="BQ26" s="251">
        <v>20</v>
      </c>
      <c r="BR26" s="252"/>
      <c r="BS26" s="755" t="s">
        <v>582</v>
      </c>
      <c r="BT26" s="756"/>
      <c r="BU26" s="756"/>
      <c r="BV26" s="756"/>
      <c r="BW26" s="756"/>
      <c r="BX26" s="756"/>
      <c r="BY26" s="756"/>
      <c r="BZ26" s="756"/>
      <c r="CA26" s="756"/>
      <c r="CB26" s="756"/>
      <c r="CC26" s="756"/>
      <c r="CD26" s="756"/>
      <c r="CE26" s="756"/>
      <c r="CF26" s="756"/>
      <c r="CG26" s="757"/>
      <c r="CH26" s="768">
        <v>3</v>
      </c>
      <c r="CI26" s="769"/>
      <c r="CJ26" s="769"/>
      <c r="CK26" s="769"/>
      <c r="CL26" s="770"/>
      <c r="CM26" s="768">
        <v>251</v>
      </c>
      <c r="CN26" s="769"/>
      <c r="CO26" s="769"/>
      <c r="CP26" s="769"/>
      <c r="CQ26" s="770"/>
      <c r="CR26" s="768">
        <v>150</v>
      </c>
      <c r="CS26" s="769"/>
      <c r="CT26" s="769"/>
      <c r="CU26" s="769"/>
      <c r="CV26" s="770"/>
      <c r="CW26" s="768">
        <v>25</v>
      </c>
      <c r="CX26" s="769"/>
      <c r="CY26" s="769"/>
      <c r="CZ26" s="769"/>
      <c r="DA26" s="770"/>
      <c r="DB26" s="768">
        <v>106</v>
      </c>
      <c r="DC26" s="769"/>
      <c r="DD26" s="769"/>
      <c r="DE26" s="769"/>
      <c r="DF26" s="770"/>
      <c r="DG26" s="768" t="s">
        <v>497</v>
      </c>
      <c r="DH26" s="769"/>
      <c r="DI26" s="769"/>
      <c r="DJ26" s="769"/>
      <c r="DK26" s="770"/>
      <c r="DL26" s="768" t="s">
        <v>497</v>
      </c>
      <c r="DM26" s="769"/>
      <c r="DN26" s="769"/>
      <c r="DO26" s="769"/>
      <c r="DP26" s="770"/>
      <c r="DQ26" s="768" t="s">
        <v>497</v>
      </c>
      <c r="DR26" s="769"/>
      <c r="DS26" s="769"/>
      <c r="DT26" s="769"/>
      <c r="DU26" s="770"/>
      <c r="DV26" s="771"/>
      <c r="DW26" s="772"/>
      <c r="DX26" s="772"/>
      <c r="DY26" s="772"/>
      <c r="DZ26" s="773"/>
      <c r="EA26" s="235"/>
    </row>
    <row r="27" spans="1:131" s="236" customFormat="1" ht="26.25" customHeight="1" thickBot="1" x14ac:dyDescent="0.2">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5" t="s">
        <v>583</v>
      </c>
      <c r="BT27" s="756"/>
      <c r="BU27" s="756"/>
      <c r="BV27" s="756"/>
      <c r="BW27" s="756"/>
      <c r="BX27" s="756"/>
      <c r="BY27" s="756"/>
      <c r="BZ27" s="756"/>
      <c r="CA27" s="756"/>
      <c r="CB27" s="756"/>
      <c r="CC27" s="756"/>
      <c r="CD27" s="756"/>
      <c r="CE27" s="756"/>
      <c r="CF27" s="756"/>
      <c r="CG27" s="757"/>
      <c r="CH27" s="768">
        <v>-3</v>
      </c>
      <c r="CI27" s="769"/>
      <c r="CJ27" s="769"/>
      <c r="CK27" s="769"/>
      <c r="CL27" s="770"/>
      <c r="CM27" s="768">
        <v>247</v>
      </c>
      <c r="CN27" s="769"/>
      <c r="CO27" s="769"/>
      <c r="CP27" s="769"/>
      <c r="CQ27" s="770"/>
      <c r="CR27" s="768">
        <v>56</v>
      </c>
      <c r="CS27" s="769"/>
      <c r="CT27" s="769"/>
      <c r="CU27" s="769"/>
      <c r="CV27" s="770"/>
      <c r="CW27" s="768">
        <v>9</v>
      </c>
      <c r="CX27" s="769"/>
      <c r="CY27" s="769"/>
      <c r="CZ27" s="769"/>
      <c r="DA27" s="770"/>
      <c r="DB27" s="768" t="s">
        <v>497</v>
      </c>
      <c r="DC27" s="769"/>
      <c r="DD27" s="769"/>
      <c r="DE27" s="769"/>
      <c r="DF27" s="770"/>
      <c r="DG27" s="768" t="s">
        <v>497</v>
      </c>
      <c r="DH27" s="769"/>
      <c r="DI27" s="769"/>
      <c r="DJ27" s="769"/>
      <c r="DK27" s="770"/>
      <c r="DL27" s="768" t="s">
        <v>497</v>
      </c>
      <c r="DM27" s="769"/>
      <c r="DN27" s="769"/>
      <c r="DO27" s="769"/>
      <c r="DP27" s="770"/>
      <c r="DQ27" s="768" t="s">
        <v>497</v>
      </c>
      <c r="DR27" s="769"/>
      <c r="DS27" s="769"/>
      <c r="DT27" s="769"/>
      <c r="DU27" s="770"/>
      <c r="DV27" s="771"/>
      <c r="DW27" s="772"/>
      <c r="DX27" s="772"/>
      <c r="DY27" s="772"/>
      <c r="DZ27" s="773"/>
      <c r="EA27" s="235"/>
    </row>
    <row r="28" spans="1:131" s="236" customFormat="1" ht="26.25" customHeight="1" thickTop="1" x14ac:dyDescent="0.15">
      <c r="A28" s="255">
        <v>1</v>
      </c>
      <c r="B28" s="718" t="s">
        <v>387</v>
      </c>
      <c r="C28" s="719"/>
      <c r="D28" s="719"/>
      <c r="E28" s="719"/>
      <c r="F28" s="719"/>
      <c r="G28" s="719"/>
      <c r="H28" s="719"/>
      <c r="I28" s="719"/>
      <c r="J28" s="719"/>
      <c r="K28" s="719"/>
      <c r="L28" s="719"/>
      <c r="M28" s="719"/>
      <c r="N28" s="719"/>
      <c r="O28" s="719"/>
      <c r="P28" s="720"/>
      <c r="Q28" s="815">
        <v>529601</v>
      </c>
      <c r="R28" s="816"/>
      <c r="S28" s="816"/>
      <c r="T28" s="816"/>
      <c r="U28" s="816"/>
      <c r="V28" s="816">
        <v>521950</v>
      </c>
      <c r="W28" s="816"/>
      <c r="X28" s="816"/>
      <c r="Y28" s="816"/>
      <c r="Z28" s="816"/>
      <c r="AA28" s="816">
        <v>7651</v>
      </c>
      <c r="AB28" s="816"/>
      <c r="AC28" s="816"/>
      <c r="AD28" s="816"/>
      <c r="AE28" s="817"/>
      <c r="AF28" s="818">
        <v>7651</v>
      </c>
      <c r="AG28" s="816"/>
      <c r="AH28" s="816"/>
      <c r="AI28" s="816"/>
      <c r="AJ28" s="819"/>
      <c r="AK28" s="820"/>
      <c r="AL28" s="811"/>
      <c r="AM28" s="811"/>
      <c r="AN28" s="811"/>
      <c r="AO28" s="811"/>
      <c r="AP28" s="811"/>
      <c r="AQ28" s="811"/>
      <c r="AR28" s="811"/>
      <c r="AS28" s="811"/>
      <c r="AT28" s="811"/>
      <c r="AU28" s="811"/>
      <c r="AV28" s="811"/>
      <c r="AW28" s="811"/>
      <c r="AX28" s="811"/>
      <c r="AY28" s="811"/>
      <c r="AZ28" s="812"/>
      <c r="BA28" s="812"/>
      <c r="BB28" s="812"/>
      <c r="BC28" s="812"/>
      <c r="BD28" s="812"/>
      <c r="BE28" s="813"/>
      <c r="BF28" s="813"/>
      <c r="BG28" s="813"/>
      <c r="BH28" s="813"/>
      <c r="BI28" s="814"/>
      <c r="BJ28" s="241"/>
      <c r="BK28" s="241"/>
      <c r="BL28" s="241"/>
      <c r="BM28" s="241"/>
      <c r="BN28" s="241"/>
      <c r="BO28" s="254"/>
      <c r="BP28" s="254"/>
      <c r="BQ28" s="251">
        <v>22</v>
      </c>
      <c r="BR28" s="252"/>
      <c r="BS28" s="755" t="s">
        <v>584</v>
      </c>
      <c r="BT28" s="756"/>
      <c r="BU28" s="756"/>
      <c r="BV28" s="756"/>
      <c r="BW28" s="756"/>
      <c r="BX28" s="756"/>
      <c r="BY28" s="756"/>
      <c r="BZ28" s="756"/>
      <c r="CA28" s="756"/>
      <c r="CB28" s="756"/>
      <c r="CC28" s="756"/>
      <c r="CD28" s="756"/>
      <c r="CE28" s="756"/>
      <c r="CF28" s="756"/>
      <c r="CG28" s="757"/>
      <c r="CH28" s="768">
        <v>-57</v>
      </c>
      <c r="CI28" s="769"/>
      <c r="CJ28" s="769"/>
      <c r="CK28" s="769"/>
      <c r="CL28" s="770"/>
      <c r="CM28" s="768">
        <v>23414</v>
      </c>
      <c r="CN28" s="769"/>
      <c r="CO28" s="769"/>
      <c r="CP28" s="769"/>
      <c r="CQ28" s="770"/>
      <c r="CR28" s="768">
        <v>7370</v>
      </c>
      <c r="CS28" s="769"/>
      <c r="CT28" s="769"/>
      <c r="CU28" s="769"/>
      <c r="CV28" s="770"/>
      <c r="CW28" s="768" t="s">
        <v>497</v>
      </c>
      <c r="CX28" s="769"/>
      <c r="CY28" s="769"/>
      <c r="CZ28" s="769"/>
      <c r="DA28" s="770"/>
      <c r="DB28" s="768" t="s">
        <v>497</v>
      </c>
      <c r="DC28" s="769"/>
      <c r="DD28" s="769"/>
      <c r="DE28" s="769"/>
      <c r="DF28" s="770"/>
      <c r="DG28" s="768" t="s">
        <v>497</v>
      </c>
      <c r="DH28" s="769"/>
      <c r="DI28" s="769"/>
      <c r="DJ28" s="769"/>
      <c r="DK28" s="770"/>
      <c r="DL28" s="768" t="s">
        <v>497</v>
      </c>
      <c r="DM28" s="769"/>
      <c r="DN28" s="769"/>
      <c r="DO28" s="769"/>
      <c r="DP28" s="770"/>
      <c r="DQ28" s="768" t="s">
        <v>497</v>
      </c>
      <c r="DR28" s="769"/>
      <c r="DS28" s="769"/>
      <c r="DT28" s="769"/>
      <c r="DU28" s="770"/>
      <c r="DV28" s="771"/>
      <c r="DW28" s="772"/>
      <c r="DX28" s="772"/>
      <c r="DY28" s="772"/>
      <c r="DZ28" s="773"/>
      <c r="EA28" s="235"/>
    </row>
    <row r="29" spans="1:131" s="236" customFormat="1" ht="26.25" customHeight="1" x14ac:dyDescent="0.15">
      <c r="A29" s="255">
        <v>2</v>
      </c>
      <c r="B29" s="742" t="s">
        <v>388</v>
      </c>
      <c r="C29" s="743"/>
      <c r="D29" s="743"/>
      <c r="E29" s="743"/>
      <c r="F29" s="743"/>
      <c r="G29" s="743"/>
      <c r="H29" s="743"/>
      <c r="I29" s="743"/>
      <c r="J29" s="743"/>
      <c r="K29" s="743"/>
      <c r="L29" s="743"/>
      <c r="M29" s="743"/>
      <c r="N29" s="743"/>
      <c r="O29" s="743"/>
      <c r="P29" s="744"/>
      <c r="Q29" s="745">
        <v>75066</v>
      </c>
      <c r="R29" s="746"/>
      <c r="S29" s="746"/>
      <c r="T29" s="746"/>
      <c r="U29" s="746"/>
      <c r="V29" s="746">
        <v>66971</v>
      </c>
      <c r="W29" s="746"/>
      <c r="X29" s="746"/>
      <c r="Y29" s="746"/>
      <c r="Z29" s="746"/>
      <c r="AA29" s="746">
        <v>8095</v>
      </c>
      <c r="AB29" s="746"/>
      <c r="AC29" s="746"/>
      <c r="AD29" s="746"/>
      <c r="AE29" s="747"/>
      <c r="AF29" s="821">
        <v>42572</v>
      </c>
      <c r="AG29" s="746"/>
      <c r="AH29" s="746"/>
      <c r="AI29" s="746"/>
      <c r="AJ29" s="822"/>
      <c r="AK29" s="825">
        <v>122</v>
      </c>
      <c r="AL29" s="826"/>
      <c r="AM29" s="826"/>
      <c r="AN29" s="826"/>
      <c r="AO29" s="826"/>
      <c r="AP29" s="826">
        <v>136536</v>
      </c>
      <c r="AQ29" s="826"/>
      <c r="AR29" s="826"/>
      <c r="AS29" s="826"/>
      <c r="AT29" s="826"/>
      <c r="AU29" s="826">
        <v>1502</v>
      </c>
      <c r="AV29" s="826"/>
      <c r="AW29" s="826"/>
      <c r="AX29" s="826"/>
      <c r="AY29" s="826"/>
      <c r="AZ29" s="827" t="s">
        <v>497</v>
      </c>
      <c r="BA29" s="827"/>
      <c r="BB29" s="827"/>
      <c r="BC29" s="827"/>
      <c r="BD29" s="827"/>
      <c r="BE29" s="823" t="s">
        <v>389</v>
      </c>
      <c r="BF29" s="823"/>
      <c r="BG29" s="823"/>
      <c r="BH29" s="823"/>
      <c r="BI29" s="824"/>
      <c r="BJ29" s="241"/>
      <c r="BK29" s="241"/>
      <c r="BL29" s="241"/>
      <c r="BM29" s="241"/>
      <c r="BN29" s="241"/>
      <c r="BO29" s="254"/>
      <c r="BP29" s="254"/>
      <c r="BQ29" s="251">
        <v>23</v>
      </c>
      <c r="BR29" s="252"/>
      <c r="BS29" s="755" t="s">
        <v>585</v>
      </c>
      <c r="BT29" s="756"/>
      <c r="BU29" s="756"/>
      <c r="BV29" s="756"/>
      <c r="BW29" s="756"/>
      <c r="BX29" s="756"/>
      <c r="BY29" s="756"/>
      <c r="BZ29" s="756"/>
      <c r="CA29" s="756"/>
      <c r="CB29" s="756"/>
      <c r="CC29" s="756"/>
      <c r="CD29" s="756"/>
      <c r="CE29" s="756"/>
      <c r="CF29" s="756"/>
      <c r="CG29" s="757"/>
      <c r="CH29" s="768">
        <v>8</v>
      </c>
      <c r="CI29" s="769"/>
      <c r="CJ29" s="769"/>
      <c r="CK29" s="769"/>
      <c r="CL29" s="770"/>
      <c r="CM29" s="768">
        <v>1113</v>
      </c>
      <c r="CN29" s="769"/>
      <c r="CO29" s="769"/>
      <c r="CP29" s="769"/>
      <c r="CQ29" s="770"/>
      <c r="CR29" s="768">
        <v>200</v>
      </c>
      <c r="CS29" s="769"/>
      <c r="CT29" s="769"/>
      <c r="CU29" s="769"/>
      <c r="CV29" s="770"/>
      <c r="CW29" s="768">
        <v>36</v>
      </c>
      <c r="CX29" s="769"/>
      <c r="CY29" s="769"/>
      <c r="CZ29" s="769"/>
      <c r="DA29" s="770"/>
      <c r="DB29" s="768" t="s">
        <v>497</v>
      </c>
      <c r="DC29" s="769"/>
      <c r="DD29" s="769"/>
      <c r="DE29" s="769"/>
      <c r="DF29" s="770"/>
      <c r="DG29" s="768" t="s">
        <v>497</v>
      </c>
      <c r="DH29" s="769"/>
      <c r="DI29" s="769"/>
      <c r="DJ29" s="769"/>
      <c r="DK29" s="770"/>
      <c r="DL29" s="768" t="s">
        <v>497</v>
      </c>
      <c r="DM29" s="769"/>
      <c r="DN29" s="769"/>
      <c r="DO29" s="769"/>
      <c r="DP29" s="770"/>
      <c r="DQ29" s="768" t="s">
        <v>497</v>
      </c>
      <c r="DR29" s="769"/>
      <c r="DS29" s="769"/>
      <c r="DT29" s="769"/>
      <c r="DU29" s="770"/>
      <c r="DV29" s="771"/>
      <c r="DW29" s="772"/>
      <c r="DX29" s="772"/>
      <c r="DY29" s="772"/>
      <c r="DZ29" s="773"/>
      <c r="EA29" s="235"/>
    </row>
    <row r="30" spans="1:131" s="236" customFormat="1" ht="26.25" customHeight="1" x14ac:dyDescent="0.15">
      <c r="A30" s="255">
        <v>3</v>
      </c>
      <c r="B30" s="742" t="s">
        <v>390</v>
      </c>
      <c r="C30" s="743"/>
      <c r="D30" s="743"/>
      <c r="E30" s="743"/>
      <c r="F30" s="743"/>
      <c r="G30" s="743"/>
      <c r="H30" s="743"/>
      <c r="I30" s="743"/>
      <c r="J30" s="743"/>
      <c r="K30" s="743"/>
      <c r="L30" s="743"/>
      <c r="M30" s="743"/>
      <c r="N30" s="743"/>
      <c r="O30" s="743"/>
      <c r="P30" s="744"/>
      <c r="Q30" s="745">
        <v>12681</v>
      </c>
      <c r="R30" s="746"/>
      <c r="S30" s="746"/>
      <c r="T30" s="746"/>
      <c r="U30" s="746"/>
      <c r="V30" s="746">
        <v>11456</v>
      </c>
      <c r="W30" s="746"/>
      <c r="X30" s="746"/>
      <c r="Y30" s="746"/>
      <c r="Z30" s="746"/>
      <c r="AA30" s="746">
        <v>1225</v>
      </c>
      <c r="AB30" s="746"/>
      <c r="AC30" s="746"/>
      <c r="AD30" s="746"/>
      <c r="AE30" s="747"/>
      <c r="AF30" s="821">
        <v>29402</v>
      </c>
      <c r="AG30" s="746"/>
      <c r="AH30" s="746"/>
      <c r="AI30" s="746"/>
      <c r="AJ30" s="822"/>
      <c r="AK30" s="825">
        <v>3000</v>
      </c>
      <c r="AL30" s="826"/>
      <c r="AM30" s="826"/>
      <c r="AN30" s="826"/>
      <c r="AO30" s="826"/>
      <c r="AP30" s="826">
        <v>21338</v>
      </c>
      <c r="AQ30" s="826"/>
      <c r="AR30" s="826"/>
      <c r="AS30" s="826"/>
      <c r="AT30" s="826"/>
      <c r="AU30" s="826" t="s">
        <v>497</v>
      </c>
      <c r="AV30" s="826"/>
      <c r="AW30" s="826"/>
      <c r="AX30" s="826"/>
      <c r="AY30" s="826"/>
      <c r="AZ30" s="827" t="s">
        <v>497</v>
      </c>
      <c r="BA30" s="827"/>
      <c r="BB30" s="827"/>
      <c r="BC30" s="827"/>
      <c r="BD30" s="827"/>
      <c r="BE30" s="823" t="s">
        <v>391</v>
      </c>
      <c r="BF30" s="823"/>
      <c r="BG30" s="823"/>
      <c r="BH30" s="823"/>
      <c r="BI30" s="824"/>
      <c r="BJ30" s="241"/>
      <c r="BK30" s="241"/>
      <c r="BL30" s="241"/>
      <c r="BM30" s="241"/>
      <c r="BN30" s="241"/>
      <c r="BO30" s="254"/>
      <c r="BP30" s="254"/>
      <c r="BQ30" s="251">
        <v>24</v>
      </c>
      <c r="BR30" s="252" t="s">
        <v>562</v>
      </c>
      <c r="BS30" s="755" t="s">
        <v>586</v>
      </c>
      <c r="BT30" s="756"/>
      <c r="BU30" s="756"/>
      <c r="BV30" s="756"/>
      <c r="BW30" s="756"/>
      <c r="BX30" s="756"/>
      <c r="BY30" s="756"/>
      <c r="BZ30" s="756"/>
      <c r="CA30" s="756"/>
      <c r="CB30" s="756"/>
      <c r="CC30" s="756"/>
      <c r="CD30" s="756"/>
      <c r="CE30" s="756"/>
      <c r="CF30" s="756"/>
      <c r="CG30" s="757"/>
      <c r="CH30" s="768">
        <v>14</v>
      </c>
      <c r="CI30" s="769"/>
      <c r="CJ30" s="769"/>
      <c r="CK30" s="769"/>
      <c r="CL30" s="770"/>
      <c r="CM30" s="768">
        <v>9463</v>
      </c>
      <c r="CN30" s="769"/>
      <c r="CO30" s="769"/>
      <c r="CP30" s="769"/>
      <c r="CQ30" s="770"/>
      <c r="CR30" s="768">
        <v>8046</v>
      </c>
      <c r="CS30" s="769"/>
      <c r="CT30" s="769"/>
      <c r="CU30" s="769"/>
      <c r="CV30" s="770"/>
      <c r="CW30" s="768">
        <v>2990</v>
      </c>
      <c r="CX30" s="769"/>
      <c r="CY30" s="769"/>
      <c r="CZ30" s="769"/>
      <c r="DA30" s="770"/>
      <c r="DB30" s="768" t="s">
        <v>497</v>
      </c>
      <c r="DC30" s="769"/>
      <c r="DD30" s="769"/>
      <c r="DE30" s="769"/>
      <c r="DF30" s="770"/>
      <c r="DG30" s="768">
        <v>6935</v>
      </c>
      <c r="DH30" s="769"/>
      <c r="DI30" s="769"/>
      <c r="DJ30" s="769"/>
      <c r="DK30" s="770"/>
      <c r="DL30" s="768" t="s">
        <v>497</v>
      </c>
      <c r="DM30" s="769"/>
      <c r="DN30" s="769"/>
      <c r="DO30" s="769"/>
      <c r="DP30" s="770"/>
      <c r="DQ30" s="768" t="s">
        <v>497</v>
      </c>
      <c r="DR30" s="769"/>
      <c r="DS30" s="769"/>
      <c r="DT30" s="769"/>
      <c r="DU30" s="770"/>
      <c r="DV30" s="771"/>
      <c r="DW30" s="772"/>
      <c r="DX30" s="772"/>
      <c r="DY30" s="772"/>
      <c r="DZ30" s="773"/>
      <c r="EA30" s="235"/>
    </row>
    <row r="31" spans="1:131" s="236" customFormat="1" ht="26.25" customHeight="1" x14ac:dyDescent="0.15">
      <c r="A31" s="255">
        <v>4</v>
      </c>
      <c r="B31" s="742" t="s">
        <v>392</v>
      </c>
      <c r="C31" s="743"/>
      <c r="D31" s="743"/>
      <c r="E31" s="743"/>
      <c r="F31" s="743"/>
      <c r="G31" s="743"/>
      <c r="H31" s="743"/>
      <c r="I31" s="743"/>
      <c r="J31" s="743"/>
      <c r="K31" s="743"/>
      <c r="L31" s="743"/>
      <c r="M31" s="743"/>
      <c r="N31" s="743"/>
      <c r="O31" s="743"/>
      <c r="P31" s="744"/>
      <c r="Q31" s="745">
        <v>45461</v>
      </c>
      <c r="R31" s="746"/>
      <c r="S31" s="746"/>
      <c r="T31" s="746"/>
      <c r="U31" s="746"/>
      <c r="V31" s="746">
        <v>48543</v>
      </c>
      <c r="W31" s="746"/>
      <c r="X31" s="746"/>
      <c r="Y31" s="746"/>
      <c r="Z31" s="746"/>
      <c r="AA31" s="746">
        <v>-3081</v>
      </c>
      <c r="AB31" s="746"/>
      <c r="AC31" s="746"/>
      <c r="AD31" s="746"/>
      <c r="AE31" s="747"/>
      <c r="AF31" s="821" t="s">
        <v>393</v>
      </c>
      <c r="AG31" s="746"/>
      <c r="AH31" s="746"/>
      <c r="AI31" s="746"/>
      <c r="AJ31" s="822"/>
      <c r="AK31" s="825">
        <v>13348</v>
      </c>
      <c r="AL31" s="826"/>
      <c r="AM31" s="826"/>
      <c r="AN31" s="826"/>
      <c r="AO31" s="826"/>
      <c r="AP31" s="826">
        <v>29769</v>
      </c>
      <c r="AQ31" s="826"/>
      <c r="AR31" s="826"/>
      <c r="AS31" s="826"/>
      <c r="AT31" s="826"/>
      <c r="AU31" s="826">
        <v>16730</v>
      </c>
      <c r="AV31" s="826"/>
      <c r="AW31" s="826"/>
      <c r="AX31" s="826"/>
      <c r="AY31" s="826"/>
      <c r="AZ31" s="827" t="s">
        <v>497</v>
      </c>
      <c r="BA31" s="827"/>
      <c r="BB31" s="827"/>
      <c r="BC31" s="827"/>
      <c r="BD31" s="827"/>
      <c r="BE31" s="823" t="s">
        <v>391</v>
      </c>
      <c r="BF31" s="823"/>
      <c r="BG31" s="823"/>
      <c r="BH31" s="823"/>
      <c r="BI31" s="824"/>
      <c r="BJ31" s="241"/>
      <c r="BK31" s="241"/>
      <c r="BL31" s="241"/>
      <c r="BM31" s="241"/>
      <c r="BN31" s="241"/>
      <c r="BO31" s="254"/>
      <c r="BP31" s="254"/>
      <c r="BQ31" s="251">
        <v>25</v>
      </c>
      <c r="BR31" s="252"/>
      <c r="BS31" s="755" t="s">
        <v>587</v>
      </c>
      <c r="BT31" s="756"/>
      <c r="BU31" s="756"/>
      <c r="BV31" s="756"/>
      <c r="BW31" s="756"/>
      <c r="BX31" s="756"/>
      <c r="BY31" s="756"/>
      <c r="BZ31" s="756"/>
      <c r="CA31" s="756"/>
      <c r="CB31" s="756"/>
      <c r="CC31" s="756"/>
      <c r="CD31" s="756"/>
      <c r="CE31" s="756"/>
      <c r="CF31" s="756"/>
      <c r="CG31" s="757"/>
      <c r="CH31" s="768">
        <v>51</v>
      </c>
      <c r="CI31" s="769"/>
      <c r="CJ31" s="769"/>
      <c r="CK31" s="769"/>
      <c r="CL31" s="770"/>
      <c r="CM31" s="768">
        <v>1072</v>
      </c>
      <c r="CN31" s="769"/>
      <c r="CO31" s="769"/>
      <c r="CP31" s="769"/>
      <c r="CQ31" s="770"/>
      <c r="CR31" s="768">
        <v>200</v>
      </c>
      <c r="CS31" s="769"/>
      <c r="CT31" s="769"/>
      <c r="CU31" s="769"/>
      <c r="CV31" s="770"/>
      <c r="CW31" s="768" t="s">
        <v>497</v>
      </c>
      <c r="CX31" s="769"/>
      <c r="CY31" s="769"/>
      <c r="CZ31" s="769"/>
      <c r="DA31" s="770"/>
      <c r="DB31" s="768" t="s">
        <v>497</v>
      </c>
      <c r="DC31" s="769"/>
      <c r="DD31" s="769"/>
      <c r="DE31" s="769"/>
      <c r="DF31" s="770"/>
      <c r="DG31" s="768" t="s">
        <v>497</v>
      </c>
      <c r="DH31" s="769"/>
      <c r="DI31" s="769"/>
      <c r="DJ31" s="769"/>
      <c r="DK31" s="770"/>
      <c r="DL31" s="768" t="s">
        <v>497</v>
      </c>
      <c r="DM31" s="769"/>
      <c r="DN31" s="769"/>
      <c r="DO31" s="769"/>
      <c r="DP31" s="770"/>
      <c r="DQ31" s="768" t="s">
        <v>497</v>
      </c>
      <c r="DR31" s="769"/>
      <c r="DS31" s="769"/>
      <c r="DT31" s="769"/>
      <c r="DU31" s="770"/>
      <c r="DV31" s="771"/>
      <c r="DW31" s="772"/>
      <c r="DX31" s="772"/>
      <c r="DY31" s="772"/>
      <c r="DZ31" s="773"/>
      <c r="EA31" s="235"/>
    </row>
    <row r="32" spans="1:131" s="236" customFormat="1" ht="26.25" customHeight="1" x14ac:dyDescent="0.15">
      <c r="A32" s="255">
        <v>5</v>
      </c>
      <c r="B32" s="742" t="s">
        <v>394</v>
      </c>
      <c r="C32" s="743"/>
      <c r="D32" s="743"/>
      <c r="E32" s="743"/>
      <c r="F32" s="743"/>
      <c r="G32" s="743"/>
      <c r="H32" s="743"/>
      <c r="I32" s="743"/>
      <c r="J32" s="743"/>
      <c r="K32" s="743"/>
      <c r="L32" s="743"/>
      <c r="M32" s="743"/>
      <c r="N32" s="743"/>
      <c r="O32" s="743"/>
      <c r="P32" s="744"/>
      <c r="Q32" s="745">
        <v>8304</v>
      </c>
      <c r="R32" s="746"/>
      <c r="S32" s="746"/>
      <c r="T32" s="746"/>
      <c r="U32" s="746"/>
      <c r="V32" s="746">
        <v>9283</v>
      </c>
      <c r="W32" s="746"/>
      <c r="X32" s="746"/>
      <c r="Y32" s="746"/>
      <c r="Z32" s="746"/>
      <c r="AA32" s="746">
        <v>-978</v>
      </c>
      <c r="AB32" s="746"/>
      <c r="AC32" s="746"/>
      <c r="AD32" s="746"/>
      <c r="AE32" s="747"/>
      <c r="AF32" s="821">
        <v>77127</v>
      </c>
      <c r="AG32" s="746"/>
      <c r="AH32" s="746"/>
      <c r="AI32" s="746"/>
      <c r="AJ32" s="822"/>
      <c r="AK32" s="825" t="s">
        <v>497</v>
      </c>
      <c r="AL32" s="826"/>
      <c r="AM32" s="826"/>
      <c r="AN32" s="826"/>
      <c r="AO32" s="826"/>
      <c r="AP32" s="826" t="s">
        <v>497</v>
      </c>
      <c r="AQ32" s="826"/>
      <c r="AR32" s="826"/>
      <c r="AS32" s="826"/>
      <c r="AT32" s="826"/>
      <c r="AU32" s="826" t="s">
        <v>497</v>
      </c>
      <c r="AV32" s="826"/>
      <c r="AW32" s="826"/>
      <c r="AX32" s="826"/>
      <c r="AY32" s="826"/>
      <c r="AZ32" s="827" t="s">
        <v>497</v>
      </c>
      <c r="BA32" s="827"/>
      <c r="BB32" s="827"/>
      <c r="BC32" s="827"/>
      <c r="BD32" s="827"/>
      <c r="BE32" s="823" t="s">
        <v>389</v>
      </c>
      <c r="BF32" s="823"/>
      <c r="BG32" s="823"/>
      <c r="BH32" s="823"/>
      <c r="BI32" s="824"/>
      <c r="BJ32" s="241"/>
      <c r="BK32" s="241"/>
      <c r="BL32" s="241"/>
      <c r="BM32" s="241"/>
      <c r="BN32" s="241"/>
      <c r="BO32" s="254"/>
      <c r="BP32" s="254"/>
      <c r="BQ32" s="251">
        <v>26</v>
      </c>
      <c r="BR32" s="252"/>
      <c r="BS32" s="755" t="s">
        <v>588</v>
      </c>
      <c r="BT32" s="756"/>
      <c r="BU32" s="756"/>
      <c r="BV32" s="756"/>
      <c r="BW32" s="756"/>
      <c r="BX32" s="756"/>
      <c r="BY32" s="756"/>
      <c r="BZ32" s="756"/>
      <c r="CA32" s="756"/>
      <c r="CB32" s="756"/>
      <c r="CC32" s="756"/>
      <c r="CD32" s="756"/>
      <c r="CE32" s="756"/>
      <c r="CF32" s="756"/>
      <c r="CG32" s="757"/>
      <c r="CH32" s="768">
        <v>-217</v>
      </c>
      <c r="CI32" s="769"/>
      <c r="CJ32" s="769"/>
      <c r="CK32" s="769"/>
      <c r="CL32" s="770"/>
      <c r="CM32" s="768">
        <v>8176</v>
      </c>
      <c r="CN32" s="769"/>
      <c r="CO32" s="769"/>
      <c r="CP32" s="769"/>
      <c r="CQ32" s="770"/>
      <c r="CR32" s="768">
        <v>23</v>
      </c>
      <c r="CS32" s="769"/>
      <c r="CT32" s="769"/>
      <c r="CU32" s="769"/>
      <c r="CV32" s="770"/>
      <c r="CW32" s="768" t="s">
        <v>497</v>
      </c>
      <c r="CX32" s="769"/>
      <c r="CY32" s="769"/>
      <c r="CZ32" s="769"/>
      <c r="DA32" s="770"/>
      <c r="DB32" s="768" t="s">
        <v>497</v>
      </c>
      <c r="DC32" s="769"/>
      <c r="DD32" s="769"/>
      <c r="DE32" s="769"/>
      <c r="DF32" s="770"/>
      <c r="DG32" s="768" t="s">
        <v>497</v>
      </c>
      <c r="DH32" s="769"/>
      <c r="DI32" s="769"/>
      <c r="DJ32" s="769"/>
      <c r="DK32" s="770"/>
      <c r="DL32" s="768" t="s">
        <v>497</v>
      </c>
      <c r="DM32" s="769"/>
      <c r="DN32" s="769"/>
      <c r="DO32" s="769"/>
      <c r="DP32" s="770"/>
      <c r="DQ32" s="768" t="s">
        <v>497</v>
      </c>
      <c r="DR32" s="769"/>
      <c r="DS32" s="769"/>
      <c r="DT32" s="769"/>
      <c r="DU32" s="770"/>
      <c r="DV32" s="771"/>
      <c r="DW32" s="772"/>
      <c r="DX32" s="772"/>
      <c r="DY32" s="772"/>
      <c r="DZ32" s="773"/>
      <c r="EA32" s="235"/>
    </row>
    <row r="33" spans="1:131" s="236" customFormat="1" ht="26.25" customHeight="1" x14ac:dyDescent="0.15">
      <c r="A33" s="255">
        <v>6</v>
      </c>
      <c r="B33" s="742" t="s">
        <v>395</v>
      </c>
      <c r="C33" s="743"/>
      <c r="D33" s="743"/>
      <c r="E33" s="743"/>
      <c r="F33" s="743"/>
      <c r="G33" s="743"/>
      <c r="H33" s="743"/>
      <c r="I33" s="743"/>
      <c r="J33" s="743"/>
      <c r="K33" s="743"/>
      <c r="L33" s="743"/>
      <c r="M33" s="743"/>
      <c r="N33" s="743"/>
      <c r="O33" s="743"/>
      <c r="P33" s="744"/>
      <c r="Q33" s="745">
        <v>32866</v>
      </c>
      <c r="R33" s="746"/>
      <c r="S33" s="746"/>
      <c r="T33" s="746"/>
      <c r="U33" s="746"/>
      <c r="V33" s="746">
        <v>25277</v>
      </c>
      <c r="W33" s="746"/>
      <c r="X33" s="746"/>
      <c r="Y33" s="746"/>
      <c r="Z33" s="746"/>
      <c r="AA33" s="746">
        <v>7589</v>
      </c>
      <c r="AB33" s="746"/>
      <c r="AC33" s="746"/>
      <c r="AD33" s="746"/>
      <c r="AE33" s="747"/>
      <c r="AF33" s="821">
        <v>6354</v>
      </c>
      <c r="AG33" s="746"/>
      <c r="AH33" s="746"/>
      <c r="AI33" s="746"/>
      <c r="AJ33" s="822"/>
      <c r="AK33" s="825">
        <v>1975</v>
      </c>
      <c r="AL33" s="826"/>
      <c r="AM33" s="826"/>
      <c r="AN33" s="826"/>
      <c r="AO33" s="826"/>
      <c r="AP33" s="826">
        <v>51798</v>
      </c>
      <c r="AQ33" s="826"/>
      <c r="AR33" s="826"/>
      <c r="AS33" s="826"/>
      <c r="AT33" s="826"/>
      <c r="AU33" s="826">
        <v>28386</v>
      </c>
      <c r="AV33" s="826"/>
      <c r="AW33" s="826"/>
      <c r="AX33" s="826"/>
      <c r="AY33" s="826"/>
      <c r="AZ33" s="827" t="s">
        <v>497</v>
      </c>
      <c r="BA33" s="827"/>
      <c r="BB33" s="827"/>
      <c r="BC33" s="827"/>
      <c r="BD33" s="827"/>
      <c r="BE33" s="823" t="s">
        <v>396</v>
      </c>
      <c r="BF33" s="823"/>
      <c r="BG33" s="823"/>
      <c r="BH33" s="823"/>
      <c r="BI33" s="824"/>
      <c r="BJ33" s="241"/>
      <c r="BK33" s="241"/>
      <c r="BL33" s="241"/>
      <c r="BM33" s="241"/>
      <c r="BN33" s="241"/>
      <c r="BO33" s="254"/>
      <c r="BP33" s="254"/>
      <c r="BQ33" s="251">
        <v>27</v>
      </c>
      <c r="BR33" s="252" t="s">
        <v>562</v>
      </c>
      <c r="BS33" s="755" t="s">
        <v>589</v>
      </c>
      <c r="BT33" s="756"/>
      <c r="BU33" s="756"/>
      <c r="BV33" s="756"/>
      <c r="BW33" s="756"/>
      <c r="BX33" s="756"/>
      <c r="BY33" s="756"/>
      <c r="BZ33" s="756"/>
      <c r="CA33" s="756"/>
      <c r="CB33" s="756"/>
      <c r="CC33" s="756"/>
      <c r="CD33" s="756"/>
      <c r="CE33" s="756"/>
      <c r="CF33" s="756"/>
      <c r="CG33" s="757"/>
      <c r="CH33" s="768">
        <v>58</v>
      </c>
      <c r="CI33" s="769"/>
      <c r="CJ33" s="769"/>
      <c r="CK33" s="769"/>
      <c r="CL33" s="770"/>
      <c r="CM33" s="768">
        <v>10702</v>
      </c>
      <c r="CN33" s="769"/>
      <c r="CO33" s="769"/>
      <c r="CP33" s="769"/>
      <c r="CQ33" s="770"/>
      <c r="CR33" s="768">
        <v>10</v>
      </c>
      <c r="CS33" s="769"/>
      <c r="CT33" s="769"/>
      <c r="CU33" s="769"/>
      <c r="CV33" s="770"/>
      <c r="CW33" s="768">
        <v>8</v>
      </c>
      <c r="CX33" s="769"/>
      <c r="CY33" s="769"/>
      <c r="CZ33" s="769"/>
      <c r="DA33" s="770"/>
      <c r="DB33" s="768">
        <v>1930</v>
      </c>
      <c r="DC33" s="769"/>
      <c r="DD33" s="769"/>
      <c r="DE33" s="769"/>
      <c r="DF33" s="770"/>
      <c r="DG33" s="768">
        <v>4184</v>
      </c>
      <c r="DH33" s="769"/>
      <c r="DI33" s="769"/>
      <c r="DJ33" s="769"/>
      <c r="DK33" s="770"/>
      <c r="DL33" s="768" t="s">
        <v>497</v>
      </c>
      <c r="DM33" s="769"/>
      <c r="DN33" s="769"/>
      <c r="DO33" s="769"/>
      <c r="DP33" s="770"/>
      <c r="DQ33" s="768" t="s">
        <v>497</v>
      </c>
      <c r="DR33" s="769"/>
      <c r="DS33" s="769"/>
      <c r="DT33" s="769"/>
      <c r="DU33" s="770"/>
      <c r="DV33" s="771"/>
      <c r="DW33" s="772"/>
      <c r="DX33" s="772"/>
      <c r="DY33" s="772"/>
      <c r="DZ33" s="773"/>
      <c r="EA33" s="235"/>
    </row>
    <row r="34" spans="1:131" s="236" customFormat="1" ht="26.25" customHeight="1" x14ac:dyDescent="0.15">
      <c r="A34" s="255">
        <v>7</v>
      </c>
      <c r="B34" s="742" t="s">
        <v>397</v>
      </c>
      <c r="C34" s="743"/>
      <c r="D34" s="743"/>
      <c r="E34" s="743"/>
      <c r="F34" s="743"/>
      <c r="G34" s="743"/>
      <c r="H34" s="743"/>
      <c r="I34" s="743"/>
      <c r="J34" s="743"/>
      <c r="K34" s="743"/>
      <c r="L34" s="743"/>
      <c r="M34" s="743"/>
      <c r="N34" s="743"/>
      <c r="O34" s="743"/>
      <c r="P34" s="744"/>
      <c r="Q34" s="745">
        <v>3598</v>
      </c>
      <c r="R34" s="746"/>
      <c r="S34" s="746"/>
      <c r="T34" s="746"/>
      <c r="U34" s="746"/>
      <c r="V34" s="746">
        <v>1661</v>
      </c>
      <c r="W34" s="746"/>
      <c r="X34" s="746"/>
      <c r="Y34" s="746"/>
      <c r="Z34" s="746"/>
      <c r="AA34" s="746">
        <v>1937</v>
      </c>
      <c r="AB34" s="746"/>
      <c r="AC34" s="746"/>
      <c r="AD34" s="746"/>
      <c r="AE34" s="747"/>
      <c r="AF34" s="821">
        <v>1653</v>
      </c>
      <c r="AG34" s="746"/>
      <c r="AH34" s="746"/>
      <c r="AI34" s="746"/>
      <c r="AJ34" s="822"/>
      <c r="AK34" s="825" t="s">
        <v>497</v>
      </c>
      <c r="AL34" s="826"/>
      <c r="AM34" s="826"/>
      <c r="AN34" s="826"/>
      <c r="AO34" s="826"/>
      <c r="AP34" s="826">
        <v>6983</v>
      </c>
      <c r="AQ34" s="826"/>
      <c r="AR34" s="826"/>
      <c r="AS34" s="826"/>
      <c r="AT34" s="826"/>
      <c r="AU34" s="826" t="s">
        <v>497</v>
      </c>
      <c r="AV34" s="826"/>
      <c r="AW34" s="826"/>
      <c r="AX34" s="826"/>
      <c r="AY34" s="826"/>
      <c r="AZ34" s="827" t="s">
        <v>497</v>
      </c>
      <c r="BA34" s="827"/>
      <c r="BB34" s="827"/>
      <c r="BC34" s="827"/>
      <c r="BD34" s="827"/>
      <c r="BE34" s="823" t="s">
        <v>396</v>
      </c>
      <c r="BF34" s="823"/>
      <c r="BG34" s="823"/>
      <c r="BH34" s="823"/>
      <c r="BI34" s="824"/>
      <c r="BJ34" s="241"/>
      <c r="BK34" s="241"/>
      <c r="BL34" s="241"/>
      <c r="BM34" s="241"/>
      <c r="BN34" s="241"/>
      <c r="BO34" s="254"/>
      <c r="BP34" s="254"/>
      <c r="BQ34" s="251">
        <v>28</v>
      </c>
      <c r="BR34" s="252"/>
      <c r="BS34" s="755" t="s">
        <v>590</v>
      </c>
      <c r="BT34" s="756"/>
      <c r="BU34" s="756"/>
      <c r="BV34" s="756"/>
      <c r="BW34" s="756"/>
      <c r="BX34" s="756"/>
      <c r="BY34" s="756"/>
      <c r="BZ34" s="756"/>
      <c r="CA34" s="756"/>
      <c r="CB34" s="756"/>
      <c r="CC34" s="756"/>
      <c r="CD34" s="756"/>
      <c r="CE34" s="756"/>
      <c r="CF34" s="756"/>
      <c r="CG34" s="757"/>
      <c r="CH34" s="768">
        <v>15</v>
      </c>
      <c r="CI34" s="769"/>
      <c r="CJ34" s="769"/>
      <c r="CK34" s="769"/>
      <c r="CL34" s="770"/>
      <c r="CM34" s="768">
        <v>1421</v>
      </c>
      <c r="CN34" s="769"/>
      <c r="CO34" s="769"/>
      <c r="CP34" s="769"/>
      <c r="CQ34" s="770"/>
      <c r="CR34" s="768">
        <v>230</v>
      </c>
      <c r="CS34" s="769"/>
      <c r="CT34" s="769"/>
      <c r="CU34" s="769"/>
      <c r="CV34" s="770"/>
      <c r="CW34" s="768" t="s">
        <v>497</v>
      </c>
      <c r="CX34" s="769"/>
      <c r="CY34" s="769"/>
      <c r="CZ34" s="769"/>
      <c r="DA34" s="770"/>
      <c r="DB34" s="768" t="s">
        <v>497</v>
      </c>
      <c r="DC34" s="769"/>
      <c r="DD34" s="769"/>
      <c r="DE34" s="769"/>
      <c r="DF34" s="770"/>
      <c r="DG34" s="768" t="s">
        <v>497</v>
      </c>
      <c r="DH34" s="769"/>
      <c r="DI34" s="769"/>
      <c r="DJ34" s="769"/>
      <c r="DK34" s="770"/>
      <c r="DL34" s="768" t="s">
        <v>497</v>
      </c>
      <c r="DM34" s="769"/>
      <c r="DN34" s="769"/>
      <c r="DO34" s="769"/>
      <c r="DP34" s="770"/>
      <c r="DQ34" s="768" t="s">
        <v>497</v>
      </c>
      <c r="DR34" s="769"/>
      <c r="DS34" s="769"/>
      <c r="DT34" s="769"/>
      <c r="DU34" s="770"/>
      <c r="DV34" s="771"/>
      <c r="DW34" s="772"/>
      <c r="DX34" s="772"/>
      <c r="DY34" s="772"/>
      <c r="DZ34" s="773"/>
      <c r="EA34" s="235"/>
    </row>
    <row r="35" spans="1:131" s="236" customFormat="1" ht="26.25" customHeight="1" x14ac:dyDescent="0.15">
      <c r="A35" s="255">
        <v>8</v>
      </c>
      <c r="B35" s="742" t="s">
        <v>398</v>
      </c>
      <c r="C35" s="743"/>
      <c r="D35" s="743"/>
      <c r="E35" s="743"/>
      <c r="F35" s="743"/>
      <c r="G35" s="743"/>
      <c r="H35" s="743"/>
      <c r="I35" s="743"/>
      <c r="J35" s="743"/>
      <c r="K35" s="743"/>
      <c r="L35" s="743"/>
      <c r="M35" s="743"/>
      <c r="N35" s="743"/>
      <c r="O35" s="743"/>
      <c r="P35" s="744"/>
      <c r="Q35" s="745">
        <v>22296</v>
      </c>
      <c r="R35" s="746"/>
      <c r="S35" s="746"/>
      <c r="T35" s="746"/>
      <c r="U35" s="746"/>
      <c r="V35" s="746">
        <v>20479</v>
      </c>
      <c r="W35" s="746"/>
      <c r="X35" s="746"/>
      <c r="Y35" s="746"/>
      <c r="Z35" s="746"/>
      <c r="AA35" s="746">
        <v>1817</v>
      </c>
      <c r="AB35" s="746"/>
      <c r="AC35" s="746"/>
      <c r="AD35" s="746"/>
      <c r="AE35" s="747"/>
      <c r="AF35" s="821" t="s">
        <v>152</v>
      </c>
      <c r="AG35" s="746"/>
      <c r="AH35" s="746"/>
      <c r="AI35" s="746"/>
      <c r="AJ35" s="822"/>
      <c r="AK35" s="825">
        <v>1024</v>
      </c>
      <c r="AL35" s="826"/>
      <c r="AM35" s="826"/>
      <c r="AN35" s="826"/>
      <c r="AO35" s="826"/>
      <c r="AP35" s="826">
        <v>42527</v>
      </c>
      <c r="AQ35" s="826"/>
      <c r="AR35" s="826"/>
      <c r="AS35" s="826"/>
      <c r="AT35" s="826"/>
      <c r="AU35" s="826" t="s">
        <v>497</v>
      </c>
      <c r="AV35" s="826"/>
      <c r="AW35" s="826"/>
      <c r="AX35" s="826"/>
      <c r="AY35" s="826"/>
      <c r="AZ35" s="827" t="s">
        <v>497</v>
      </c>
      <c r="BA35" s="827"/>
      <c r="BB35" s="827"/>
      <c r="BC35" s="827"/>
      <c r="BD35" s="827"/>
      <c r="BE35" s="823" t="s">
        <v>396</v>
      </c>
      <c r="BF35" s="823"/>
      <c r="BG35" s="823"/>
      <c r="BH35" s="823"/>
      <c r="BI35" s="824"/>
      <c r="BJ35" s="241"/>
      <c r="BK35" s="241"/>
      <c r="BL35" s="241"/>
      <c r="BM35" s="241"/>
      <c r="BN35" s="241"/>
      <c r="BO35" s="254"/>
      <c r="BP35" s="254"/>
      <c r="BQ35" s="251">
        <v>29</v>
      </c>
      <c r="BR35" s="252"/>
      <c r="BS35" s="755" t="s">
        <v>591</v>
      </c>
      <c r="BT35" s="756"/>
      <c r="BU35" s="756"/>
      <c r="BV35" s="756"/>
      <c r="BW35" s="756"/>
      <c r="BX35" s="756"/>
      <c r="BY35" s="756"/>
      <c r="BZ35" s="756"/>
      <c r="CA35" s="756"/>
      <c r="CB35" s="756"/>
      <c r="CC35" s="756"/>
      <c r="CD35" s="756"/>
      <c r="CE35" s="756"/>
      <c r="CF35" s="756"/>
      <c r="CG35" s="757"/>
      <c r="CH35" s="768">
        <v>182</v>
      </c>
      <c r="CI35" s="769"/>
      <c r="CJ35" s="769"/>
      <c r="CK35" s="769"/>
      <c r="CL35" s="770"/>
      <c r="CM35" s="768">
        <v>-4084</v>
      </c>
      <c r="CN35" s="769"/>
      <c r="CO35" s="769"/>
      <c r="CP35" s="769"/>
      <c r="CQ35" s="770"/>
      <c r="CR35" s="768">
        <v>10</v>
      </c>
      <c r="CS35" s="769"/>
      <c r="CT35" s="769"/>
      <c r="CU35" s="769"/>
      <c r="CV35" s="770"/>
      <c r="CW35" s="768">
        <v>22</v>
      </c>
      <c r="CX35" s="769"/>
      <c r="CY35" s="769"/>
      <c r="CZ35" s="769"/>
      <c r="DA35" s="770"/>
      <c r="DB35" s="768">
        <v>19763</v>
      </c>
      <c r="DC35" s="769"/>
      <c r="DD35" s="769"/>
      <c r="DE35" s="769"/>
      <c r="DF35" s="770"/>
      <c r="DG35" s="768" t="s">
        <v>497</v>
      </c>
      <c r="DH35" s="769"/>
      <c r="DI35" s="769"/>
      <c r="DJ35" s="769"/>
      <c r="DK35" s="770"/>
      <c r="DL35" s="768" t="s">
        <v>497</v>
      </c>
      <c r="DM35" s="769"/>
      <c r="DN35" s="769"/>
      <c r="DO35" s="769"/>
      <c r="DP35" s="770"/>
      <c r="DQ35" s="768" t="s">
        <v>497</v>
      </c>
      <c r="DR35" s="769"/>
      <c r="DS35" s="769"/>
      <c r="DT35" s="769"/>
      <c r="DU35" s="770"/>
      <c r="DV35" s="771"/>
      <c r="DW35" s="772"/>
      <c r="DX35" s="772"/>
      <c r="DY35" s="772"/>
      <c r="DZ35" s="773"/>
      <c r="EA35" s="235"/>
    </row>
    <row r="36" spans="1:131" s="236" customFormat="1" ht="26.25" customHeight="1" x14ac:dyDescent="0.15">
      <c r="A36" s="255">
        <v>9</v>
      </c>
      <c r="B36" s="742" t="s">
        <v>399</v>
      </c>
      <c r="C36" s="743"/>
      <c r="D36" s="743"/>
      <c r="E36" s="743"/>
      <c r="F36" s="743"/>
      <c r="G36" s="743"/>
      <c r="H36" s="743"/>
      <c r="I36" s="743"/>
      <c r="J36" s="743"/>
      <c r="K36" s="743"/>
      <c r="L36" s="743"/>
      <c r="M36" s="743"/>
      <c r="N36" s="743"/>
      <c r="O36" s="743"/>
      <c r="P36" s="744"/>
      <c r="Q36" s="745">
        <v>5987</v>
      </c>
      <c r="R36" s="746"/>
      <c r="S36" s="746"/>
      <c r="T36" s="746"/>
      <c r="U36" s="746"/>
      <c r="V36" s="746">
        <v>363</v>
      </c>
      <c r="W36" s="746"/>
      <c r="X36" s="746"/>
      <c r="Y36" s="746"/>
      <c r="Z36" s="746"/>
      <c r="AA36" s="746">
        <v>5624</v>
      </c>
      <c r="AB36" s="746"/>
      <c r="AC36" s="746"/>
      <c r="AD36" s="746"/>
      <c r="AE36" s="747"/>
      <c r="AF36" s="821">
        <v>6127</v>
      </c>
      <c r="AG36" s="746"/>
      <c r="AH36" s="746"/>
      <c r="AI36" s="746"/>
      <c r="AJ36" s="822"/>
      <c r="AK36" s="825" t="s">
        <v>497</v>
      </c>
      <c r="AL36" s="826"/>
      <c r="AM36" s="826"/>
      <c r="AN36" s="826"/>
      <c r="AO36" s="826"/>
      <c r="AP36" s="826" t="s">
        <v>497</v>
      </c>
      <c r="AQ36" s="826"/>
      <c r="AR36" s="826"/>
      <c r="AS36" s="826"/>
      <c r="AT36" s="826"/>
      <c r="AU36" s="826" t="s">
        <v>497</v>
      </c>
      <c r="AV36" s="826"/>
      <c r="AW36" s="826"/>
      <c r="AX36" s="826"/>
      <c r="AY36" s="826"/>
      <c r="AZ36" s="827" t="s">
        <v>497</v>
      </c>
      <c r="BA36" s="827"/>
      <c r="BB36" s="827"/>
      <c r="BC36" s="827"/>
      <c r="BD36" s="827"/>
      <c r="BE36" s="823" t="s">
        <v>396</v>
      </c>
      <c r="BF36" s="823"/>
      <c r="BG36" s="823"/>
      <c r="BH36" s="823"/>
      <c r="BI36" s="824"/>
      <c r="BJ36" s="241"/>
      <c r="BK36" s="241"/>
      <c r="BL36" s="241"/>
      <c r="BM36" s="241"/>
      <c r="BN36" s="241"/>
      <c r="BO36" s="254"/>
      <c r="BP36" s="254"/>
      <c r="BQ36" s="251">
        <v>30</v>
      </c>
      <c r="BR36" s="252"/>
      <c r="BS36" s="755" t="s">
        <v>592</v>
      </c>
      <c r="BT36" s="756"/>
      <c r="BU36" s="756"/>
      <c r="BV36" s="756"/>
      <c r="BW36" s="756"/>
      <c r="BX36" s="756"/>
      <c r="BY36" s="756"/>
      <c r="BZ36" s="756"/>
      <c r="CA36" s="756"/>
      <c r="CB36" s="756"/>
      <c r="CC36" s="756"/>
      <c r="CD36" s="756"/>
      <c r="CE36" s="756"/>
      <c r="CF36" s="756"/>
      <c r="CG36" s="757"/>
      <c r="CH36" s="768" t="s">
        <v>595</v>
      </c>
      <c r="CI36" s="769"/>
      <c r="CJ36" s="769"/>
      <c r="CK36" s="769"/>
      <c r="CL36" s="770"/>
      <c r="CM36" s="768">
        <v>669</v>
      </c>
      <c r="CN36" s="769"/>
      <c r="CO36" s="769"/>
      <c r="CP36" s="769"/>
      <c r="CQ36" s="770"/>
      <c r="CR36" s="768">
        <v>400</v>
      </c>
      <c r="CS36" s="769"/>
      <c r="CT36" s="769"/>
      <c r="CU36" s="769"/>
      <c r="CV36" s="770"/>
      <c r="CW36" s="768">
        <v>3</v>
      </c>
      <c r="CX36" s="769"/>
      <c r="CY36" s="769"/>
      <c r="CZ36" s="769"/>
      <c r="DA36" s="770"/>
      <c r="DB36" s="768" t="s">
        <v>497</v>
      </c>
      <c r="DC36" s="769"/>
      <c r="DD36" s="769"/>
      <c r="DE36" s="769"/>
      <c r="DF36" s="770"/>
      <c r="DG36" s="768" t="s">
        <v>497</v>
      </c>
      <c r="DH36" s="769"/>
      <c r="DI36" s="769"/>
      <c r="DJ36" s="769"/>
      <c r="DK36" s="770"/>
      <c r="DL36" s="768" t="s">
        <v>497</v>
      </c>
      <c r="DM36" s="769"/>
      <c r="DN36" s="769"/>
      <c r="DO36" s="769"/>
      <c r="DP36" s="770"/>
      <c r="DQ36" s="768" t="s">
        <v>497</v>
      </c>
      <c r="DR36" s="769"/>
      <c r="DS36" s="769"/>
      <c r="DT36" s="769"/>
      <c r="DU36" s="770"/>
      <c r="DV36" s="771"/>
      <c r="DW36" s="772"/>
      <c r="DX36" s="772"/>
      <c r="DY36" s="772"/>
      <c r="DZ36" s="773"/>
      <c r="EA36" s="235"/>
    </row>
    <row r="37" spans="1:131" s="236" customFormat="1" ht="26.25" customHeight="1" x14ac:dyDescent="0.15">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5"/>
    </row>
    <row r="38" spans="1:131" s="236" customFormat="1" ht="26.25" customHeight="1" x14ac:dyDescent="0.15">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5"/>
    </row>
    <row r="39" spans="1:131" s="236" customFormat="1" ht="26.25" customHeight="1" x14ac:dyDescent="0.15">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5"/>
    </row>
    <row r="40" spans="1:131" s="236" customFormat="1" ht="26.25" customHeight="1" x14ac:dyDescent="0.15">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5"/>
    </row>
    <row r="41" spans="1:131" s="236" customFormat="1" ht="26.25" customHeight="1" x14ac:dyDescent="0.15">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5"/>
    </row>
    <row r="42" spans="1:131" s="236" customFormat="1" ht="26.25" customHeight="1" x14ac:dyDescent="0.15">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5"/>
    </row>
    <row r="43" spans="1:131" s="236" customFormat="1" ht="26.25" customHeight="1" x14ac:dyDescent="0.15">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5"/>
    </row>
    <row r="44" spans="1:131" s="236" customFormat="1" ht="26.25" customHeight="1" x14ac:dyDescent="0.15">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5"/>
    </row>
    <row r="45" spans="1:131" s="236" customFormat="1" ht="26.25" customHeight="1" x14ac:dyDescent="0.15">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5"/>
    </row>
    <row r="46" spans="1:131" s="236" customFormat="1" ht="26.25" customHeight="1" x14ac:dyDescent="0.15">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5"/>
    </row>
    <row r="47" spans="1:131" s="236" customFormat="1" ht="26.25" customHeight="1" x14ac:dyDescent="0.15">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5"/>
    </row>
    <row r="48" spans="1:131" s="236" customFormat="1" ht="26.25" customHeight="1" x14ac:dyDescent="0.15">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5"/>
    </row>
    <row r="49" spans="1:131" s="236" customFormat="1" ht="26.25" customHeight="1" x14ac:dyDescent="0.15">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5"/>
    </row>
    <row r="50" spans="1:131" s="236" customFormat="1" ht="26.25" customHeight="1" x14ac:dyDescent="0.15">
      <c r="A50" s="250">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5"/>
    </row>
    <row r="51" spans="1:131" s="236" customFormat="1" ht="26.25" customHeight="1" x14ac:dyDescent="0.15">
      <c r="A51" s="250">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5"/>
    </row>
    <row r="52" spans="1:131" s="236" customFormat="1" ht="26.25" customHeight="1" x14ac:dyDescent="0.15">
      <c r="A52" s="250">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5"/>
    </row>
    <row r="53" spans="1:131" s="236" customFormat="1" ht="26.25" customHeight="1" x14ac:dyDescent="0.15">
      <c r="A53" s="250">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5"/>
    </row>
    <row r="54" spans="1:131" s="236" customFormat="1" ht="26.25" customHeight="1" x14ac:dyDescent="0.15">
      <c r="A54" s="250">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15">
      <c r="A55" s="250">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15">
      <c r="A56" s="250">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15">
      <c r="A57" s="250">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15">
      <c r="A58" s="250">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15">
      <c r="A59" s="250">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15">
      <c r="A60" s="250">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
      <c r="A61" s="250">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15">
      <c r="A62" s="250">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400</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
      <c r="A63" s="253" t="s">
        <v>375</v>
      </c>
      <c r="B63" s="783" t="s">
        <v>401</v>
      </c>
      <c r="C63" s="784"/>
      <c r="D63" s="784"/>
      <c r="E63" s="784"/>
      <c r="F63" s="784"/>
      <c r="G63" s="784"/>
      <c r="H63" s="784"/>
      <c r="I63" s="784"/>
      <c r="J63" s="784"/>
      <c r="K63" s="784"/>
      <c r="L63" s="784"/>
      <c r="M63" s="784"/>
      <c r="N63" s="784"/>
      <c r="O63" s="784"/>
      <c r="P63" s="785"/>
      <c r="Q63" s="833"/>
      <c r="R63" s="834"/>
      <c r="S63" s="834"/>
      <c r="T63" s="834"/>
      <c r="U63" s="834"/>
      <c r="V63" s="834"/>
      <c r="W63" s="834"/>
      <c r="X63" s="834"/>
      <c r="Y63" s="834"/>
      <c r="Z63" s="834"/>
      <c r="AA63" s="834"/>
      <c r="AB63" s="834"/>
      <c r="AC63" s="834"/>
      <c r="AD63" s="834"/>
      <c r="AE63" s="835"/>
      <c r="AF63" s="836">
        <v>170886</v>
      </c>
      <c r="AG63" s="837"/>
      <c r="AH63" s="837"/>
      <c r="AI63" s="837"/>
      <c r="AJ63" s="838"/>
      <c r="AK63" s="839"/>
      <c r="AL63" s="834"/>
      <c r="AM63" s="834"/>
      <c r="AN63" s="834"/>
      <c r="AO63" s="834"/>
      <c r="AP63" s="837"/>
      <c r="AQ63" s="837"/>
      <c r="AR63" s="837"/>
      <c r="AS63" s="837"/>
      <c r="AT63" s="837"/>
      <c r="AU63" s="837"/>
      <c r="AV63" s="837"/>
      <c r="AW63" s="837"/>
      <c r="AX63" s="837"/>
      <c r="AY63" s="837"/>
      <c r="AZ63" s="848"/>
      <c r="BA63" s="848"/>
      <c r="BB63" s="848"/>
      <c r="BC63" s="848"/>
      <c r="BD63" s="848"/>
      <c r="BE63" s="849"/>
      <c r="BF63" s="849"/>
      <c r="BG63" s="849"/>
      <c r="BH63" s="849"/>
      <c r="BI63" s="850"/>
      <c r="BJ63" s="851" t="s">
        <v>393</v>
      </c>
      <c r="BK63" s="852"/>
      <c r="BL63" s="852"/>
      <c r="BM63" s="852"/>
      <c r="BN63" s="853"/>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
      <c r="A65" s="241" t="s">
        <v>402</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15">
      <c r="A66" s="727" t="s">
        <v>403</v>
      </c>
      <c r="B66" s="728"/>
      <c r="C66" s="728"/>
      <c r="D66" s="728"/>
      <c r="E66" s="728"/>
      <c r="F66" s="728"/>
      <c r="G66" s="728"/>
      <c r="H66" s="728"/>
      <c r="I66" s="728"/>
      <c r="J66" s="728"/>
      <c r="K66" s="728"/>
      <c r="L66" s="728"/>
      <c r="M66" s="728"/>
      <c r="N66" s="728"/>
      <c r="O66" s="728"/>
      <c r="P66" s="729"/>
      <c r="Q66" s="704" t="s">
        <v>379</v>
      </c>
      <c r="R66" s="705"/>
      <c r="S66" s="705"/>
      <c r="T66" s="705"/>
      <c r="U66" s="706"/>
      <c r="V66" s="704" t="s">
        <v>404</v>
      </c>
      <c r="W66" s="705"/>
      <c r="X66" s="705"/>
      <c r="Y66" s="705"/>
      <c r="Z66" s="706"/>
      <c r="AA66" s="704" t="s">
        <v>405</v>
      </c>
      <c r="AB66" s="705"/>
      <c r="AC66" s="705"/>
      <c r="AD66" s="705"/>
      <c r="AE66" s="706"/>
      <c r="AF66" s="854" t="s">
        <v>382</v>
      </c>
      <c r="AG66" s="806"/>
      <c r="AH66" s="806"/>
      <c r="AI66" s="806"/>
      <c r="AJ66" s="855"/>
      <c r="AK66" s="704" t="s">
        <v>406</v>
      </c>
      <c r="AL66" s="728"/>
      <c r="AM66" s="728"/>
      <c r="AN66" s="728"/>
      <c r="AO66" s="729"/>
      <c r="AP66" s="704" t="s">
        <v>384</v>
      </c>
      <c r="AQ66" s="705"/>
      <c r="AR66" s="705"/>
      <c r="AS66" s="705"/>
      <c r="AT66" s="706"/>
      <c r="AU66" s="704" t="s">
        <v>407</v>
      </c>
      <c r="AV66" s="705"/>
      <c r="AW66" s="705"/>
      <c r="AX66" s="705"/>
      <c r="AY66" s="706"/>
      <c r="AZ66" s="704" t="s">
        <v>349</v>
      </c>
      <c r="BA66" s="705"/>
      <c r="BB66" s="705"/>
      <c r="BC66" s="705"/>
      <c r="BD66" s="716"/>
      <c r="BE66" s="254"/>
      <c r="BF66" s="254"/>
      <c r="BG66" s="254"/>
      <c r="BH66" s="254"/>
      <c r="BI66" s="254"/>
      <c r="BJ66" s="254"/>
      <c r="BK66" s="254"/>
      <c r="BL66" s="254"/>
      <c r="BM66" s="254"/>
      <c r="BN66" s="254"/>
      <c r="BO66" s="254"/>
      <c r="BP66" s="254"/>
      <c r="BQ66" s="251">
        <v>60</v>
      </c>
      <c r="BR66" s="256"/>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x14ac:dyDescent="0.2">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6"/>
      <c r="AG67" s="809"/>
      <c r="AH67" s="809"/>
      <c r="AI67" s="809"/>
      <c r="AJ67" s="857"/>
      <c r="AK67" s="858"/>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x14ac:dyDescent="0.15">
      <c r="A68" s="247">
        <v>1</v>
      </c>
      <c r="B68" s="871" t="s">
        <v>559</v>
      </c>
      <c r="C68" s="872"/>
      <c r="D68" s="872"/>
      <c r="E68" s="872"/>
      <c r="F68" s="872"/>
      <c r="G68" s="872"/>
      <c r="H68" s="872"/>
      <c r="I68" s="872"/>
      <c r="J68" s="872"/>
      <c r="K68" s="872"/>
      <c r="L68" s="872"/>
      <c r="M68" s="872"/>
      <c r="N68" s="872"/>
      <c r="O68" s="872"/>
      <c r="P68" s="873"/>
      <c r="Q68" s="874">
        <v>74697</v>
      </c>
      <c r="R68" s="875"/>
      <c r="S68" s="875"/>
      <c r="T68" s="875"/>
      <c r="U68" s="876"/>
      <c r="V68" s="868">
        <v>74541</v>
      </c>
      <c r="W68" s="868"/>
      <c r="X68" s="868"/>
      <c r="Y68" s="868"/>
      <c r="Z68" s="868"/>
      <c r="AA68" s="868">
        <v>156</v>
      </c>
      <c r="AB68" s="868"/>
      <c r="AC68" s="868"/>
      <c r="AD68" s="868"/>
      <c r="AE68" s="868"/>
      <c r="AF68" s="868">
        <v>156</v>
      </c>
      <c r="AG68" s="868"/>
      <c r="AH68" s="868"/>
      <c r="AI68" s="868"/>
      <c r="AJ68" s="868"/>
      <c r="AK68" s="868" t="s">
        <v>497</v>
      </c>
      <c r="AL68" s="868"/>
      <c r="AM68" s="868"/>
      <c r="AN68" s="868"/>
      <c r="AO68" s="868"/>
      <c r="AP68" s="868" t="s">
        <v>497</v>
      </c>
      <c r="AQ68" s="868"/>
      <c r="AR68" s="868"/>
      <c r="AS68" s="868"/>
      <c r="AT68" s="868"/>
      <c r="AU68" s="868" t="s">
        <v>497</v>
      </c>
      <c r="AV68" s="868"/>
      <c r="AW68" s="868"/>
      <c r="AX68" s="868"/>
      <c r="AY68" s="868"/>
      <c r="AZ68" s="869"/>
      <c r="BA68" s="869"/>
      <c r="BB68" s="869"/>
      <c r="BC68" s="869"/>
      <c r="BD68" s="870"/>
      <c r="BE68" s="254"/>
      <c r="BF68" s="254"/>
      <c r="BG68" s="254"/>
      <c r="BH68" s="254"/>
      <c r="BI68" s="254"/>
      <c r="BJ68" s="254"/>
      <c r="BK68" s="254"/>
      <c r="BL68" s="254"/>
      <c r="BM68" s="254"/>
      <c r="BN68" s="254"/>
      <c r="BO68" s="254"/>
      <c r="BP68" s="254"/>
      <c r="BQ68" s="251">
        <v>62</v>
      </c>
      <c r="BR68" s="256"/>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x14ac:dyDescent="0.15">
      <c r="A69" s="250">
        <v>2</v>
      </c>
      <c r="B69" s="877" t="s">
        <v>560</v>
      </c>
      <c r="C69" s="878"/>
      <c r="D69" s="878"/>
      <c r="E69" s="878"/>
      <c r="F69" s="878"/>
      <c r="G69" s="878"/>
      <c r="H69" s="878"/>
      <c r="I69" s="878"/>
      <c r="J69" s="878"/>
      <c r="K69" s="878"/>
      <c r="L69" s="878"/>
      <c r="M69" s="878"/>
      <c r="N69" s="878"/>
      <c r="O69" s="878"/>
      <c r="P69" s="879"/>
      <c r="Q69" s="880">
        <v>6287</v>
      </c>
      <c r="R69" s="881"/>
      <c r="S69" s="881"/>
      <c r="T69" s="881"/>
      <c r="U69" s="825"/>
      <c r="V69" s="826">
        <v>5232</v>
      </c>
      <c r="W69" s="826"/>
      <c r="X69" s="826"/>
      <c r="Y69" s="826"/>
      <c r="Z69" s="826"/>
      <c r="AA69" s="826">
        <v>1055</v>
      </c>
      <c r="AB69" s="826"/>
      <c r="AC69" s="826"/>
      <c r="AD69" s="826"/>
      <c r="AE69" s="826"/>
      <c r="AF69" s="826">
        <v>6062</v>
      </c>
      <c r="AG69" s="826"/>
      <c r="AH69" s="826"/>
      <c r="AI69" s="826"/>
      <c r="AJ69" s="826"/>
      <c r="AK69" s="826" t="s">
        <v>497</v>
      </c>
      <c r="AL69" s="826"/>
      <c r="AM69" s="826"/>
      <c r="AN69" s="826"/>
      <c r="AO69" s="826"/>
      <c r="AP69" s="826">
        <v>7221</v>
      </c>
      <c r="AQ69" s="826"/>
      <c r="AR69" s="826"/>
      <c r="AS69" s="826"/>
      <c r="AT69" s="826"/>
      <c r="AU69" s="826" t="s">
        <v>497</v>
      </c>
      <c r="AV69" s="826"/>
      <c r="AW69" s="826"/>
      <c r="AX69" s="826"/>
      <c r="AY69" s="826"/>
      <c r="AZ69" s="882"/>
      <c r="BA69" s="882"/>
      <c r="BB69" s="882"/>
      <c r="BC69" s="882"/>
      <c r="BD69" s="883"/>
      <c r="BE69" s="254"/>
      <c r="BF69" s="254"/>
      <c r="BG69" s="254"/>
      <c r="BH69" s="254"/>
      <c r="BI69" s="254"/>
      <c r="BJ69" s="254"/>
      <c r="BK69" s="254"/>
      <c r="BL69" s="254"/>
      <c r="BM69" s="254"/>
      <c r="BN69" s="254"/>
      <c r="BO69" s="254"/>
      <c r="BP69" s="254"/>
      <c r="BQ69" s="251">
        <v>63</v>
      </c>
      <c r="BR69" s="256"/>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x14ac:dyDescent="0.15">
      <c r="A70" s="250">
        <v>3</v>
      </c>
      <c r="B70" s="877" t="s">
        <v>561</v>
      </c>
      <c r="C70" s="878"/>
      <c r="D70" s="878"/>
      <c r="E70" s="878"/>
      <c r="F70" s="878"/>
      <c r="G70" s="878"/>
      <c r="H70" s="878"/>
      <c r="I70" s="878"/>
      <c r="J70" s="878"/>
      <c r="K70" s="878"/>
      <c r="L70" s="878"/>
      <c r="M70" s="878"/>
      <c r="N70" s="878"/>
      <c r="O70" s="878"/>
      <c r="P70" s="879"/>
      <c r="Q70" s="880">
        <v>12046</v>
      </c>
      <c r="R70" s="881"/>
      <c r="S70" s="881"/>
      <c r="T70" s="881"/>
      <c r="U70" s="825"/>
      <c r="V70" s="826">
        <v>9946</v>
      </c>
      <c r="W70" s="826"/>
      <c r="X70" s="826"/>
      <c r="Y70" s="826"/>
      <c r="Z70" s="826"/>
      <c r="AA70" s="826">
        <v>2100</v>
      </c>
      <c r="AB70" s="826"/>
      <c r="AC70" s="826"/>
      <c r="AD70" s="826"/>
      <c r="AE70" s="826"/>
      <c r="AF70" s="826">
        <v>10902</v>
      </c>
      <c r="AG70" s="826"/>
      <c r="AH70" s="826"/>
      <c r="AI70" s="826"/>
      <c r="AJ70" s="826"/>
      <c r="AK70" s="826" t="s">
        <v>497</v>
      </c>
      <c r="AL70" s="826"/>
      <c r="AM70" s="826"/>
      <c r="AN70" s="826"/>
      <c r="AO70" s="826"/>
      <c r="AP70" s="826">
        <v>28927</v>
      </c>
      <c r="AQ70" s="826"/>
      <c r="AR70" s="826"/>
      <c r="AS70" s="826"/>
      <c r="AT70" s="826"/>
      <c r="AU70" s="826" t="s">
        <v>497</v>
      </c>
      <c r="AV70" s="826"/>
      <c r="AW70" s="826"/>
      <c r="AX70" s="826"/>
      <c r="AY70" s="826"/>
      <c r="AZ70" s="882"/>
      <c r="BA70" s="882"/>
      <c r="BB70" s="882"/>
      <c r="BC70" s="882"/>
      <c r="BD70" s="883"/>
      <c r="BE70" s="254"/>
      <c r="BF70" s="254"/>
      <c r="BG70" s="254"/>
      <c r="BH70" s="254"/>
      <c r="BI70" s="254"/>
      <c r="BJ70" s="254"/>
      <c r="BK70" s="254"/>
      <c r="BL70" s="254"/>
      <c r="BM70" s="254"/>
      <c r="BN70" s="254"/>
      <c r="BO70" s="254"/>
      <c r="BP70" s="254"/>
      <c r="BQ70" s="251">
        <v>64</v>
      </c>
      <c r="BR70" s="256"/>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x14ac:dyDescent="0.15">
      <c r="A71" s="250">
        <v>4</v>
      </c>
      <c r="B71" s="877"/>
      <c r="C71" s="878"/>
      <c r="D71" s="878"/>
      <c r="E71" s="878"/>
      <c r="F71" s="878"/>
      <c r="G71" s="878"/>
      <c r="H71" s="878"/>
      <c r="I71" s="878"/>
      <c r="J71" s="878"/>
      <c r="K71" s="878"/>
      <c r="L71" s="878"/>
      <c r="M71" s="878"/>
      <c r="N71" s="878"/>
      <c r="O71" s="878"/>
      <c r="P71" s="879"/>
      <c r="Q71" s="884"/>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82"/>
      <c r="BA71" s="882"/>
      <c r="BB71" s="882"/>
      <c r="BC71" s="882"/>
      <c r="BD71" s="883"/>
      <c r="BE71" s="254"/>
      <c r="BF71" s="254"/>
      <c r="BG71" s="254"/>
      <c r="BH71" s="254"/>
      <c r="BI71" s="254"/>
      <c r="BJ71" s="254"/>
      <c r="BK71" s="254"/>
      <c r="BL71" s="254"/>
      <c r="BM71" s="254"/>
      <c r="BN71" s="254"/>
      <c r="BO71" s="254"/>
      <c r="BP71" s="254"/>
      <c r="BQ71" s="251">
        <v>65</v>
      </c>
      <c r="BR71" s="256"/>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x14ac:dyDescent="0.15">
      <c r="A72" s="250">
        <v>5</v>
      </c>
      <c r="B72" s="877"/>
      <c r="C72" s="878"/>
      <c r="D72" s="878"/>
      <c r="E72" s="878"/>
      <c r="F72" s="878"/>
      <c r="G72" s="878"/>
      <c r="H72" s="878"/>
      <c r="I72" s="878"/>
      <c r="J72" s="878"/>
      <c r="K72" s="878"/>
      <c r="L72" s="878"/>
      <c r="M72" s="878"/>
      <c r="N72" s="878"/>
      <c r="O72" s="878"/>
      <c r="P72" s="879"/>
      <c r="Q72" s="884"/>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82"/>
      <c r="BA72" s="882"/>
      <c r="BB72" s="882"/>
      <c r="BC72" s="882"/>
      <c r="BD72" s="883"/>
      <c r="BE72" s="254"/>
      <c r="BF72" s="254"/>
      <c r="BG72" s="254"/>
      <c r="BH72" s="254"/>
      <c r="BI72" s="254"/>
      <c r="BJ72" s="254"/>
      <c r="BK72" s="254"/>
      <c r="BL72" s="254"/>
      <c r="BM72" s="254"/>
      <c r="BN72" s="254"/>
      <c r="BO72" s="254"/>
      <c r="BP72" s="254"/>
      <c r="BQ72" s="251">
        <v>66</v>
      </c>
      <c r="BR72" s="256"/>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x14ac:dyDescent="0.15">
      <c r="A73" s="250">
        <v>6</v>
      </c>
      <c r="B73" s="877"/>
      <c r="C73" s="878"/>
      <c r="D73" s="878"/>
      <c r="E73" s="878"/>
      <c r="F73" s="878"/>
      <c r="G73" s="878"/>
      <c r="H73" s="878"/>
      <c r="I73" s="878"/>
      <c r="J73" s="878"/>
      <c r="K73" s="878"/>
      <c r="L73" s="878"/>
      <c r="M73" s="878"/>
      <c r="N73" s="878"/>
      <c r="O73" s="878"/>
      <c r="P73" s="879"/>
      <c r="Q73" s="884"/>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82"/>
      <c r="BA73" s="882"/>
      <c r="BB73" s="882"/>
      <c r="BC73" s="882"/>
      <c r="BD73" s="883"/>
      <c r="BE73" s="254"/>
      <c r="BF73" s="254"/>
      <c r="BG73" s="254"/>
      <c r="BH73" s="254"/>
      <c r="BI73" s="254"/>
      <c r="BJ73" s="254"/>
      <c r="BK73" s="254"/>
      <c r="BL73" s="254"/>
      <c r="BM73" s="254"/>
      <c r="BN73" s="254"/>
      <c r="BO73" s="254"/>
      <c r="BP73" s="254"/>
      <c r="BQ73" s="251">
        <v>67</v>
      </c>
      <c r="BR73" s="256"/>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x14ac:dyDescent="0.15">
      <c r="A74" s="250">
        <v>7</v>
      </c>
      <c r="B74" s="877"/>
      <c r="C74" s="878"/>
      <c r="D74" s="878"/>
      <c r="E74" s="878"/>
      <c r="F74" s="878"/>
      <c r="G74" s="878"/>
      <c r="H74" s="878"/>
      <c r="I74" s="878"/>
      <c r="J74" s="878"/>
      <c r="K74" s="878"/>
      <c r="L74" s="878"/>
      <c r="M74" s="878"/>
      <c r="N74" s="878"/>
      <c r="O74" s="878"/>
      <c r="P74" s="879"/>
      <c r="Q74" s="884"/>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82"/>
      <c r="BA74" s="882"/>
      <c r="BB74" s="882"/>
      <c r="BC74" s="882"/>
      <c r="BD74" s="883"/>
      <c r="BE74" s="254"/>
      <c r="BF74" s="254"/>
      <c r="BG74" s="254"/>
      <c r="BH74" s="254"/>
      <c r="BI74" s="254"/>
      <c r="BJ74" s="254"/>
      <c r="BK74" s="254"/>
      <c r="BL74" s="254"/>
      <c r="BM74" s="254"/>
      <c r="BN74" s="254"/>
      <c r="BO74" s="254"/>
      <c r="BP74" s="254"/>
      <c r="BQ74" s="251">
        <v>68</v>
      </c>
      <c r="BR74" s="256"/>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x14ac:dyDescent="0.15">
      <c r="A75" s="250">
        <v>8</v>
      </c>
      <c r="B75" s="877"/>
      <c r="C75" s="878"/>
      <c r="D75" s="878"/>
      <c r="E75" s="878"/>
      <c r="F75" s="878"/>
      <c r="G75" s="878"/>
      <c r="H75" s="878"/>
      <c r="I75" s="878"/>
      <c r="J75" s="878"/>
      <c r="K75" s="878"/>
      <c r="L75" s="878"/>
      <c r="M75" s="878"/>
      <c r="N75" s="878"/>
      <c r="O75" s="878"/>
      <c r="P75" s="879"/>
      <c r="Q75" s="880"/>
      <c r="R75" s="881"/>
      <c r="S75" s="881"/>
      <c r="T75" s="881"/>
      <c r="U75" s="825"/>
      <c r="V75" s="885"/>
      <c r="W75" s="881"/>
      <c r="X75" s="881"/>
      <c r="Y75" s="881"/>
      <c r="Z75" s="825"/>
      <c r="AA75" s="885"/>
      <c r="AB75" s="881"/>
      <c r="AC75" s="881"/>
      <c r="AD75" s="881"/>
      <c r="AE75" s="825"/>
      <c r="AF75" s="885"/>
      <c r="AG75" s="881"/>
      <c r="AH75" s="881"/>
      <c r="AI75" s="881"/>
      <c r="AJ75" s="825"/>
      <c r="AK75" s="885"/>
      <c r="AL75" s="881"/>
      <c r="AM75" s="881"/>
      <c r="AN75" s="881"/>
      <c r="AO75" s="825"/>
      <c r="AP75" s="885"/>
      <c r="AQ75" s="881"/>
      <c r="AR75" s="881"/>
      <c r="AS75" s="881"/>
      <c r="AT75" s="825"/>
      <c r="AU75" s="885"/>
      <c r="AV75" s="881"/>
      <c r="AW75" s="881"/>
      <c r="AX75" s="881"/>
      <c r="AY75" s="825"/>
      <c r="AZ75" s="882"/>
      <c r="BA75" s="882"/>
      <c r="BB75" s="882"/>
      <c r="BC75" s="882"/>
      <c r="BD75" s="883"/>
      <c r="BE75" s="254"/>
      <c r="BF75" s="254"/>
      <c r="BG75" s="254"/>
      <c r="BH75" s="254"/>
      <c r="BI75" s="254"/>
      <c r="BJ75" s="254"/>
      <c r="BK75" s="254"/>
      <c r="BL75" s="254"/>
      <c r="BM75" s="254"/>
      <c r="BN75" s="254"/>
      <c r="BO75" s="254"/>
      <c r="BP75" s="254"/>
      <c r="BQ75" s="251">
        <v>69</v>
      </c>
      <c r="BR75" s="256"/>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x14ac:dyDescent="0.15">
      <c r="A76" s="250">
        <v>9</v>
      </c>
      <c r="B76" s="877"/>
      <c r="C76" s="878"/>
      <c r="D76" s="878"/>
      <c r="E76" s="878"/>
      <c r="F76" s="878"/>
      <c r="G76" s="878"/>
      <c r="H76" s="878"/>
      <c r="I76" s="878"/>
      <c r="J76" s="878"/>
      <c r="K76" s="878"/>
      <c r="L76" s="878"/>
      <c r="M76" s="878"/>
      <c r="N76" s="878"/>
      <c r="O76" s="878"/>
      <c r="P76" s="879"/>
      <c r="Q76" s="880"/>
      <c r="R76" s="881"/>
      <c r="S76" s="881"/>
      <c r="T76" s="881"/>
      <c r="U76" s="825"/>
      <c r="V76" s="885"/>
      <c r="W76" s="881"/>
      <c r="X76" s="881"/>
      <c r="Y76" s="881"/>
      <c r="Z76" s="825"/>
      <c r="AA76" s="885"/>
      <c r="AB76" s="881"/>
      <c r="AC76" s="881"/>
      <c r="AD76" s="881"/>
      <c r="AE76" s="825"/>
      <c r="AF76" s="885"/>
      <c r="AG76" s="881"/>
      <c r="AH76" s="881"/>
      <c r="AI76" s="881"/>
      <c r="AJ76" s="825"/>
      <c r="AK76" s="885"/>
      <c r="AL76" s="881"/>
      <c r="AM76" s="881"/>
      <c r="AN76" s="881"/>
      <c r="AO76" s="825"/>
      <c r="AP76" s="885"/>
      <c r="AQ76" s="881"/>
      <c r="AR76" s="881"/>
      <c r="AS76" s="881"/>
      <c r="AT76" s="825"/>
      <c r="AU76" s="885"/>
      <c r="AV76" s="881"/>
      <c r="AW76" s="881"/>
      <c r="AX76" s="881"/>
      <c r="AY76" s="825"/>
      <c r="AZ76" s="882"/>
      <c r="BA76" s="882"/>
      <c r="BB76" s="882"/>
      <c r="BC76" s="882"/>
      <c r="BD76" s="883"/>
      <c r="BE76" s="254"/>
      <c r="BF76" s="254"/>
      <c r="BG76" s="254"/>
      <c r="BH76" s="254"/>
      <c r="BI76" s="254"/>
      <c r="BJ76" s="254"/>
      <c r="BK76" s="254"/>
      <c r="BL76" s="254"/>
      <c r="BM76" s="254"/>
      <c r="BN76" s="254"/>
      <c r="BO76" s="254"/>
      <c r="BP76" s="254"/>
      <c r="BQ76" s="251">
        <v>70</v>
      </c>
      <c r="BR76" s="256"/>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x14ac:dyDescent="0.15">
      <c r="A77" s="250">
        <v>10</v>
      </c>
      <c r="B77" s="877"/>
      <c r="C77" s="878"/>
      <c r="D77" s="878"/>
      <c r="E77" s="878"/>
      <c r="F77" s="878"/>
      <c r="G77" s="878"/>
      <c r="H77" s="878"/>
      <c r="I77" s="878"/>
      <c r="J77" s="878"/>
      <c r="K77" s="878"/>
      <c r="L77" s="878"/>
      <c r="M77" s="878"/>
      <c r="N77" s="878"/>
      <c r="O77" s="878"/>
      <c r="P77" s="879"/>
      <c r="Q77" s="880"/>
      <c r="R77" s="881"/>
      <c r="S77" s="881"/>
      <c r="T77" s="881"/>
      <c r="U77" s="825"/>
      <c r="V77" s="885"/>
      <c r="W77" s="881"/>
      <c r="X77" s="881"/>
      <c r="Y77" s="881"/>
      <c r="Z77" s="825"/>
      <c r="AA77" s="885"/>
      <c r="AB77" s="881"/>
      <c r="AC77" s="881"/>
      <c r="AD77" s="881"/>
      <c r="AE77" s="825"/>
      <c r="AF77" s="885"/>
      <c r="AG77" s="881"/>
      <c r="AH77" s="881"/>
      <c r="AI77" s="881"/>
      <c r="AJ77" s="825"/>
      <c r="AK77" s="885"/>
      <c r="AL77" s="881"/>
      <c r="AM77" s="881"/>
      <c r="AN77" s="881"/>
      <c r="AO77" s="825"/>
      <c r="AP77" s="885"/>
      <c r="AQ77" s="881"/>
      <c r="AR77" s="881"/>
      <c r="AS77" s="881"/>
      <c r="AT77" s="825"/>
      <c r="AU77" s="885"/>
      <c r="AV77" s="881"/>
      <c r="AW77" s="881"/>
      <c r="AX77" s="881"/>
      <c r="AY77" s="825"/>
      <c r="AZ77" s="882"/>
      <c r="BA77" s="882"/>
      <c r="BB77" s="882"/>
      <c r="BC77" s="882"/>
      <c r="BD77" s="883"/>
      <c r="BE77" s="254"/>
      <c r="BF77" s="254"/>
      <c r="BG77" s="254"/>
      <c r="BH77" s="254"/>
      <c r="BI77" s="254"/>
      <c r="BJ77" s="254"/>
      <c r="BK77" s="254"/>
      <c r="BL77" s="254"/>
      <c r="BM77" s="254"/>
      <c r="BN77" s="254"/>
      <c r="BO77" s="254"/>
      <c r="BP77" s="254"/>
      <c r="BQ77" s="251">
        <v>71</v>
      </c>
      <c r="BR77" s="256"/>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x14ac:dyDescent="0.15">
      <c r="A78" s="250">
        <v>11</v>
      </c>
      <c r="B78" s="877"/>
      <c r="C78" s="878"/>
      <c r="D78" s="878"/>
      <c r="E78" s="878"/>
      <c r="F78" s="878"/>
      <c r="G78" s="878"/>
      <c r="H78" s="878"/>
      <c r="I78" s="878"/>
      <c r="J78" s="878"/>
      <c r="K78" s="878"/>
      <c r="L78" s="878"/>
      <c r="M78" s="878"/>
      <c r="N78" s="878"/>
      <c r="O78" s="878"/>
      <c r="P78" s="879"/>
      <c r="Q78" s="884"/>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82"/>
      <c r="BA78" s="882"/>
      <c r="BB78" s="882"/>
      <c r="BC78" s="882"/>
      <c r="BD78" s="883"/>
      <c r="BE78" s="254"/>
      <c r="BF78" s="254"/>
      <c r="BG78" s="254"/>
      <c r="BH78" s="254"/>
      <c r="BI78" s="254"/>
      <c r="BJ78" s="257"/>
      <c r="BK78" s="257"/>
      <c r="BL78" s="257"/>
      <c r="BM78" s="257"/>
      <c r="BN78" s="257"/>
      <c r="BO78" s="254"/>
      <c r="BP78" s="254"/>
      <c r="BQ78" s="251">
        <v>72</v>
      </c>
      <c r="BR78" s="256"/>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x14ac:dyDescent="0.15">
      <c r="A79" s="250">
        <v>12</v>
      </c>
      <c r="B79" s="877"/>
      <c r="C79" s="878"/>
      <c r="D79" s="878"/>
      <c r="E79" s="878"/>
      <c r="F79" s="878"/>
      <c r="G79" s="878"/>
      <c r="H79" s="878"/>
      <c r="I79" s="878"/>
      <c r="J79" s="878"/>
      <c r="K79" s="878"/>
      <c r="L79" s="878"/>
      <c r="M79" s="878"/>
      <c r="N79" s="878"/>
      <c r="O79" s="878"/>
      <c r="P79" s="879"/>
      <c r="Q79" s="884"/>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82"/>
      <c r="BA79" s="882"/>
      <c r="BB79" s="882"/>
      <c r="BC79" s="882"/>
      <c r="BD79" s="883"/>
      <c r="BE79" s="254"/>
      <c r="BF79" s="254"/>
      <c r="BG79" s="254"/>
      <c r="BH79" s="254"/>
      <c r="BI79" s="254"/>
      <c r="BJ79" s="257"/>
      <c r="BK79" s="257"/>
      <c r="BL79" s="257"/>
      <c r="BM79" s="257"/>
      <c r="BN79" s="257"/>
      <c r="BO79" s="254"/>
      <c r="BP79" s="254"/>
      <c r="BQ79" s="251">
        <v>73</v>
      </c>
      <c r="BR79" s="256"/>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x14ac:dyDescent="0.15">
      <c r="A80" s="250">
        <v>13</v>
      </c>
      <c r="B80" s="877"/>
      <c r="C80" s="878"/>
      <c r="D80" s="878"/>
      <c r="E80" s="878"/>
      <c r="F80" s="878"/>
      <c r="G80" s="878"/>
      <c r="H80" s="878"/>
      <c r="I80" s="878"/>
      <c r="J80" s="878"/>
      <c r="K80" s="878"/>
      <c r="L80" s="878"/>
      <c r="M80" s="878"/>
      <c r="N80" s="878"/>
      <c r="O80" s="878"/>
      <c r="P80" s="879"/>
      <c r="Q80" s="884"/>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82"/>
      <c r="BA80" s="882"/>
      <c r="BB80" s="882"/>
      <c r="BC80" s="882"/>
      <c r="BD80" s="883"/>
      <c r="BE80" s="254"/>
      <c r="BF80" s="254"/>
      <c r="BG80" s="254"/>
      <c r="BH80" s="254"/>
      <c r="BI80" s="254"/>
      <c r="BJ80" s="254"/>
      <c r="BK80" s="254"/>
      <c r="BL80" s="254"/>
      <c r="BM80" s="254"/>
      <c r="BN80" s="254"/>
      <c r="BO80" s="254"/>
      <c r="BP80" s="254"/>
      <c r="BQ80" s="251">
        <v>74</v>
      </c>
      <c r="BR80" s="256"/>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x14ac:dyDescent="0.15">
      <c r="A81" s="250">
        <v>14</v>
      </c>
      <c r="B81" s="877"/>
      <c r="C81" s="878"/>
      <c r="D81" s="878"/>
      <c r="E81" s="878"/>
      <c r="F81" s="878"/>
      <c r="G81" s="878"/>
      <c r="H81" s="878"/>
      <c r="I81" s="878"/>
      <c r="J81" s="878"/>
      <c r="K81" s="878"/>
      <c r="L81" s="878"/>
      <c r="M81" s="878"/>
      <c r="N81" s="878"/>
      <c r="O81" s="878"/>
      <c r="P81" s="879"/>
      <c r="Q81" s="884"/>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82"/>
      <c r="BA81" s="882"/>
      <c r="BB81" s="882"/>
      <c r="BC81" s="882"/>
      <c r="BD81" s="883"/>
      <c r="BE81" s="254"/>
      <c r="BF81" s="254"/>
      <c r="BG81" s="254"/>
      <c r="BH81" s="254"/>
      <c r="BI81" s="254"/>
      <c r="BJ81" s="254"/>
      <c r="BK81" s="254"/>
      <c r="BL81" s="254"/>
      <c r="BM81" s="254"/>
      <c r="BN81" s="254"/>
      <c r="BO81" s="254"/>
      <c r="BP81" s="254"/>
      <c r="BQ81" s="251">
        <v>75</v>
      </c>
      <c r="BR81" s="256"/>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x14ac:dyDescent="0.15">
      <c r="A82" s="250">
        <v>15</v>
      </c>
      <c r="B82" s="877"/>
      <c r="C82" s="878"/>
      <c r="D82" s="878"/>
      <c r="E82" s="878"/>
      <c r="F82" s="878"/>
      <c r="G82" s="878"/>
      <c r="H82" s="878"/>
      <c r="I82" s="878"/>
      <c r="J82" s="878"/>
      <c r="K82" s="878"/>
      <c r="L82" s="878"/>
      <c r="M82" s="878"/>
      <c r="N82" s="878"/>
      <c r="O82" s="878"/>
      <c r="P82" s="879"/>
      <c r="Q82" s="884"/>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82"/>
      <c r="BA82" s="882"/>
      <c r="BB82" s="882"/>
      <c r="BC82" s="882"/>
      <c r="BD82" s="883"/>
      <c r="BE82" s="254"/>
      <c r="BF82" s="254"/>
      <c r="BG82" s="254"/>
      <c r="BH82" s="254"/>
      <c r="BI82" s="254"/>
      <c r="BJ82" s="254"/>
      <c r="BK82" s="254"/>
      <c r="BL82" s="254"/>
      <c r="BM82" s="254"/>
      <c r="BN82" s="254"/>
      <c r="BO82" s="254"/>
      <c r="BP82" s="254"/>
      <c r="BQ82" s="251">
        <v>76</v>
      </c>
      <c r="BR82" s="256"/>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x14ac:dyDescent="0.15">
      <c r="A83" s="250">
        <v>16</v>
      </c>
      <c r="B83" s="877"/>
      <c r="C83" s="878"/>
      <c r="D83" s="878"/>
      <c r="E83" s="878"/>
      <c r="F83" s="878"/>
      <c r="G83" s="878"/>
      <c r="H83" s="878"/>
      <c r="I83" s="878"/>
      <c r="J83" s="878"/>
      <c r="K83" s="878"/>
      <c r="L83" s="878"/>
      <c r="M83" s="878"/>
      <c r="N83" s="878"/>
      <c r="O83" s="878"/>
      <c r="P83" s="879"/>
      <c r="Q83" s="884"/>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82"/>
      <c r="BA83" s="882"/>
      <c r="BB83" s="882"/>
      <c r="BC83" s="882"/>
      <c r="BD83" s="883"/>
      <c r="BE83" s="254"/>
      <c r="BF83" s="254"/>
      <c r="BG83" s="254"/>
      <c r="BH83" s="254"/>
      <c r="BI83" s="254"/>
      <c r="BJ83" s="254"/>
      <c r="BK83" s="254"/>
      <c r="BL83" s="254"/>
      <c r="BM83" s="254"/>
      <c r="BN83" s="254"/>
      <c r="BO83" s="254"/>
      <c r="BP83" s="254"/>
      <c r="BQ83" s="251">
        <v>77</v>
      </c>
      <c r="BR83" s="256"/>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x14ac:dyDescent="0.15">
      <c r="A84" s="250">
        <v>17</v>
      </c>
      <c r="B84" s="877"/>
      <c r="C84" s="878"/>
      <c r="D84" s="878"/>
      <c r="E84" s="878"/>
      <c r="F84" s="878"/>
      <c r="G84" s="878"/>
      <c r="H84" s="878"/>
      <c r="I84" s="878"/>
      <c r="J84" s="878"/>
      <c r="K84" s="878"/>
      <c r="L84" s="878"/>
      <c r="M84" s="878"/>
      <c r="N84" s="878"/>
      <c r="O84" s="878"/>
      <c r="P84" s="879"/>
      <c r="Q84" s="884"/>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82"/>
      <c r="BA84" s="882"/>
      <c r="BB84" s="882"/>
      <c r="BC84" s="882"/>
      <c r="BD84" s="883"/>
      <c r="BE84" s="254"/>
      <c r="BF84" s="254"/>
      <c r="BG84" s="254"/>
      <c r="BH84" s="254"/>
      <c r="BI84" s="254"/>
      <c r="BJ84" s="254"/>
      <c r="BK84" s="254"/>
      <c r="BL84" s="254"/>
      <c r="BM84" s="254"/>
      <c r="BN84" s="254"/>
      <c r="BO84" s="254"/>
      <c r="BP84" s="254"/>
      <c r="BQ84" s="251">
        <v>78</v>
      </c>
      <c r="BR84" s="256"/>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x14ac:dyDescent="0.15">
      <c r="A85" s="250">
        <v>18</v>
      </c>
      <c r="B85" s="877"/>
      <c r="C85" s="878"/>
      <c r="D85" s="878"/>
      <c r="E85" s="878"/>
      <c r="F85" s="878"/>
      <c r="G85" s="878"/>
      <c r="H85" s="878"/>
      <c r="I85" s="878"/>
      <c r="J85" s="878"/>
      <c r="K85" s="878"/>
      <c r="L85" s="878"/>
      <c r="M85" s="878"/>
      <c r="N85" s="878"/>
      <c r="O85" s="878"/>
      <c r="P85" s="879"/>
      <c r="Q85" s="884"/>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82"/>
      <c r="BA85" s="882"/>
      <c r="BB85" s="882"/>
      <c r="BC85" s="882"/>
      <c r="BD85" s="883"/>
      <c r="BE85" s="254"/>
      <c r="BF85" s="254"/>
      <c r="BG85" s="254"/>
      <c r="BH85" s="254"/>
      <c r="BI85" s="254"/>
      <c r="BJ85" s="254"/>
      <c r="BK85" s="254"/>
      <c r="BL85" s="254"/>
      <c r="BM85" s="254"/>
      <c r="BN85" s="254"/>
      <c r="BO85" s="254"/>
      <c r="BP85" s="254"/>
      <c r="BQ85" s="251">
        <v>79</v>
      </c>
      <c r="BR85" s="256"/>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x14ac:dyDescent="0.15">
      <c r="A86" s="250">
        <v>19</v>
      </c>
      <c r="B86" s="877"/>
      <c r="C86" s="878"/>
      <c r="D86" s="878"/>
      <c r="E86" s="878"/>
      <c r="F86" s="878"/>
      <c r="G86" s="878"/>
      <c r="H86" s="878"/>
      <c r="I86" s="878"/>
      <c r="J86" s="878"/>
      <c r="K86" s="878"/>
      <c r="L86" s="878"/>
      <c r="M86" s="878"/>
      <c r="N86" s="878"/>
      <c r="O86" s="878"/>
      <c r="P86" s="879"/>
      <c r="Q86" s="884"/>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82"/>
      <c r="BA86" s="882"/>
      <c r="BB86" s="882"/>
      <c r="BC86" s="882"/>
      <c r="BD86" s="883"/>
      <c r="BE86" s="254"/>
      <c r="BF86" s="254"/>
      <c r="BG86" s="254"/>
      <c r="BH86" s="254"/>
      <c r="BI86" s="254"/>
      <c r="BJ86" s="254"/>
      <c r="BK86" s="254"/>
      <c r="BL86" s="254"/>
      <c r="BM86" s="254"/>
      <c r="BN86" s="254"/>
      <c r="BO86" s="254"/>
      <c r="BP86" s="254"/>
      <c r="BQ86" s="251">
        <v>80</v>
      </c>
      <c r="BR86" s="256"/>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x14ac:dyDescent="0.15">
      <c r="A87" s="258">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54"/>
      <c r="BF87" s="254"/>
      <c r="BG87" s="254"/>
      <c r="BH87" s="254"/>
      <c r="BI87" s="254"/>
      <c r="BJ87" s="254"/>
      <c r="BK87" s="254"/>
      <c r="BL87" s="254"/>
      <c r="BM87" s="254"/>
      <c r="BN87" s="254"/>
      <c r="BO87" s="254"/>
      <c r="BP87" s="254"/>
      <c r="BQ87" s="251">
        <v>81</v>
      </c>
      <c r="BR87" s="256"/>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x14ac:dyDescent="0.2">
      <c r="A88" s="253" t="s">
        <v>375</v>
      </c>
      <c r="B88" s="783" t="s">
        <v>408</v>
      </c>
      <c r="C88" s="784"/>
      <c r="D88" s="784"/>
      <c r="E88" s="784"/>
      <c r="F88" s="784"/>
      <c r="G88" s="784"/>
      <c r="H88" s="784"/>
      <c r="I88" s="784"/>
      <c r="J88" s="784"/>
      <c r="K88" s="784"/>
      <c r="L88" s="784"/>
      <c r="M88" s="784"/>
      <c r="N88" s="784"/>
      <c r="O88" s="784"/>
      <c r="P88" s="785"/>
      <c r="Q88" s="833"/>
      <c r="R88" s="834"/>
      <c r="S88" s="834"/>
      <c r="T88" s="834"/>
      <c r="U88" s="834"/>
      <c r="V88" s="834"/>
      <c r="W88" s="834"/>
      <c r="X88" s="834"/>
      <c r="Y88" s="834"/>
      <c r="Z88" s="834"/>
      <c r="AA88" s="834"/>
      <c r="AB88" s="834"/>
      <c r="AC88" s="834"/>
      <c r="AD88" s="834"/>
      <c r="AE88" s="834"/>
      <c r="AF88" s="837">
        <v>17120</v>
      </c>
      <c r="AG88" s="837"/>
      <c r="AH88" s="837"/>
      <c r="AI88" s="837"/>
      <c r="AJ88" s="837"/>
      <c r="AK88" s="834"/>
      <c r="AL88" s="834"/>
      <c r="AM88" s="834"/>
      <c r="AN88" s="834"/>
      <c r="AO88" s="834"/>
      <c r="AP88" s="837">
        <v>36148</v>
      </c>
      <c r="AQ88" s="837"/>
      <c r="AR88" s="837"/>
      <c r="AS88" s="837"/>
      <c r="AT88" s="837"/>
      <c r="AU88" s="837"/>
      <c r="AV88" s="837"/>
      <c r="AW88" s="837"/>
      <c r="AX88" s="837"/>
      <c r="AY88" s="837"/>
      <c r="AZ88" s="849"/>
      <c r="BA88" s="849"/>
      <c r="BB88" s="849"/>
      <c r="BC88" s="849"/>
      <c r="BD88" s="850"/>
      <c r="BE88" s="254"/>
      <c r="BF88" s="254"/>
      <c r="BG88" s="254"/>
      <c r="BH88" s="254"/>
      <c r="BI88" s="254"/>
      <c r="BJ88" s="254"/>
      <c r="BK88" s="254"/>
      <c r="BL88" s="254"/>
      <c r="BM88" s="254"/>
      <c r="BN88" s="254"/>
      <c r="BO88" s="254"/>
      <c r="BP88" s="254"/>
      <c r="BQ88" s="251">
        <v>82</v>
      </c>
      <c r="BR88" s="256"/>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375</v>
      </c>
      <c r="BR102" s="783" t="s">
        <v>409</v>
      </c>
      <c r="BS102" s="784"/>
      <c r="BT102" s="784"/>
      <c r="BU102" s="784"/>
      <c r="BV102" s="784"/>
      <c r="BW102" s="784"/>
      <c r="BX102" s="784"/>
      <c r="BY102" s="784"/>
      <c r="BZ102" s="784"/>
      <c r="CA102" s="784"/>
      <c r="CB102" s="784"/>
      <c r="CC102" s="784"/>
      <c r="CD102" s="784"/>
      <c r="CE102" s="784"/>
      <c r="CF102" s="784"/>
      <c r="CG102" s="785"/>
      <c r="CH102" s="893"/>
      <c r="CI102" s="894"/>
      <c r="CJ102" s="894"/>
      <c r="CK102" s="894"/>
      <c r="CL102" s="895"/>
      <c r="CM102" s="893"/>
      <c r="CN102" s="894"/>
      <c r="CO102" s="894"/>
      <c r="CP102" s="894"/>
      <c r="CQ102" s="895"/>
      <c r="CR102" s="896">
        <v>51328</v>
      </c>
      <c r="CS102" s="852"/>
      <c r="CT102" s="852"/>
      <c r="CU102" s="852"/>
      <c r="CV102" s="897"/>
      <c r="CW102" s="896">
        <v>5941</v>
      </c>
      <c r="CX102" s="852"/>
      <c r="CY102" s="852"/>
      <c r="CZ102" s="852"/>
      <c r="DA102" s="897"/>
      <c r="DB102" s="896">
        <v>32742</v>
      </c>
      <c r="DC102" s="852"/>
      <c r="DD102" s="852"/>
      <c r="DE102" s="852"/>
      <c r="DF102" s="897"/>
      <c r="DG102" s="896">
        <v>11119</v>
      </c>
      <c r="DH102" s="852"/>
      <c r="DI102" s="852"/>
      <c r="DJ102" s="852"/>
      <c r="DK102" s="897"/>
      <c r="DL102" s="896">
        <v>0</v>
      </c>
      <c r="DM102" s="852"/>
      <c r="DN102" s="852"/>
      <c r="DO102" s="852"/>
      <c r="DP102" s="897"/>
      <c r="DQ102" s="896">
        <v>0</v>
      </c>
      <c r="DR102" s="852"/>
      <c r="DS102" s="852"/>
      <c r="DT102" s="852"/>
      <c r="DU102" s="897"/>
      <c r="DV102" s="920"/>
      <c r="DW102" s="921"/>
      <c r="DX102" s="921"/>
      <c r="DY102" s="921"/>
      <c r="DZ102" s="922"/>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3" t="s">
        <v>410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4" t="s">
        <v>411</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412</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413</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25" t="s">
        <v>414</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415</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5" customFormat="1" ht="26.25" customHeight="1" x14ac:dyDescent="0.15">
      <c r="A109" s="918" t="s">
        <v>416</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417</v>
      </c>
      <c r="AB109" s="899"/>
      <c r="AC109" s="899"/>
      <c r="AD109" s="899"/>
      <c r="AE109" s="900"/>
      <c r="AF109" s="898" t="s">
        <v>305</v>
      </c>
      <c r="AG109" s="899"/>
      <c r="AH109" s="899"/>
      <c r="AI109" s="899"/>
      <c r="AJ109" s="900"/>
      <c r="AK109" s="898" t="s">
        <v>304</v>
      </c>
      <c r="AL109" s="899"/>
      <c r="AM109" s="899"/>
      <c r="AN109" s="899"/>
      <c r="AO109" s="900"/>
      <c r="AP109" s="898" t="s">
        <v>418</v>
      </c>
      <c r="AQ109" s="899"/>
      <c r="AR109" s="899"/>
      <c r="AS109" s="899"/>
      <c r="AT109" s="901"/>
      <c r="AU109" s="918" t="s">
        <v>416</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417</v>
      </c>
      <c r="BR109" s="899"/>
      <c r="BS109" s="899"/>
      <c r="BT109" s="899"/>
      <c r="BU109" s="900"/>
      <c r="BV109" s="898" t="s">
        <v>305</v>
      </c>
      <c r="BW109" s="899"/>
      <c r="BX109" s="899"/>
      <c r="BY109" s="899"/>
      <c r="BZ109" s="900"/>
      <c r="CA109" s="898" t="s">
        <v>304</v>
      </c>
      <c r="CB109" s="899"/>
      <c r="CC109" s="899"/>
      <c r="CD109" s="899"/>
      <c r="CE109" s="900"/>
      <c r="CF109" s="919" t="s">
        <v>418</v>
      </c>
      <c r="CG109" s="919"/>
      <c r="CH109" s="919"/>
      <c r="CI109" s="919"/>
      <c r="CJ109" s="919"/>
      <c r="CK109" s="898" t="s">
        <v>419</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417</v>
      </c>
      <c r="DH109" s="899"/>
      <c r="DI109" s="899"/>
      <c r="DJ109" s="899"/>
      <c r="DK109" s="900"/>
      <c r="DL109" s="898" t="s">
        <v>305</v>
      </c>
      <c r="DM109" s="899"/>
      <c r="DN109" s="899"/>
      <c r="DO109" s="899"/>
      <c r="DP109" s="900"/>
      <c r="DQ109" s="898" t="s">
        <v>304</v>
      </c>
      <c r="DR109" s="899"/>
      <c r="DS109" s="899"/>
      <c r="DT109" s="899"/>
      <c r="DU109" s="900"/>
      <c r="DV109" s="898" t="s">
        <v>418</v>
      </c>
      <c r="DW109" s="899"/>
      <c r="DX109" s="899"/>
      <c r="DY109" s="899"/>
      <c r="DZ109" s="901"/>
    </row>
    <row r="110" spans="1:131" s="235" customFormat="1" ht="26.25" customHeight="1" x14ac:dyDescent="0.15">
      <c r="A110" s="902" t="s">
        <v>420</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86400778</v>
      </c>
      <c r="AB110" s="906"/>
      <c r="AC110" s="906"/>
      <c r="AD110" s="906"/>
      <c r="AE110" s="907"/>
      <c r="AF110" s="908">
        <v>82378858</v>
      </c>
      <c r="AG110" s="906"/>
      <c r="AH110" s="906"/>
      <c r="AI110" s="906"/>
      <c r="AJ110" s="907"/>
      <c r="AK110" s="908">
        <v>81765084</v>
      </c>
      <c r="AL110" s="906"/>
      <c r="AM110" s="906"/>
      <c r="AN110" s="906"/>
      <c r="AO110" s="907"/>
      <c r="AP110" s="909">
        <v>8.8000000000000007</v>
      </c>
      <c r="AQ110" s="910"/>
      <c r="AR110" s="910"/>
      <c r="AS110" s="910"/>
      <c r="AT110" s="911"/>
      <c r="AU110" s="912" t="s">
        <v>70</v>
      </c>
      <c r="AV110" s="913"/>
      <c r="AW110" s="913"/>
      <c r="AX110" s="913"/>
      <c r="AY110" s="913"/>
      <c r="AZ110" s="954" t="s">
        <v>421</v>
      </c>
      <c r="BA110" s="903"/>
      <c r="BB110" s="903"/>
      <c r="BC110" s="903"/>
      <c r="BD110" s="903"/>
      <c r="BE110" s="903"/>
      <c r="BF110" s="903"/>
      <c r="BG110" s="903"/>
      <c r="BH110" s="903"/>
      <c r="BI110" s="903"/>
      <c r="BJ110" s="903"/>
      <c r="BK110" s="903"/>
      <c r="BL110" s="903"/>
      <c r="BM110" s="903"/>
      <c r="BN110" s="903"/>
      <c r="BO110" s="903"/>
      <c r="BP110" s="904"/>
      <c r="BQ110" s="940">
        <v>3558297244</v>
      </c>
      <c r="BR110" s="941"/>
      <c r="BS110" s="941"/>
      <c r="BT110" s="941"/>
      <c r="BU110" s="941"/>
      <c r="BV110" s="941">
        <v>3597357565</v>
      </c>
      <c r="BW110" s="941"/>
      <c r="BX110" s="941"/>
      <c r="BY110" s="941"/>
      <c r="BZ110" s="941"/>
      <c r="CA110" s="941">
        <v>3614654329</v>
      </c>
      <c r="CB110" s="941"/>
      <c r="CC110" s="941"/>
      <c r="CD110" s="941"/>
      <c r="CE110" s="941"/>
      <c r="CF110" s="955">
        <v>391.2</v>
      </c>
      <c r="CG110" s="956"/>
      <c r="CH110" s="956"/>
      <c r="CI110" s="956"/>
      <c r="CJ110" s="956"/>
      <c r="CK110" s="957" t="s">
        <v>422</v>
      </c>
      <c r="CL110" s="958"/>
      <c r="CM110" s="937" t="s">
        <v>423</v>
      </c>
      <c r="CN110" s="938"/>
      <c r="CO110" s="938"/>
      <c r="CP110" s="938"/>
      <c r="CQ110" s="938"/>
      <c r="CR110" s="938"/>
      <c r="CS110" s="938"/>
      <c r="CT110" s="938"/>
      <c r="CU110" s="938"/>
      <c r="CV110" s="938"/>
      <c r="CW110" s="938"/>
      <c r="CX110" s="938"/>
      <c r="CY110" s="938"/>
      <c r="CZ110" s="938"/>
      <c r="DA110" s="938"/>
      <c r="DB110" s="938"/>
      <c r="DC110" s="938"/>
      <c r="DD110" s="938"/>
      <c r="DE110" s="938"/>
      <c r="DF110" s="939"/>
      <c r="DG110" s="940">
        <v>12938238</v>
      </c>
      <c r="DH110" s="941"/>
      <c r="DI110" s="941"/>
      <c r="DJ110" s="941"/>
      <c r="DK110" s="941"/>
      <c r="DL110" s="941">
        <v>11333212</v>
      </c>
      <c r="DM110" s="941"/>
      <c r="DN110" s="941"/>
      <c r="DO110" s="941"/>
      <c r="DP110" s="941"/>
      <c r="DQ110" s="941">
        <v>10269399</v>
      </c>
      <c r="DR110" s="941"/>
      <c r="DS110" s="941"/>
      <c r="DT110" s="941"/>
      <c r="DU110" s="941"/>
      <c r="DV110" s="942">
        <v>1.1000000000000001</v>
      </c>
      <c r="DW110" s="942"/>
      <c r="DX110" s="942"/>
      <c r="DY110" s="942"/>
      <c r="DZ110" s="943"/>
    </row>
    <row r="111" spans="1:131" s="235" customFormat="1" ht="26.25" customHeight="1" x14ac:dyDescent="0.15">
      <c r="A111" s="944" t="s">
        <v>424</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v>14626788</v>
      </c>
      <c r="AB111" s="948"/>
      <c r="AC111" s="948"/>
      <c r="AD111" s="948"/>
      <c r="AE111" s="949"/>
      <c r="AF111" s="950">
        <v>18017047</v>
      </c>
      <c r="AG111" s="948"/>
      <c r="AH111" s="948"/>
      <c r="AI111" s="948"/>
      <c r="AJ111" s="949"/>
      <c r="AK111" s="950">
        <v>14154789</v>
      </c>
      <c r="AL111" s="948"/>
      <c r="AM111" s="948"/>
      <c r="AN111" s="948"/>
      <c r="AO111" s="949"/>
      <c r="AP111" s="951">
        <v>1.5</v>
      </c>
      <c r="AQ111" s="952"/>
      <c r="AR111" s="952"/>
      <c r="AS111" s="952"/>
      <c r="AT111" s="953"/>
      <c r="AU111" s="914"/>
      <c r="AV111" s="915"/>
      <c r="AW111" s="915"/>
      <c r="AX111" s="915"/>
      <c r="AY111" s="915"/>
      <c r="AZ111" s="963" t="s">
        <v>425</v>
      </c>
      <c r="BA111" s="964"/>
      <c r="BB111" s="964"/>
      <c r="BC111" s="964"/>
      <c r="BD111" s="964"/>
      <c r="BE111" s="964"/>
      <c r="BF111" s="964"/>
      <c r="BG111" s="964"/>
      <c r="BH111" s="964"/>
      <c r="BI111" s="964"/>
      <c r="BJ111" s="964"/>
      <c r="BK111" s="964"/>
      <c r="BL111" s="964"/>
      <c r="BM111" s="964"/>
      <c r="BN111" s="964"/>
      <c r="BO111" s="964"/>
      <c r="BP111" s="965"/>
      <c r="BQ111" s="933">
        <v>33360814</v>
      </c>
      <c r="BR111" s="934"/>
      <c r="BS111" s="934"/>
      <c r="BT111" s="934"/>
      <c r="BU111" s="934"/>
      <c r="BV111" s="934">
        <v>29346040</v>
      </c>
      <c r="BW111" s="934"/>
      <c r="BX111" s="934"/>
      <c r="BY111" s="934"/>
      <c r="BZ111" s="934"/>
      <c r="CA111" s="934">
        <v>25079386</v>
      </c>
      <c r="CB111" s="934"/>
      <c r="CC111" s="934"/>
      <c r="CD111" s="934"/>
      <c r="CE111" s="934"/>
      <c r="CF111" s="928">
        <v>2.7</v>
      </c>
      <c r="CG111" s="929"/>
      <c r="CH111" s="929"/>
      <c r="CI111" s="929"/>
      <c r="CJ111" s="929"/>
      <c r="CK111" s="959"/>
      <c r="CL111" s="960"/>
      <c r="CM111" s="930" t="s">
        <v>426</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393</v>
      </c>
      <c r="DH111" s="934"/>
      <c r="DI111" s="934"/>
      <c r="DJ111" s="934"/>
      <c r="DK111" s="934"/>
      <c r="DL111" s="934" t="s">
        <v>427</v>
      </c>
      <c r="DM111" s="934"/>
      <c r="DN111" s="934"/>
      <c r="DO111" s="934"/>
      <c r="DP111" s="934"/>
      <c r="DQ111" s="934" t="s">
        <v>393</v>
      </c>
      <c r="DR111" s="934"/>
      <c r="DS111" s="934"/>
      <c r="DT111" s="934"/>
      <c r="DU111" s="934"/>
      <c r="DV111" s="935" t="s">
        <v>427</v>
      </c>
      <c r="DW111" s="935"/>
      <c r="DX111" s="935"/>
      <c r="DY111" s="935"/>
      <c r="DZ111" s="936"/>
    </row>
    <row r="112" spans="1:131" s="235" customFormat="1" ht="26.25" customHeight="1" x14ac:dyDescent="0.15">
      <c r="A112" s="973" t="s">
        <v>428</v>
      </c>
      <c r="B112" s="974"/>
      <c r="C112" s="964" t="s">
        <v>429</v>
      </c>
      <c r="D112" s="964"/>
      <c r="E112" s="964"/>
      <c r="F112" s="964"/>
      <c r="G112" s="964"/>
      <c r="H112" s="964"/>
      <c r="I112" s="964"/>
      <c r="J112" s="964"/>
      <c r="K112" s="964"/>
      <c r="L112" s="964"/>
      <c r="M112" s="964"/>
      <c r="N112" s="964"/>
      <c r="O112" s="964"/>
      <c r="P112" s="964"/>
      <c r="Q112" s="964"/>
      <c r="R112" s="964"/>
      <c r="S112" s="964"/>
      <c r="T112" s="964"/>
      <c r="U112" s="964"/>
      <c r="V112" s="964"/>
      <c r="W112" s="964"/>
      <c r="X112" s="964"/>
      <c r="Y112" s="964"/>
      <c r="Z112" s="965"/>
      <c r="AA112" s="966">
        <v>122908786</v>
      </c>
      <c r="AB112" s="967"/>
      <c r="AC112" s="967"/>
      <c r="AD112" s="967"/>
      <c r="AE112" s="968"/>
      <c r="AF112" s="969">
        <v>124971431</v>
      </c>
      <c r="AG112" s="967"/>
      <c r="AH112" s="967"/>
      <c r="AI112" s="967"/>
      <c r="AJ112" s="968"/>
      <c r="AK112" s="969">
        <v>125618659</v>
      </c>
      <c r="AL112" s="967"/>
      <c r="AM112" s="967"/>
      <c r="AN112" s="967"/>
      <c r="AO112" s="968"/>
      <c r="AP112" s="970">
        <v>13.6</v>
      </c>
      <c r="AQ112" s="971"/>
      <c r="AR112" s="971"/>
      <c r="AS112" s="971"/>
      <c r="AT112" s="972"/>
      <c r="AU112" s="914"/>
      <c r="AV112" s="915"/>
      <c r="AW112" s="915"/>
      <c r="AX112" s="915"/>
      <c r="AY112" s="915"/>
      <c r="AZ112" s="963" t="s">
        <v>430</v>
      </c>
      <c r="BA112" s="964"/>
      <c r="BB112" s="964"/>
      <c r="BC112" s="964"/>
      <c r="BD112" s="964"/>
      <c r="BE112" s="964"/>
      <c r="BF112" s="964"/>
      <c r="BG112" s="964"/>
      <c r="BH112" s="964"/>
      <c r="BI112" s="964"/>
      <c r="BJ112" s="964"/>
      <c r="BK112" s="964"/>
      <c r="BL112" s="964"/>
      <c r="BM112" s="964"/>
      <c r="BN112" s="964"/>
      <c r="BO112" s="964"/>
      <c r="BP112" s="965"/>
      <c r="BQ112" s="933">
        <v>46904290</v>
      </c>
      <c r="BR112" s="934"/>
      <c r="BS112" s="934"/>
      <c r="BT112" s="934"/>
      <c r="BU112" s="934"/>
      <c r="BV112" s="934">
        <v>44183227</v>
      </c>
      <c r="BW112" s="934"/>
      <c r="BX112" s="934"/>
      <c r="BY112" s="934"/>
      <c r="BZ112" s="934"/>
      <c r="CA112" s="934">
        <v>46617693</v>
      </c>
      <c r="CB112" s="934"/>
      <c r="CC112" s="934"/>
      <c r="CD112" s="934"/>
      <c r="CE112" s="934"/>
      <c r="CF112" s="928">
        <v>5</v>
      </c>
      <c r="CG112" s="929"/>
      <c r="CH112" s="929"/>
      <c r="CI112" s="929"/>
      <c r="CJ112" s="929"/>
      <c r="CK112" s="959"/>
      <c r="CL112" s="960"/>
      <c r="CM112" s="930" t="s">
        <v>431</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v>9206970</v>
      </c>
      <c r="DH112" s="934"/>
      <c r="DI112" s="934"/>
      <c r="DJ112" s="934"/>
      <c r="DK112" s="934"/>
      <c r="DL112" s="934">
        <v>7849905</v>
      </c>
      <c r="DM112" s="934"/>
      <c r="DN112" s="934"/>
      <c r="DO112" s="934"/>
      <c r="DP112" s="934"/>
      <c r="DQ112" s="934">
        <v>6549483</v>
      </c>
      <c r="DR112" s="934"/>
      <c r="DS112" s="934"/>
      <c r="DT112" s="934"/>
      <c r="DU112" s="934"/>
      <c r="DV112" s="935">
        <v>0.7</v>
      </c>
      <c r="DW112" s="935"/>
      <c r="DX112" s="935"/>
      <c r="DY112" s="935"/>
      <c r="DZ112" s="936"/>
    </row>
    <row r="113" spans="1:130" s="235" customFormat="1" ht="26.25" customHeight="1" x14ac:dyDescent="0.15">
      <c r="A113" s="975"/>
      <c r="B113" s="976"/>
      <c r="C113" s="964" t="s">
        <v>432</v>
      </c>
      <c r="D113" s="964"/>
      <c r="E113" s="964"/>
      <c r="F113" s="964"/>
      <c r="G113" s="964"/>
      <c r="H113" s="964"/>
      <c r="I113" s="964"/>
      <c r="J113" s="964"/>
      <c r="K113" s="964"/>
      <c r="L113" s="964"/>
      <c r="M113" s="964"/>
      <c r="N113" s="964"/>
      <c r="O113" s="964"/>
      <c r="P113" s="964"/>
      <c r="Q113" s="964"/>
      <c r="R113" s="964"/>
      <c r="S113" s="964"/>
      <c r="T113" s="964"/>
      <c r="U113" s="964"/>
      <c r="V113" s="964"/>
      <c r="W113" s="964"/>
      <c r="X113" s="964"/>
      <c r="Y113" s="964"/>
      <c r="Z113" s="965"/>
      <c r="AA113" s="966">
        <v>5560689</v>
      </c>
      <c r="AB113" s="967"/>
      <c r="AC113" s="967"/>
      <c r="AD113" s="967"/>
      <c r="AE113" s="968"/>
      <c r="AF113" s="969">
        <v>4236981</v>
      </c>
      <c r="AG113" s="967"/>
      <c r="AH113" s="967"/>
      <c r="AI113" s="967"/>
      <c r="AJ113" s="968"/>
      <c r="AK113" s="969">
        <v>3866223</v>
      </c>
      <c r="AL113" s="967"/>
      <c r="AM113" s="967"/>
      <c r="AN113" s="967"/>
      <c r="AO113" s="968"/>
      <c r="AP113" s="970">
        <v>0.4</v>
      </c>
      <c r="AQ113" s="971"/>
      <c r="AR113" s="971"/>
      <c r="AS113" s="971"/>
      <c r="AT113" s="972"/>
      <c r="AU113" s="914"/>
      <c r="AV113" s="915"/>
      <c r="AW113" s="915"/>
      <c r="AX113" s="915"/>
      <c r="AY113" s="915"/>
      <c r="AZ113" s="963" t="s">
        <v>433</v>
      </c>
      <c r="BA113" s="964"/>
      <c r="BB113" s="964"/>
      <c r="BC113" s="964"/>
      <c r="BD113" s="964"/>
      <c r="BE113" s="964"/>
      <c r="BF113" s="964"/>
      <c r="BG113" s="964"/>
      <c r="BH113" s="964"/>
      <c r="BI113" s="964"/>
      <c r="BJ113" s="964"/>
      <c r="BK113" s="964"/>
      <c r="BL113" s="964"/>
      <c r="BM113" s="964"/>
      <c r="BN113" s="964"/>
      <c r="BO113" s="964"/>
      <c r="BP113" s="965"/>
      <c r="BQ113" s="933">
        <v>8500</v>
      </c>
      <c r="BR113" s="934"/>
      <c r="BS113" s="934"/>
      <c r="BT113" s="934"/>
      <c r="BU113" s="934"/>
      <c r="BV113" s="934" t="s">
        <v>427</v>
      </c>
      <c r="BW113" s="934"/>
      <c r="BX113" s="934"/>
      <c r="BY113" s="934"/>
      <c r="BZ113" s="934"/>
      <c r="CA113" s="934" t="s">
        <v>427</v>
      </c>
      <c r="CB113" s="934"/>
      <c r="CC113" s="934"/>
      <c r="CD113" s="934"/>
      <c r="CE113" s="934"/>
      <c r="CF113" s="928" t="s">
        <v>427</v>
      </c>
      <c r="CG113" s="929"/>
      <c r="CH113" s="929"/>
      <c r="CI113" s="929"/>
      <c r="CJ113" s="929"/>
      <c r="CK113" s="959"/>
      <c r="CL113" s="960"/>
      <c r="CM113" s="930" t="s">
        <v>434</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33">
        <v>5670782</v>
      </c>
      <c r="DH113" s="934"/>
      <c r="DI113" s="934"/>
      <c r="DJ113" s="934"/>
      <c r="DK113" s="934"/>
      <c r="DL113" s="934">
        <v>4842007</v>
      </c>
      <c r="DM113" s="934"/>
      <c r="DN113" s="934"/>
      <c r="DO113" s="934"/>
      <c r="DP113" s="934"/>
      <c r="DQ113" s="934">
        <v>3997559</v>
      </c>
      <c r="DR113" s="934"/>
      <c r="DS113" s="934"/>
      <c r="DT113" s="934"/>
      <c r="DU113" s="934"/>
      <c r="DV113" s="935">
        <v>0.4</v>
      </c>
      <c r="DW113" s="935"/>
      <c r="DX113" s="935"/>
      <c r="DY113" s="935"/>
      <c r="DZ113" s="936"/>
    </row>
    <row r="114" spans="1:130" s="235" customFormat="1" ht="26.25" customHeight="1" x14ac:dyDescent="0.15">
      <c r="A114" s="975"/>
      <c r="B114" s="976"/>
      <c r="C114" s="964" t="s">
        <v>435</v>
      </c>
      <c r="D114" s="964"/>
      <c r="E114" s="964"/>
      <c r="F114" s="964"/>
      <c r="G114" s="964"/>
      <c r="H114" s="964"/>
      <c r="I114" s="964"/>
      <c r="J114" s="964"/>
      <c r="K114" s="964"/>
      <c r="L114" s="964"/>
      <c r="M114" s="964"/>
      <c r="N114" s="964"/>
      <c r="O114" s="964"/>
      <c r="P114" s="964"/>
      <c r="Q114" s="964"/>
      <c r="R114" s="964"/>
      <c r="S114" s="964"/>
      <c r="T114" s="964"/>
      <c r="U114" s="964"/>
      <c r="V114" s="964"/>
      <c r="W114" s="964"/>
      <c r="X114" s="964"/>
      <c r="Y114" s="964"/>
      <c r="Z114" s="965"/>
      <c r="AA114" s="966">
        <v>22398</v>
      </c>
      <c r="AB114" s="967"/>
      <c r="AC114" s="967"/>
      <c r="AD114" s="967"/>
      <c r="AE114" s="968"/>
      <c r="AF114" s="969">
        <v>7923</v>
      </c>
      <c r="AG114" s="967"/>
      <c r="AH114" s="967"/>
      <c r="AI114" s="967"/>
      <c r="AJ114" s="968"/>
      <c r="AK114" s="969" t="s">
        <v>427</v>
      </c>
      <c r="AL114" s="967"/>
      <c r="AM114" s="967"/>
      <c r="AN114" s="967"/>
      <c r="AO114" s="968"/>
      <c r="AP114" s="970" t="s">
        <v>427</v>
      </c>
      <c r="AQ114" s="971"/>
      <c r="AR114" s="971"/>
      <c r="AS114" s="971"/>
      <c r="AT114" s="972"/>
      <c r="AU114" s="914"/>
      <c r="AV114" s="915"/>
      <c r="AW114" s="915"/>
      <c r="AX114" s="915"/>
      <c r="AY114" s="915"/>
      <c r="AZ114" s="963" t="s">
        <v>436</v>
      </c>
      <c r="BA114" s="964"/>
      <c r="BB114" s="964"/>
      <c r="BC114" s="964"/>
      <c r="BD114" s="964"/>
      <c r="BE114" s="964"/>
      <c r="BF114" s="964"/>
      <c r="BG114" s="964"/>
      <c r="BH114" s="964"/>
      <c r="BI114" s="964"/>
      <c r="BJ114" s="964"/>
      <c r="BK114" s="964"/>
      <c r="BL114" s="964"/>
      <c r="BM114" s="964"/>
      <c r="BN114" s="964"/>
      <c r="BO114" s="964"/>
      <c r="BP114" s="965"/>
      <c r="BQ114" s="933">
        <v>382659988</v>
      </c>
      <c r="BR114" s="934"/>
      <c r="BS114" s="934"/>
      <c r="BT114" s="934"/>
      <c r="BU114" s="934"/>
      <c r="BV114" s="934">
        <v>373252088</v>
      </c>
      <c r="BW114" s="934"/>
      <c r="BX114" s="934"/>
      <c r="BY114" s="934"/>
      <c r="BZ114" s="934"/>
      <c r="CA114" s="934">
        <v>356450676</v>
      </c>
      <c r="CB114" s="934"/>
      <c r="CC114" s="934"/>
      <c r="CD114" s="934"/>
      <c r="CE114" s="934"/>
      <c r="CF114" s="928">
        <v>38.6</v>
      </c>
      <c r="CG114" s="929"/>
      <c r="CH114" s="929"/>
      <c r="CI114" s="929"/>
      <c r="CJ114" s="929"/>
      <c r="CK114" s="959"/>
      <c r="CL114" s="960"/>
      <c r="CM114" s="930" t="s">
        <v>437</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33">
        <v>32497</v>
      </c>
      <c r="DH114" s="934"/>
      <c r="DI114" s="934"/>
      <c r="DJ114" s="934"/>
      <c r="DK114" s="934"/>
      <c r="DL114" s="934">
        <v>16258</v>
      </c>
      <c r="DM114" s="934"/>
      <c r="DN114" s="934"/>
      <c r="DO114" s="934"/>
      <c r="DP114" s="934"/>
      <c r="DQ114" s="934" t="s">
        <v>427</v>
      </c>
      <c r="DR114" s="934"/>
      <c r="DS114" s="934"/>
      <c r="DT114" s="934"/>
      <c r="DU114" s="934"/>
      <c r="DV114" s="935" t="s">
        <v>427</v>
      </c>
      <c r="DW114" s="935"/>
      <c r="DX114" s="935"/>
      <c r="DY114" s="935"/>
      <c r="DZ114" s="936"/>
    </row>
    <row r="115" spans="1:130" s="235" customFormat="1" ht="26.25" customHeight="1" x14ac:dyDescent="0.15">
      <c r="A115" s="975"/>
      <c r="B115" s="976"/>
      <c r="C115" s="964" t="s">
        <v>438</v>
      </c>
      <c r="D115" s="964"/>
      <c r="E115" s="964"/>
      <c r="F115" s="964"/>
      <c r="G115" s="964"/>
      <c r="H115" s="964"/>
      <c r="I115" s="964"/>
      <c r="J115" s="964"/>
      <c r="K115" s="964"/>
      <c r="L115" s="964"/>
      <c r="M115" s="964"/>
      <c r="N115" s="964"/>
      <c r="O115" s="964"/>
      <c r="P115" s="964"/>
      <c r="Q115" s="964"/>
      <c r="R115" s="964"/>
      <c r="S115" s="964"/>
      <c r="T115" s="964"/>
      <c r="U115" s="964"/>
      <c r="V115" s="964"/>
      <c r="W115" s="964"/>
      <c r="X115" s="964"/>
      <c r="Y115" s="964"/>
      <c r="Z115" s="965"/>
      <c r="AA115" s="966">
        <v>3301445</v>
      </c>
      <c r="AB115" s="967"/>
      <c r="AC115" s="967"/>
      <c r="AD115" s="967"/>
      <c r="AE115" s="968"/>
      <c r="AF115" s="969">
        <v>2983317</v>
      </c>
      <c r="AG115" s="967"/>
      <c r="AH115" s="967"/>
      <c r="AI115" s="967"/>
      <c r="AJ115" s="968"/>
      <c r="AK115" s="969">
        <v>2902537</v>
      </c>
      <c r="AL115" s="967"/>
      <c r="AM115" s="967"/>
      <c r="AN115" s="967"/>
      <c r="AO115" s="968"/>
      <c r="AP115" s="970">
        <v>0.3</v>
      </c>
      <c r="AQ115" s="971"/>
      <c r="AR115" s="971"/>
      <c r="AS115" s="971"/>
      <c r="AT115" s="972"/>
      <c r="AU115" s="914"/>
      <c r="AV115" s="915"/>
      <c r="AW115" s="915"/>
      <c r="AX115" s="915"/>
      <c r="AY115" s="915"/>
      <c r="AZ115" s="963" t="s">
        <v>439</v>
      </c>
      <c r="BA115" s="964"/>
      <c r="BB115" s="964"/>
      <c r="BC115" s="964"/>
      <c r="BD115" s="964"/>
      <c r="BE115" s="964"/>
      <c r="BF115" s="964"/>
      <c r="BG115" s="964"/>
      <c r="BH115" s="964"/>
      <c r="BI115" s="964"/>
      <c r="BJ115" s="964"/>
      <c r="BK115" s="964"/>
      <c r="BL115" s="964"/>
      <c r="BM115" s="964"/>
      <c r="BN115" s="964"/>
      <c r="BO115" s="964"/>
      <c r="BP115" s="965"/>
      <c r="BQ115" s="933">
        <v>2460647</v>
      </c>
      <c r="BR115" s="934"/>
      <c r="BS115" s="934"/>
      <c r="BT115" s="934"/>
      <c r="BU115" s="934"/>
      <c r="BV115" s="934">
        <v>2476509</v>
      </c>
      <c r="BW115" s="934"/>
      <c r="BX115" s="934"/>
      <c r="BY115" s="934"/>
      <c r="BZ115" s="934"/>
      <c r="CA115" s="934">
        <v>3202637</v>
      </c>
      <c r="CB115" s="934"/>
      <c r="CC115" s="934"/>
      <c r="CD115" s="934"/>
      <c r="CE115" s="934"/>
      <c r="CF115" s="928">
        <v>0.3</v>
      </c>
      <c r="CG115" s="929"/>
      <c r="CH115" s="929"/>
      <c r="CI115" s="929"/>
      <c r="CJ115" s="929"/>
      <c r="CK115" s="959"/>
      <c r="CL115" s="960"/>
      <c r="CM115" s="963" t="s">
        <v>440</v>
      </c>
      <c r="CN115" s="984"/>
      <c r="CO115" s="984"/>
      <c r="CP115" s="984"/>
      <c r="CQ115" s="984"/>
      <c r="CR115" s="984"/>
      <c r="CS115" s="984"/>
      <c r="CT115" s="984"/>
      <c r="CU115" s="984"/>
      <c r="CV115" s="984"/>
      <c r="CW115" s="984"/>
      <c r="CX115" s="984"/>
      <c r="CY115" s="984"/>
      <c r="CZ115" s="984"/>
      <c r="DA115" s="984"/>
      <c r="DB115" s="984"/>
      <c r="DC115" s="984"/>
      <c r="DD115" s="984"/>
      <c r="DE115" s="984"/>
      <c r="DF115" s="965"/>
      <c r="DG115" s="933">
        <v>5512327</v>
      </c>
      <c r="DH115" s="934"/>
      <c r="DI115" s="934"/>
      <c r="DJ115" s="934"/>
      <c r="DK115" s="934"/>
      <c r="DL115" s="934">
        <v>5304658</v>
      </c>
      <c r="DM115" s="934"/>
      <c r="DN115" s="934"/>
      <c r="DO115" s="934"/>
      <c r="DP115" s="934"/>
      <c r="DQ115" s="934">
        <v>4262945</v>
      </c>
      <c r="DR115" s="934"/>
      <c r="DS115" s="934"/>
      <c r="DT115" s="934"/>
      <c r="DU115" s="934"/>
      <c r="DV115" s="935">
        <v>0.5</v>
      </c>
      <c r="DW115" s="935"/>
      <c r="DX115" s="935"/>
      <c r="DY115" s="935"/>
      <c r="DZ115" s="936"/>
    </row>
    <row r="116" spans="1:130" s="235" customFormat="1" ht="26.25" customHeight="1" x14ac:dyDescent="0.15">
      <c r="A116" s="977"/>
      <c r="B116" s="978"/>
      <c r="C116" s="979" t="s">
        <v>441</v>
      </c>
      <c r="D116" s="979"/>
      <c r="E116" s="979"/>
      <c r="F116" s="979"/>
      <c r="G116" s="979"/>
      <c r="H116" s="979"/>
      <c r="I116" s="979"/>
      <c r="J116" s="979"/>
      <c r="K116" s="979"/>
      <c r="L116" s="979"/>
      <c r="M116" s="979"/>
      <c r="N116" s="979"/>
      <c r="O116" s="979"/>
      <c r="P116" s="979"/>
      <c r="Q116" s="979"/>
      <c r="R116" s="979"/>
      <c r="S116" s="979"/>
      <c r="T116" s="979"/>
      <c r="U116" s="979"/>
      <c r="V116" s="979"/>
      <c r="W116" s="979"/>
      <c r="X116" s="979"/>
      <c r="Y116" s="979"/>
      <c r="Z116" s="980"/>
      <c r="AA116" s="966">
        <v>1534</v>
      </c>
      <c r="AB116" s="967"/>
      <c r="AC116" s="967"/>
      <c r="AD116" s="967"/>
      <c r="AE116" s="968"/>
      <c r="AF116" s="969">
        <v>1874</v>
      </c>
      <c r="AG116" s="967"/>
      <c r="AH116" s="967"/>
      <c r="AI116" s="967"/>
      <c r="AJ116" s="968"/>
      <c r="AK116" s="969">
        <v>4046</v>
      </c>
      <c r="AL116" s="967"/>
      <c r="AM116" s="967"/>
      <c r="AN116" s="967"/>
      <c r="AO116" s="968"/>
      <c r="AP116" s="970">
        <v>0</v>
      </c>
      <c r="AQ116" s="971"/>
      <c r="AR116" s="971"/>
      <c r="AS116" s="971"/>
      <c r="AT116" s="972"/>
      <c r="AU116" s="914"/>
      <c r="AV116" s="915"/>
      <c r="AW116" s="915"/>
      <c r="AX116" s="915"/>
      <c r="AY116" s="915"/>
      <c r="AZ116" s="981" t="s">
        <v>442</v>
      </c>
      <c r="BA116" s="982"/>
      <c r="BB116" s="982"/>
      <c r="BC116" s="982"/>
      <c r="BD116" s="982"/>
      <c r="BE116" s="982"/>
      <c r="BF116" s="982"/>
      <c r="BG116" s="982"/>
      <c r="BH116" s="982"/>
      <c r="BI116" s="982"/>
      <c r="BJ116" s="982"/>
      <c r="BK116" s="982"/>
      <c r="BL116" s="982"/>
      <c r="BM116" s="982"/>
      <c r="BN116" s="982"/>
      <c r="BO116" s="982"/>
      <c r="BP116" s="983"/>
      <c r="BQ116" s="933" t="s">
        <v>427</v>
      </c>
      <c r="BR116" s="934"/>
      <c r="BS116" s="934"/>
      <c r="BT116" s="934"/>
      <c r="BU116" s="934"/>
      <c r="BV116" s="934" t="s">
        <v>427</v>
      </c>
      <c r="BW116" s="934"/>
      <c r="BX116" s="934"/>
      <c r="BY116" s="934"/>
      <c r="BZ116" s="934"/>
      <c r="CA116" s="934" t="s">
        <v>427</v>
      </c>
      <c r="CB116" s="934"/>
      <c r="CC116" s="934"/>
      <c r="CD116" s="934"/>
      <c r="CE116" s="934"/>
      <c r="CF116" s="928" t="s">
        <v>427</v>
      </c>
      <c r="CG116" s="929"/>
      <c r="CH116" s="929"/>
      <c r="CI116" s="929"/>
      <c r="CJ116" s="929"/>
      <c r="CK116" s="959"/>
      <c r="CL116" s="960"/>
      <c r="CM116" s="930" t="s">
        <v>443</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33" t="s">
        <v>427</v>
      </c>
      <c r="DH116" s="934"/>
      <c r="DI116" s="934"/>
      <c r="DJ116" s="934"/>
      <c r="DK116" s="934"/>
      <c r="DL116" s="934" t="s">
        <v>427</v>
      </c>
      <c r="DM116" s="934"/>
      <c r="DN116" s="934"/>
      <c r="DO116" s="934"/>
      <c r="DP116" s="934"/>
      <c r="DQ116" s="934" t="s">
        <v>427</v>
      </c>
      <c r="DR116" s="934"/>
      <c r="DS116" s="934"/>
      <c r="DT116" s="934"/>
      <c r="DU116" s="934"/>
      <c r="DV116" s="935" t="s">
        <v>427</v>
      </c>
      <c r="DW116" s="935"/>
      <c r="DX116" s="935"/>
      <c r="DY116" s="935"/>
      <c r="DZ116" s="936"/>
    </row>
    <row r="117" spans="1:130" s="235" customFormat="1" ht="26.25" customHeight="1" x14ac:dyDescent="0.15">
      <c r="A117" s="918" t="s">
        <v>155</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9" t="s">
        <v>444</v>
      </c>
      <c r="Z117" s="900"/>
      <c r="AA117" s="990">
        <v>232822418</v>
      </c>
      <c r="AB117" s="991"/>
      <c r="AC117" s="991"/>
      <c r="AD117" s="991"/>
      <c r="AE117" s="992"/>
      <c r="AF117" s="993">
        <v>232597431</v>
      </c>
      <c r="AG117" s="991"/>
      <c r="AH117" s="991"/>
      <c r="AI117" s="991"/>
      <c r="AJ117" s="992"/>
      <c r="AK117" s="993">
        <v>228311338</v>
      </c>
      <c r="AL117" s="991"/>
      <c r="AM117" s="991"/>
      <c r="AN117" s="991"/>
      <c r="AO117" s="992"/>
      <c r="AP117" s="994"/>
      <c r="AQ117" s="995"/>
      <c r="AR117" s="995"/>
      <c r="AS117" s="995"/>
      <c r="AT117" s="996"/>
      <c r="AU117" s="914"/>
      <c r="AV117" s="915"/>
      <c r="AW117" s="915"/>
      <c r="AX117" s="915"/>
      <c r="AY117" s="915"/>
      <c r="AZ117" s="963" t="s">
        <v>445</v>
      </c>
      <c r="BA117" s="964"/>
      <c r="BB117" s="964"/>
      <c r="BC117" s="964"/>
      <c r="BD117" s="964"/>
      <c r="BE117" s="964"/>
      <c r="BF117" s="964"/>
      <c r="BG117" s="964"/>
      <c r="BH117" s="964"/>
      <c r="BI117" s="964"/>
      <c r="BJ117" s="964"/>
      <c r="BK117" s="964"/>
      <c r="BL117" s="964"/>
      <c r="BM117" s="964"/>
      <c r="BN117" s="964"/>
      <c r="BO117" s="964"/>
      <c r="BP117" s="965"/>
      <c r="BQ117" s="933" t="s">
        <v>152</v>
      </c>
      <c r="BR117" s="934"/>
      <c r="BS117" s="934"/>
      <c r="BT117" s="934"/>
      <c r="BU117" s="934"/>
      <c r="BV117" s="934" t="s">
        <v>152</v>
      </c>
      <c r="BW117" s="934"/>
      <c r="BX117" s="934"/>
      <c r="BY117" s="934"/>
      <c r="BZ117" s="934"/>
      <c r="CA117" s="934" t="s">
        <v>152</v>
      </c>
      <c r="CB117" s="934"/>
      <c r="CC117" s="934"/>
      <c r="CD117" s="934"/>
      <c r="CE117" s="934"/>
      <c r="CF117" s="928" t="s">
        <v>152</v>
      </c>
      <c r="CG117" s="929"/>
      <c r="CH117" s="929"/>
      <c r="CI117" s="929"/>
      <c r="CJ117" s="929"/>
      <c r="CK117" s="959"/>
      <c r="CL117" s="960"/>
      <c r="CM117" s="930" t="s">
        <v>446</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33" t="s">
        <v>152</v>
      </c>
      <c r="DH117" s="934"/>
      <c r="DI117" s="934"/>
      <c r="DJ117" s="934"/>
      <c r="DK117" s="934"/>
      <c r="DL117" s="934" t="s">
        <v>152</v>
      </c>
      <c r="DM117" s="934"/>
      <c r="DN117" s="934"/>
      <c r="DO117" s="934"/>
      <c r="DP117" s="934"/>
      <c r="DQ117" s="934" t="s">
        <v>152</v>
      </c>
      <c r="DR117" s="934"/>
      <c r="DS117" s="934"/>
      <c r="DT117" s="934"/>
      <c r="DU117" s="934"/>
      <c r="DV117" s="935" t="s">
        <v>152</v>
      </c>
      <c r="DW117" s="935"/>
      <c r="DX117" s="935"/>
      <c r="DY117" s="935"/>
      <c r="DZ117" s="936"/>
    </row>
    <row r="118" spans="1:130" s="235" customFormat="1" ht="26.25" customHeight="1" x14ac:dyDescent="0.15">
      <c r="A118" s="918" t="s">
        <v>419</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417</v>
      </c>
      <c r="AB118" s="899"/>
      <c r="AC118" s="899"/>
      <c r="AD118" s="899"/>
      <c r="AE118" s="900"/>
      <c r="AF118" s="898" t="s">
        <v>305</v>
      </c>
      <c r="AG118" s="899"/>
      <c r="AH118" s="899"/>
      <c r="AI118" s="899"/>
      <c r="AJ118" s="900"/>
      <c r="AK118" s="898" t="s">
        <v>304</v>
      </c>
      <c r="AL118" s="899"/>
      <c r="AM118" s="899"/>
      <c r="AN118" s="899"/>
      <c r="AO118" s="900"/>
      <c r="AP118" s="985" t="s">
        <v>418</v>
      </c>
      <c r="AQ118" s="986"/>
      <c r="AR118" s="986"/>
      <c r="AS118" s="986"/>
      <c r="AT118" s="987"/>
      <c r="AU118" s="914"/>
      <c r="AV118" s="915"/>
      <c r="AW118" s="915"/>
      <c r="AX118" s="915"/>
      <c r="AY118" s="915"/>
      <c r="AZ118" s="988" t="s">
        <v>447</v>
      </c>
      <c r="BA118" s="979"/>
      <c r="BB118" s="979"/>
      <c r="BC118" s="979"/>
      <c r="BD118" s="979"/>
      <c r="BE118" s="979"/>
      <c r="BF118" s="979"/>
      <c r="BG118" s="979"/>
      <c r="BH118" s="979"/>
      <c r="BI118" s="979"/>
      <c r="BJ118" s="979"/>
      <c r="BK118" s="979"/>
      <c r="BL118" s="979"/>
      <c r="BM118" s="979"/>
      <c r="BN118" s="979"/>
      <c r="BO118" s="979"/>
      <c r="BP118" s="980"/>
      <c r="BQ118" s="1005" t="s">
        <v>152</v>
      </c>
      <c r="BR118" s="1006"/>
      <c r="BS118" s="1006"/>
      <c r="BT118" s="1006"/>
      <c r="BU118" s="1006"/>
      <c r="BV118" s="1006" t="s">
        <v>152</v>
      </c>
      <c r="BW118" s="1006"/>
      <c r="BX118" s="1006"/>
      <c r="BY118" s="1006"/>
      <c r="BZ118" s="1006"/>
      <c r="CA118" s="1006" t="s">
        <v>152</v>
      </c>
      <c r="CB118" s="1006"/>
      <c r="CC118" s="1006"/>
      <c r="CD118" s="1006"/>
      <c r="CE118" s="1006"/>
      <c r="CF118" s="928" t="s">
        <v>152</v>
      </c>
      <c r="CG118" s="929"/>
      <c r="CH118" s="929"/>
      <c r="CI118" s="929"/>
      <c r="CJ118" s="929"/>
      <c r="CK118" s="959"/>
      <c r="CL118" s="960"/>
      <c r="CM118" s="930" t="s">
        <v>448</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33" t="s">
        <v>152</v>
      </c>
      <c r="DH118" s="934"/>
      <c r="DI118" s="934"/>
      <c r="DJ118" s="934"/>
      <c r="DK118" s="934"/>
      <c r="DL118" s="934" t="s">
        <v>152</v>
      </c>
      <c r="DM118" s="934"/>
      <c r="DN118" s="934"/>
      <c r="DO118" s="934"/>
      <c r="DP118" s="934"/>
      <c r="DQ118" s="934" t="s">
        <v>152</v>
      </c>
      <c r="DR118" s="934"/>
      <c r="DS118" s="934"/>
      <c r="DT118" s="934"/>
      <c r="DU118" s="934"/>
      <c r="DV118" s="935" t="s">
        <v>152</v>
      </c>
      <c r="DW118" s="935"/>
      <c r="DX118" s="935"/>
      <c r="DY118" s="935"/>
      <c r="DZ118" s="936"/>
    </row>
    <row r="119" spans="1:130" s="235" customFormat="1" ht="26.25" customHeight="1" x14ac:dyDescent="0.15">
      <c r="A119" s="1070" t="s">
        <v>422</v>
      </c>
      <c r="B119" s="958"/>
      <c r="C119" s="937" t="s">
        <v>423</v>
      </c>
      <c r="D119" s="938"/>
      <c r="E119" s="938"/>
      <c r="F119" s="938"/>
      <c r="G119" s="938"/>
      <c r="H119" s="938"/>
      <c r="I119" s="938"/>
      <c r="J119" s="938"/>
      <c r="K119" s="938"/>
      <c r="L119" s="938"/>
      <c r="M119" s="938"/>
      <c r="N119" s="938"/>
      <c r="O119" s="938"/>
      <c r="P119" s="938"/>
      <c r="Q119" s="938"/>
      <c r="R119" s="938"/>
      <c r="S119" s="938"/>
      <c r="T119" s="938"/>
      <c r="U119" s="938"/>
      <c r="V119" s="938"/>
      <c r="W119" s="938"/>
      <c r="X119" s="938"/>
      <c r="Y119" s="938"/>
      <c r="Z119" s="939"/>
      <c r="AA119" s="905">
        <v>433642</v>
      </c>
      <c r="AB119" s="906"/>
      <c r="AC119" s="906"/>
      <c r="AD119" s="906"/>
      <c r="AE119" s="907"/>
      <c r="AF119" s="908">
        <v>433786</v>
      </c>
      <c r="AG119" s="906"/>
      <c r="AH119" s="906"/>
      <c r="AI119" s="906"/>
      <c r="AJ119" s="907"/>
      <c r="AK119" s="908">
        <v>325250</v>
      </c>
      <c r="AL119" s="906"/>
      <c r="AM119" s="906"/>
      <c r="AN119" s="906"/>
      <c r="AO119" s="907"/>
      <c r="AP119" s="909">
        <v>0</v>
      </c>
      <c r="AQ119" s="910"/>
      <c r="AR119" s="910"/>
      <c r="AS119" s="910"/>
      <c r="AT119" s="911"/>
      <c r="AU119" s="916"/>
      <c r="AV119" s="917"/>
      <c r="AW119" s="917"/>
      <c r="AX119" s="917"/>
      <c r="AY119" s="917"/>
      <c r="AZ119" s="266" t="s">
        <v>155</v>
      </c>
      <c r="BA119" s="266"/>
      <c r="BB119" s="266"/>
      <c r="BC119" s="266"/>
      <c r="BD119" s="266"/>
      <c r="BE119" s="266"/>
      <c r="BF119" s="266"/>
      <c r="BG119" s="266"/>
      <c r="BH119" s="266"/>
      <c r="BI119" s="266"/>
      <c r="BJ119" s="266"/>
      <c r="BK119" s="266"/>
      <c r="BL119" s="266"/>
      <c r="BM119" s="266"/>
      <c r="BN119" s="266"/>
      <c r="BO119" s="989" t="s">
        <v>449</v>
      </c>
      <c r="BP119" s="1013"/>
      <c r="BQ119" s="1005">
        <v>4023691483</v>
      </c>
      <c r="BR119" s="1006"/>
      <c r="BS119" s="1006"/>
      <c r="BT119" s="1006"/>
      <c r="BU119" s="1006"/>
      <c r="BV119" s="1006">
        <v>4046615429</v>
      </c>
      <c r="BW119" s="1006"/>
      <c r="BX119" s="1006"/>
      <c r="BY119" s="1006"/>
      <c r="BZ119" s="1006"/>
      <c r="CA119" s="1006">
        <v>4046004721</v>
      </c>
      <c r="CB119" s="1006"/>
      <c r="CC119" s="1006"/>
      <c r="CD119" s="1006"/>
      <c r="CE119" s="1006"/>
      <c r="CF119" s="1007"/>
      <c r="CG119" s="1008"/>
      <c r="CH119" s="1008"/>
      <c r="CI119" s="1008"/>
      <c r="CJ119" s="1009"/>
      <c r="CK119" s="961"/>
      <c r="CL119" s="962"/>
      <c r="CM119" s="1010" t="s">
        <v>450</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933" t="s">
        <v>152</v>
      </c>
      <c r="DH119" s="934"/>
      <c r="DI119" s="934"/>
      <c r="DJ119" s="934"/>
      <c r="DK119" s="934"/>
      <c r="DL119" s="934" t="s">
        <v>152</v>
      </c>
      <c r="DM119" s="934"/>
      <c r="DN119" s="934"/>
      <c r="DO119" s="934"/>
      <c r="DP119" s="934"/>
      <c r="DQ119" s="934" t="s">
        <v>152</v>
      </c>
      <c r="DR119" s="934"/>
      <c r="DS119" s="934"/>
      <c r="DT119" s="934"/>
      <c r="DU119" s="934"/>
      <c r="DV119" s="935" t="s">
        <v>152</v>
      </c>
      <c r="DW119" s="935"/>
      <c r="DX119" s="935"/>
      <c r="DY119" s="935"/>
      <c r="DZ119" s="936"/>
    </row>
    <row r="120" spans="1:130" s="235" customFormat="1" ht="26.25" customHeight="1" x14ac:dyDescent="0.15">
      <c r="A120" s="1071"/>
      <c r="B120" s="960"/>
      <c r="C120" s="930" t="s">
        <v>426</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152</v>
      </c>
      <c r="AB120" s="967"/>
      <c r="AC120" s="967"/>
      <c r="AD120" s="967"/>
      <c r="AE120" s="968"/>
      <c r="AF120" s="969" t="s">
        <v>152</v>
      </c>
      <c r="AG120" s="967"/>
      <c r="AH120" s="967"/>
      <c r="AI120" s="967"/>
      <c r="AJ120" s="968"/>
      <c r="AK120" s="969" t="s">
        <v>152</v>
      </c>
      <c r="AL120" s="967"/>
      <c r="AM120" s="967"/>
      <c r="AN120" s="967"/>
      <c r="AO120" s="968"/>
      <c r="AP120" s="970" t="s">
        <v>152</v>
      </c>
      <c r="AQ120" s="971"/>
      <c r="AR120" s="971"/>
      <c r="AS120" s="971"/>
      <c r="AT120" s="972"/>
      <c r="AU120" s="997" t="s">
        <v>451</v>
      </c>
      <c r="AV120" s="998"/>
      <c r="AW120" s="998"/>
      <c r="AX120" s="998"/>
      <c r="AY120" s="999"/>
      <c r="AZ120" s="954" t="s">
        <v>452</v>
      </c>
      <c r="BA120" s="903"/>
      <c r="BB120" s="903"/>
      <c r="BC120" s="903"/>
      <c r="BD120" s="903"/>
      <c r="BE120" s="903"/>
      <c r="BF120" s="903"/>
      <c r="BG120" s="903"/>
      <c r="BH120" s="903"/>
      <c r="BI120" s="903"/>
      <c r="BJ120" s="903"/>
      <c r="BK120" s="903"/>
      <c r="BL120" s="903"/>
      <c r="BM120" s="903"/>
      <c r="BN120" s="903"/>
      <c r="BO120" s="903"/>
      <c r="BP120" s="904"/>
      <c r="BQ120" s="940">
        <v>643056307</v>
      </c>
      <c r="BR120" s="941"/>
      <c r="BS120" s="941"/>
      <c r="BT120" s="941"/>
      <c r="BU120" s="941"/>
      <c r="BV120" s="941">
        <v>751705108</v>
      </c>
      <c r="BW120" s="941"/>
      <c r="BX120" s="941"/>
      <c r="BY120" s="941"/>
      <c r="BZ120" s="941"/>
      <c r="CA120" s="941">
        <v>761116770</v>
      </c>
      <c r="CB120" s="941"/>
      <c r="CC120" s="941"/>
      <c r="CD120" s="941"/>
      <c r="CE120" s="941"/>
      <c r="CF120" s="955">
        <v>82.4</v>
      </c>
      <c r="CG120" s="956"/>
      <c r="CH120" s="956"/>
      <c r="CI120" s="956"/>
      <c r="CJ120" s="956"/>
      <c r="CK120" s="1014" t="s">
        <v>453</v>
      </c>
      <c r="CL120" s="1015"/>
      <c r="CM120" s="1015"/>
      <c r="CN120" s="1015"/>
      <c r="CO120" s="1016"/>
      <c r="CP120" s="1022" t="s">
        <v>395</v>
      </c>
      <c r="CQ120" s="1023"/>
      <c r="CR120" s="1023"/>
      <c r="CS120" s="1023"/>
      <c r="CT120" s="1023"/>
      <c r="CU120" s="1023"/>
      <c r="CV120" s="1023"/>
      <c r="CW120" s="1023"/>
      <c r="CX120" s="1023"/>
      <c r="CY120" s="1023"/>
      <c r="CZ120" s="1023"/>
      <c r="DA120" s="1023"/>
      <c r="DB120" s="1023"/>
      <c r="DC120" s="1023"/>
      <c r="DD120" s="1023"/>
      <c r="DE120" s="1023"/>
      <c r="DF120" s="1024"/>
      <c r="DG120" s="940">
        <v>34858088</v>
      </c>
      <c r="DH120" s="941"/>
      <c r="DI120" s="941"/>
      <c r="DJ120" s="941"/>
      <c r="DK120" s="941"/>
      <c r="DL120" s="941">
        <v>31585045</v>
      </c>
      <c r="DM120" s="941"/>
      <c r="DN120" s="941"/>
      <c r="DO120" s="941"/>
      <c r="DP120" s="941"/>
      <c r="DQ120" s="941">
        <v>28385525</v>
      </c>
      <c r="DR120" s="941"/>
      <c r="DS120" s="941"/>
      <c r="DT120" s="941"/>
      <c r="DU120" s="941"/>
      <c r="DV120" s="942">
        <v>3.1</v>
      </c>
      <c r="DW120" s="942"/>
      <c r="DX120" s="942"/>
      <c r="DY120" s="942"/>
      <c r="DZ120" s="943"/>
    </row>
    <row r="121" spans="1:130" s="235" customFormat="1" ht="26.25" customHeight="1" x14ac:dyDescent="0.15">
      <c r="A121" s="1071"/>
      <c r="B121" s="960"/>
      <c r="C121" s="981" t="s">
        <v>454</v>
      </c>
      <c r="D121" s="982"/>
      <c r="E121" s="982"/>
      <c r="F121" s="982"/>
      <c r="G121" s="982"/>
      <c r="H121" s="982"/>
      <c r="I121" s="982"/>
      <c r="J121" s="982"/>
      <c r="K121" s="982"/>
      <c r="L121" s="982"/>
      <c r="M121" s="982"/>
      <c r="N121" s="982"/>
      <c r="O121" s="982"/>
      <c r="P121" s="982"/>
      <c r="Q121" s="982"/>
      <c r="R121" s="982"/>
      <c r="S121" s="982"/>
      <c r="T121" s="982"/>
      <c r="U121" s="982"/>
      <c r="V121" s="982"/>
      <c r="W121" s="982"/>
      <c r="X121" s="982"/>
      <c r="Y121" s="982"/>
      <c r="Z121" s="983"/>
      <c r="AA121" s="966">
        <v>2772761</v>
      </c>
      <c r="AB121" s="967"/>
      <c r="AC121" s="967"/>
      <c r="AD121" s="967"/>
      <c r="AE121" s="968"/>
      <c r="AF121" s="969">
        <v>2446335</v>
      </c>
      <c r="AG121" s="967"/>
      <c r="AH121" s="967"/>
      <c r="AI121" s="967"/>
      <c r="AJ121" s="968"/>
      <c r="AK121" s="969">
        <v>2433121</v>
      </c>
      <c r="AL121" s="967"/>
      <c r="AM121" s="967"/>
      <c r="AN121" s="967"/>
      <c r="AO121" s="968"/>
      <c r="AP121" s="970">
        <v>0.3</v>
      </c>
      <c r="AQ121" s="971"/>
      <c r="AR121" s="971"/>
      <c r="AS121" s="971"/>
      <c r="AT121" s="972"/>
      <c r="AU121" s="1000"/>
      <c r="AV121" s="1001"/>
      <c r="AW121" s="1001"/>
      <c r="AX121" s="1001"/>
      <c r="AY121" s="1002"/>
      <c r="AZ121" s="963" t="s">
        <v>455</v>
      </c>
      <c r="BA121" s="964"/>
      <c r="BB121" s="964"/>
      <c r="BC121" s="964"/>
      <c r="BD121" s="964"/>
      <c r="BE121" s="964"/>
      <c r="BF121" s="964"/>
      <c r="BG121" s="964"/>
      <c r="BH121" s="964"/>
      <c r="BI121" s="964"/>
      <c r="BJ121" s="964"/>
      <c r="BK121" s="964"/>
      <c r="BL121" s="964"/>
      <c r="BM121" s="964"/>
      <c r="BN121" s="964"/>
      <c r="BO121" s="964"/>
      <c r="BP121" s="965"/>
      <c r="BQ121" s="933">
        <v>91529480</v>
      </c>
      <c r="BR121" s="934"/>
      <c r="BS121" s="934"/>
      <c r="BT121" s="934"/>
      <c r="BU121" s="934"/>
      <c r="BV121" s="934">
        <v>79043426</v>
      </c>
      <c r="BW121" s="934"/>
      <c r="BX121" s="934"/>
      <c r="BY121" s="934"/>
      <c r="BZ121" s="934"/>
      <c r="CA121" s="934">
        <v>71689132</v>
      </c>
      <c r="CB121" s="934"/>
      <c r="CC121" s="934"/>
      <c r="CD121" s="934"/>
      <c r="CE121" s="934"/>
      <c r="CF121" s="928">
        <v>7.8</v>
      </c>
      <c r="CG121" s="929"/>
      <c r="CH121" s="929"/>
      <c r="CI121" s="929"/>
      <c r="CJ121" s="929"/>
      <c r="CK121" s="1017"/>
      <c r="CL121" s="1018"/>
      <c r="CM121" s="1018"/>
      <c r="CN121" s="1018"/>
      <c r="CO121" s="1019"/>
      <c r="CP121" s="1027" t="s">
        <v>456</v>
      </c>
      <c r="CQ121" s="1028"/>
      <c r="CR121" s="1028"/>
      <c r="CS121" s="1028"/>
      <c r="CT121" s="1028"/>
      <c r="CU121" s="1028"/>
      <c r="CV121" s="1028"/>
      <c r="CW121" s="1028"/>
      <c r="CX121" s="1028"/>
      <c r="CY121" s="1028"/>
      <c r="CZ121" s="1028"/>
      <c r="DA121" s="1028"/>
      <c r="DB121" s="1028"/>
      <c r="DC121" s="1028"/>
      <c r="DD121" s="1028"/>
      <c r="DE121" s="1028"/>
      <c r="DF121" s="1029"/>
      <c r="DG121" s="933">
        <v>11194694</v>
      </c>
      <c r="DH121" s="934"/>
      <c r="DI121" s="934"/>
      <c r="DJ121" s="934"/>
      <c r="DK121" s="934"/>
      <c r="DL121" s="934">
        <v>11497322</v>
      </c>
      <c r="DM121" s="934"/>
      <c r="DN121" s="934"/>
      <c r="DO121" s="934"/>
      <c r="DP121" s="934"/>
      <c r="DQ121" s="934">
        <v>16730273</v>
      </c>
      <c r="DR121" s="934"/>
      <c r="DS121" s="934"/>
      <c r="DT121" s="934"/>
      <c r="DU121" s="934"/>
      <c r="DV121" s="935">
        <v>1.8</v>
      </c>
      <c r="DW121" s="935"/>
      <c r="DX121" s="935"/>
      <c r="DY121" s="935"/>
      <c r="DZ121" s="936"/>
    </row>
    <row r="122" spans="1:130" s="235" customFormat="1" ht="26.25" customHeight="1" x14ac:dyDescent="0.15">
      <c r="A122" s="1071"/>
      <c r="B122" s="960"/>
      <c r="C122" s="930" t="s">
        <v>437</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v>22693</v>
      </c>
      <c r="AB122" s="967"/>
      <c r="AC122" s="967"/>
      <c r="AD122" s="967"/>
      <c r="AE122" s="968"/>
      <c r="AF122" s="969">
        <v>10887</v>
      </c>
      <c r="AG122" s="967"/>
      <c r="AH122" s="967"/>
      <c r="AI122" s="967"/>
      <c r="AJ122" s="968"/>
      <c r="AK122" s="969">
        <v>10906</v>
      </c>
      <c r="AL122" s="967"/>
      <c r="AM122" s="967"/>
      <c r="AN122" s="967"/>
      <c r="AO122" s="968"/>
      <c r="AP122" s="970">
        <v>0</v>
      </c>
      <c r="AQ122" s="971"/>
      <c r="AR122" s="971"/>
      <c r="AS122" s="971"/>
      <c r="AT122" s="972"/>
      <c r="AU122" s="1000"/>
      <c r="AV122" s="1001"/>
      <c r="AW122" s="1001"/>
      <c r="AX122" s="1001"/>
      <c r="AY122" s="1002"/>
      <c r="AZ122" s="988" t="s">
        <v>457</v>
      </c>
      <c r="BA122" s="979"/>
      <c r="BB122" s="979"/>
      <c r="BC122" s="979"/>
      <c r="BD122" s="979"/>
      <c r="BE122" s="979"/>
      <c r="BF122" s="979"/>
      <c r="BG122" s="979"/>
      <c r="BH122" s="979"/>
      <c r="BI122" s="979"/>
      <c r="BJ122" s="979"/>
      <c r="BK122" s="979"/>
      <c r="BL122" s="979"/>
      <c r="BM122" s="979"/>
      <c r="BN122" s="979"/>
      <c r="BO122" s="979"/>
      <c r="BP122" s="980"/>
      <c r="BQ122" s="1005">
        <v>1912203224</v>
      </c>
      <c r="BR122" s="1006"/>
      <c r="BS122" s="1006"/>
      <c r="BT122" s="1006"/>
      <c r="BU122" s="1006"/>
      <c r="BV122" s="1006">
        <v>1915698509</v>
      </c>
      <c r="BW122" s="1006"/>
      <c r="BX122" s="1006"/>
      <c r="BY122" s="1006"/>
      <c r="BZ122" s="1006"/>
      <c r="CA122" s="1006">
        <v>1918536337</v>
      </c>
      <c r="CB122" s="1006"/>
      <c r="CC122" s="1006"/>
      <c r="CD122" s="1006"/>
      <c r="CE122" s="1006"/>
      <c r="CF122" s="1025">
        <v>207.6</v>
      </c>
      <c r="CG122" s="1026"/>
      <c r="CH122" s="1026"/>
      <c r="CI122" s="1026"/>
      <c r="CJ122" s="1026"/>
      <c r="CK122" s="1017"/>
      <c r="CL122" s="1018"/>
      <c r="CM122" s="1018"/>
      <c r="CN122" s="1018"/>
      <c r="CO122" s="1019"/>
      <c r="CP122" s="1027" t="s">
        <v>388</v>
      </c>
      <c r="CQ122" s="1028"/>
      <c r="CR122" s="1028"/>
      <c r="CS122" s="1028"/>
      <c r="CT122" s="1028"/>
      <c r="CU122" s="1028"/>
      <c r="CV122" s="1028"/>
      <c r="CW122" s="1028"/>
      <c r="CX122" s="1028"/>
      <c r="CY122" s="1028"/>
      <c r="CZ122" s="1028"/>
      <c r="DA122" s="1028"/>
      <c r="DB122" s="1028"/>
      <c r="DC122" s="1028"/>
      <c r="DD122" s="1028"/>
      <c r="DE122" s="1028"/>
      <c r="DF122" s="1029"/>
      <c r="DG122" s="933">
        <v>851508</v>
      </c>
      <c r="DH122" s="934"/>
      <c r="DI122" s="934"/>
      <c r="DJ122" s="934"/>
      <c r="DK122" s="934"/>
      <c r="DL122" s="934">
        <v>1100860</v>
      </c>
      <c r="DM122" s="934"/>
      <c r="DN122" s="934"/>
      <c r="DO122" s="934"/>
      <c r="DP122" s="934"/>
      <c r="DQ122" s="934">
        <v>1501895</v>
      </c>
      <c r="DR122" s="934"/>
      <c r="DS122" s="934"/>
      <c r="DT122" s="934"/>
      <c r="DU122" s="934"/>
      <c r="DV122" s="935">
        <v>0.2</v>
      </c>
      <c r="DW122" s="935"/>
      <c r="DX122" s="935"/>
      <c r="DY122" s="935"/>
      <c r="DZ122" s="936"/>
    </row>
    <row r="123" spans="1:130" s="235" customFormat="1" ht="26.25" customHeight="1" x14ac:dyDescent="0.15">
      <c r="A123" s="1071"/>
      <c r="B123" s="960"/>
      <c r="C123" s="930" t="s">
        <v>443</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t="s">
        <v>152</v>
      </c>
      <c r="AB123" s="967"/>
      <c r="AC123" s="967"/>
      <c r="AD123" s="967"/>
      <c r="AE123" s="968"/>
      <c r="AF123" s="969" t="s">
        <v>152</v>
      </c>
      <c r="AG123" s="967"/>
      <c r="AH123" s="967"/>
      <c r="AI123" s="967"/>
      <c r="AJ123" s="968"/>
      <c r="AK123" s="969" t="s">
        <v>152</v>
      </c>
      <c r="AL123" s="967"/>
      <c r="AM123" s="967"/>
      <c r="AN123" s="967"/>
      <c r="AO123" s="968"/>
      <c r="AP123" s="970" t="s">
        <v>152</v>
      </c>
      <c r="AQ123" s="971"/>
      <c r="AR123" s="971"/>
      <c r="AS123" s="971"/>
      <c r="AT123" s="972"/>
      <c r="AU123" s="1003"/>
      <c r="AV123" s="1004"/>
      <c r="AW123" s="1004"/>
      <c r="AX123" s="1004"/>
      <c r="AY123" s="1004"/>
      <c r="AZ123" s="266" t="s">
        <v>155</v>
      </c>
      <c r="BA123" s="266"/>
      <c r="BB123" s="266"/>
      <c r="BC123" s="266"/>
      <c r="BD123" s="266"/>
      <c r="BE123" s="266"/>
      <c r="BF123" s="266"/>
      <c r="BG123" s="266"/>
      <c r="BH123" s="266"/>
      <c r="BI123" s="266"/>
      <c r="BJ123" s="266"/>
      <c r="BK123" s="266"/>
      <c r="BL123" s="266"/>
      <c r="BM123" s="266"/>
      <c r="BN123" s="266"/>
      <c r="BO123" s="989" t="s">
        <v>458</v>
      </c>
      <c r="BP123" s="1013"/>
      <c r="BQ123" s="1077">
        <v>2646789011</v>
      </c>
      <c r="BR123" s="1078"/>
      <c r="BS123" s="1078"/>
      <c r="BT123" s="1078"/>
      <c r="BU123" s="1078"/>
      <c r="BV123" s="1078">
        <v>2746447043</v>
      </c>
      <c r="BW123" s="1078"/>
      <c r="BX123" s="1078"/>
      <c r="BY123" s="1078"/>
      <c r="BZ123" s="1078"/>
      <c r="CA123" s="1078">
        <v>2751342239</v>
      </c>
      <c r="CB123" s="1078"/>
      <c r="CC123" s="1078"/>
      <c r="CD123" s="1078"/>
      <c r="CE123" s="1078"/>
      <c r="CF123" s="1007"/>
      <c r="CG123" s="1008"/>
      <c r="CH123" s="1008"/>
      <c r="CI123" s="1008"/>
      <c r="CJ123" s="1009"/>
      <c r="CK123" s="1017"/>
      <c r="CL123" s="1018"/>
      <c r="CM123" s="1018"/>
      <c r="CN123" s="1018"/>
      <c r="CO123" s="1019"/>
      <c r="CP123" s="1027" t="s">
        <v>399</v>
      </c>
      <c r="CQ123" s="1028"/>
      <c r="CR123" s="1028"/>
      <c r="CS123" s="1028"/>
      <c r="CT123" s="1028"/>
      <c r="CU123" s="1028"/>
      <c r="CV123" s="1028"/>
      <c r="CW123" s="1028"/>
      <c r="CX123" s="1028"/>
      <c r="CY123" s="1028"/>
      <c r="CZ123" s="1028"/>
      <c r="DA123" s="1028"/>
      <c r="DB123" s="1028"/>
      <c r="DC123" s="1028"/>
      <c r="DD123" s="1028"/>
      <c r="DE123" s="1028"/>
      <c r="DF123" s="1029"/>
      <c r="DG123" s="933" t="s">
        <v>152</v>
      </c>
      <c r="DH123" s="934"/>
      <c r="DI123" s="934"/>
      <c r="DJ123" s="934"/>
      <c r="DK123" s="934"/>
      <c r="DL123" s="934" t="s">
        <v>152</v>
      </c>
      <c r="DM123" s="934"/>
      <c r="DN123" s="934"/>
      <c r="DO123" s="934"/>
      <c r="DP123" s="934"/>
      <c r="DQ123" s="934" t="s">
        <v>152</v>
      </c>
      <c r="DR123" s="934"/>
      <c r="DS123" s="934"/>
      <c r="DT123" s="934"/>
      <c r="DU123" s="934"/>
      <c r="DV123" s="935" t="s">
        <v>152</v>
      </c>
      <c r="DW123" s="935"/>
      <c r="DX123" s="935"/>
      <c r="DY123" s="935"/>
      <c r="DZ123" s="936"/>
    </row>
    <row r="124" spans="1:130" s="235" customFormat="1" ht="26.25" customHeight="1" thickBot="1" x14ac:dyDescent="0.2">
      <c r="A124" s="1071"/>
      <c r="B124" s="960"/>
      <c r="C124" s="930" t="s">
        <v>446</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152</v>
      </c>
      <c r="AB124" s="967"/>
      <c r="AC124" s="967"/>
      <c r="AD124" s="967"/>
      <c r="AE124" s="968"/>
      <c r="AF124" s="969" t="s">
        <v>152</v>
      </c>
      <c r="AG124" s="967"/>
      <c r="AH124" s="967"/>
      <c r="AI124" s="967"/>
      <c r="AJ124" s="968"/>
      <c r="AK124" s="969" t="s">
        <v>152</v>
      </c>
      <c r="AL124" s="967"/>
      <c r="AM124" s="967"/>
      <c r="AN124" s="967"/>
      <c r="AO124" s="968"/>
      <c r="AP124" s="970" t="s">
        <v>152</v>
      </c>
      <c r="AQ124" s="971"/>
      <c r="AR124" s="971"/>
      <c r="AS124" s="971"/>
      <c r="AT124" s="972"/>
      <c r="AU124" s="1073" t="s">
        <v>459</v>
      </c>
      <c r="AV124" s="1074"/>
      <c r="AW124" s="1074"/>
      <c r="AX124" s="1074"/>
      <c r="AY124" s="1074"/>
      <c r="AZ124" s="1074"/>
      <c r="BA124" s="1074"/>
      <c r="BB124" s="1074"/>
      <c r="BC124" s="1074"/>
      <c r="BD124" s="1074"/>
      <c r="BE124" s="1074"/>
      <c r="BF124" s="1074"/>
      <c r="BG124" s="1074"/>
      <c r="BH124" s="1074"/>
      <c r="BI124" s="1074"/>
      <c r="BJ124" s="1074"/>
      <c r="BK124" s="1074"/>
      <c r="BL124" s="1074"/>
      <c r="BM124" s="1074"/>
      <c r="BN124" s="1074"/>
      <c r="BO124" s="1074"/>
      <c r="BP124" s="1075"/>
      <c r="BQ124" s="1076">
        <v>151.30000000000001</v>
      </c>
      <c r="BR124" s="1037"/>
      <c r="BS124" s="1037"/>
      <c r="BT124" s="1037"/>
      <c r="BU124" s="1037"/>
      <c r="BV124" s="1037">
        <v>142.1</v>
      </c>
      <c r="BW124" s="1037"/>
      <c r="BX124" s="1037"/>
      <c r="BY124" s="1037"/>
      <c r="BZ124" s="1037"/>
      <c r="CA124" s="1037">
        <v>140.1</v>
      </c>
      <c r="CB124" s="1037"/>
      <c r="CC124" s="1037"/>
      <c r="CD124" s="1037"/>
      <c r="CE124" s="1037"/>
      <c r="CF124" s="1038"/>
      <c r="CG124" s="1039"/>
      <c r="CH124" s="1039"/>
      <c r="CI124" s="1039"/>
      <c r="CJ124" s="1040"/>
      <c r="CK124" s="1020"/>
      <c r="CL124" s="1020"/>
      <c r="CM124" s="1020"/>
      <c r="CN124" s="1020"/>
      <c r="CO124" s="1021"/>
      <c r="CP124" s="1041" t="s">
        <v>460</v>
      </c>
      <c r="CQ124" s="1042"/>
      <c r="CR124" s="1042"/>
      <c r="CS124" s="1042"/>
      <c r="CT124" s="1042"/>
      <c r="CU124" s="1042"/>
      <c r="CV124" s="1042"/>
      <c r="CW124" s="1042"/>
      <c r="CX124" s="1042"/>
      <c r="CY124" s="1042"/>
      <c r="CZ124" s="1042"/>
      <c r="DA124" s="1042"/>
      <c r="DB124" s="1042"/>
      <c r="DC124" s="1042"/>
      <c r="DD124" s="1042"/>
      <c r="DE124" s="1042"/>
      <c r="DF124" s="1043"/>
      <c r="DG124" s="1005" t="s">
        <v>152</v>
      </c>
      <c r="DH124" s="1006"/>
      <c r="DI124" s="1006"/>
      <c r="DJ124" s="1006"/>
      <c r="DK124" s="1006"/>
      <c r="DL124" s="1006" t="s">
        <v>152</v>
      </c>
      <c r="DM124" s="1006"/>
      <c r="DN124" s="1006"/>
      <c r="DO124" s="1006"/>
      <c r="DP124" s="1006"/>
      <c r="DQ124" s="1006" t="s">
        <v>152</v>
      </c>
      <c r="DR124" s="1006"/>
      <c r="DS124" s="1006"/>
      <c r="DT124" s="1006"/>
      <c r="DU124" s="1006"/>
      <c r="DV124" s="1030" t="s">
        <v>152</v>
      </c>
      <c r="DW124" s="1030"/>
      <c r="DX124" s="1030"/>
      <c r="DY124" s="1030"/>
      <c r="DZ124" s="1031"/>
    </row>
    <row r="125" spans="1:130" s="235" customFormat="1" ht="26.25" customHeight="1" x14ac:dyDescent="0.15">
      <c r="A125" s="1071"/>
      <c r="B125" s="960"/>
      <c r="C125" s="930" t="s">
        <v>448</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152</v>
      </c>
      <c r="AB125" s="967"/>
      <c r="AC125" s="967"/>
      <c r="AD125" s="967"/>
      <c r="AE125" s="968"/>
      <c r="AF125" s="969" t="s">
        <v>152</v>
      </c>
      <c r="AG125" s="967"/>
      <c r="AH125" s="967"/>
      <c r="AI125" s="967"/>
      <c r="AJ125" s="968"/>
      <c r="AK125" s="969" t="s">
        <v>152</v>
      </c>
      <c r="AL125" s="967"/>
      <c r="AM125" s="967"/>
      <c r="AN125" s="967"/>
      <c r="AO125" s="968"/>
      <c r="AP125" s="970" t="s">
        <v>152</v>
      </c>
      <c r="AQ125" s="971"/>
      <c r="AR125" s="971"/>
      <c r="AS125" s="971"/>
      <c r="AT125" s="972"/>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2" t="s">
        <v>461</v>
      </c>
      <c r="CL125" s="1015"/>
      <c r="CM125" s="1015"/>
      <c r="CN125" s="1015"/>
      <c r="CO125" s="1016"/>
      <c r="CP125" s="954" t="s">
        <v>462</v>
      </c>
      <c r="CQ125" s="903"/>
      <c r="CR125" s="903"/>
      <c r="CS125" s="903"/>
      <c r="CT125" s="903"/>
      <c r="CU125" s="903"/>
      <c r="CV125" s="903"/>
      <c r="CW125" s="903"/>
      <c r="CX125" s="903"/>
      <c r="CY125" s="903"/>
      <c r="CZ125" s="903"/>
      <c r="DA125" s="903"/>
      <c r="DB125" s="903"/>
      <c r="DC125" s="903"/>
      <c r="DD125" s="903"/>
      <c r="DE125" s="903"/>
      <c r="DF125" s="904"/>
      <c r="DG125" s="940" t="s">
        <v>152</v>
      </c>
      <c r="DH125" s="941"/>
      <c r="DI125" s="941"/>
      <c r="DJ125" s="941"/>
      <c r="DK125" s="941"/>
      <c r="DL125" s="941" t="s">
        <v>152</v>
      </c>
      <c r="DM125" s="941"/>
      <c r="DN125" s="941"/>
      <c r="DO125" s="941"/>
      <c r="DP125" s="941"/>
      <c r="DQ125" s="941">
        <v>538136</v>
      </c>
      <c r="DR125" s="941"/>
      <c r="DS125" s="941"/>
      <c r="DT125" s="941"/>
      <c r="DU125" s="941"/>
      <c r="DV125" s="942">
        <v>0.1</v>
      </c>
      <c r="DW125" s="942"/>
      <c r="DX125" s="942"/>
      <c r="DY125" s="942"/>
      <c r="DZ125" s="943"/>
    </row>
    <row r="126" spans="1:130" s="235" customFormat="1" ht="26.25" customHeight="1" thickBot="1" x14ac:dyDescent="0.2">
      <c r="A126" s="1071"/>
      <c r="B126" s="960"/>
      <c r="C126" s="930" t="s">
        <v>450</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152</v>
      </c>
      <c r="AB126" s="967"/>
      <c r="AC126" s="967"/>
      <c r="AD126" s="967"/>
      <c r="AE126" s="968"/>
      <c r="AF126" s="969" t="s">
        <v>152</v>
      </c>
      <c r="AG126" s="967"/>
      <c r="AH126" s="967"/>
      <c r="AI126" s="967"/>
      <c r="AJ126" s="968"/>
      <c r="AK126" s="969" t="s">
        <v>152</v>
      </c>
      <c r="AL126" s="967"/>
      <c r="AM126" s="967"/>
      <c r="AN126" s="967"/>
      <c r="AO126" s="968"/>
      <c r="AP126" s="970" t="s">
        <v>152</v>
      </c>
      <c r="AQ126" s="971"/>
      <c r="AR126" s="971"/>
      <c r="AS126" s="971"/>
      <c r="AT126" s="972"/>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3"/>
      <c r="CL126" s="1018"/>
      <c r="CM126" s="1018"/>
      <c r="CN126" s="1018"/>
      <c r="CO126" s="1019"/>
      <c r="CP126" s="963" t="s">
        <v>463</v>
      </c>
      <c r="CQ126" s="964"/>
      <c r="CR126" s="964"/>
      <c r="CS126" s="964"/>
      <c r="CT126" s="964"/>
      <c r="CU126" s="964"/>
      <c r="CV126" s="964"/>
      <c r="CW126" s="964"/>
      <c r="CX126" s="964"/>
      <c r="CY126" s="964"/>
      <c r="CZ126" s="964"/>
      <c r="DA126" s="964"/>
      <c r="DB126" s="964"/>
      <c r="DC126" s="964"/>
      <c r="DD126" s="964"/>
      <c r="DE126" s="964"/>
      <c r="DF126" s="965"/>
      <c r="DG126" s="933" t="s">
        <v>152</v>
      </c>
      <c r="DH126" s="934"/>
      <c r="DI126" s="934"/>
      <c r="DJ126" s="934"/>
      <c r="DK126" s="934"/>
      <c r="DL126" s="934" t="s">
        <v>152</v>
      </c>
      <c r="DM126" s="934"/>
      <c r="DN126" s="934"/>
      <c r="DO126" s="934"/>
      <c r="DP126" s="934"/>
      <c r="DQ126" s="934" t="s">
        <v>152</v>
      </c>
      <c r="DR126" s="934"/>
      <c r="DS126" s="934"/>
      <c r="DT126" s="934"/>
      <c r="DU126" s="934"/>
      <c r="DV126" s="935" t="s">
        <v>152</v>
      </c>
      <c r="DW126" s="935"/>
      <c r="DX126" s="935"/>
      <c r="DY126" s="935"/>
      <c r="DZ126" s="936"/>
    </row>
    <row r="127" spans="1:130" s="235" customFormat="1" ht="26.25" customHeight="1" x14ac:dyDescent="0.15">
      <c r="A127" s="1072"/>
      <c r="B127" s="962"/>
      <c r="C127" s="1010" t="s">
        <v>464</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6">
        <v>72349</v>
      </c>
      <c r="AB127" s="967"/>
      <c r="AC127" s="967"/>
      <c r="AD127" s="967"/>
      <c r="AE127" s="968"/>
      <c r="AF127" s="969">
        <v>92309</v>
      </c>
      <c r="AG127" s="967"/>
      <c r="AH127" s="967"/>
      <c r="AI127" s="967"/>
      <c r="AJ127" s="968"/>
      <c r="AK127" s="969">
        <v>133260</v>
      </c>
      <c r="AL127" s="967"/>
      <c r="AM127" s="967"/>
      <c r="AN127" s="967"/>
      <c r="AO127" s="968"/>
      <c r="AP127" s="970">
        <v>0</v>
      </c>
      <c r="AQ127" s="971"/>
      <c r="AR127" s="971"/>
      <c r="AS127" s="971"/>
      <c r="AT127" s="972"/>
      <c r="AU127" s="271"/>
      <c r="AV127" s="271"/>
      <c r="AW127" s="271"/>
      <c r="AX127" s="1044" t="s">
        <v>465</v>
      </c>
      <c r="AY127" s="1045"/>
      <c r="AZ127" s="1045"/>
      <c r="BA127" s="1045"/>
      <c r="BB127" s="1045"/>
      <c r="BC127" s="1045"/>
      <c r="BD127" s="1045"/>
      <c r="BE127" s="1046"/>
      <c r="BF127" s="1047" t="s">
        <v>466</v>
      </c>
      <c r="BG127" s="1045"/>
      <c r="BH127" s="1045"/>
      <c r="BI127" s="1045"/>
      <c r="BJ127" s="1045"/>
      <c r="BK127" s="1045"/>
      <c r="BL127" s="1046"/>
      <c r="BM127" s="1047" t="s">
        <v>467</v>
      </c>
      <c r="BN127" s="1045"/>
      <c r="BO127" s="1045"/>
      <c r="BP127" s="1045"/>
      <c r="BQ127" s="1045"/>
      <c r="BR127" s="1045"/>
      <c r="BS127" s="1046"/>
      <c r="BT127" s="1047" t="s">
        <v>468</v>
      </c>
      <c r="BU127" s="1045"/>
      <c r="BV127" s="1045"/>
      <c r="BW127" s="1045"/>
      <c r="BX127" s="1045"/>
      <c r="BY127" s="1045"/>
      <c r="BZ127" s="1069"/>
      <c r="CA127" s="271"/>
      <c r="CB127" s="271"/>
      <c r="CC127" s="271"/>
      <c r="CD127" s="272"/>
      <c r="CE127" s="272"/>
      <c r="CF127" s="272"/>
      <c r="CG127" s="269"/>
      <c r="CH127" s="269"/>
      <c r="CI127" s="269"/>
      <c r="CJ127" s="270"/>
      <c r="CK127" s="1033"/>
      <c r="CL127" s="1018"/>
      <c r="CM127" s="1018"/>
      <c r="CN127" s="1018"/>
      <c r="CO127" s="1019"/>
      <c r="CP127" s="963" t="s">
        <v>469</v>
      </c>
      <c r="CQ127" s="964"/>
      <c r="CR127" s="964"/>
      <c r="CS127" s="964"/>
      <c r="CT127" s="964"/>
      <c r="CU127" s="964"/>
      <c r="CV127" s="964"/>
      <c r="CW127" s="964"/>
      <c r="CX127" s="964"/>
      <c r="CY127" s="964"/>
      <c r="CZ127" s="964"/>
      <c r="DA127" s="964"/>
      <c r="DB127" s="964"/>
      <c r="DC127" s="964"/>
      <c r="DD127" s="964"/>
      <c r="DE127" s="964"/>
      <c r="DF127" s="965"/>
      <c r="DG127" s="933" t="s">
        <v>152</v>
      </c>
      <c r="DH127" s="934"/>
      <c r="DI127" s="934"/>
      <c r="DJ127" s="934"/>
      <c r="DK127" s="934"/>
      <c r="DL127" s="934" t="s">
        <v>152</v>
      </c>
      <c r="DM127" s="934"/>
      <c r="DN127" s="934"/>
      <c r="DO127" s="934"/>
      <c r="DP127" s="934"/>
      <c r="DQ127" s="934" t="s">
        <v>152</v>
      </c>
      <c r="DR127" s="934"/>
      <c r="DS127" s="934"/>
      <c r="DT127" s="934"/>
      <c r="DU127" s="934"/>
      <c r="DV127" s="935" t="s">
        <v>152</v>
      </c>
      <c r="DW127" s="935"/>
      <c r="DX127" s="935"/>
      <c r="DY127" s="935"/>
      <c r="DZ127" s="936"/>
    </row>
    <row r="128" spans="1:130" s="235" customFormat="1" ht="26.25" customHeight="1" thickBot="1" x14ac:dyDescent="0.2">
      <c r="A128" s="1055" t="s">
        <v>470</v>
      </c>
      <c r="B128" s="1056"/>
      <c r="C128" s="1056"/>
      <c r="D128" s="1056"/>
      <c r="E128" s="1056"/>
      <c r="F128" s="1056"/>
      <c r="G128" s="1056"/>
      <c r="H128" s="1056"/>
      <c r="I128" s="1056"/>
      <c r="J128" s="1056"/>
      <c r="K128" s="1056"/>
      <c r="L128" s="1056"/>
      <c r="M128" s="1056"/>
      <c r="N128" s="1056"/>
      <c r="O128" s="1056"/>
      <c r="P128" s="1056"/>
      <c r="Q128" s="1056"/>
      <c r="R128" s="1056"/>
      <c r="S128" s="1056"/>
      <c r="T128" s="1056"/>
      <c r="U128" s="1056"/>
      <c r="V128" s="1056"/>
      <c r="W128" s="1057" t="s">
        <v>471</v>
      </c>
      <c r="X128" s="1057"/>
      <c r="Y128" s="1057"/>
      <c r="Z128" s="1058"/>
      <c r="AA128" s="1059">
        <v>12815138</v>
      </c>
      <c r="AB128" s="1060"/>
      <c r="AC128" s="1060"/>
      <c r="AD128" s="1060"/>
      <c r="AE128" s="1061"/>
      <c r="AF128" s="1062">
        <v>10923400</v>
      </c>
      <c r="AG128" s="1060"/>
      <c r="AH128" s="1060"/>
      <c r="AI128" s="1060"/>
      <c r="AJ128" s="1061"/>
      <c r="AK128" s="1062">
        <v>8893501</v>
      </c>
      <c r="AL128" s="1060"/>
      <c r="AM128" s="1060"/>
      <c r="AN128" s="1060"/>
      <c r="AO128" s="1061"/>
      <c r="AP128" s="1063"/>
      <c r="AQ128" s="1064"/>
      <c r="AR128" s="1064"/>
      <c r="AS128" s="1064"/>
      <c r="AT128" s="1065"/>
      <c r="AU128" s="271"/>
      <c r="AV128" s="271"/>
      <c r="AW128" s="271"/>
      <c r="AX128" s="902" t="s">
        <v>472</v>
      </c>
      <c r="AY128" s="903"/>
      <c r="AZ128" s="903"/>
      <c r="BA128" s="903"/>
      <c r="BB128" s="903"/>
      <c r="BC128" s="903"/>
      <c r="BD128" s="903"/>
      <c r="BE128" s="904"/>
      <c r="BF128" s="1066" t="s">
        <v>152</v>
      </c>
      <c r="BG128" s="1067"/>
      <c r="BH128" s="1067"/>
      <c r="BI128" s="1067"/>
      <c r="BJ128" s="1067"/>
      <c r="BK128" s="1067"/>
      <c r="BL128" s="1068"/>
      <c r="BM128" s="1066">
        <v>3.75</v>
      </c>
      <c r="BN128" s="1067"/>
      <c r="BO128" s="1067"/>
      <c r="BP128" s="1067"/>
      <c r="BQ128" s="1067"/>
      <c r="BR128" s="1067"/>
      <c r="BS128" s="1068"/>
      <c r="BT128" s="1066">
        <v>5</v>
      </c>
      <c r="BU128" s="1067"/>
      <c r="BV128" s="1067"/>
      <c r="BW128" s="1067"/>
      <c r="BX128" s="1067"/>
      <c r="BY128" s="1067"/>
      <c r="BZ128" s="1091"/>
      <c r="CA128" s="272"/>
      <c r="CB128" s="272"/>
      <c r="CC128" s="272"/>
      <c r="CD128" s="272"/>
      <c r="CE128" s="272"/>
      <c r="CF128" s="272"/>
      <c r="CG128" s="269"/>
      <c r="CH128" s="269"/>
      <c r="CI128" s="269"/>
      <c r="CJ128" s="270"/>
      <c r="CK128" s="1034"/>
      <c r="CL128" s="1035"/>
      <c r="CM128" s="1035"/>
      <c r="CN128" s="1035"/>
      <c r="CO128" s="1036"/>
      <c r="CP128" s="1048" t="s">
        <v>473</v>
      </c>
      <c r="CQ128" s="1049"/>
      <c r="CR128" s="1049"/>
      <c r="CS128" s="1049"/>
      <c r="CT128" s="1049"/>
      <c r="CU128" s="1049"/>
      <c r="CV128" s="1049"/>
      <c r="CW128" s="1049"/>
      <c r="CX128" s="1049"/>
      <c r="CY128" s="1049"/>
      <c r="CZ128" s="1049"/>
      <c r="DA128" s="1049"/>
      <c r="DB128" s="1049"/>
      <c r="DC128" s="1049"/>
      <c r="DD128" s="1049"/>
      <c r="DE128" s="1049"/>
      <c r="DF128" s="1050"/>
      <c r="DG128" s="1051">
        <v>2460647</v>
      </c>
      <c r="DH128" s="1052"/>
      <c r="DI128" s="1052"/>
      <c r="DJ128" s="1052"/>
      <c r="DK128" s="1052"/>
      <c r="DL128" s="1052">
        <v>2476509</v>
      </c>
      <c r="DM128" s="1052"/>
      <c r="DN128" s="1052"/>
      <c r="DO128" s="1052"/>
      <c r="DP128" s="1052"/>
      <c r="DQ128" s="1052">
        <v>2664501</v>
      </c>
      <c r="DR128" s="1052"/>
      <c r="DS128" s="1052"/>
      <c r="DT128" s="1052"/>
      <c r="DU128" s="1052"/>
      <c r="DV128" s="1053">
        <v>0.3</v>
      </c>
      <c r="DW128" s="1053"/>
      <c r="DX128" s="1053"/>
      <c r="DY128" s="1053"/>
      <c r="DZ128" s="1054"/>
    </row>
    <row r="129" spans="1:131" s="235" customFormat="1" ht="26.25" customHeight="1" x14ac:dyDescent="0.15">
      <c r="A129" s="944" t="s">
        <v>100</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5" t="s">
        <v>474</v>
      </c>
      <c r="X129" s="1086"/>
      <c r="Y129" s="1086"/>
      <c r="Z129" s="1087"/>
      <c r="AA129" s="966">
        <v>1046375610</v>
      </c>
      <c r="AB129" s="967"/>
      <c r="AC129" s="967"/>
      <c r="AD129" s="967"/>
      <c r="AE129" s="968"/>
      <c r="AF129" s="969">
        <v>1053813908</v>
      </c>
      <c r="AG129" s="967"/>
      <c r="AH129" s="967"/>
      <c r="AI129" s="967"/>
      <c r="AJ129" s="968"/>
      <c r="AK129" s="969">
        <v>1063461359</v>
      </c>
      <c r="AL129" s="967"/>
      <c r="AM129" s="967"/>
      <c r="AN129" s="967"/>
      <c r="AO129" s="968"/>
      <c r="AP129" s="1088"/>
      <c r="AQ129" s="1089"/>
      <c r="AR129" s="1089"/>
      <c r="AS129" s="1089"/>
      <c r="AT129" s="1090"/>
      <c r="AU129" s="273"/>
      <c r="AV129" s="273"/>
      <c r="AW129" s="273"/>
      <c r="AX129" s="1079" t="s">
        <v>475</v>
      </c>
      <c r="AY129" s="964"/>
      <c r="AZ129" s="964"/>
      <c r="BA129" s="964"/>
      <c r="BB129" s="964"/>
      <c r="BC129" s="964"/>
      <c r="BD129" s="964"/>
      <c r="BE129" s="965"/>
      <c r="BF129" s="1080" t="s">
        <v>152</v>
      </c>
      <c r="BG129" s="1081"/>
      <c r="BH129" s="1081"/>
      <c r="BI129" s="1081"/>
      <c r="BJ129" s="1081"/>
      <c r="BK129" s="1081"/>
      <c r="BL129" s="1082"/>
      <c r="BM129" s="1080">
        <v>8.75</v>
      </c>
      <c r="BN129" s="1081"/>
      <c r="BO129" s="1081"/>
      <c r="BP129" s="1081"/>
      <c r="BQ129" s="1081"/>
      <c r="BR129" s="1081"/>
      <c r="BS129" s="1082"/>
      <c r="BT129" s="1080">
        <v>15</v>
      </c>
      <c r="BU129" s="1083"/>
      <c r="BV129" s="1083"/>
      <c r="BW129" s="1083"/>
      <c r="BX129" s="1083"/>
      <c r="BY129" s="1083"/>
      <c r="BZ129" s="1084"/>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944" t="s">
        <v>476</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5" t="s">
        <v>477</v>
      </c>
      <c r="X130" s="1086"/>
      <c r="Y130" s="1086"/>
      <c r="Z130" s="1087"/>
      <c r="AA130" s="966">
        <v>136517556</v>
      </c>
      <c r="AB130" s="967"/>
      <c r="AC130" s="967"/>
      <c r="AD130" s="967"/>
      <c r="AE130" s="968"/>
      <c r="AF130" s="969">
        <v>139315752</v>
      </c>
      <c r="AG130" s="967"/>
      <c r="AH130" s="967"/>
      <c r="AI130" s="967"/>
      <c r="AJ130" s="968"/>
      <c r="AK130" s="969">
        <v>139383131</v>
      </c>
      <c r="AL130" s="967"/>
      <c r="AM130" s="967"/>
      <c r="AN130" s="967"/>
      <c r="AO130" s="968"/>
      <c r="AP130" s="1088"/>
      <c r="AQ130" s="1089"/>
      <c r="AR130" s="1089"/>
      <c r="AS130" s="1089"/>
      <c r="AT130" s="1090"/>
      <c r="AU130" s="273"/>
      <c r="AV130" s="273"/>
      <c r="AW130" s="273"/>
      <c r="AX130" s="1079" t="s">
        <v>478</v>
      </c>
      <c r="AY130" s="964"/>
      <c r="AZ130" s="964"/>
      <c r="BA130" s="964"/>
      <c r="BB130" s="964"/>
      <c r="BC130" s="964"/>
      <c r="BD130" s="964"/>
      <c r="BE130" s="965"/>
      <c r="BF130" s="1116">
        <v>8.9</v>
      </c>
      <c r="BG130" s="1117"/>
      <c r="BH130" s="1117"/>
      <c r="BI130" s="1117"/>
      <c r="BJ130" s="1117"/>
      <c r="BK130" s="1117"/>
      <c r="BL130" s="1118"/>
      <c r="BM130" s="1116">
        <v>25</v>
      </c>
      <c r="BN130" s="1117"/>
      <c r="BO130" s="1117"/>
      <c r="BP130" s="1117"/>
      <c r="BQ130" s="1117"/>
      <c r="BR130" s="1117"/>
      <c r="BS130" s="1118"/>
      <c r="BT130" s="1116">
        <v>35</v>
      </c>
      <c r="BU130" s="1119"/>
      <c r="BV130" s="1119"/>
      <c r="BW130" s="1119"/>
      <c r="BX130" s="1119"/>
      <c r="BY130" s="1119"/>
      <c r="BZ130" s="1120"/>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1121"/>
      <c r="B131" s="1122"/>
      <c r="C131" s="1122"/>
      <c r="D131" s="1122"/>
      <c r="E131" s="1122"/>
      <c r="F131" s="1122"/>
      <c r="G131" s="1122"/>
      <c r="H131" s="1122"/>
      <c r="I131" s="1122"/>
      <c r="J131" s="1122"/>
      <c r="K131" s="1122"/>
      <c r="L131" s="1122"/>
      <c r="M131" s="1122"/>
      <c r="N131" s="1122"/>
      <c r="O131" s="1122"/>
      <c r="P131" s="1122"/>
      <c r="Q131" s="1122"/>
      <c r="R131" s="1122"/>
      <c r="S131" s="1122"/>
      <c r="T131" s="1122"/>
      <c r="U131" s="1122"/>
      <c r="V131" s="1122"/>
      <c r="W131" s="1123" t="s">
        <v>479</v>
      </c>
      <c r="X131" s="1124"/>
      <c r="Y131" s="1124"/>
      <c r="Z131" s="1125"/>
      <c r="AA131" s="1126">
        <v>909858054</v>
      </c>
      <c r="AB131" s="1127"/>
      <c r="AC131" s="1127"/>
      <c r="AD131" s="1127"/>
      <c r="AE131" s="1128"/>
      <c r="AF131" s="1129">
        <v>914498156</v>
      </c>
      <c r="AG131" s="1127"/>
      <c r="AH131" s="1127"/>
      <c r="AI131" s="1127"/>
      <c r="AJ131" s="1128"/>
      <c r="AK131" s="1129">
        <v>924078228</v>
      </c>
      <c r="AL131" s="1127"/>
      <c r="AM131" s="1127"/>
      <c r="AN131" s="1127"/>
      <c r="AO131" s="1128"/>
      <c r="AP131" s="1130"/>
      <c r="AQ131" s="1131"/>
      <c r="AR131" s="1131"/>
      <c r="AS131" s="1131"/>
      <c r="AT131" s="1132"/>
      <c r="AU131" s="273"/>
      <c r="AV131" s="273"/>
      <c r="AW131" s="273"/>
      <c r="AX131" s="1098" t="s">
        <v>480</v>
      </c>
      <c r="AY131" s="1049"/>
      <c r="AZ131" s="1049"/>
      <c r="BA131" s="1049"/>
      <c r="BB131" s="1049"/>
      <c r="BC131" s="1049"/>
      <c r="BD131" s="1049"/>
      <c r="BE131" s="1050"/>
      <c r="BF131" s="1099">
        <v>140.1</v>
      </c>
      <c r="BG131" s="1100"/>
      <c r="BH131" s="1100"/>
      <c r="BI131" s="1100"/>
      <c r="BJ131" s="1100"/>
      <c r="BK131" s="1100"/>
      <c r="BL131" s="1101"/>
      <c r="BM131" s="1099">
        <v>400</v>
      </c>
      <c r="BN131" s="1100"/>
      <c r="BO131" s="1100"/>
      <c r="BP131" s="1100"/>
      <c r="BQ131" s="1100"/>
      <c r="BR131" s="1100"/>
      <c r="BS131" s="1101"/>
      <c r="BT131" s="1102"/>
      <c r="BU131" s="1103"/>
      <c r="BV131" s="1103"/>
      <c r="BW131" s="1103"/>
      <c r="BX131" s="1103"/>
      <c r="BY131" s="1103"/>
      <c r="BZ131" s="1104"/>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1105" t="s">
        <v>481</v>
      </c>
      <c r="B132" s="1106"/>
      <c r="C132" s="1106"/>
      <c r="D132" s="1106"/>
      <c r="E132" s="1106"/>
      <c r="F132" s="1106"/>
      <c r="G132" s="1106"/>
      <c r="H132" s="1106"/>
      <c r="I132" s="1106"/>
      <c r="J132" s="1106"/>
      <c r="K132" s="1106"/>
      <c r="L132" s="1106"/>
      <c r="M132" s="1106"/>
      <c r="N132" s="1106"/>
      <c r="O132" s="1106"/>
      <c r="P132" s="1106"/>
      <c r="Q132" s="1106"/>
      <c r="R132" s="1106"/>
      <c r="S132" s="1106"/>
      <c r="T132" s="1106"/>
      <c r="U132" s="1106"/>
      <c r="V132" s="1109" t="s">
        <v>482</v>
      </c>
      <c r="W132" s="1109"/>
      <c r="X132" s="1109"/>
      <c r="Y132" s="1109"/>
      <c r="Z132" s="1110"/>
      <c r="AA132" s="1111">
        <v>9.1761262800000001</v>
      </c>
      <c r="AB132" s="1112"/>
      <c r="AC132" s="1112"/>
      <c r="AD132" s="1112"/>
      <c r="AE132" s="1113"/>
      <c r="AF132" s="1114">
        <v>9.0058441850000008</v>
      </c>
      <c r="AG132" s="1112"/>
      <c r="AH132" s="1112"/>
      <c r="AI132" s="1112"/>
      <c r="AJ132" s="1113"/>
      <c r="AK132" s="1114">
        <v>8.6610314519999996</v>
      </c>
      <c r="AL132" s="1112"/>
      <c r="AM132" s="1112"/>
      <c r="AN132" s="1112"/>
      <c r="AO132" s="1113"/>
      <c r="AP132" s="1007"/>
      <c r="AQ132" s="1008"/>
      <c r="AR132" s="1008"/>
      <c r="AS132" s="1008"/>
      <c r="AT132" s="1115"/>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1107"/>
      <c r="B133" s="1108"/>
      <c r="C133" s="1108"/>
      <c r="D133" s="1108"/>
      <c r="E133" s="1108"/>
      <c r="F133" s="1108"/>
      <c r="G133" s="1108"/>
      <c r="H133" s="1108"/>
      <c r="I133" s="1108"/>
      <c r="J133" s="1108"/>
      <c r="K133" s="1108"/>
      <c r="L133" s="1108"/>
      <c r="M133" s="1108"/>
      <c r="N133" s="1108"/>
      <c r="O133" s="1108"/>
      <c r="P133" s="1108"/>
      <c r="Q133" s="1108"/>
      <c r="R133" s="1108"/>
      <c r="S133" s="1108"/>
      <c r="T133" s="1108"/>
      <c r="U133" s="1108"/>
      <c r="V133" s="1092" t="s">
        <v>483</v>
      </c>
      <c r="W133" s="1092"/>
      <c r="X133" s="1092"/>
      <c r="Y133" s="1092"/>
      <c r="Z133" s="1093"/>
      <c r="AA133" s="1094">
        <v>9.8000000000000007</v>
      </c>
      <c r="AB133" s="1095"/>
      <c r="AC133" s="1095"/>
      <c r="AD133" s="1095"/>
      <c r="AE133" s="1096"/>
      <c r="AF133" s="1094">
        <v>9.3000000000000007</v>
      </c>
      <c r="AG133" s="1095"/>
      <c r="AH133" s="1095"/>
      <c r="AI133" s="1095"/>
      <c r="AJ133" s="1096"/>
      <c r="AK133" s="1094">
        <v>8.9</v>
      </c>
      <c r="AL133" s="1095"/>
      <c r="AM133" s="1095"/>
      <c r="AN133" s="1095"/>
      <c r="AO133" s="1096"/>
      <c r="AP133" s="1038"/>
      <c r="AQ133" s="1039"/>
      <c r="AR133" s="1039"/>
      <c r="AS133" s="1039"/>
      <c r="AT133" s="1097"/>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15"/>
  </sheetData>
  <sheetProtection algorithmName="SHA-512" hashValue="cl2y1K1kXLX8O/xMWtMVvLxB6hzqji752QBGH/4ELXzr913yAtQYSbiU4BIjWXcdFRyjzXQ5X68JoTbMLeqDgQ==" saltValue="Ot2p3/nuaitO81RofjGL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484</v>
      </c>
    </row>
  </sheetData>
  <sheetProtection algorithmName="SHA-512" hashValue="KZM9qsw4E+Gd2CXgeWwHVmWxu3DdcVhjFsKEjmAh2Svgr4aGstTJiUgiI2/M979eTmegNAE/2x4e4stuOPPDfg==" saltValue="hD3Q1kqni7COXCzsx4N+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485</v>
      </c>
    </row>
  </sheetData>
  <sheetProtection algorithmName="SHA-512" hashValue="BOH2X3z3Cjc5N4zJ1vE/tfXlyiy5z2czKdSwtWr6enzR1pFdPttN8xE2/GSgZaveA1e/N3Mh5IJIA86cejVoFA==" saltValue="dBtdKGFmYKfJpqxTq1uP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486</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487</v>
      </c>
      <c r="AL6" s="289"/>
      <c r="AM6" s="289"/>
      <c r="AN6" s="289"/>
      <c r="AO6" s="284"/>
      <c r="AP6" s="284"/>
      <c r="AQ6" s="284"/>
      <c r="AR6" s="284"/>
    </row>
    <row r="7" spans="1:46"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3" t="s">
        <v>488</v>
      </c>
      <c r="AP7" s="294"/>
      <c r="AQ7" s="295" t="s">
        <v>489</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4"/>
      <c r="AP8" s="300" t="s">
        <v>490</v>
      </c>
      <c r="AQ8" s="301" t="s">
        <v>491</v>
      </c>
      <c r="AR8" s="302" t="s">
        <v>492</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5" t="s">
        <v>493</v>
      </c>
      <c r="AL9" s="1136"/>
      <c r="AM9" s="1136"/>
      <c r="AN9" s="1137"/>
      <c r="AO9" s="303">
        <v>528292055</v>
      </c>
      <c r="AP9" s="303">
        <v>83594</v>
      </c>
      <c r="AQ9" s="304">
        <v>85181</v>
      </c>
      <c r="AR9" s="305">
        <v>-1.9</v>
      </c>
    </row>
    <row r="10" spans="1:46"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5" t="s">
        <v>494</v>
      </c>
      <c r="AL10" s="1136"/>
      <c r="AM10" s="1136"/>
      <c r="AN10" s="1137"/>
      <c r="AO10" s="303">
        <v>371784</v>
      </c>
      <c r="AP10" s="303">
        <v>59</v>
      </c>
      <c r="AQ10" s="304">
        <v>187</v>
      </c>
      <c r="AR10" s="305">
        <v>-68.400000000000006</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5" t="s">
        <v>495</v>
      </c>
      <c r="AL11" s="1136"/>
      <c r="AM11" s="1136"/>
      <c r="AN11" s="1137"/>
      <c r="AO11" s="303">
        <v>9075509</v>
      </c>
      <c r="AP11" s="303">
        <v>1436</v>
      </c>
      <c r="AQ11" s="304">
        <v>569</v>
      </c>
      <c r="AR11" s="305">
        <v>152.4</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5" t="s">
        <v>496</v>
      </c>
      <c r="AL12" s="1136"/>
      <c r="AM12" s="1136"/>
      <c r="AN12" s="1137"/>
      <c r="AO12" s="303" t="s">
        <v>497</v>
      </c>
      <c r="AP12" s="303" t="s">
        <v>497</v>
      </c>
      <c r="AQ12" s="304" t="s">
        <v>497</v>
      </c>
      <c r="AR12" s="305" t="s">
        <v>497</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5" t="s">
        <v>498</v>
      </c>
      <c r="AL13" s="1136"/>
      <c r="AM13" s="1136"/>
      <c r="AN13" s="1137"/>
      <c r="AO13" s="303">
        <v>63628</v>
      </c>
      <c r="AP13" s="303">
        <v>10</v>
      </c>
      <c r="AQ13" s="304">
        <v>9</v>
      </c>
      <c r="AR13" s="305">
        <v>11.1</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5" t="s">
        <v>499</v>
      </c>
      <c r="AL14" s="1136"/>
      <c r="AM14" s="1136"/>
      <c r="AN14" s="1137"/>
      <c r="AO14" s="303">
        <v>1999577</v>
      </c>
      <c r="AP14" s="303">
        <v>316</v>
      </c>
      <c r="AQ14" s="304">
        <v>1130</v>
      </c>
      <c r="AR14" s="305">
        <v>-72</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5" t="s">
        <v>500</v>
      </c>
      <c r="AL15" s="1136"/>
      <c r="AM15" s="1136"/>
      <c r="AN15" s="1137"/>
      <c r="AO15" s="303">
        <v>-47453508</v>
      </c>
      <c r="AP15" s="303">
        <v>-7509</v>
      </c>
      <c r="AQ15" s="304">
        <v>-7181</v>
      </c>
      <c r="AR15" s="305">
        <v>4.5999999999999996</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41" t="s">
        <v>155</v>
      </c>
      <c r="AL16" s="1142"/>
      <c r="AM16" s="1142"/>
      <c r="AN16" s="1143"/>
      <c r="AO16" s="303">
        <v>492349045</v>
      </c>
      <c r="AP16" s="303">
        <v>77906</v>
      </c>
      <c r="AQ16" s="304">
        <v>79895</v>
      </c>
      <c r="AR16" s="305">
        <v>-2.5</v>
      </c>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501</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502</v>
      </c>
      <c r="AP20" s="314" t="s">
        <v>503</v>
      </c>
      <c r="AQ20" s="315" t="s">
        <v>504</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4" t="s">
        <v>505</v>
      </c>
      <c r="AL21" s="1145"/>
      <c r="AM21" s="1145"/>
      <c r="AN21" s="1146"/>
      <c r="AO21" s="318">
        <v>865.62</v>
      </c>
      <c r="AP21" s="319">
        <v>893.13</v>
      </c>
      <c r="AQ21" s="320">
        <v>-27.51</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4" t="s">
        <v>506</v>
      </c>
      <c r="AL22" s="1145"/>
      <c r="AM22" s="1145"/>
      <c r="AN22" s="1146"/>
      <c r="AO22" s="323">
        <v>99.9</v>
      </c>
      <c r="AP22" s="324">
        <v>100.7</v>
      </c>
      <c r="AQ22" s="325">
        <v>-0.8</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507</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508</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509</v>
      </c>
      <c r="AL29" s="289"/>
      <c r="AM29" s="289"/>
      <c r="AN29" s="289"/>
      <c r="AO29" s="284"/>
      <c r="AP29" s="284"/>
      <c r="AQ29" s="284"/>
      <c r="AR29" s="284"/>
      <c r="AS29" s="332"/>
    </row>
    <row r="30" spans="1:46"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3" t="s">
        <v>488</v>
      </c>
      <c r="AP30" s="294"/>
      <c r="AQ30" s="295" t="s">
        <v>489</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4"/>
      <c r="AP31" s="300" t="s">
        <v>490</v>
      </c>
      <c r="AQ31" s="301" t="s">
        <v>491</v>
      </c>
      <c r="AR31" s="302" t="s">
        <v>492</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8" t="s">
        <v>510</v>
      </c>
      <c r="AL32" s="1139"/>
      <c r="AM32" s="1139"/>
      <c r="AN32" s="1140"/>
      <c r="AO32" s="303">
        <v>81765084</v>
      </c>
      <c r="AP32" s="303">
        <v>12938</v>
      </c>
      <c r="AQ32" s="304">
        <v>26460</v>
      </c>
      <c r="AR32" s="305">
        <v>-51.1</v>
      </c>
    </row>
    <row r="33" spans="1:46"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8" t="s">
        <v>511</v>
      </c>
      <c r="AL33" s="1139"/>
      <c r="AM33" s="1139"/>
      <c r="AN33" s="1140"/>
      <c r="AO33" s="303">
        <v>14154789</v>
      </c>
      <c r="AP33" s="303">
        <v>2240</v>
      </c>
      <c r="AQ33" s="304">
        <v>2040</v>
      </c>
      <c r="AR33" s="305">
        <v>9.8000000000000007</v>
      </c>
    </row>
    <row r="34" spans="1:46"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8" t="s">
        <v>512</v>
      </c>
      <c r="AL34" s="1139"/>
      <c r="AM34" s="1139"/>
      <c r="AN34" s="1140"/>
      <c r="AO34" s="303">
        <v>125618659</v>
      </c>
      <c r="AP34" s="303">
        <v>19877</v>
      </c>
      <c r="AQ34" s="304">
        <v>18868</v>
      </c>
      <c r="AR34" s="305">
        <v>5.3</v>
      </c>
    </row>
    <row r="35" spans="1:46"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8" t="s">
        <v>513</v>
      </c>
      <c r="AL35" s="1139"/>
      <c r="AM35" s="1139"/>
      <c r="AN35" s="1140"/>
      <c r="AO35" s="303">
        <v>3866223</v>
      </c>
      <c r="AP35" s="303">
        <v>612</v>
      </c>
      <c r="AQ35" s="304">
        <v>885</v>
      </c>
      <c r="AR35" s="305">
        <v>-30.8</v>
      </c>
    </row>
    <row r="36" spans="1:46"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8" t="s">
        <v>514</v>
      </c>
      <c r="AL36" s="1139"/>
      <c r="AM36" s="1139"/>
      <c r="AN36" s="1140"/>
      <c r="AO36" s="303" t="s">
        <v>497</v>
      </c>
      <c r="AP36" s="303" t="s">
        <v>497</v>
      </c>
      <c r="AQ36" s="304">
        <v>58</v>
      </c>
      <c r="AR36" s="305" t="s">
        <v>497</v>
      </c>
    </row>
    <row r="37" spans="1:46"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8" t="s">
        <v>515</v>
      </c>
      <c r="AL37" s="1139"/>
      <c r="AM37" s="1139"/>
      <c r="AN37" s="1140"/>
      <c r="AO37" s="303">
        <v>2902537</v>
      </c>
      <c r="AP37" s="303">
        <v>459</v>
      </c>
      <c r="AQ37" s="304">
        <v>459</v>
      </c>
      <c r="AR37" s="305">
        <v>0</v>
      </c>
    </row>
    <row r="38" spans="1:46"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7" t="s">
        <v>516</v>
      </c>
      <c r="AL38" s="1148"/>
      <c r="AM38" s="1148"/>
      <c r="AN38" s="1149"/>
      <c r="AO38" s="333">
        <v>4046</v>
      </c>
      <c r="AP38" s="333">
        <v>1</v>
      </c>
      <c r="AQ38" s="334">
        <v>0</v>
      </c>
      <c r="AR38" s="325">
        <v>0</v>
      </c>
      <c r="AS38" s="332"/>
    </row>
    <row r="39" spans="1:46"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7" t="s">
        <v>517</v>
      </c>
      <c r="AL39" s="1148"/>
      <c r="AM39" s="1148"/>
      <c r="AN39" s="1149"/>
      <c r="AO39" s="303">
        <v>-8893501</v>
      </c>
      <c r="AP39" s="303">
        <v>-1407</v>
      </c>
      <c r="AQ39" s="304">
        <v>-1730</v>
      </c>
      <c r="AR39" s="305">
        <v>-18.7</v>
      </c>
      <c r="AS39" s="332"/>
    </row>
    <row r="40" spans="1:46"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8" t="s">
        <v>518</v>
      </c>
      <c r="AL40" s="1139"/>
      <c r="AM40" s="1139"/>
      <c r="AN40" s="1140"/>
      <c r="AO40" s="303">
        <v>-139383131</v>
      </c>
      <c r="AP40" s="303">
        <v>-22055</v>
      </c>
      <c r="AQ40" s="304">
        <v>-28515</v>
      </c>
      <c r="AR40" s="305">
        <v>-22.7</v>
      </c>
      <c r="AS40" s="332"/>
    </row>
    <row r="41" spans="1:46"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1" t="s">
        <v>519</v>
      </c>
      <c r="AL41" s="1142"/>
      <c r="AM41" s="1142"/>
      <c r="AN41" s="1143"/>
      <c r="AO41" s="303">
        <v>80034706</v>
      </c>
      <c r="AP41" s="303">
        <v>12664</v>
      </c>
      <c r="AQ41" s="304">
        <v>18524</v>
      </c>
      <c r="AR41" s="305">
        <v>-31.6</v>
      </c>
      <c r="AS41" s="332"/>
    </row>
    <row r="42" spans="1:46"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x14ac:dyDescent="0.15">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x14ac:dyDescent="0.15">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x14ac:dyDescent="0.15">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x14ac:dyDescent="0.15">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15">
      <c r="A47" s="338" t="s">
        <v>520</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521</v>
      </c>
      <c r="AL48" s="339"/>
      <c r="AM48" s="339"/>
      <c r="AN48" s="339"/>
      <c r="AO48" s="339"/>
      <c r="AP48" s="339"/>
      <c r="AQ48" s="340"/>
      <c r="AR48" s="339"/>
    </row>
    <row r="49" spans="1:4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50" t="s">
        <v>488</v>
      </c>
      <c r="AN49" s="1152" t="s">
        <v>522</v>
      </c>
      <c r="AO49" s="1153"/>
      <c r="AP49" s="1153"/>
      <c r="AQ49" s="1153"/>
      <c r="AR49" s="1154"/>
    </row>
    <row r="50" spans="1:4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51"/>
      <c r="AN50" s="345" t="s">
        <v>523</v>
      </c>
      <c r="AO50" s="346" t="s">
        <v>524</v>
      </c>
      <c r="AP50" s="347" t="s">
        <v>525</v>
      </c>
      <c r="AQ50" s="348" t="s">
        <v>526</v>
      </c>
      <c r="AR50" s="349" t="s">
        <v>527</v>
      </c>
    </row>
    <row r="51" spans="1:4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528</v>
      </c>
      <c r="AL51" s="342"/>
      <c r="AM51" s="350">
        <v>145208135</v>
      </c>
      <c r="AN51" s="351">
        <v>23174</v>
      </c>
      <c r="AO51" s="352">
        <v>1.7</v>
      </c>
      <c r="AP51" s="353">
        <v>36736</v>
      </c>
      <c r="AQ51" s="354">
        <v>4.3</v>
      </c>
      <c r="AR51" s="355">
        <v>-2.6</v>
      </c>
    </row>
    <row r="52" spans="1:4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529</v>
      </c>
      <c r="AM52" s="358">
        <v>50223189</v>
      </c>
      <c r="AN52" s="359">
        <v>8015</v>
      </c>
      <c r="AO52" s="360">
        <v>0.8</v>
      </c>
      <c r="AP52" s="361">
        <v>13410</v>
      </c>
      <c r="AQ52" s="362">
        <v>6.1</v>
      </c>
      <c r="AR52" s="363">
        <v>-5.3</v>
      </c>
    </row>
    <row r="53" spans="1:4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530</v>
      </c>
      <c r="AL53" s="342"/>
      <c r="AM53" s="350">
        <v>130921018</v>
      </c>
      <c r="AN53" s="351">
        <v>20835</v>
      </c>
      <c r="AO53" s="352">
        <v>-10.1</v>
      </c>
      <c r="AP53" s="353">
        <v>38259</v>
      </c>
      <c r="AQ53" s="354">
        <v>4.0999999999999996</v>
      </c>
      <c r="AR53" s="355">
        <v>-14.2</v>
      </c>
    </row>
    <row r="54" spans="1:4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529</v>
      </c>
      <c r="AM54" s="358">
        <v>40828247</v>
      </c>
      <c r="AN54" s="359">
        <v>6498</v>
      </c>
      <c r="AO54" s="360">
        <v>-18.899999999999999</v>
      </c>
      <c r="AP54" s="361">
        <v>13379</v>
      </c>
      <c r="AQ54" s="362">
        <v>-0.2</v>
      </c>
      <c r="AR54" s="363">
        <v>-18.7</v>
      </c>
    </row>
    <row r="55" spans="1:4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531</v>
      </c>
      <c r="AL55" s="342"/>
      <c r="AM55" s="350">
        <v>142263975</v>
      </c>
      <c r="AN55" s="351">
        <v>22585</v>
      </c>
      <c r="AO55" s="352">
        <v>8.4</v>
      </c>
      <c r="AP55" s="353">
        <v>39075</v>
      </c>
      <c r="AQ55" s="354">
        <v>2.1</v>
      </c>
      <c r="AR55" s="355">
        <v>6.3</v>
      </c>
    </row>
    <row r="56" spans="1:4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529</v>
      </c>
      <c r="AM56" s="358">
        <v>51834424</v>
      </c>
      <c r="AN56" s="359">
        <v>8229</v>
      </c>
      <c r="AO56" s="360">
        <v>26.6</v>
      </c>
      <c r="AP56" s="361">
        <v>13441</v>
      </c>
      <c r="AQ56" s="362">
        <v>0.5</v>
      </c>
      <c r="AR56" s="363">
        <v>26.1</v>
      </c>
    </row>
    <row r="57" spans="1:4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532</v>
      </c>
      <c r="AL57" s="342"/>
      <c r="AM57" s="350">
        <v>137477662</v>
      </c>
      <c r="AN57" s="351">
        <v>21783</v>
      </c>
      <c r="AO57" s="352">
        <v>-3.6</v>
      </c>
      <c r="AP57" s="353">
        <v>39072</v>
      </c>
      <c r="AQ57" s="354">
        <v>0</v>
      </c>
      <c r="AR57" s="355">
        <v>-3.6</v>
      </c>
    </row>
    <row r="58" spans="1:4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529</v>
      </c>
      <c r="AM58" s="358">
        <v>56522933</v>
      </c>
      <c r="AN58" s="359">
        <v>8956</v>
      </c>
      <c r="AO58" s="360">
        <v>8.8000000000000007</v>
      </c>
      <c r="AP58" s="361">
        <v>14106</v>
      </c>
      <c r="AQ58" s="362">
        <v>4.9000000000000004</v>
      </c>
      <c r="AR58" s="363">
        <v>3.9</v>
      </c>
    </row>
    <row r="59" spans="1:4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533</v>
      </c>
      <c r="AL59" s="342"/>
      <c r="AM59" s="350">
        <v>140086220</v>
      </c>
      <c r="AN59" s="351">
        <v>22166</v>
      </c>
      <c r="AO59" s="352">
        <v>1.8</v>
      </c>
      <c r="AP59" s="353">
        <v>42833</v>
      </c>
      <c r="AQ59" s="354">
        <v>9.6</v>
      </c>
      <c r="AR59" s="355">
        <v>-7.8</v>
      </c>
    </row>
    <row r="60" spans="1:4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529</v>
      </c>
      <c r="AM60" s="358">
        <v>66526217</v>
      </c>
      <c r="AN60" s="359">
        <v>10527</v>
      </c>
      <c r="AO60" s="360">
        <v>17.5</v>
      </c>
      <c r="AP60" s="361">
        <v>15211</v>
      </c>
      <c r="AQ60" s="362">
        <v>7.8</v>
      </c>
      <c r="AR60" s="363">
        <v>9.6999999999999993</v>
      </c>
    </row>
    <row r="61" spans="1:4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534</v>
      </c>
      <c r="AL61" s="364"/>
      <c r="AM61" s="365">
        <v>139191402</v>
      </c>
      <c r="AN61" s="366">
        <v>22109</v>
      </c>
      <c r="AO61" s="367">
        <v>-0.4</v>
      </c>
      <c r="AP61" s="368">
        <v>39195</v>
      </c>
      <c r="AQ61" s="369">
        <v>4</v>
      </c>
      <c r="AR61" s="355">
        <v>-4.4000000000000004</v>
      </c>
    </row>
    <row r="62" spans="1:4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529</v>
      </c>
      <c r="AM62" s="358">
        <v>53187002</v>
      </c>
      <c r="AN62" s="359">
        <v>8445</v>
      </c>
      <c r="AO62" s="360">
        <v>7</v>
      </c>
      <c r="AP62" s="361">
        <v>13909</v>
      </c>
      <c r="AQ62" s="362">
        <v>3.8</v>
      </c>
      <c r="AR62" s="363">
        <v>3.2</v>
      </c>
    </row>
    <row r="63" spans="1:4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qbxpetR2e8Jq87VvdWmSLDZaE/Md2EP1QcY/5W+Eka+Wx6Y+0OL6PCNRQ4VtK4FmyatC6AGX+N0gCNlhP9hiwA==" saltValue="B5FrOUK6mQwbYFBd2jk/w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535</v>
      </c>
    </row>
    <row r="121" spans="125:125" ht="13.5" hidden="1" customHeight="1" x14ac:dyDescent="0.15">
      <c r="DU121" s="279"/>
    </row>
  </sheetData>
  <sheetProtection algorithmName="SHA-512" hashValue="nTQjGzL3KKH3UYDcjbcIpOO6modXgwz80jtmGWRqdVkNutBz1MkxLgxPi8WeooW1WPYJSv+wtcSQpeLGom8DJA==" saltValue="k0zIjaD0XeACH9O8A9UH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Normal="100"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536</v>
      </c>
    </row>
  </sheetData>
  <sheetProtection algorithmName="SHA-512" hashValue="vHJUhMTvkfpzZZq5QLMlZd8J0X7boLDlKYTeNzUnpdlDGNk/Am2bgI/bA8wqobuojVR1ubukvEfX4mCOUsCVFg==" saltValue="6VmWAnkw8IO5WvxtGaWH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2" t="s">
        <v>537</v>
      </c>
      <c r="G46" s="373" t="s">
        <v>538</v>
      </c>
      <c r="H46" s="373" t="s">
        <v>539</v>
      </c>
      <c r="I46" s="373" t="s">
        <v>540</v>
      </c>
      <c r="J46" s="374" t="s">
        <v>541</v>
      </c>
    </row>
    <row r="47" spans="2:10" ht="57.75" customHeight="1" x14ac:dyDescent="0.15">
      <c r="B47" s="7"/>
      <c r="C47" s="1155" t="s">
        <v>3</v>
      </c>
      <c r="D47" s="1155"/>
      <c r="E47" s="1156"/>
      <c r="F47" s="375">
        <v>4.47</v>
      </c>
      <c r="G47" s="376">
        <v>4.43</v>
      </c>
      <c r="H47" s="376">
        <v>4.49</v>
      </c>
      <c r="I47" s="376">
        <v>4.42</v>
      </c>
      <c r="J47" s="377">
        <v>4.76</v>
      </c>
    </row>
    <row r="48" spans="2:10" ht="57.75" customHeight="1" x14ac:dyDescent="0.15">
      <c r="B48" s="8"/>
      <c r="C48" s="1157" t="s">
        <v>4</v>
      </c>
      <c r="D48" s="1157"/>
      <c r="E48" s="1158"/>
      <c r="F48" s="378">
        <v>0.51</v>
      </c>
      <c r="G48" s="379">
        <v>1.38</v>
      </c>
      <c r="H48" s="379">
        <v>1.51</v>
      </c>
      <c r="I48" s="379">
        <v>0.93</v>
      </c>
      <c r="J48" s="380">
        <v>1.59</v>
      </c>
    </row>
    <row r="49" spans="2:10" ht="57.75" customHeight="1" thickBot="1" x14ac:dyDescent="0.2">
      <c r="B49" s="9"/>
      <c r="C49" s="1159" t="s">
        <v>5</v>
      </c>
      <c r="D49" s="1159"/>
      <c r="E49" s="1160"/>
      <c r="F49" s="381">
        <v>0.37</v>
      </c>
      <c r="G49" s="382">
        <v>0.85</v>
      </c>
      <c r="H49" s="382">
        <v>0.13</v>
      </c>
      <c r="I49" s="382" t="s">
        <v>542</v>
      </c>
      <c r="J49" s="383">
        <v>1.05</v>
      </c>
    </row>
    <row r="50" spans="2:10" ht="13.5" customHeight="1" x14ac:dyDescent="0.15"/>
  </sheetData>
  <sheetProtection algorithmName="SHA-512" hashValue="HGN0M+DscZQfmZkIPs5vgpoyaLtK7+H486O0Ns6dWvUgzffEF8jHxnCC3vRnxvYKC7VHXym5VbL/+CH0kp9/fA==" saltValue="Dmv9UrOV0fKKQBi5ECFu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2021-04-06T12:38:34Z</cp:lastPrinted>
  <dcterms:created xsi:type="dcterms:W3CDTF">2021-02-02T04:15:53Z</dcterms:created>
  <dcterms:modified xsi:type="dcterms:W3CDTF">2021-04-06T12:39:22Z</dcterms:modified>
  <cp:category/>
</cp:coreProperties>
</file>