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m.hgshyng\Desktop\"/>
    </mc:Choice>
  </mc:AlternateContent>
  <bookViews>
    <workbookView xWindow="0" yWindow="0" windowWidth="20490" windowHeight="7530" activeTab="2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連結純資産変動計算書!$B$1:$S$28</definedName>
    <definedName name="_xlnm.Print_Area" localSheetId="0">連結貸借対照表!$C$1:$AB$66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[2]論理データ型!$A$3:$A$41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3" i="5" l="1"/>
  <c r="AD57" i="5"/>
  <c r="AD53" i="5" s="1"/>
  <c r="AD48" i="5"/>
  <c r="AD42" i="5"/>
  <c r="AD38" i="5"/>
  <c r="AD27" i="5"/>
  <c r="AE13" i="5"/>
  <c r="AD9" i="5"/>
  <c r="AE7" i="5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W10" i="7"/>
  <c r="W13" i="7" s="1"/>
  <c r="W25" i="7" s="1"/>
  <c r="U9" i="7"/>
  <c r="U8" i="7"/>
  <c r="R37" i="6"/>
  <c r="R32" i="6"/>
  <c r="R28" i="6"/>
  <c r="R23" i="6"/>
  <c r="R19" i="6"/>
  <c r="R14" i="6"/>
  <c r="R9" i="6"/>
  <c r="U13" i="7" l="1"/>
  <c r="X25" i="7"/>
  <c r="X26" i="7" s="1"/>
  <c r="U26" i="7" s="1"/>
  <c r="AE22" i="5"/>
  <c r="AE64" i="5" s="1"/>
  <c r="AD41" i="5"/>
  <c r="AD8" i="5"/>
  <c r="U10" i="7"/>
  <c r="R8" i="6"/>
  <c r="R7" i="6" s="1"/>
  <c r="R31" i="6" s="1"/>
  <c r="R40" i="6" s="1"/>
  <c r="U25" i="7" l="1"/>
  <c r="AD7" i="5"/>
  <c r="AD64" i="5" s="1"/>
</calcChain>
</file>

<file path=xl/sharedStrings.xml><?xml version="1.0" encoding="utf-8"?>
<sst xmlns="http://schemas.openxmlformats.org/spreadsheetml/2006/main" count="341" uniqueCount="258">
  <si>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</si>
  <si>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</si>
  <si>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</si>
  <si>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</si>
  <si>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</si>
  <si>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</si>
  <si>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</si>
  <si>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</si>
  <si>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</si>
  <si>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</si>
  <si>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</si>
  <si>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</si>
  <si>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</si>
  <si>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</si>
  <si>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</si>
  <si>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</si>
  <si>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</si>
  <si>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</si>
  <si>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</si>
  <si>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</si>
  <si>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</si>
  <si>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</si>
  <si>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</si>
  <si>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</si>
  <si>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</si>
  <si>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</si>
  <si>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</si>
  <si>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</si>
  <si>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</si>
  <si>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</si>
  <si>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</si>
  <si>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</si>
  <si>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</si>
  <si>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</si>
  <si>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</si>
  <si>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</si>
  <si>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</si>
  <si>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</si>
  <si>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</si>
  <si>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</si>
  <si>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</si>
  <si>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</si>
  <si>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</si>
  <si>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</si>
  <si>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</si>
  <si>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</si>
  <si>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</si>
  <si>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</si>
  <si>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</si>
  <si>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</si>
  <si>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</si>
  <si>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</si>
  <si>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</si>
  <si>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</si>
  <si>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</si>
  <si>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</si>
  <si>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</si>
  <si>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</si>
  <si>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</si>
  <si>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</si>
  <si>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</si>
  <si>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</si>
  <si>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</si>
  <si>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</si>
  <si>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</si>
  <si>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</si>
  <si>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</si>
  <si>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</si>
  <si>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</si>
  <si>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</si>
  <si>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</si>
  <si>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</si>
  <si>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</si>
  <si>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</si>
  <si>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</si>
  <si>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</si>
  <si>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</si>
  <si>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</si>
  <si>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</si>
  <si>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</si>
  <si>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</si>
  <si>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</si>
  <si>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</si>
  <si>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</si>
  <si>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</si>
  <si>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</si>
  <si>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</si>
  <si>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</si>
  <si>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</si>
  <si>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</si>
  <si>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</si>
  <si>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</si>
  <si>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</si>
  <si>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</si>
  <si>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</si>
  <si>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</si>
  <si>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</si>
  <si>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</si>
  <si>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</si>
  <si>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</si>
  <si>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</si>
  <si>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</si>
  <si>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</si>
  <si>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</si>
  <si>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</si>
  <si>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</si>
  <si>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</si>
  <si>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</si>
  <si>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</si>
  <si>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</si>
  <si>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</si>
  <si>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</si>
  <si>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</si>
  <si>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</si>
  <si>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</si>
  <si>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</si>
  <si>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</si>
  <si>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</si>
  <si>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</si>
  <si>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</si>
  <si>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</si>
  <si>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</si>
  <si>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</si>
  <si>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</si>
  <si>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</si>
  <si>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</si>
  <si>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</si>
  <si>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</si>
  <si>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</si>
  <si>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</si>
  <si>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</si>
  <si>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</si>
  <si>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</si>
  <si>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</si>
  <si>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</si>
  <si>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</si>
  <si>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</si>
  <si>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</si>
  <si>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</si>
  <si>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</si>
  <si>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</si>
  <si>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</si>
  <si>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</si>
  <si>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</si>
  <si>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</si>
  <si>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</si>
  <si>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</si>
  <si>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</si>
  <si>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</si>
  <si>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</si>
  <si>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</si>
  <si>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</si>
  <si>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</si>
  <si>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</si>
  <si>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</si>
  <si>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</si>
  <si>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</si>
  <si>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</si>
  <si>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</si>
  <si>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</si>
  <si>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</si>
  <si>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</si>
  <si>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</si>
  <si>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</si>
  <si>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</si>
  <si>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</si>
  <si>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</si>
  <si>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</si>
  <si>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</si>
  <si>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</si>
  <si>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</si>
  <si>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</si>
  <si>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</si>
  <si>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</si>
  <si>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</si>
  <si>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</si>
  <si>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</si>
  <si>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</si>
  <si>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</si>
  <si>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</si>
  <si>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</si>
  <si>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</si>
  <si>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</si>
  <si>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</si>
  <si>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</si>
  <si>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</si>
  <si>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</si>
  <si>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</si>
  <si>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</si>
  <si>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</si>
  <si>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</si>
  <si>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</si>
  <si>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</si>
  <si>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</si>
  <si>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</si>
  <si>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</si>
  <si>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</si>
  <si>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</si>
  <si>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</si>
  <si>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</si>
  <si>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</si>
  <si>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</si>
  <si>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</si>
  <si>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</si>
  <si>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</si>
  <si>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</si>
  <si>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</si>
  <si>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</si>
  <si>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</si>
  <si>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</si>
  <si>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</si>
  <si>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</si>
  <si>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</si>
  <si>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</si>
  <si>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</si>
  <si>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</si>
  <si>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</si>
  <si>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</si>
  <si>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</si>
  <si>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</si>
  <si>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</si>
  <si>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</si>
  <si>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</si>
  <si>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</si>
  <si>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</si>
  <si>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</si>
  <si>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</si>
  <si>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</si>
  <si>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</si>
  <si>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</si>
  <si>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</si>
  <si>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</si>
  <si>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</si>
  <si>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</si>
  <si>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</si>
  <si>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</si>
  <si>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</si>
  <si>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</si>
  <si>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</si>
  <si>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</si>
  <si>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</si>
  <si>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</si>
  <si>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</si>
  <si>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</si>
  <si>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</si>
  <si>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</si>
  <si>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（単位：百万円）</t>
  </si>
  <si>
    <t>-</t>
    <phoneticPr fontId="2"/>
  </si>
  <si>
    <t>連結行政コスト計算書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</si>
  <si>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</si>
  <si>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</si>
  <si>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</si>
  <si>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※</t>
  </si>
  <si>
    <t>連結純資産変動計算書</t>
  </si>
  <si>
    <t>連結貸借対照表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</si>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</sst>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6" fillId="0" borderId="0" xfId="8" applyFont="1" applyFill="1" applyBorder="1" applyAlignment="1">
      <alignment horizontal="center"/>
    </xf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m.hgshyng/Downloads/mhgshyng_05RO001_202108171204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BS"/>
      <sheetName val="精算PL"/>
      <sheetName val="精算NW"/>
      <sheetName val="精算CF"/>
      <sheetName val="書類BS"/>
      <sheetName val="書類PL"/>
      <sheetName val="書類NW"/>
      <sheetName val="書類CF"/>
      <sheetName val="書類PL_NW"/>
      <sheetName val="注記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リスト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72"/>
  <sheetViews>
    <sheetView showGridLines="0" topLeftCell="C1" zoomScale="85" zoomScaleNormal="85" zoomScaleSheetLayoutView="85" workbookViewId="0">
      <selection activeCell="C1" sqref="A1:IV7"/>
    </sheetView>
  </sheetViews>
  <sheetFormatPr defaultRowHeight="12.75"/>
  <cols>
    <col min="1" max="2" width="0" style="7" hidden="1" customWidth="1"/>
    <col min="3" max="3" width="0.625" style="10" customWidth="1"/>
    <col min="4" max="14" width="2.125" style="10" customWidth="1"/>
    <col min="15" max="15" width="6" style="10" customWidth="1"/>
    <col min="16" max="16" width="22.375" style="10" customWidth="1"/>
    <col min="17" max="17" width="3.375" style="10" bestFit="1" customWidth="1"/>
    <col min="18" max="19" width="2.125" style="10" customWidth="1"/>
    <col min="20" max="24" width="3.875" style="10" customWidth="1"/>
    <col min="25" max="25" width="3.125" style="10" customWidth="1"/>
    <col min="26" max="26" width="24.125" style="10" bestFit="1" customWidth="1"/>
    <col min="27" max="27" width="3.125" style="10" customWidth="1"/>
    <col min="28" max="28" width="0.625" style="10" customWidth="1"/>
    <col min="29" max="29" width="9" style="10"/>
    <col min="30" max="31" width="0" style="10" hidden="1" customWidth="1"/>
    <col min="32" max="16384" width="9" style="10"/>
  </cols>
  <sheetData>
    <row r="1" spans="1:89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89" ht="23.25" customHeight="1">
      <c r="C2" s="8"/>
      <c r="D2" s="9" t="s">
        <v>254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89" ht="21" customHeight="1">
      <c r="D3" s="11" t="s">
        <v>255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89" s="13" customFormat="1" ht="16.5" customHeight="1" thickBot="1">
      <c r="A4" s="12"/>
      <c r="B4" s="12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 t="s">
        <v>246</v>
      </c>
      <c r="AB4" s="15"/>
    </row>
    <row r="5" spans="1:89" s="18" customFormat="1" ht="14.25" customHeight="1" thickBot="1">
      <c r="A5" s="17" t="s">
        <v>230</v>
      </c>
      <c r="B5" s="17" t="s">
        <v>231</v>
      </c>
      <c r="D5" s="19" t="s">
        <v>0</v>
      </c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  <c r="P5" s="22" t="s">
        <v>232</v>
      </c>
      <c r="Q5" s="23"/>
      <c r="R5" s="20" t="s">
        <v>0</v>
      </c>
      <c r="S5" s="20"/>
      <c r="T5" s="20"/>
      <c r="U5" s="20"/>
      <c r="V5" s="20"/>
      <c r="W5" s="20"/>
      <c r="X5" s="20"/>
      <c r="Y5" s="20"/>
      <c r="Z5" s="22" t="s">
        <v>232</v>
      </c>
      <c r="AA5" s="23"/>
    </row>
    <row r="6" spans="1:89" ht="14.65" customHeight="1">
      <c r="D6" s="24" t="s">
        <v>233</v>
      </c>
      <c r="E6" s="25"/>
      <c r="F6" s="26"/>
      <c r="G6" s="27"/>
      <c r="H6" s="27"/>
      <c r="I6" s="27"/>
      <c r="J6" s="27"/>
      <c r="K6" s="25"/>
      <c r="L6" s="25"/>
      <c r="M6" s="25"/>
      <c r="N6" s="25"/>
      <c r="O6" s="25"/>
      <c r="P6" s="28"/>
      <c r="Q6" s="29"/>
      <c r="R6" s="26" t="s">
        <v>234</v>
      </c>
      <c r="S6" s="26"/>
      <c r="T6" s="26"/>
      <c r="U6" s="26"/>
      <c r="V6" s="26"/>
      <c r="W6" s="26"/>
      <c r="X6" s="26"/>
      <c r="Y6" s="25"/>
      <c r="Z6" s="28"/>
      <c r="AA6" s="30"/>
      <c r="CJ6" s="210"/>
      <c r="CK6" s="210"/>
    </row>
    <row r="7" spans="1:89" ht="14.65" customHeight="1">
      <c r="A7" s="7" t="s">
        <v>3</v>
      </c>
      <c r="B7" s="7" t="s">
        <v>102</v>
      </c>
      <c r="D7" s="31"/>
      <c r="E7" s="26" t="s">
        <v>4</v>
      </c>
      <c r="F7" s="26"/>
      <c r="G7" s="26"/>
      <c r="H7" s="26"/>
      <c r="I7" s="26"/>
      <c r="J7" s="26"/>
      <c r="K7" s="25"/>
      <c r="L7" s="25"/>
      <c r="M7" s="25"/>
      <c r="N7" s="25"/>
      <c r="O7" s="25"/>
      <c r="P7" s="32">
        <v>5527640</v>
      </c>
      <c r="Q7" s="33" t="s">
        <v>252</v>
      </c>
      <c r="R7" s="26"/>
      <c r="S7" s="26" t="s">
        <v>103</v>
      </c>
      <c r="T7" s="26"/>
      <c r="U7" s="26"/>
      <c r="V7" s="26"/>
      <c r="W7" s="26"/>
      <c r="X7" s="26"/>
      <c r="Y7" s="25"/>
      <c r="Z7" s="32">
        <v>4239775</v>
      </c>
      <c r="AA7" s="34"/>
      <c r="AD7" s="10">
        <f>IF(AND(AD8="-",AD38="-",AD41="-"),"-",SUM(AD8,AD38,AD41))</f>
        <v>5527640330608</v>
      </c>
      <c r="AE7" s="10">
        <f>IF(COUNTIF(AE8:AE12,"-")=COUNTA(AE8:AE12),"-",SUM(AE8:AE12))</f>
        <v>4239774869642</v>
      </c>
      <c r="CJ7" s="210"/>
      <c r="CK7" s="210"/>
    </row>
    <row r="8" spans="1:89" ht="14.65" customHeight="1">
      <c r="A8" s="7" t="s">
        <v>5</v>
      </c>
      <c r="B8" s="7" t="s">
        <v>104</v>
      </c>
      <c r="D8" s="31"/>
      <c r="E8" s="26"/>
      <c r="F8" s="26" t="s">
        <v>6</v>
      </c>
      <c r="G8" s="26"/>
      <c r="H8" s="26"/>
      <c r="I8" s="26"/>
      <c r="J8" s="26"/>
      <c r="K8" s="25"/>
      <c r="L8" s="25"/>
      <c r="M8" s="25"/>
      <c r="N8" s="25"/>
      <c r="O8" s="25"/>
      <c r="P8" s="32">
        <v>4211509</v>
      </c>
      <c r="Q8" s="33"/>
      <c r="R8" s="26"/>
      <c r="S8" s="26"/>
      <c r="T8" s="26" t="s">
        <v>256</v>
      </c>
      <c r="U8" s="26"/>
      <c r="V8" s="26"/>
      <c r="W8" s="26"/>
      <c r="X8" s="26"/>
      <c r="Y8" s="25"/>
      <c r="Z8" s="32">
        <v>3471118</v>
      </c>
      <c r="AA8" s="34"/>
      <c r="AD8" s="10">
        <f>IF(AND(AD9="-",AD27="-",COUNTIF(AD36:AD37,"-")=COUNTA(AD36:AD37)),"-",SUM(AD9,AD27,AD36:AD37))</f>
        <v>4211508534526</v>
      </c>
      <c r="AE8" s="10">
        <v>3471118305854</v>
      </c>
      <c r="CJ8" s="210"/>
      <c r="CK8" s="210"/>
    </row>
    <row r="9" spans="1:89" ht="14.65" customHeight="1">
      <c r="A9" s="7" t="s">
        <v>7</v>
      </c>
      <c r="B9" s="7" t="s">
        <v>105</v>
      </c>
      <c r="D9" s="31"/>
      <c r="E9" s="26"/>
      <c r="F9" s="26"/>
      <c r="G9" s="26" t="s">
        <v>8</v>
      </c>
      <c r="H9" s="26"/>
      <c r="I9" s="26"/>
      <c r="J9" s="26"/>
      <c r="K9" s="25"/>
      <c r="L9" s="25"/>
      <c r="M9" s="25"/>
      <c r="N9" s="25"/>
      <c r="O9" s="25"/>
      <c r="P9" s="32">
        <v>1126431</v>
      </c>
      <c r="Q9" s="33"/>
      <c r="R9" s="26"/>
      <c r="S9" s="26"/>
      <c r="T9" s="26" t="s">
        <v>106</v>
      </c>
      <c r="U9" s="26"/>
      <c r="V9" s="26"/>
      <c r="W9" s="26"/>
      <c r="X9" s="26"/>
      <c r="Y9" s="25"/>
      <c r="Z9" s="32">
        <v>90937</v>
      </c>
      <c r="AA9" s="34"/>
      <c r="AD9" s="10">
        <f>IF(COUNTIF(AD10:AD26,"-")=COUNTA(AD10:AD26),"-",SUM(AD10:AD26))</f>
        <v>1126431228842</v>
      </c>
      <c r="AE9" s="10">
        <v>90936577117</v>
      </c>
      <c r="CJ9" s="210"/>
      <c r="CK9" s="210"/>
    </row>
    <row r="10" spans="1:89" ht="14.65" customHeight="1">
      <c r="A10" s="7" t="s">
        <v>9</v>
      </c>
      <c r="B10" s="7" t="s">
        <v>107</v>
      </c>
      <c r="D10" s="31"/>
      <c r="E10" s="26"/>
      <c r="F10" s="26"/>
      <c r="G10" s="26"/>
      <c r="H10" s="26" t="s">
        <v>10</v>
      </c>
      <c r="I10" s="26"/>
      <c r="J10" s="26"/>
      <c r="K10" s="25"/>
      <c r="L10" s="25"/>
      <c r="M10" s="25"/>
      <c r="N10" s="25"/>
      <c r="O10" s="25"/>
      <c r="P10" s="32">
        <v>720405</v>
      </c>
      <c r="Q10" s="33"/>
      <c r="R10" s="26"/>
      <c r="S10" s="26"/>
      <c r="T10" s="26" t="s">
        <v>108</v>
      </c>
      <c r="U10" s="26"/>
      <c r="V10" s="26"/>
      <c r="W10" s="26"/>
      <c r="X10" s="26"/>
      <c r="Y10" s="25"/>
      <c r="Z10" s="32">
        <v>387542</v>
      </c>
      <c r="AA10" s="34"/>
      <c r="AD10" s="10">
        <v>720405280206</v>
      </c>
      <c r="AE10" s="10">
        <v>387542172019</v>
      </c>
      <c r="CJ10" s="210"/>
      <c r="CK10" s="210"/>
    </row>
    <row r="11" spans="1:89" ht="14.65" customHeight="1">
      <c r="A11" s="7" t="s">
        <v>12</v>
      </c>
      <c r="B11" s="7" t="s">
        <v>109</v>
      </c>
      <c r="D11" s="31"/>
      <c r="E11" s="26"/>
      <c r="F11" s="26"/>
      <c r="G11" s="26"/>
      <c r="H11" s="26" t="s">
        <v>13</v>
      </c>
      <c r="I11" s="26"/>
      <c r="J11" s="26"/>
      <c r="K11" s="25"/>
      <c r="L11" s="25"/>
      <c r="M11" s="25"/>
      <c r="N11" s="25"/>
      <c r="O11" s="25"/>
      <c r="P11" s="32">
        <v>-320</v>
      </c>
      <c r="Q11" s="33"/>
      <c r="R11" s="26"/>
      <c r="S11" s="26"/>
      <c r="T11" s="26" t="s">
        <v>110</v>
      </c>
      <c r="U11" s="26"/>
      <c r="V11" s="26"/>
      <c r="W11" s="26"/>
      <c r="X11" s="26"/>
      <c r="Y11" s="25"/>
      <c r="Z11" s="32">
        <v>2545</v>
      </c>
      <c r="AA11" s="34"/>
      <c r="AD11" s="10">
        <v>-319739000</v>
      </c>
      <c r="AE11" s="10">
        <v>2544501000</v>
      </c>
      <c r="CJ11" s="210"/>
      <c r="CK11" s="210"/>
    </row>
    <row r="12" spans="1:89" ht="14.65" customHeight="1">
      <c r="A12" s="7" t="s">
        <v>14</v>
      </c>
      <c r="B12" s="7" t="s">
        <v>111</v>
      </c>
      <c r="D12" s="31"/>
      <c r="E12" s="26"/>
      <c r="F12" s="26"/>
      <c r="G12" s="26"/>
      <c r="H12" s="26" t="s">
        <v>15</v>
      </c>
      <c r="I12" s="26"/>
      <c r="J12" s="26"/>
      <c r="K12" s="25"/>
      <c r="L12" s="25"/>
      <c r="M12" s="25"/>
      <c r="N12" s="25"/>
      <c r="O12" s="25"/>
      <c r="P12" s="32">
        <v>10812</v>
      </c>
      <c r="Q12" s="33"/>
      <c r="R12" s="26"/>
      <c r="S12" s="26"/>
      <c r="T12" s="26" t="s">
        <v>38</v>
      </c>
      <c r="U12" s="26"/>
      <c r="V12" s="26"/>
      <c r="W12" s="26"/>
      <c r="X12" s="26"/>
      <c r="Y12" s="25"/>
      <c r="Z12" s="32">
        <v>287633</v>
      </c>
      <c r="AA12" s="34"/>
      <c r="AD12" s="10">
        <v>10811783964</v>
      </c>
      <c r="AE12" s="10">
        <v>287633313652</v>
      </c>
      <c r="CJ12" s="210"/>
      <c r="CK12" s="210"/>
    </row>
    <row r="13" spans="1:89" ht="14.65" customHeight="1">
      <c r="A13" s="7" t="s">
        <v>16</v>
      </c>
      <c r="B13" s="7" t="s">
        <v>112</v>
      </c>
      <c r="D13" s="31"/>
      <c r="E13" s="26"/>
      <c r="F13" s="26"/>
      <c r="G13" s="26"/>
      <c r="H13" s="26" t="s">
        <v>17</v>
      </c>
      <c r="I13" s="26"/>
      <c r="J13" s="26"/>
      <c r="K13" s="25"/>
      <c r="L13" s="25"/>
      <c r="M13" s="25"/>
      <c r="N13" s="25"/>
      <c r="O13" s="25"/>
      <c r="P13" s="32">
        <v>894360</v>
      </c>
      <c r="Q13" s="33"/>
      <c r="R13" s="26"/>
      <c r="S13" s="26" t="s">
        <v>113</v>
      </c>
      <c r="T13" s="26"/>
      <c r="U13" s="26"/>
      <c r="V13" s="26"/>
      <c r="W13" s="26"/>
      <c r="X13" s="26"/>
      <c r="Y13" s="25"/>
      <c r="Z13" s="32">
        <v>514300</v>
      </c>
      <c r="AA13" s="34" t="s">
        <v>252</v>
      </c>
      <c r="AD13" s="10">
        <v>894359891085</v>
      </c>
      <c r="AE13" s="10">
        <f>IF(COUNTIF(AE14:AE21,"-")=COUNTA(AE14:AE21),"-",SUM(AE14:AE21))</f>
        <v>514300394729</v>
      </c>
      <c r="CJ13" s="210"/>
      <c r="CK13" s="210"/>
    </row>
    <row r="14" spans="1:89" ht="14.65" customHeight="1">
      <c r="A14" s="7" t="s">
        <v>18</v>
      </c>
      <c r="B14" s="7" t="s">
        <v>114</v>
      </c>
      <c r="D14" s="31"/>
      <c r="E14" s="26"/>
      <c r="F14" s="26"/>
      <c r="G14" s="26"/>
      <c r="H14" s="26" t="s">
        <v>19</v>
      </c>
      <c r="I14" s="26"/>
      <c r="J14" s="26"/>
      <c r="K14" s="25"/>
      <c r="L14" s="25"/>
      <c r="M14" s="25"/>
      <c r="N14" s="25"/>
      <c r="O14" s="25"/>
      <c r="P14" s="32">
        <v>-571111</v>
      </c>
      <c r="Q14" s="33"/>
      <c r="R14" s="26"/>
      <c r="S14" s="26"/>
      <c r="T14" s="26" t="s">
        <v>257</v>
      </c>
      <c r="U14" s="26"/>
      <c r="V14" s="26"/>
      <c r="W14" s="26"/>
      <c r="X14" s="26"/>
      <c r="Y14" s="25"/>
      <c r="Z14" s="32">
        <v>423051</v>
      </c>
      <c r="AA14" s="34"/>
      <c r="AD14" s="10">
        <v>-571111065444</v>
      </c>
      <c r="AE14" s="10">
        <v>423050845324</v>
      </c>
      <c r="CJ14" s="210"/>
      <c r="CK14" s="210"/>
    </row>
    <row r="15" spans="1:89" ht="14.65" customHeight="1">
      <c r="A15" s="7" t="s">
        <v>235</v>
      </c>
      <c r="B15" s="7" t="s">
        <v>115</v>
      </c>
      <c r="D15" s="31"/>
      <c r="E15" s="26"/>
      <c r="F15" s="26"/>
      <c r="G15" s="26"/>
      <c r="H15" s="26" t="s">
        <v>20</v>
      </c>
      <c r="I15" s="26"/>
      <c r="J15" s="26"/>
      <c r="K15" s="25"/>
      <c r="L15" s="25"/>
      <c r="M15" s="25"/>
      <c r="N15" s="25"/>
      <c r="O15" s="25"/>
      <c r="P15" s="32">
        <v>-162</v>
      </c>
      <c r="Q15" s="33"/>
      <c r="R15" s="26"/>
      <c r="S15" s="26"/>
      <c r="T15" s="26" t="s">
        <v>116</v>
      </c>
      <c r="U15" s="26"/>
      <c r="V15" s="26"/>
      <c r="W15" s="26"/>
      <c r="X15" s="26"/>
      <c r="Y15" s="25"/>
      <c r="Z15" s="32">
        <v>33165</v>
      </c>
      <c r="AA15" s="34"/>
      <c r="AD15" s="10">
        <v>-161669000</v>
      </c>
      <c r="AE15" s="10">
        <v>33165098015</v>
      </c>
      <c r="CJ15" s="210"/>
      <c r="CK15" s="210"/>
    </row>
    <row r="16" spans="1:89" ht="14.65" customHeight="1">
      <c r="A16" s="7" t="s">
        <v>21</v>
      </c>
      <c r="B16" s="7" t="s">
        <v>117</v>
      </c>
      <c r="D16" s="31"/>
      <c r="E16" s="26"/>
      <c r="F16" s="26"/>
      <c r="G16" s="26"/>
      <c r="H16" s="26" t="s">
        <v>22</v>
      </c>
      <c r="I16" s="26"/>
      <c r="J16" s="26"/>
      <c r="K16" s="25"/>
      <c r="L16" s="25"/>
      <c r="M16" s="25"/>
      <c r="N16" s="25"/>
      <c r="O16" s="25"/>
      <c r="P16" s="32">
        <v>209598</v>
      </c>
      <c r="Q16" s="33"/>
      <c r="R16" s="26"/>
      <c r="S16" s="26"/>
      <c r="T16" s="26" t="s">
        <v>118</v>
      </c>
      <c r="U16" s="26"/>
      <c r="V16" s="26"/>
      <c r="W16" s="26"/>
      <c r="X16" s="26"/>
      <c r="Y16" s="25"/>
      <c r="Z16" s="32">
        <v>225</v>
      </c>
      <c r="AA16" s="34"/>
      <c r="AD16" s="10">
        <v>209597816380</v>
      </c>
      <c r="AE16" s="10">
        <v>225013569</v>
      </c>
      <c r="CJ16" s="210"/>
      <c r="CK16" s="210"/>
    </row>
    <row r="17" spans="1:89" ht="14.65" customHeight="1">
      <c r="A17" s="7" t="s">
        <v>23</v>
      </c>
      <c r="B17" s="7" t="s">
        <v>119</v>
      </c>
      <c r="D17" s="31"/>
      <c r="E17" s="26"/>
      <c r="F17" s="26"/>
      <c r="G17" s="26"/>
      <c r="H17" s="26" t="s">
        <v>24</v>
      </c>
      <c r="I17" s="26"/>
      <c r="J17" s="26"/>
      <c r="K17" s="25"/>
      <c r="L17" s="25"/>
      <c r="M17" s="25"/>
      <c r="N17" s="25"/>
      <c r="O17" s="25"/>
      <c r="P17" s="32">
        <v>-147583</v>
      </c>
      <c r="Q17" s="33"/>
      <c r="R17" s="25"/>
      <c r="S17" s="26"/>
      <c r="T17" s="26" t="s">
        <v>120</v>
      </c>
      <c r="U17" s="26"/>
      <c r="V17" s="26"/>
      <c r="W17" s="26"/>
      <c r="X17" s="26"/>
      <c r="Y17" s="25"/>
      <c r="Z17" s="32">
        <v>702</v>
      </c>
      <c r="AA17" s="34"/>
      <c r="AD17" s="10">
        <v>-147582570345</v>
      </c>
      <c r="AE17" s="10">
        <v>701533113</v>
      </c>
      <c r="CJ17" s="210"/>
      <c r="CK17" s="210"/>
    </row>
    <row r="18" spans="1:89" ht="14.65" customHeight="1">
      <c r="A18" s="7" t="s">
        <v>25</v>
      </c>
      <c r="B18" s="7" t="s">
        <v>121</v>
      </c>
      <c r="D18" s="31"/>
      <c r="E18" s="26"/>
      <c r="F18" s="26"/>
      <c r="G18" s="26"/>
      <c r="H18" s="26" t="s">
        <v>26</v>
      </c>
      <c r="I18" s="35"/>
      <c r="J18" s="35"/>
      <c r="K18" s="36"/>
      <c r="L18" s="36"/>
      <c r="M18" s="36"/>
      <c r="N18" s="36"/>
      <c r="O18" s="36"/>
      <c r="P18" s="32">
        <v>3709</v>
      </c>
      <c r="Q18" s="33"/>
      <c r="R18" s="25"/>
      <c r="S18" s="26"/>
      <c r="T18" s="26" t="s">
        <v>122</v>
      </c>
      <c r="U18" s="26"/>
      <c r="V18" s="26"/>
      <c r="W18" s="26"/>
      <c r="X18" s="26"/>
      <c r="Y18" s="25"/>
      <c r="Z18" s="32">
        <v>480</v>
      </c>
      <c r="AA18" s="34"/>
      <c r="AD18" s="10">
        <v>3708980000</v>
      </c>
      <c r="AE18" s="10">
        <v>480211348</v>
      </c>
      <c r="CJ18" s="210"/>
      <c r="CK18" s="210"/>
    </row>
    <row r="19" spans="1:89" ht="14.65" customHeight="1">
      <c r="A19" s="7" t="s">
        <v>27</v>
      </c>
      <c r="B19" s="7" t="s">
        <v>123</v>
      </c>
      <c r="D19" s="31"/>
      <c r="E19" s="26"/>
      <c r="F19" s="26"/>
      <c r="G19" s="26"/>
      <c r="H19" s="26" t="s">
        <v>28</v>
      </c>
      <c r="I19" s="35"/>
      <c r="J19" s="35"/>
      <c r="K19" s="36"/>
      <c r="L19" s="36"/>
      <c r="M19" s="36"/>
      <c r="N19" s="36"/>
      <c r="O19" s="36"/>
      <c r="P19" s="32">
        <v>-3709</v>
      </c>
      <c r="Q19" s="33"/>
      <c r="R19" s="26"/>
      <c r="S19" s="26"/>
      <c r="T19" s="26" t="s">
        <v>124</v>
      </c>
      <c r="U19" s="26"/>
      <c r="V19" s="26"/>
      <c r="W19" s="26"/>
      <c r="X19" s="26"/>
      <c r="Y19" s="25"/>
      <c r="Z19" s="32">
        <v>41390</v>
      </c>
      <c r="AA19" s="34"/>
      <c r="AD19" s="10">
        <v>-3708979996</v>
      </c>
      <c r="AE19" s="10">
        <v>41389735789</v>
      </c>
      <c r="CJ19" s="210"/>
      <c r="CK19" s="210"/>
    </row>
    <row r="20" spans="1:89" ht="14.65" customHeight="1">
      <c r="A20" s="7" t="s">
        <v>29</v>
      </c>
      <c r="B20" s="7" t="s">
        <v>125</v>
      </c>
      <c r="D20" s="31"/>
      <c r="E20" s="26"/>
      <c r="F20" s="26"/>
      <c r="G20" s="26"/>
      <c r="H20" s="26" t="s">
        <v>30</v>
      </c>
      <c r="I20" s="35"/>
      <c r="J20" s="35"/>
      <c r="K20" s="36"/>
      <c r="L20" s="36"/>
      <c r="M20" s="36"/>
      <c r="N20" s="36"/>
      <c r="O20" s="36"/>
      <c r="P20" s="32">
        <v>27</v>
      </c>
      <c r="Q20" s="33"/>
      <c r="R20" s="26"/>
      <c r="S20" s="26"/>
      <c r="T20" s="26" t="s">
        <v>126</v>
      </c>
      <c r="U20" s="26"/>
      <c r="V20" s="26"/>
      <c r="W20" s="26"/>
      <c r="X20" s="26"/>
      <c r="Y20" s="25"/>
      <c r="Z20" s="32">
        <v>5785</v>
      </c>
      <c r="AA20" s="34"/>
      <c r="AD20" s="10">
        <v>27000000</v>
      </c>
      <c r="AE20" s="10">
        <v>5784958770</v>
      </c>
      <c r="CJ20" s="210"/>
      <c r="CK20" s="210"/>
    </row>
    <row r="21" spans="1:89" ht="14.65" customHeight="1">
      <c r="A21" s="7" t="s">
        <v>31</v>
      </c>
      <c r="B21" s="7" t="s">
        <v>127</v>
      </c>
      <c r="D21" s="31"/>
      <c r="E21" s="26"/>
      <c r="F21" s="26"/>
      <c r="G21" s="26"/>
      <c r="H21" s="26" t="s">
        <v>32</v>
      </c>
      <c r="I21" s="35"/>
      <c r="J21" s="35"/>
      <c r="K21" s="36"/>
      <c r="L21" s="36"/>
      <c r="M21" s="36"/>
      <c r="N21" s="36"/>
      <c r="O21" s="36"/>
      <c r="P21" s="32">
        <v>-27</v>
      </c>
      <c r="Q21" s="33"/>
      <c r="R21" s="26"/>
      <c r="S21" s="26"/>
      <c r="T21" s="26" t="s">
        <v>38</v>
      </c>
      <c r="U21" s="26"/>
      <c r="V21" s="26"/>
      <c r="W21" s="26"/>
      <c r="X21" s="26"/>
      <c r="Y21" s="25"/>
      <c r="Z21" s="32">
        <v>9503</v>
      </c>
      <c r="AA21" s="34"/>
      <c r="AD21" s="10">
        <v>-26999999</v>
      </c>
      <c r="AE21" s="10">
        <v>9502998801</v>
      </c>
      <c r="CJ21" s="210"/>
      <c r="CK21" s="210"/>
    </row>
    <row r="22" spans="1:89" ht="14.65" customHeight="1">
      <c r="A22" s="7" t="s">
        <v>33</v>
      </c>
      <c r="B22" s="7" t="s">
        <v>100</v>
      </c>
      <c r="D22" s="31"/>
      <c r="E22" s="26"/>
      <c r="F22" s="26"/>
      <c r="G22" s="26"/>
      <c r="H22" s="26" t="s">
        <v>34</v>
      </c>
      <c r="I22" s="35"/>
      <c r="J22" s="35"/>
      <c r="K22" s="36"/>
      <c r="L22" s="36"/>
      <c r="M22" s="36"/>
      <c r="N22" s="36"/>
      <c r="O22" s="36"/>
      <c r="P22" s="32" t="s">
        <v>247</v>
      </c>
      <c r="Q22" s="33"/>
      <c r="R22" s="37" t="s">
        <v>101</v>
      </c>
      <c r="S22" s="38"/>
      <c r="T22" s="38"/>
      <c r="U22" s="38"/>
      <c r="V22" s="38"/>
      <c r="W22" s="38"/>
      <c r="X22" s="38"/>
      <c r="Y22" s="38"/>
      <c r="Z22" s="39">
        <v>4754075</v>
      </c>
      <c r="AA22" s="40"/>
      <c r="AD22" s="10" t="s">
        <v>11</v>
      </c>
      <c r="AE22" s="10">
        <f>IF(AND(AE7="-",AE13="-"),"-",SUM(AE7,AE13))</f>
        <v>4754075264371</v>
      </c>
      <c r="CJ22" s="210"/>
      <c r="CK22" s="210"/>
    </row>
    <row r="23" spans="1:89" ht="14.65" customHeight="1">
      <c r="A23" s="7" t="s">
        <v>35</v>
      </c>
      <c r="D23" s="31"/>
      <c r="E23" s="26"/>
      <c r="F23" s="26"/>
      <c r="G23" s="26"/>
      <c r="H23" s="26" t="s">
        <v>36</v>
      </c>
      <c r="I23" s="35"/>
      <c r="J23" s="35"/>
      <c r="K23" s="36"/>
      <c r="L23" s="36"/>
      <c r="M23" s="36"/>
      <c r="N23" s="36"/>
      <c r="O23" s="36"/>
      <c r="P23" s="32" t="s">
        <v>247</v>
      </c>
      <c r="Q23" s="33"/>
      <c r="R23" s="26" t="s">
        <v>236</v>
      </c>
      <c r="S23" s="41"/>
      <c r="T23" s="41"/>
      <c r="U23" s="41"/>
      <c r="V23" s="41"/>
      <c r="W23" s="41"/>
      <c r="X23" s="41"/>
      <c r="Y23" s="41"/>
      <c r="Z23" s="42"/>
      <c r="AA23" s="43"/>
      <c r="AD23" s="10" t="s">
        <v>11</v>
      </c>
      <c r="CJ23" s="210"/>
      <c r="CK23" s="210"/>
    </row>
    <row r="24" spans="1:89" ht="14.65" customHeight="1">
      <c r="A24" s="7" t="s">
        <v>37</v>
      </c>
      <c r="B24" s="7" t="s">
        <v>130</v>
      </c>
      <c r="D24" s="31"/>
      <c r="E24" s="26"/>
      <c r="F24" s="26"/>
      <c r="G24" s="26"/>
      <c r="H24" s="26" t="s">
        <v>38</v>
      </c>
      <c r="I24" s="26"/>
      <c r="J24" s="26"/>
      <c r="K24" s="25"/>
      <c r="L24" s="25"/>
      <c r="M24" s="25"/>
      <c r="N24" s="25"/>
      <c r="O24" s="25"/>
      <c r="P24" s="32">
        <v>973</v>
      </c>
      <c r="Q24" s="33"/>
      <c r="R24" s="26"/>
      <c r="S24" s="26" t="s">
        <v>131</v>
      </c>
      <c r="T24" s="26"/>
      <c r="U24" s="26"/>
      <c r="V24" s="26"/>
      <c r="W24" s="26"/>
      <c r="X24" s="26"/>
      <c r="Y24" s="25"/>
      <c r="Z24" s="32">
        <v>5621525</v>
      </c>
      <c r="AA24" s="34"/>
      <c r="AD24" s="10">
        <v>972583994</v>
      </c>
      <c r="AE24" s="10">
        <v>5621525305844</v>
      </c>
      <c r="CJ24" s="210"/>
      <c r="CK24" s="210"/>
    </row>
    <row r="25" spans="1:89" ht="14.65" customHeight="1">
      <c r="A25" s="7" t="s">
        <v>39</v>
      </c>
      <c r="B25" s="7" t="s">
        <v>132</v>
      </c>
      <c r="D25" s="31"/>
      <c r="E25" s="26"/>
      <c r="F25" s="26"/>
      <c r="G25" s="26"/>
      <c r="H25" s="26" t="s">
        <v>40</v>
      </c>
      <c r="I25" s="26"/>
      <c r="J25" s="26"/>
      <c r="K25" s="25"/>
      <c r="L25" s="25"/>
      <c r="M25" s="25"/>
      <c r="N25" s="25"/>
      <c r="O25" s="25"/>
      <c r="P25" s="32">
        <v>-895</v>
      </c>
      <c r="Q25" s="33"/>
      <c r="R25" s="26"/>
      <c r="S25" s="25" t="s">
        <v>133</v>
      </c>
      <c r="T25" s="26"/>
      <c r="U25" s="26"/>
      <c r="V25" s="26"/>
      <c r="W25" s="26"/>
      <c r="X25" s="26"/>
      <c r="Y25" s="25"/>
      <c r="Z25" s="32">
        <v>-4385819</v>
      </c>
      <c r="AA25" s="34"/>
      <c r="AD25" s="10">
        <v>-895342851</v>
      </c>
      <c r="AE25" s="10">
        <v>-4385819016360</v>
      </c>
      <c r="CJ25" s="210"/>
      <c r="CK25" s="210"/>
    </row>
    <row r="26" spans="1:89" ht="14.65" customHeight="1">
      <c r="A26" s="7" t="s">
        <v>41</v>
      </c>
      <c r="B26" s="7" t="s">
        <v>134</v>
      </c>
      <c r="D26" s="31"/>
      <c r="E26" s="26"/>
      <c r="F26" s="26"/>
      <c r="G26" s="26"/>
      <c r="H26" s="26" t="s">
        <v>42</v>
      </c>
      <c r="I26" s="26"/>
      <c r="J26" s="26"/>
      <c r="K26" s="25"/>
      <c r="L26" s="25"/>
      <c r="M26" s="25"/>
      <c r="N26" s="25"/>
      <c r="O26" s="25"/>
      <c r="P26" s="32">
        <v>10354</v>
      </c>
      <c r="Q26" s="33"/>
      <c r="R26" s="26"/>
      <c r="S26" s="26" t="s">
        <v>135</v>
      </c>
      <c r="T26" s="26"/>
      <c r="U26" s="26"/>
      <c r="V26" s="26"/>
      <c r="W26" s="26"/>
      <c r="X26" s="26"/>
      <c r="Y26" s="25"/>
      <c r="Z26" s="32">
        <v>6738</v>
      </c>
      <c r="AA26" s="34"/>
      <c r="AD26" s="10">
        <v>10354259848</v>
      </c>
      <c r="AE26" s="10">
        <v>6737600159</v>
      </c>
      <c r="CJ26" s="210"/>
      <c r="CK26" s="210"/>
    </row>
    <row r="27" spans="1:89" ht="14.65" customHeight="1">
      <c r="A27" s="7" t="s">
        <v>43</v>
      </c>
      <c r="D27" s="31"/>
      <c r="E27" s="26"/>
      <c r="F27" s="26"/>
      <c r="G27" s="26" t="s">
        <v>44</v>
      </c>
      <c r="H27" s="26"/>
      <c r="I27" s="26"/>
      <c r="J27" s="26"/>
      <c r="K27" s="25"/>
      <c r="L27" s="25"/>
      <c r="M27" s="25"/>
      <c r="N27" s="25"/>
      <c r="O27" s="25"/>
      <c r="P27" s="32">
        <v>3000307</v>
      </c>
      <c r="Q27" s="33"/>
      <c r="R27" s="31"/>
      <c r="S27" s="26"/>
      <c r="T27" s="26"/>
      <c r="U27" s="26"/>
      <c r="V27" s="26"/>
      <c r="W27" s="26"/>
      <c r="X27" s="26"/>
      <c r="Y27" s="25"/>
      <c r="Z27" s="32"/>
      <c r="AA27" s="44"/>
      <c r="AD27" s="10">
        <f>IF(COUNTIF(AD28:AD35,"-")=COUNTA(AD28:AD35),"-",SUM(AD28:AD35))</f>
        <v>3000306753970</v>
      </c>
      <c r="CJ27" s="210"/>
      <c r="CK27" s="210"/>
    </row>
    <row r="28" spans="1:89" ht="14.65" customHeight="1">
      <c r="A28" s="7" t="s">
        <v>45</v>
      </c>
      <c r="D28" s="31"/>
      <c r="E28" s="26"/>
      <c r="F28" s="26"/>
      <c r="G28" s="26"/>
      <c r="H28" s="26" t="s">
        <v>10</v>
      </c>
      <c r="I28" s="26"/>
      <c r="J28" s="26"/>
      <c r="K28" s="25"/>
      <c r="L28" s="25"/>
      <c r="M28" s="25"/>
      <c r="N28" s="25"/>
      <c r="O28" s="25"/>
      <c r="P28" s="32">
        <v>1042988</v>
      </c>
      <c r="Q28" s="33"/>
      <c r="R28" s="31"/>
      <c r="S28" s="26"/>
      <c r="T28" s="26"/>
      <c r="U28" s="26"/>
      <c r="V28" s="26"/>
      <c r="W28" s="26"/>
      <c r="X28" s="26"/>
      <c r="Y28" s="25"/>
      <c r="Z28" s="32"/>
      <c r="AA28" s="44"/>
      <c r="AD28" s="10">
        <v>1042987953935</v>
      </c>
      <c r="CJ28" s="210"/>
      <c r="CK28" s="210"/>
    </row>
    <row r="29" spans="1:89" ht="14.65" customHeight="1">
      <c r="A29" s="7" t="s">
        <v>46</v>
      </c>
      <c r="D29" s="31"/>
      <c r="E29" s="26"/>
      <c r="F29" s="26"/>
      <c r="G29" s="26"/>
      <c r="H29" s="26" t="s">
        <v>17</v>
      </c>
      <c r="I29" s="26"/>
      <c r="J29" s="26"/>
      <c r="K29" s="25"/>
      <c r="L29" s="25"/>
      <c r="M29" s="25"/>
      <c r="N29" s="25"/>
      <c r="O29" s="25"/>
      <c r="P29" s="32">
        <v>91661</v>
      </c>
      <c r="Q29" s="33"/>
      <c r="R29" s="31"/>
      <c r="S29" s="41"/>
      <c r="T29" s="41"/>
      <c r="U29" s="41"/>
      <c r="V29" s="41"/>
      <c r="W29" s="41"/>
      <c r="X29" s="41"/>
      <c r="Y29" s="41"/>
      <c r="Z29" s="42"/>
      <c r="AA29" s="45"/>
      <c r="AD29" s="10">
        <v>91661045518</v>
      </c>
      <c r="CJ29" s="210"/>
      <c r="CK29" s="210"/>
    </row>
    <row r="30" spans="1:89" ht="14.65" customHeight="1">
      <c r="A30" s="7" t="s">
        <v>47</v>
      </c>
      <c r="D30" s="31"/>
      <c r="E30" s="26"/>
      <c r="F30" s="26"/>
      <c r="G30" s="26"/>
      <c r="H30" s="26" t="s">
        <v>19</v>
      </c>
      <c r="I30" s="26"/>
      <c r="J30" s="26"/>
      <c r="K30" s="25"/>
      <c r="L30" s="25"/>
      <c r="M30" s="25"/>
      <c r="N30" s="25"/>
      <c r="O30" s="25"/>
      <c r="P30" s="32">
        <v>-58066</v>
      </c>
      <c r="Q30" s="33"/>
      <c r="R30" s="26"/>
      <c r="S30" s="41"/>
      <c r="T30" s="41"/>
      <c r="U30" s="41"/>
      <c r="V30" s="41"/>
      <c r="W30" s="41"/>
      <c r="X30" s="41"/>
      <c r="Y30" s="41"/>
      <c r="Z30" s="42"/>
      <c r="AA30" s="45"/>
      <c r="AD30" s="10">
        <v>-58066460968</v>
      </c>
      <c r="CJ30" s="210"/>
      <c r="CK30" s="210"/>
    </row>
    <row r="31" spans="1:89" ht="14.65" customHeight="1">
      <c r="A31" s="7" t="s">
        <v>48</v>
      </c>
      <c r="D31" s="31"/>
      <c r="E31" s="26"/>
      <c r="F31" s="26"/>
      <c r="G31" s="26"/>
      <c r="H31" s="26" t="s">
        <v>22</v>
      </c>
      <c r="I31" s="26"/>
      <c r="J31" s="26"/>
      <c r="K31" s="25"/>
      <c r="L31" s="25"/>
      <c r="M31" s="25"/>
      <c r="N31" s="25"/>
      <c r="O31" s="25"/>
      <c r="P31" s="32">
        <v>3549426</v>
      </c>
      <c r="Q31" s="33"/>
      <c r="R31" s="26"/>
      <c r="S31" s="25"/>
      <c r="T31" s="26"/>
      <c r="U31" s="26"/>
      <c r="V31" s="26"/>
      <c r="W31" s="26"/>
      <c r="X31" s="26"/>
      <c r="Y31" s="25"/>
      <c r="Z31" s="32"/>
      <c r="AA31" s="44"/>
      <c r="AD31" s="10">
        <v>3549426216784</v>
      </c>
      <c r="CJ31" s="210"/>
      <c r="CK31" s="210"/>
    </row>
    <row r="32" spans="1:89" ht="14.65" customHeight="1">
      <c r="A32" s="7" t="s">
        <v>49</v>
      </c>
      <c r="D32" s="31"/>
      <c r="E32" s="26"/>
      <c r="F32" s="26"/>
      <c r="G32" s="26"/>
      <c r="H32" s="26" t="s">
        <v>24</v>
      </c>
      <c r="I32" s="26"/>
      <c r="J32" s="26"/>
      <c r="K32" s="25"/>
      <c r="L32" s="25"/>
      <c r="M32" s="25"/>
      <c r="N32" s="25"/>
      <c r="O32" s="25"/>
      <c r="P32" s="32">
        <v>-1877782</v>
      </c>
      <c r="Q32" s="33"/>
      <c r="R32" s="24"/>
      <c r="S32" s="25"/>
      <c r="T32" s="25"/>
      <c r="U32" s="25"/>
      <c r="V32" s="25"/>
      <c r="W32" s="25"/>
      <c r="X32" s="25"/>
      <c r="Y32" s="46"/>
      <c r="Z32" s="32"/>
      <c r="AA32" s="44"/>
      <c r="AD32" s="10">
        <v>-1877781942617</v>
      </c>
      <c r="CJ32" s="210"/>
      <c r="CK32" s="210"/>
    </row>
    <row r="33" spans="1:89" ht="14.65" customHeight="1">
      <c r="A33" s="7" t="s">
        <v>50</v>
      </c>
      <c r="D33" s="31"/>
      <c r="E33" s="26"/>
      <c r="F33" s="26"/>
      <c r="G33" s="26"/>
      <c r="H33" s="26" t="s">
        <v>38</v>
      </c>
      <c r="I33" s="26"/>
      <c r="J33" s="26"/>
      <c r="K33" s="25"/>
      <c r="L33" s="25"/>
      <c r="M33" s="25"/>
      <c r="N33" s="25"/>
      <c r="O33" s="25"/>
      <c r="P33" s="32">
        <v>3603</v>
      </c>
      <c r="Q33" s="33"/>
      <c r="R33" s="47"/>
      <c r="S33" s="47"/>
      <c r="T33" s="47"/>
      <c r="U33" s="47"/>
      <c r="V33" s="47"/>
      <c r="W33" s="47"/>
      <c r="X33" s="47"/>
      <c r="Y33" s="47"/>
      <c r="Z33" s="28"/>
      <c r="AA33" s="48"/>
      <c r="AD33" s="10">
        <v>3603339485</v>
      </c>
      <c r="CJ33" s="210"/>
      <c r="CK33" s="210"/>
    </row>
    <row r="34" spans="1:89" ht="14.65" customHeight="1">
      <c r="A34" s="7" t="s">
        <v>51</v>
      </c>
      <c r="D34" s="31"/>
      <c r="E34" s="26"/>
      <c r="F34" s="26"/>
      <c r="G34" s="26"/>
      <c r="H34" s="26" t="s">
        <v>40</v>
      </c>
      <c r="I34" s="26"/>
      <c r="J34" s="26"/>
      <c r="K34" s="25"/>
      <c r="L34" s="25"/>
      <c r="M34" s="25"/>
      <c r="N34" s="25"/>
      <c r="O34" s="25"/>
      <c r="P34" s="32">
        <v>-3238</v>
      </c>
      <c r="Q34" s="33"/>
      <c r="R34" s="47"/>
      <c r="S34" s="47"/>
      <c r="T34" s="47"/>
      <c r="U34" s="47"/>
      <c r="V34" s="47"/>
      <c r="W34" s="47"/>
      <c r="X34" s="47"/>
      <c r="Y34" s="47"/>
      <c r="Z34" s="28"/>
      <c r="AA34" s="48"/>
      <c r="AD34" s="10">
        <v>-3238489306</v>
      </c>
      <c r="CJ34" s="210"/>
      <c r="CK34" s="210"/>
    </row>
    <row r="35" spans="1:89" ht="14.65" customHeight="1">
      <c r="A35" s="7" t="s">
        <v>52</v>
      </c>
      <c r="D35" s="31"/>
      <c r="E35" s="26"/>
      <c r="F35" s="26"/>
      <c r="G35" s="26"/>
      <c r="H35" s="26" t="s">
        <v>42</v>
      </c>
      <c r="I35" s="26"/>
      <c r="J35" s="26"/>
      <c r="K35" s="25"/>
      <c r="L35" s="25"/>
      <c r="M35" s="25"/>
      <c r="N35" s="25"/>
      <c r="O35" s="25"/>
      <c r="P35" s="32">
        <v>251715</v>
      </c>
      <c r="Q35" s="33"/>
      <c r="R35" s="47"/>
      <c r="S35" s="47"/>
      <c r="T35" s="47"/>
      <c r="U35" s="47"/>
      <c r="V35" s="47"/>
      <c r="W35" s="47"/>
      <c r="X35" s="47"/>
      <c r="Y35" s="47"/>
      <c r="Z35" s="28"/>
      <c r="AA35" s="48"/>
      <c r="AD35" s="10">
        <v>251715091139</v>
      </c>
      <c r="CJ35" s="210"/>
      <c r="CK35" s="210"/>
    </row>
    <row r="36" spans="1:89" ht="14.65" customHeight="1">
      <c r="A36" s="7" t="s">
        <v>53</v>
      </c>
      <c r="D36" s="31"/>
      <c r="E36" s="26"/>
      <c r="F36" s="26"/>
      <c r="G36" s="26" t="s">
        <v>54</v>
      </c>
      <c r="H36" s="35"/>
      <c r="I36" s="35"/>
      <c r="J36" s="35"/>
      <c r="K36" s="36"/>
      <c r="L36" s="36"/>
      <c r="M36" s="36"/>
      <c r="N36" s="36"/>
      <c r="O36" s="36"/>
      <c r="P36" s="32">
        <v>292336</v>
      </c>
      <c r="Q36" s="33"/>
      <c r="R36" s="47"/>
      <c r="S36" s="47"/>
      <c r="T36" s="47"/>
      <c r="U36" s="47"/>
      <c r="V36" s="47"/>
      <c r="W36" s="47"/>
      <c r="X36" s="47"/>
      <c r="Y36" s="47"/>
      <c r="Z36" s="28"/>
      <c r="AA36" s="48"/>
      <c r="AD36" s="10">
        <v>292335697860</v>
      </c>
      <c r="CJ36" s="210"/>
      <c r="CK36" s="210"/>
    </row>
    <row r="37" spans="1:89" ht="14.65" customHeight="1">
      <c r="A37" s="7" t="s">
        <v>55</v>
      </c>
      <c r="D37" s="31"/>
      <c r="E37" s="26"/>
      <c r="F37" s="26"/>
      <c r="G37" s="26" t="s">
        <v>56</v>
      </c>
      <c r="H37" s="35"/>
      <c r="I37" s="35"/>
      <c r="J37" s="35"/>
      <c r="K37" s="36"/>
      <c r="L37" s="36"/>
      <c r="M37" s="36"/>
      <c r="N37" s="36"/>
      <c r="O37" s="36"/>
      <c r="P37" s="32">
        <v>-207565</v>
      </c>
      <c r="Q37" s="33"/>
      <c r="R37" s="47"/>
      <c r="S37" s="47"/>
      <c r="T37" s="47"/>
      <c r="U37" s="47"/>
      <c r="V37" s="47"/>
      <c r="W37" s="47"/>
      <c r="X37" s="47"/>
      <c r="Y37" s="47"/>
      <c r="Z37" s="28"/>
      <c r="AA37" s="48"/>
      <c r="AD37" s="10">
        <v>-207565146146</v>
      </c>
      <c r="CJ37" s="210"/>
      <c r="CK37" s="210"/>
    </row>
    <row r="38" spans="1:89" ht="14.65" customHeight="1">
      <c r="A38" s="7" t="s">
        <v>57</v>
      </c>
      <c r="D38" s="31"/>
      <c r="E38" s="26"/>
      <c r="F38" s="26" t="s">
        <v>58</v>
      </c>
      <c r="G38" s="26"/>
      <c r="H38" s="35"/>
      <c r="I38" s="35"/>
      <c r="J38" s="35"/>
      <c r="K38" s="36"/>
      <c r="L38" s="36"/>
      <c r="M38" s="36"/>
      <c r="N38" s="36"/>
      <c r="O38" s="36"/>
      <c r="P38" s="32">
        <v>219411</v>
      </c>
      <c r="Q38" s="33" t="s">
        <v>252</v>
      </c>
      <c r="R38" s="47"/>
      <c r="S38" s="47"/>
      <c r="T38" s="47"/>
      <c r="U38" s="47"/>
      <c r="V38" s="47"/>
      <c r="W38" s="47"/>
      <c r="X38" s="47"/>
      <c r="Y38" s="47"/>
      <c r="Z38" s="28"/>
      <c r="AA38" s="48"/>
      <c r="AD38" s="10">
        <f>IF(COUNTIF(AD39:AD40,"-")=COUNTA(AD39:AD40),"-",SUM(AD39:AD40))</f>
        <v>219411414064</v>
      </c>
      <c r="CJ38" s="210"/>
      <c r="CK38" s="210"/>
    </row>
    <row r="39" spans="1:89" ht="14.65" customHeight="1">
      <c r="A39" s="7" t="s">
        <v>59</v>
      </c>
      <c r="D39" s="31"/>
      <c r="E39" s="26"/>
      <c r="F39" s="26"/>
      <c r="G39" s="26" t="s">
        <v>60</v>
      </c>
      <c r="H39" s="26"/>
      <c r="I39" s="26"/>
      <c r="J39" s="26"/>
      <c r="K39" s="25"/>
      <c r="L39" s="25"/>
      <c r="M39" s="25"/>
      <c r="N39" s="25"/>
      <c r="O39" s="25"/>
      <c r="P39" s="32">
        <v>2025</v>
      </c>
      <c r="Q39" s="33"/>
      <c r="R39" s="47"/>
      <c r="S39" s="47"/>
      <c r="T39" s="47"/>
      <c r="U39" s="47"/>
      <c r="V39" s="47"/>
      <c r="W39" s="47"/>
      <c r="X39" s="47"/>
      <c r="Y39" s="47"/>
      <c r="Z39" s="28"/>
      <c r="AA39" s="48"/>
      <c r="AD39" s="10">
        <v>2024785506</v>
      </c>
      <c r="CJ39" s="210"/>
      <c r="CK39" s="210"/>
    </row>
    <row r="40" spans="1:89" ht="14.65" customHeight="1">
      <c r="A40" s="7" t="s">
        <v>61</v>
      </c>
      <c r="D40" s="31"/>
      <c r="E40" s="26"/>
      <c r="F40" s="26"/>
      <c r="G40" s="26" t="s">
        <v>38</v>
      </c>
      <c r="H40" s="26"/>
      <c r="I40" s="26"/>
      <c r="J40" s="26"/>
      <c r="K40" s="25"/>
      <c r="L40" s="25"/>
      <c r="M40" s="25"/>
      <c r="N40" s="25"/>
      <c r="O40" s="25"/>
      <c r="P40" s="32">
        <v>217387</v>
      </c>
      <c r="Q40" s="33"/>
      <c r="R40" s="47"/>
      <c r="S40" s="47"/>
      <c r="T40" s="47"/>
      <c r="U40" s="47"/>
      <c r="V40" s="47"/>
      <c r="W40" s="47"/>
      <c r="X40" s="47"/>
      <c r="Y40" s="47"/>
      <c r="Z40" s="28"/>
      <c r="AA40" s="48"/>
      <c r="AD40" s="10">
        <v>217386628558</v>
      </c>
      <c r="CJ40" s="210"/>
      <c r="CK40" s="210"/>
    </row>
    <row r="41" spans="1:89" ht="14.65" customHeight="1">
      <c r="A41" s="7" t="s">
        <v>62</v>
      </c>
      <c r="D41" s="31"/>
      <c r="E41" s="26"/>
      <c r="F41" s="26" t="s">
        <v>63</v>
      </c>
      <c r="G41" s="26"/>
      <c r="H41" s="26"/>
      <c r="I41" s="26"/>
      <c r="J41" s="26"/>
      <c r="K41" s="26"/>
      <c r="L41" s="25"/>
      <c r="M41" s="25"/>
      <c r="N41" s="25"/>
      <c r="O41" s="25"/>
      <c r="P41" s="32">
        <v>1096720</v>
      </c>
      <c r="Q41" s="33"/>
      <c r="R41" s="47"/>
      <c r="S41" s="47"/>
      <c r="T41" s="47"/>
      <c r="U41" s="47"/>
      <c r="V41" s="47"/>
      <c r="W41" s="47"/>
      <c r="X41" s="47"/>
      <c r="Y41" s="47"/>
      <c r="Z41" s="28"/>
      <c r="AA41" s="48"/>
      <c r="AD41" s="10">
        <f>IF(COUNTIF(AD42:AD52,"-")=COUNTA(AD42:AD52),"-",SUM(AD42,AD46:AD48,AD51:AD52))</f>
        <v>1096720382018</v>
      </c>
      <c r="CJ41" s="210"/>
      <c r="CK41" s="210"/>
    </row>
    <row r="42" spans="1:89" ht="14.65" customHeight="1">
      <c r="A42" s="7" t="s">
        <v>64</v>
      </c>
      <c r="D42" s="31"/>
      <c r="E42" s="26"/>
      <c r="F42" s="26"/>
      <c r="G42" s="26" t="s">
        <v>65</v>
      </c>
      <c r="H42" s="26"/>
      <c r="I42" s="26"/>
      <c r="J42" s="26"/>
      <c r="K42" s="26"/>
      <c r="L42" s="25"/>
      <c r="M42" s="25"/>
      <c r="N42" s="25"/>
      <c r="O42" s="25"/>
      <c r="P42" s="32">
        <v>250789</v>
      </c>
      <c r="Q42" s="33"/>
      <c r="R42" s="47"/>
      <c r="S42" s="47"/>
      <c r="T42" s="47"/>
      <c r="U42" s="47"/>
      <c r="V42" s="47"/>
      <c r="W42" s="47"/>
      <c r="X42" s="47"/>
      <c r="Y42" s="47"/>
      <c r="Z42" s="28"/>
      <c r="AA42" s="48"/>
      <c r="AD42" s="10">
        <f>IF(COUNTIF(AD43:AD45,"-")=COUNTA(AD43:AD45),"-",SUM(AD43:AD45))</f>
        <v>250789451190</v>
      </c>
      <c r="CJ42" s="210"/>
      <c r="CK42" s="210"/>
    </row>
    <row r="43" spans="1:89" ht="14.65" customHeight="1">
      <c r="A43" s="7" t="s">
        <v>66</v>
      </c>
      <c r="D43" s="31"/>
      <c r="E43" s="26"/>
      <c r="F43" s="26"/>
      <c r="G43" s="26"/>
      <c r="H43" s="26" t="s">
        <v>67</v>
      </c>
      <c r="I43" s="26"/>
      <c r="J43" s="26"/>
      <c r="K43" s="26"/>
      <c r="L43" s="25"/>
      <c r="M43" s="25"/>
      <c r="N43" s="25"/>
      <c r="O43" s="25"/>
      <c r="P43" s="32">
        <v>253367</v>
      </c>
      <c r="Q43" s="33"/>
      <c r="R43" s="47"/>
      <c r="S43" s="47"/>
      <c r="T43" s="47"/>
      <c r="U43" s="47"/>
      <c r="V43" s="47"/>
      <c r="W43" s="47"/>
      <c r="X43" s="47"/>
      <c r="Y43" s="47"/>
      <c r="Z43" s="28"/>
      <c r="AA43" s="48"/>
      <c r="AD43" s="10">
        <v>253367411634</v>
      </c>
      <c r="CJ43" s="210"/>
      <c r="CK43" s="210"/>
    </row>
    <row r="44" spans="1:89" ht="14.65" customHeight="1">
      <c r="A44" s="7" t="s">
        <v>68</v>
      </c>
      <c r="D44" s="31"/>
      <c r="E44" s="26"/>
      <c r="F44" s="26"/>
      <c r="G44" s="26"/>
      <c r="H44" s="26" t="s">
        <v>69</v>
      </c>
      <c r="I44" s="26"/>
      <c r="J44" s="26"/>
      <c r="K44" s="26"/>
      <c r="L44" s="25"/>
      <c r="M44" s="25"/>
      <c r="N44" s="25"/>
      <c r="O44" s="25"/>
      <c r="P44" s="32">
        <v>-3035</v>
      </c>
      <c r="Q44" s="33"/>
      <c r="R44" s="47"/>
      <c r="S44" s="47"/>
      <c r="T44" s="47"/>
      <c r="U44" s="47"/>
      <c r="V44" s="47"/>
      <c r="W44" s="47"/>
      <c r="X44" s="47"/>
      <c r="Y44" s="47"/>
      <c r="Z44" s="28"/>
      <c r="AA44" s="48"/>
      <c r="AD44" s="10">
        <v>-3035034521</v>
      </c>
      <c r="CJ44" s="210"/>
      <c r="CK44" s="210"/>
    </row>
    <row r="45" spans="1:89" ht="14.65" customHeight="1">
      <c r="A45" s="7" t="s">
        <v>70</v>
      </c>
      <c r="D45" s="31"/>
      <c r="E45" s="26"/>
      <c r="F45" s="26"/>
      <c r="G45" s="26"/>
      <c r="H45" s="26" t="s">
        <v>38</v>
      </c>
      <c r="I45" s="26"/>
      <c r="J45" s="26"/>
      <c r="K45" s="26"/>
      <c r="L45" s="25"/>
      <c r="M45" s="25"/>
      <c r="N45" s="25"/>
      <c r="O45" s="25"/>
      <c r="P45" s="32">
        <v>457</v>
      </c>
      <c r="Q45" s="33"/>
      <c r="R45" s="47"/>
      <c r="S45" s="47"/>
      <c r="T45" s="47"/>
      <c r="U45" s="47"/>
      <c r="V45" s="47"/>
      <c r="W45" s="47"/>
      <c r="X45" s="47"/>
      <c r="Y45" s="47"/>
      <c r="Z45" s="28"/>
      <c r="AA45" s="48"/>
      <c r="AD45" s="10">
        <v>457074077</v>
      </c>
      <c r="CJ45" s="210"/>
      <c r="CK45" s="210"/>
    </row>
    <row r="46" spans="1:89" ht="14.65" customHeight="1">
      <c r="A46" s="7" t="s">
        <v>71</v>
      </c>
      <c r="D46" s="31"/>
      <c r="E46" s="26"/>
      <c r="F46" s="26"/>
      <c r="G46" s="26" t="s">
        <v>72</v>
      </c>
      <c r="H46" s="26"/>
      <c r="I46" s="26"/>
      <c r="J46" s="26"/>
      <c r="K46" s="25"/>
      <c r="L46" s="25"/>
      <c r="M46" s="25"/>
      <c r="N46" s="25"/>
      <c r="O46" s="25"/>
      <c r="P46" s="32">
        <v>12370</v>
      </c>
      <c r="Q46" s="33"/>
      <c r="R46" s="47"/>
      <c r="S46" s="47"/>
      <c r="T46" s="47"/>
      <c r="U46" s="47"/>
      <c r="V46" s="47"/>
      <c r="W46" s="47"/>
      <c r="X46" s="47"/>
      <c r="Y46" s="47"/>
      <c r="Z46" s="28"/>
      <c r="AA46" s="48"/>
      <c r="AD46" s="10">
        <v>12369824268</v>
      </c>
      <c r="CJ46" s="210"/>
      <c r="CK46" s="210"/>
    </row>
    <row r="47" spans="1:89" ht="14.65" customHeight="1">
      <c r="A47" s="7" t="s">
        <v>73</v>
      </c>
      <c r="D47" s="31"/>
      <c r="E47" s="26"/>
      <c r="F47" s="26"/>
      <c r="G47" s="26" t="s">
        <v>74</v>
      </c>
      <c r="H47" s="26"/>
      <c r="I47" s="26"/>
      <c r="J47" s="26"/>
      <c r="K47" s="25"/>
      <c r="L47" s="25"/>
      <c r="M47" s="25"/>
      <c r="N47" s="25"/>
      <c r="O47" s="25"/>
      <c r="P47" s="32">
        <v>45513</v>
      </c>
      <c r="Q47" s="33"/>
      <c r="R47" s="47"/>
      <c r="S47" s="47"/>
      <c r="T47" s="47"/>
      <c r="U47" s="47"/>
      <c r="V47" s="47"/>
      <c r="W47" s="47"/>
      <c r="X47" s="47"/>
      <c r="Y47" s="47"/>
      <c r="Z47" s="28"/>
      <c r="AA47" s="48"/>
      <c r="AD47" s="10">
        <v>45513486529</v>
      </c>
      <c r="CJ47" s="210"/>
      <c r="CK47" s="210"/>
    </row>
    <row r="48" spans="1:89" ht="14.65" customHeight="1">
      <c r="A48" s="7" t="s">
        <v>75</v>
      </c>
      <c r="D48" s="31"/>
      <c r="E48" s="26"/>
      <c r="F48" s="26"/>
      <c r="G48" s="26" t="s">
        <v>76</v>
      </c>
      <c r="H48" s="26"/>
      <c r="I48" s="26"/>
      <c r="J48" s="26"/>
      <c r="K48" s="25"/>
      <c r="L48" s="25"/>
      <c r="M48" s="25"/>
      <c r="N48" s="25"/>
      <c r="O48" s="25"/>
      <c r="P48" s="32">
        <v>783922</v>
      </c>
      <c r="Q48" s="33" t="s">
        <v>252</v>
      </c>
      <c r="R48" s="47"/>
      <c r="S48" s="47"/>
      <c r="T48" s="47"/>
      <c r="U48" s="47"/>
      <c r="V48" s="47"/>
      <c r="W48" s="47"/>
      <c r="X48" s="47"/>
      <c r="Y48" s="47"/>
      <c r="Z48" s="28"/>
      <c r="AA48" s="48"/>
      <c r="AD48" s="10">
        <f>IF(COUNTIF(AD49:AD50,"-")=COUNTA(AD49:AD50),"-",SUM(AD49:AD50))</f>
        <v>783922479706</v>
      </c>
      <c r="CJ48" s="210"/>
      <c r="CK48" s="210"/>
    </row>
    <row r="49" spans="1:89" ht="14.65" customHeight="1">
      <c r="A49" s="7" t="s">
        <v>77</v>
      </c>
      <c r="D49" s="31"/>
      <c r="E49" s="26"/>
      <c r="F49" s="26"/>
      <c r="G49" s="26"/>
      <c r="H49" s="26" t="s">
        <v>78</v>
      </c>
      <c r="I49" s="26"/>
      <c r="J49" s="26"/>
      <c r="K49" s="25"/>
      <c r="L49" s="25"/>
      <c r="M49" s="25"/>
      <c r="N49" s="25"/>
      <c r="O49" s="25"/>
      <c r="P49" s="32">
        <v>550804</v>
      </c>
      <c r="Q49" s="33"/>
      <c r="R49" s="47"/>
      <c r="S49" s="47"/>
      <c r="T49" s="47"/>
      <c r="U49" s="47"/>
      <c r="V49" s="47"/>
      <c r="W49" s="47"/>
      <c r="X49" s="47"/>
      <c r="Y49" s="47"/>
      <c r="Z49" s="28"/>
      <c r="AA49" s="48"/>
      <c r="AD49" s="10">
        <v>550803769126</v>
      </c>
      <c r="CJ49" s="210"/>
      <c r="CK49" s="210"/>
    </row>
    <row r="50" spans="1:89" ht="14.65" customHeight="1">
      <c r="A50" s="7" t="s">
        <v>79</v>
      </c>
      <c r="D50" s="31"/>
      <c r="E50" s="25"/>
      <c r="F50" s="26"/>
      <c r="G50" s="26"/>
      <c r="H50" s="26" t="s">
        <v>38</v>
      </c>
      <c r="I50" s="26"/>
      <c r="J50" s="26"/>
      <c r="K50" s="25"/>
      <c r="L50" s="25"/>
      <c r="M50" s="25"/>
      <c r="N50" s="25"/>
      <c r="O50" s="25"/>
      <c r="P50" s="32">
        <v>233119</v>
      </c>
      <c r="Q50" s="33"/>
      <c r="R50" s="47"/>
      <c r="S50" s="47"/>
      <c r="T50" s="47"/>
      <c r="U50" s="47"/>
      <c r="V50" s="47"/>
      <c r="W50" s="47"/>
      <c r="X50" s="47"/>
      <c r="Y50" s="47"/>
      <c r="Z50" s="28"/>
      <c r="AA50" s="48"/>
      <c r="AD50" s="10">
        <v>233118710580</v>
      </c>
      <c r="CJ50" s="210"/>
      <c r="CK50" s="210"/>
    </row>
    <row r="51" spans="1:89" ht="14.65" customHeight="1">
      <c r="A51" s="7" t="s">
        <v>80</v>
      </c>
      <c r="D51" s="31"/>
      <c r="E51" s="25"/>
      <c r="F51" s="26"/>
      <c r="G51" s="26" t="s">
        <v>38</v>
      </c>
      <c r="H51" s="26"/>
      <c r="I51" s="26"/>
      <c r="J51" s="26"/>
      <c r="K51" s="25"/>
      <c r="L51" s="25"/>
      <c r="M51" s="25"/>
      <c r="N51" s="25"/>
      <c r="O51" s="25"/>
      <c r="P51" s="32">
        <v>5500</v>
      </c>
      <c r="Q51" s="33"/>
      <c r="R51" s="47"/>
      <c r="S51" s="47"/>
      <c r="T51" s="47"/>
      <c r="U51" s="47"/>
      <c r="V51" s="47"/>
      <c r="W51" s="47"/>
      <c r="X51" s="47"/>
      <c r="Y51" s="47"/>
      <c r="Z51" s="28"/>
      <c r="AA51" s="48"/>
      <c r="AD51" s="10">
        <v>5500336028</v>
      </c>
      <c r="CJ51" s="210"/>
      <c r="CK51" s="210"/>
    </row>
    <row r="52" spans="1:89" ht="14.65" customHeight="1">
      <c r="A52" s="7" t="s">
        <v>81</v>
      </c>
      <c r="D52" s="31"/>
      <c r="E52" s="25"/>
      <c r="F52" s="26"/>
      <c r="G52" s="26" t="s">
        <v>82</v>
      </c>
      <c r="H52" s="26"/>
      <c r="I52" s="26"/>
      <c r="J52" s="26"/>
      <c r="K52" s="25"/>
      <c r="L52" s="25"/>
      <c r="M52" s="25"/>
      <c r="N52" s="25"/>
      <c r="O52" s="25"/>
      <c r="P52" s="32">
        <v>-1375</v>
      </c>
      <c r="Q52" s="33"/>
      <c r="R52" s="47"/>
      <c r="S52" s="47"/>
      <c r="T52" s="47"/>
      <c r="U52" s="47"/>
      <c r="V52" s="47"/>
      <c r="W52" s="47"/>
      <c r="X52" s="47"/>
      <c r="Y52" s="47"/>
      <c r="Z52" s="28"/>
      <c r="AA52" s="48"/>
      <c r="AD52" s="10">
        <v>-1375195703</v>
      </c>
      <c r="CJ52" s="210"/>
      <c r="CK52" s="210"/>
    </row>
    <row r="53" spans="1:89" ht="14.65" customHeight="1">
      <c r="A53" s="7" t="s">
        <v>83</v>
      </c>
      <c r="D53" s="31"/>
      <c r="E53" s="25" t="s">
        <v>84</v>
      </c>
      <c r="F53" s="26"/>
      <c r="G53" s="27"/>
      <c r="H53" s="27"/>
      <c r="I53" s="27"/>
      <c r="J53" s="25"/>
      <c r="K53" s="25"/>
      <c r="L53" s="25"/>
      <c r="M53" s="25"/>
      <c r="N53" s="25"/>
      <c r="O53" s="25"/>
      <c r="P53" s="32">
        <v>468879</v>
      </c>
      <c r="Q53" s="33"/>
      <c r="R53" s="47"/>
      <c r="S53" s="47"/>
      <c r="T53" s="47"/>
      <c r="U53" s="47"/>
      <c r="V53" s="47"/>
      <c r="W53" s="47"/>
      <c r="X53" s="47"/>
      <c r="Y53" s="47"/>
      <c r="Z53" s="28"/>
      <c r="AA53" s="48"/>
      <c r="AD53" s="10">
        <f>IF(COUNTIF(AD54:AD62,"-")=COUNTA(AD54:AD62),"-",SUM(AD54:AD57,AD60:AD62))</f>
        <v>468878823406</v>
      </c>
      <c r="CJ53" s="210"/>
      <c r="CK53" s="210"/>
    </row>
    <row r="54" spans="1:89" ht="14.65" customHeight="1">
      <c r="A54" s="7" t="s">
        <v>85</v>
      </c>
      <c r="D54" s="31"/>
      <c r="E54" s="25"/>
      <c r="F54" s="26" t="s">
        <v>86</v>
      </c>
      <c r="G54" s="27"/>
      <c r="H54" s="27"/>
      <c r="I54" s="27"/>
      <c r="J54" s="25"/>
      <c r="K54" s="25"/>
      <c r="L54" s="25"/>
      <c r="M54" s="25"/>
      <c r="N54" s="25"/>
      <c r="O54" s="25"/>
      <c r="P54" s="32">
        <v>270835</v>
      </c>
      <c r="Q54" s="33"/>
      <c r="R54" s="47"/>
      <c r="S54" s="47"/>
      <c r="T54" s="47"/>
      <c r="U54" s="47"/>
      <c r="V54" s="47"/>
      <c r="W54" s="47"/>
      <c r="X54" s="47"/>
      <c r="Y54" s="47"/>
      <c r="Z54" s="28"/>
      <c r="AA54" s="48"/>
      <c r="AD54" s="10">
        <v>270835173729</v>
      </c>
      <c r="CJ54" s="210"/>
      <c r="CK54" s="210"/>
    </row>
    <row r="55" spans="1:89" ht="14.65" customHeight="1">
      <c r="A55" s="7" t="s">
        <v>87</v>
      </c>
      <c r="D55" s="31"/>
      <c r="E55" s="25"/>
      <c r="F55" s="26" t="s">
        <v>88</v>
      </c>
      <c r="G55" s="26"/>
      <c r="H55" s="35"/>
      <c r="I55" s="26"/>
      <c r="J55" s="26"/>
      <c r="K55" s="25"/>
      <c r="L55" s="25"/>
      <c r="M55" s="25"/>
      <c r="N55" s="25"/>
      <c r="O55" s="25"/>
      <c r="P55" s="32">
        <v>24052</v>
      </c>
      <c r="Q55" s="33"/>
      <c r="R55" s="47"/>
      <c r="S55" s="47"/>
      <c r="T55" s="47"/>
      <c r="U55" s="47"/>
      <c r="V55" s="47"/>
      <c r="W55" s="47"/>
      <c r="X55" s="47"/>
      <c r="Y55" s="47"/>
      <c r="Z55" s="28"/>
      <c r="AA55" s="48"/>
      <c r="AD55" s="10">
        <v>24051686547</v>
      </c>
      <c r="CJ55" s="210"/>
      <c r="CK55" s="210"/>
    </row>
    <row r="56" spans="1:89" ht="14.65" customHeight="1">
      <c r="A56" s="7">
        <v>1500000</v>
      </c>
      <c r="D56" s="31"/>
      <c r="E56" s="25"/>
      <c r="F56" s="26" t="s">
        <v>89</v>
      </c>
      <c r="G56" s="26"/>
      <c r="H56" s="26"/>
      <c r="I56" s="26"/>
      <c r="J56" s="26"/>
      <c r="K56" s="25"/>
      <c r="L56" s="25"/>
      <c r="M56" s="25"/>
      <c r="N56" s="25"/>
      <c r="O56" s="25"/>
      <c r="P56" s="32">
        <v>7369</v>
      </c>
      <c r="Q56" s="33"/>
      <c r="R56" s="47"/>
      <c r="S56" s="47"/>
      <c r="T56" s="47"/>
      <c r="U56" s="47"/>
      <c r="V56" s="47"/>
      <c r="W56" s="47"/>
      <c r="X56" s="47"/>
      <c r="Y56" s="47"/>
      <c r="Z56" s="28"/>
      <c r="AA56" s="48"/>
      <c r="AD56" s="10">
        <v>7369173166</v>
      </c>
      <c r="CJ56" s="210"/>
      <c r="CK56" s="210"/>
    </row>
    <row r="57" spans="1:89" ht="14.65" customHeight="1">
      <c r="A57" s="7" t="s">
        <v>90</v>
      </c>
      <c r="D57" s="31"/>
      <c r="E57" s="26"/>
      <c r="F57" s="26" t="s">
        <v>76</v>
      </c>
      <c r="G57" s="26"/>
      <c r="H57" s="35"/>
      <c r="I57" s="26"/>
      <c r="J57" s="26"/>
      <c r="K57" s="25"/>
      <c r="L57" s="25"/>
      <c r="M57" s="25"/>
      <c r="N57" s="25"/>
      <c r="O57" s="25"/>
      <c r="P57" s="32">
        <v>87126</v>
      </c>
      <c r="Q57" s="33" t="s">
        <v>252</v>
      </c>
      <c r="R57" s="47"/>
      <c r="S57" s="47"/>
      <c r="T57" s="47"/>
      <c r="U57" s="47"/>
      <c r="V57" s="47"/>
      <c r="W57" s="47"/>
      <c r="X57" s="47"/>
      <c r="Y57" s="47"/>
      <c r="Z57" s="28"/>
      <c r="AA57" s="48"/>
      <c r="AD57" s="10">
        <f>IF(COUNTIF(AD58:AD59,"-")=COUNTA(AD58:AD59),"-",SUM(AD58:AD59))</f>
        <v>87126492344</v>
      </c>
      <c r="CJ57" s="210"/>
      <c r="CK57" s="210"/>
    </row>
    <row r="58" spans="1:89" ht="14.65" customHeight="1">
      <c r="A58" s="7" t="s">
        <v>91</v>
      </c>
      <c r="D58" s="31"/>
      <c r="E58" s="26"/>
      <c r="F58" s="26"/>
      <c r="G58" s="26" t="s">
        <v>92</v>
      </c>
      <c r="H58" s="26"/>
      <c r="I58" s="26"/>
      <c r="J58" s="26"/>
      <c r="K58" s="25"/>
      <c r="L58" s="25"/>
      <c r="M58" s="25"/>
      <c r="N58" s="25"/>
      <c r="O58" s="25"/>
      <c r="P58" s="32">
        <v>51001</v>
      </c>
      <c r="Q58" s="33"/>
      <c r="R58" s="47"/>
      <c r="S58" s="47"/>
      <c r="T58" s="47"/>
      <c r="U58" s="47"/>
      <c r="V58" s="47"/>
      <c r="W58" s="47"/>
      <c r="X58" s="47"/>
      <c r="Y58" s="47"/>
      <c r="Z58" s="28"/>
      <c r="AA58" s="48"/>
      <c r="AD58" s="10">
        <v>51000545225</v>
      </c>
      <c r="CJ58" s="210"/>
      <c r="CK58" s="210"/>
    </row>
    <row r="59" spans="1:89" ht="14.65" customHeight="1">
      <c r="A59" s="7" t="s">
        <v>93</v>
      </c>
      <c r="D59" s="31"/>
      <c r="E59" s="26"/>
      <c r="F59" s="26"/>
      <c r="G59" s="26" t="s">
        <v>78</v>
      </c>
      <c r="H59" s="26"/>
      <c r="I59" s="26"/>
      <c r="J59" s="26"/>
      <c r="K59" s="25"/>
      <c r="L59" s="25"/>
      <c r="M59" s="25"/>
      <c r="N59" s="25"/>
      <c r="O59" s="25"/>
      <c r="P59" s="32">
        <v>36126</v>
      </c>
      <c r="Q59" s="33"/>
      <c r="R59" s="47"/>
      <c r="S59" s="47"/>
      <c r="T59" s="47"/>
      <c r="U59" s="47"/>
      <c r="V59" s="47"/>
      <c r="W59" s="47"/>
      <c r="X59" s="47"/>
      <c r="Y59" s="47"/>
      <c r="Z59" s="28"/>
      <c r="AA59" s="48"/>
      <c r="AD59" s="10">
        <v>36125947119</v>
      </c>
      <c r="CJ59" s="210"/>
      <c r="CK59" s="210"/>
    </row>
    <row r="60" spans="1:89" ht="14.65" customHeight="1">
      <c r="A60" s="7" t="s">
        <v>94</v>
      </c>
      <c r="D60" s="31"/>
      <c r="E60" s="26"/>
      <c r="F60" s="26" t="s">
        <v>95</v>
      </c>
      <c r="G60" s="26"/>
      <c r="H60" s="26"/>
      <c r="I60" s="26"/>
      <c r="J60" s="26"/>
      <c r="K60" s="25"/>
      <c r="L60" s="25"/>
      <c r="M60" s="25"/>
      <c r="N60" s="25"/>
      <c r="O60" s="25"/>
      <c r="P60" s="32">
        <v>60098</v>
      </c>
      <c r="Q60" s="33"/>
      <c r="R60" s="47"/>
      <c r="S60" s="47"/>
      <c r="T60" s="47"/>
      <c r="U60" s="47"/>
      <c r="V60" s="47"/>
      <c r="W60" s="47"/>
      <c r="X60" s="47"/>
      <c r="Y60" s="47"/>
      <c r="Z60" s="28"/>
      <c r="AA60" s="48"/>
      <c r="AD60" s="10">
        <v>60097894418</v>
      </c>
      <c r="CJ60" s="210"/>
      <c r="CK60" s="210"/>
    </row>
    <row r="61" spans="1:89" ht="14.65" customHeight="1">
      <c r="A61" s="7" t="s">
        <v>96</v>
      </c>
      <c r="D61" s="31"/>
      <c r="E61" s="26"/>
      <c r="F61" s="26" t="s">
        <v>38</v>
      </c>
      <c r="G61" s="26"/>
      <c r="H61" s="35"/>
      <c r="I61" s="26"/>
      <c r="J61" s="26"/>
      <c r="K61" s="25"/>
      <c r="L61" s="25"/>
      <c r="M61" s="25"/>
      <c r="N61" s="25"/>
      <c r="O61" s="25"/>
      <c r="P61" s="32">
        <v>19497</v>
      </c>
      <c r="Q61" s="33"/>
      <c r="R61" s="47"/>
      <c r="S61" s="47"/>
      <c r="T61" s="47"/>
      <c r="U61" s="47"/>
      <c r="V61" s="47"/>
      <c r="W61" s="47"/>
      <c r="X61" s="47"/>
      <c r="Y61" s="47"/>
      <c r="Z61" s="28"/>
      <c r="AA61" s="48"/>
      <c r="AD61" s="10">
        <v>19497393722</v>
      </c>
      <c r="CJ61" s="210"/>
      <c r="CK61" s="210"/>
    </row>
    <row r="62" spans="1:89" ht="14.65" customHeight="1">
      <c r="A62" s="7" t="s">
        <v>97</v>
      </c>
      <c r="D62" s="31"/>
      <c r="E62" s="26"/>
      <c r="F62" s="47" t="s">
        <v>82</v>
      </c>
      <c r="G62" s="26"/>
      <c r="H62" s="26"/>
      <c r="I62" s="26"/>
      <c r="J62" s="26"/>
      <c r="K62" s="25"/>
      <c r="L62" s="25"/>
      <c r="M62" s="25"/>
      <c r="N62" s="25"/>
      <c r="O62" s="25"/>
      <c r="P62" s="32">
        <v>-99</v>
      </c>
      <c r="Q62" s="33"/>
      <c r="R62" s="47"/>
      <c r="S62" s="47"/>
      <c r="T62" s="47"/>
      <c r="U62" s="47"/>
      <c r="V62" s="47"/>
      <c r="W62" s="47"/>
      <c r="X62" s="47"/>
      <c r="Y62" s="47"/>
      <c r="Z62" s="28"/>
      <c r="AA62" s="48"/>
      <c r="AD62" s="10">
        <v>-98990520</v>
      </c>
      <c r="CJ62" s="210"/>
      <c r="CK62" s="210"/>
    </row>
    <row r="63" spans="1:89" ht="14.65" customHeight="1" thickBot="1">
      <c r="A63" s="7">
        <v>1565000</v>
      </c>
      <c r="B63" s="7" t="s">
        <v>128</v>
      </c>
      <c r="D63" s="31"/>
      <c r="E63" s="26" t="s">
        <v>98</v>
      </c>
      <c r="F63" s="26"/>
      <c r="G63" s="26"/>
      <c r="H63" s="26"/>
      <c r="I63" s="26"/>
      <c r="J63" s="26"/>
      <c r="K63" s="25"/>
      <c r="L63" s="25"/>
      <c r="M63" s="25"/>
      <c r="N63" s="25"/>
      <c r="O63" s="25"/>
      <c r="P63" s="32" t="s">
        <v>247</v>
      </c>
      <c r="Q63" s="33"/>
      <c r="R63" s="49" t="s">
        <v>129</v>
      </c>
      <c r="S63" s="50"/>
      <c r="T63" s="50"/>
      <c r="U63" s="50"/>
      <c r="V63" s="50"/>
      <c r="W63" s="50"/>
      <c r="X63" s="50"/>
      <c r="Y63" s="51"/>
      <c r="Z63" s="52">
        <v>1242444</v>
      </c>
      <c r="AA63" s="53"/>
      <c r="AD63" s="10" t="s">
        <v>11</v>
      </c>
      <c r="AE63" s="10">
        <f>IF(AND(AE24="-",AE25="-",AE26="-"),"-",SUM(AE24,AE25,AE26))</f>
        <v>1242443889643</v>
      </c>
      <c r="CJ63" s="210"/>
      <c r="CK63" s="210"/>
    </row>
    <row r="64" spans="1:89" ht="14.65" customHeight="1" thickBot="1">
      <c r="A64" s="7" t="s">
        <v>1</v>
      </c>
      <c r="B64" s="7" t="s">
        <v>99</v>
      </c>
      <c r="D64" s="54" t="s">
        <v>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57">
        <v>5996519</v>
      </c>
      <c r="Q64" s="58"/>
      <c r="R64" s="19" t="s">
        <v>237</v>
      </c>
      <c r="S64" s="20"/>
      <c r="T64" s="20"/>
      <c r="U64" s="20"/>
      <c r="V64" s="20"/>
      <c r="W64" s="20"/>
      <c r="X64" s="20"/>
      <c r="Y64" s="59"/>
      <c r="Z64" s="57">
        <v>5996519</v>
      </c>
      <c r="AA64" s="60"/>
      <c r="AD64" s="10">
        <f>IF(AND(AD7="-",AD53="-",AD63="-"),"-",SUM(AD7,AD53,AD63))</f>
        <v>5996519154014</v>
      </c>
      <c r="AE64" s="10">
        <f>IF(AND(AE22="-",AE63="-"),"-",SUM(AE22,AE63))</f>
        <v>5996519154014</v>
      </c>
      <c r="CJ64" s="210"/>
      <c r="CK64" s="210"/>
    </row>
    <row r="65" spans="4:89" ht="14.65" customHeight="1"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Z65" s="25"/>
      <c r="AA65" s="25"/>
      <c r="CJ65" s="210"/>
      <c r="CK65" s="210"/>
    </row>
    <row r="66" spans="4:89" ht="14.65" customHeight="1">
      <c r="D66" s="62"/>
      <c r="E66" s="63" t="s">
        <v>238</v>
      </c>
      <c r="F66" s="62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Z66" s="61"/>
      <c r="AA66" s="61"/>
      <c r="CJ66" s="210"/>
      <c r="CK66" s="210"/>
    </row>
    <row r="67" spans="4:89" ht="14.65" customHeight="1">
      <c r="CJ67" s="210"/>
      <c r="CK67" s="210"/>
    </row>
    <row r="68" spans="4:89" ht="14.65" customHeight="1">
      <c r="CJ68" s="210"/>
      <c r="CK68" s="210"/>
    </row>
    <row r="69" spans="4:89" ht="16.5" customHeight="1">
      <c r="CJ69" s="210"/>
      <c r="CK69" s="210"/>
    </row>
    <row r="70" spans="4:89" ht="14.65" customHeight="1">
      <c r="CJ70" s="210"/>
      <c r="CK70" s="210"/>
    </row>
    <row r="71" spans="4:89" ht="9.75" customHeight="1"/>
    <row r="72" spans="4:89" ht="14.65" customHeight="1"/>
  </sheetData>
  <mergeCells count="10">
    <mergeCell ref="R22:Y22"/>
    <mergeCell ref="R63:Y63"/>
    <mergeCell ref="D64:O64"/>
    <mergeCell ref="R64:Y64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J42"/>
  <sheetViews>
    <sheetView topLeftCell="B1" zoomScale="85" zoomScaleNormal="85" zoomScaleSheetLayoutView="100" workbookViewId="0">
      <selection activeCell="B1" sqref="A1:IV7"/>
    </sheetView>
  </sheetViews>
  <sheetFormatPr defaultRowHeight="13.5"/>
  <cols>
    <col min="1" max="1" width="0" style="66" hidden="1" customWidth="1"/>
    <col min="2" max="2" width="0.625" style="6" customWidth="1"/>
    <col min="3" max="3" width="1.25" style="102" customWidth="1"/>
    <col min="4" max="12" width="2.125" style="102" customWidth="1"/>
    <col min="13" max="13" width="18.375" style="102" customWidth="1"/>
    <col min="14" max="14" width="21.625" style="102" bestFit="1" customWidth="1"/>
    <col min="15" max="15" width="2.5" style="102" customWidth="1"/>
    <col min="16" max="16" width="0.625" style="102" customWidth="1"/>
    <col min="17" max="17" width="9" style="6"/>
    <col min="18" max="18" width="0" style="6" hidden="1" customWidth="1"/>
    <col min="19" max="16384" width="9" style="6"/>
  </cols>
  <sheetData>
    <row r="1" spans="1:88">
      <c r="A1" s="1"/>
      <c r="C1" s="64"/>
      <c r="D1" s="64"/>
      <c r="E1" s="64"/>
      <c r="F1" s="64"/>
      <c r="G1" s="64"/>
      <c r="H1" s="64"/>
      <c r="I1" s="64"/>
      <c r="J1" s="3"/>
      <c r="K1" s="3"/>
      <c r="L1" s="3"/>
      <c r="M1" s="3"/>
      <c r="N1" s="3"/>
      <c r="O1" s="3"/>
      <c r="P1" s="65"/>
    </row>
    <row r="2" spans="1:88" ht="24">
      <c r="C2" s="67" t="s">
        <v>248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88" ht="17.25">
      <c r="C3" s="69" t="s">
        <v>249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8"/>
    </row>
    <row r="4" spans="1:88" ht="17.25">
      <c r="C4" s="69" t="s">
        <v>250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8"/>
    </row>
    <row r="5" spans="1:88" ht="18" thickBot="1">
      <c r="C5" s="70"/>
      <c r="D5" s="68"/>
      <c r="E5" s="68"/>
      <c r="F5" s="68"/>
      <c r="G5" s="68"/>
      <c r="H5" s="68"/>
      <c r="I5" s="68"/>
      <c r="J5" s="68"/>
      <c r="K5" s="68"/>
      <c r="L5" s="68"/>
      <c r="M5" s="71"/>
      <c r="N5" s="68"/>
      <c r="O5" s="71" t="s">
        <v>246</v>
      </c>
      <c r="P5" s="68"/>
    </row>
    <row r="6" spans="1:88" ht="18" thickBot="1">
      <c r="A6" s="66" t="s">
        <v>230</v>
      </c>
      <c r="C6" s="72" t="s">
        <v>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 t="s">
        <v>232</v>
      </c>
      <c r="O6" s="75"/>
      <c r="P6" s="68"/>
    </row>
    <row r="7" spans="1:88">
      <c r="A7" s="66" t="s">
        <v>138</v>
      </c>
      <c r="C7" s="76"/>
      <c r="D7" s="77" t="s">
        <v>139</v>
      </c>
      <c r="E7" s="77"/>
      <c r="F7" s="78"/>
      <c r="G7" s="77"/>
      <c r="H7" s="77"/>
      <c r="I7" s="77"/>
      <c r="J7" s="77"/>
      <c r="K7" s="78"/>
      <c r="L7" s="78"/>
      <c r="M7" s="78"/>
      <c r="N7" s="79">
        <v>2025520</v>
      </c>
      <c r="O7" s="80" t="s">
        <v>252</v>
      </c>
      <c r="P7" s="81"/>
      <c r="R7" s="6">
        <f>IF(AND(R8="-",R23="-"),"-",SUM(R8,R23))</f>
        <v>2025520465420</v>
      </c>
      <c r="CJ7" s="208"/>
    </row>
    <row r="8" spans="1:88">
      <c r="A8" s="66" t="s">
        <v>140</v>
      </c>
      <c r="C8" s="76"/>
      <c r="D8" s="77"/>
      <c r="E8" s="77" t="s">
        <v>141</v>
      </c>
      <c r="F8" s="77"/>
      <c r="G8" s="77"/>
      <c r="H8" s="77"/>
      <c r="I8" s="77"/>
      <c r="J8" s="77"/>
      <c r="K8" s="78"/>
      <c r="L8" s="78"/>
      <c r="M8" s="78"/>
      <c r="N8" s="79">
        <v>969918</v>
      </c>
      <c r="O8" s="82" t="s">
        <v>252</v>
      </c>
      <c r="P8" s="81"/>
      <c r="R8" s="6">
        <f>IF(COUNTIF(R9:R22,"-")=COUNTA(R9:R22),"-",SUM(R9,R14,R19))</f>
        <v>969917879137</v>
      </c>
      <c r="CJ8" s="208"/>
    </row>
    <row r="9" spans="1:88">
      <c r="A9" s="66" t="s">
        <v>142</v>
      </c>
      <c r="C9" s="76"/>
      <c r="D9" s="77"/>
      <c r="E9" s="77"/>
      <c r="F9" s="77" t="s">
        <v>143</v>
      </c>
      <c r="G9" s="77"/>
      <c r="H9" s="77"/>
      <c r="I9" s="77"/>
      <c r="J9" s="77"/>
      <c r="K9" s="78"/>
      <c r="L9" s="78"/>
      <c r="M9" s="78"/>
      <c r="N9" s="79">
        <v>560879</v>
      </c>
      <c r="O9" s="82" t="s">
        <v>252</v>
      </c>
      <c r="P9" s="81"/>
      <c r="R9" s="6">
        <f>IF(COUNTIF(R10:R13,"-")=COUNTA(R10:R13),"-",SUM(R10:R13))</f>
        <v>560879405764</v>
      </c>
      <c r="CJ9" s="208"/>
    </row>
    <row r="10" spans="1:88">
      <c r="A10" s="66" t="s">
        <v>144</v>
      </c>
      <c r="C10" s="76"/>
      <c r="D10" s="77"/>
      <c r="E10" s="77"/>
      <c r="F10" s="77"/>
      <c r="G10" s="77" t="s">
        <v>145</v>
      </c>
      <c r="H10" s="77"/>
      <c r="I10" s="77"/>
      <c r="J10" s="77"/>
      <c r="K10" s="78"/>
      <c r="L10" s="78"/>
      <c r="M10" s="78"/>
      <c r="N10" s="79">
        <v>464035</v>
      </c>
      <c r="O10" s="82"/>
      <c r="P10" s="81"/>
      <c r="R10" s="6">
        <v>464034895671</v>
      </c>
      <c r="CJ10" s="208"/>
    </row>
    <row r="11" spans="1:88">
      <c r="A11" s="66" t="s">
        <v>146</v>
      </c>
      <c r="C11" s="76"/>
      <c r="D11" s="77"/>
      <c r="E11" s="77"/>
      <c r="F11" s="77"/>
      <c r="G11" s="77" t="s">
        <v>147</v>
      </c>
      <c r="H11" s="77"/>
      <c r="I11" s="77"/>
      <c r="J11" s="77"/>
      <c r="K11" s="78"/>
      <c r="L11" s="78"/>
      <c r="M11" s="78"/>
      <c r="N11" s="79">
        <v>41071</v>
      </c>
      <c r="O11" s="82"/>
      <c r="P11" s="81"/>
      <c r="R11" s="6">
        <v>41070589182</v>
      </c>
      <c r="CJ11" s="208"/>
    </row>
    <row r="12" spans="1:88">
      <c r="A12" s="66" t="s">
        <v>148</v>
      </c>
      <c r="C12" s="76"/>
      <c r="D12" s="77"/>
      <c r="E12" s="77"/>
      <c r="F12" s="77"/>
      <c r="G12" s="77" t="s">
        <v>149</v>
      </c>
      <c r="H12" s="77"/>
      <c r="I12" s="77"/>
      <c r="J12" s="77"/>
      <c r="K12" s="78"/>
      <c r="L12" s="78"/>
      <c r="M12" s="78"/>
      <c r="N12" s="79">
        <v>32603</v>
      </c>
      <c r="O12" s="82"/>
      <c r="P12" s="81"/>
      <c r="R12" s="6">
        <v>32603224843</v>
      </c>
      <c r="CJ12" s="208"/>
    </row>
    <row r="13" spans="1:88">
      <c r="A13" s="66" t="s">
        <v>150</v>
      </c>
      <c r="C13" s="76"/>
      <c r="D13" s="77"/>
      <c r="E13" s="77"/>
      <c r="F13" s="77"/>
      <c r="G13" s="77" t="s">
        <v>38</v>
      </c>
      <c r="H13" s="77"/>
      <c r="I13" s="77"/>
      <c r="J13" s="77"/>
      <c r="K13" s="78"/>
      <c r="L13" s="78"/>
      <c r="M13" s="78"/>
      <c r="N13" s="79">
        <v>23171</v>
      </c>
      <c r="O13" s="82"/>
      <c r="P13" s="81"/>
      <c r="R13" s="6">
        <v>23170696068</v>
      </c>
      <c r="CJ13" s="208"/>
    </row>
    <row r="14" spans="1:88">
      <c r="A14" s="66" t="s">
        <v>151</v>
      </c>
      <c r="C14" s="76"/>
      <c r="D14" s="77"/>
      <c r="E14" s="77"/>
      <c r="F14" s="77" t="s">
        <v>152</v>
      </c>
      <c r="G14" s="77"/>
      <c r="H14" s="77"/>
      <c r="I14" s="77"/>
      <c r="J14" s="77"/>
      <c r="K14" s="78"/>
      <c r="L14" s="78"/>
      <c r="M14" s="78"/>
      <c r="N14" s="79">
        <v>313906</v>
      </c>
      <c r="O14" s="82"/>
      <c r="P14" s="81"/>
      <c r="R14" s="6">
        <f>IF(COUNTIF(R15:R18,"-")=COUNTA(R15:R18),"-",SUM(R15:R18))</f>
        <v>313905589310</v>
      </c>
      <c r="CJ14" s="208"/>
    </row>
    <row r="15" spans="1:88">
      <c r="A15" s="66" t="s">
        <v>153</v>
      </c>
      <c r="C15" s="76"/>
      <c r="D15" s="77"/>
      <c r="E15" s="77"/>
      <c r="F15" s="77"/>
      <c r="G15" s="77" t="s">
        <v>154</v>
      </c>
      <c r="H15" s="77"/>
      <c r="I15" s="77"/>
      <c r="J15" s="77"/>
      <c r="K15" s="78"/>
      <c r="L15" s="78"/>
      <c r="M15" s="78"/>
      <c r="N15" s="79">
        <v>119683</v>
      </c>
      <c r="O15" s="82"/>
      <c r="P15" s="81"/>
      <c r="R15" s="6">
        <v>119683198109</v>
      </c>
      <c r="CJ15" s="208"/>
    </row>
    <row r="16" spans="1:88">
      <c r="A16" s="66" t="s">
        <v>155</v>
      </c>
      <c r="C16" s="76"/>
      <c r="D16" s="77"/>
      <c r="E16" s="77"/>
      <c r="F16" s="77"/>
      <c r="G16" s="77" t="s">
        <v>156</v>
      </c>
      <c r="H16" s="77"/>
      <c r="I16" s="77"/>
      <c r="J16" s="77"/>
      <c r="K16" s="78"/>
      <c r="L16" s="78"/>
      <c r="M16" s="78"/>
      <c r="N16" s="79">
        <v>69799</v>
      </c>
      <c r="O16" s="82"/>
      <c r="P16" s="81"/>
      <c r="R16" s="6">
        <v>69798917399</v>
      </c>
      <c r="CJ16" s="208"/>
    </row>
    <row r="17" spans="1:88">
      <c r="A17" s="66" t="s">
        <v>157</v>
      </c>
      <c r="C17" s="76"/>
      <c r="D17" s="77"/>
      <c r="E17" s="77"/>
      <c r="F17" s="77"/>
      <c r="G17" s="77" t="s">
        <v>158</v>
      </c>
      <c r="H17" s="77"/>
      <c r="I17" s="77"/>
      <c r="J17" s="77"/>
      <c r="K17" s="78"/>
      <c r="L17" s="78"/>
      <c r="M17" s="78"/>
      <c r="N17" s="79">
        <v>105333</v>
      </c>
      <c r="O17" s="82"/>
      <c r="P17" s="81"/>
      <c r="R17" s="6">
        <v>105332872905</v>
      </c>
      <c r="CJ17" s="208"/>
    </row>
    <row r="18" spans="1:88">
      <c r="A18" s="66" t="s">
        <v>159</v>
      </c>
      <c r="C18" s="76"/>
      <c r="D18" s="77"/>
      <c r="E18" s="77"/>
      <c r="F18" s="77"/>
      <c r="G18" s="77" t="s">
        <v>38</v>
      </c>
      <c r="H18" s="77"/>
      <c r="I18" s="77"/>
      <c r="J18" s="77"/>
      <c r="K18" s="78"/>
      <c r="L18" s="78"/>
      <c r="M18" s="78"/>
      <c r="N18" s="79">
        <v>19091</v>
      </c>
      <c r="O18" s="82"/>
      <c r="P18" s="81"/>
      <c r="R18" s="6">
        <v>19090600897</v>
      </c>
      <c r="CJ18" s="208"/>
    </row>
    <row r="19" spans="1:88">
      <c r="A19" s="66" t="s">
        <v>160</v>
      </c>
      <c r="C19" s="76"/>
      <c r="D19" s="77"/>
      <c r="E19" s="77"/>
      <c r="F19" s="77" t="s">
        <v>161</v>
      </c>
      <c r="G19" s="77"/>
      <c r="H19" s="77"/>
      <c r="I19" s="77"/>
      <c r="J19" s="77"/>
      <c r="K19" s="78"/>
      <c r="L19" s="78"/>
      <c r="M19" s="78"/>
      <c r="N19" s="79">
        <v>95133</v>
      </c>
      <c r="O19" s="82"/>
      <c r="P19" s="81"/>
      <c r="R19" s="6">
        <f>IF(COUNTIF(R20:R22,"-")=COUNTA(R20:R22),"-",SUM(R20:R22))</f>
        <v>95132884063</v>
      </c>
      <c r="CJ19" s="208"/>
    </row>
    <row r="20" spans="1:88">
      <c r="A20" s="66" t="s">
        <v>162</v>
      </c>
      <c r="C20" s="76"/>
      <c r="D20" s="77"/>
      <c r="E20" s="77"/>
      <c r="F20" s="78"/>
      <c r="G20" s="78" t="s">
        <v>163</v>
      </c>
      <c r="H20" s="78"/>
      <c r="I20" s="77"/>
      <c r="J20" s="77"/>
      <c r="K20" s="78"/>
      <c r="L20" s="78"/>
      <c r="M20" s="78"/>
      <c r="N20" s="79">
        <v>32353</v>
      </c>
      <c r="O20" s="82"/>
      <c r="P20" s="81"/>
      <c r="R20" s="6">
        <v>32352766454</v>
      </c>
      <c r="CJ20" s="208"/>
    </row>
    <row r="21" spans="1:88">
      <c r="A21" s="66" t="s">
        <v>164</v>
      </c>
      <c r="C21" s="76"/>
      <c r="D21" s="77"/>
      <c r="E21" s="77"/>
      <c r="F21" s="78"/>
      <c r="G21" s="77" t="s">
        <v>165</v>
      </c>
      <c r="H21" s="77"/>
      <c r="I21" s="77"/>
      <c r="J21" s="77"/>
      <c r="K21" s="78"/>
      <c r="L21" s="78"/>
      <c r="M21" s="78"/>
      <c r="N21" s="79">
        <v>844</v>
      </c>
      <c r="O21" s="82"/>
      <c r="P21" s="81"/>
      <c r="R21" s="6">
        <v>843633100</v>
      </c>
      <c r="CJ21" s="208"/>
    </row>
    <row r="22" spans="1:88">
      <c r="A22" s="66" t="s">
        <v>166</v>
      </c>
      <c r="C22" s="76"/>
      <c r="D22" s="77"/>
      <c r="E22" s="77"/>
      <c r="F22" s="78"/>
      <c r="G22" s="77" t="s">
        <v>38</v>
      </c>
      <c r="H22" s="77"/>
      <c r="I22" s="77"/>
      <c r="J22" s="77"/>
      <c r="K22" s="78"/>
      <c r="L22" s="78"/>
      <c r="M22" s="78"/>
      <c r="N22" s="79">
        <v>61936</v>
      </c>
      <c r="O22" s="82"/>
      <c r="P22" s="81"/>
      <c r="R22" s="6">
        <v>61936484509</v>
      </c>
      <c r="CJ22" s="208"/>
    </row>
    <row r="23" spans="1:88">
      <c r="A23" s="66" t="s">
        <v>167</v>
      </c>
      <c r="C23" s="76"/>
      <c r="D23" s="77"/>
      <c r="E23" s="78" t="s">
        <v>168</v>
      </c>
      <c r="F23" s="78"/>
      <c r="G23" s="77"/>
      <c r="H23" s="77"/>
      <c r="I23" s="77"/>
      <c r="J23" s="77"/>
      <c r="K23" s="78"/>
      <c r="L23" s="78"/>
      <c r="M23" s="78"/>
      <c r="N23" s="79">
        <v>1055603</v>
      </c>
      <c r="O23" s="82"/>
      <c r="P23" s="81"/>
      <c r="R23" s="6">
        <f>IF(COUNTIF(R24:R27,"-")=COUNTA(R24:R27),"-",SUM(R24:R27))</f>
        <v>1055602586283</v>
      </c>
      <c r="CJ23" s="208"/>
    </row>
    <row r="24" spans="1:88">
      <c r="A24" s="66" t="s">
        <v>169</v>
      </c>
      <c r="C24" s="76"/>
      <c r="D24" s="77"/>
      <c r="E24" s="77"/>
      <c r="F24" s="77" t="s">
        <v>170</v>
      </c>
      <c r="G24" s="77"/>
      <c r="H24" s="77"/>
      <c r="I24" s="77"/>
      <c r="J24" s="77"/>
      <c r="K24" s="78"/>
      <c r="L24" s="78"/>
      <c r="M24" s="78"/>
      <c r="N24" s="79">
        <v>1004699</v>
      </c>
      <c r="O24" s="82"/>
      <c r="P24" s="81"/>
      <c r="R24" s="6">
        <v>1004699019972</v>
      </c>
      <c r="CJ24" s="208"/>
    </row>
    <row r="25" spans="1:88">
      <c r="A25" s="66" t="s">
        <v>171</v>
      </c>
      <c r="C25" s="76"/>
      <c r="D25" s="77"/>
      <c r="E25" s="77"/>
      <c r="F25" s="77" t="s">
        <v>172</v>
      </c>
      <c r="G25" s="77"/>
      <c r="H25" s="77"/>
      <c r="I25" s="77"/>
      <c r="J25" s="77"/>
      <c r="K25" s="78"/>
      <c r="L25" s="78"/>
      <c r="M25" s="78"/>
      <c r="N25" s="79">
        <v>42384</v>
      </c>
      <c r="O25" s="82"/>
      <c r="P25" s="81"/>
      <c r="R25" s="6">
        <v>42383888472</v>
      </c>
      <c r="CJ25" s="208"/>
    </row>
    <row r="26" spans="1:88">
      <c r="A26" s="66" t="s">
        <v>173</v>
      </c>
      <c r="C26" s="76"/>
      <c r="D26" s="77"/>
      <c r="E26" s="77"/>
      <c r="F26" s="77" t="s">
        <v>174</v>
      </c>
      <c r="G26" s="77"/>
      <c r="H26" s="77"/>
      <c r="I26" s="77"/>
      <c r="J26" s="77"/>
      <c r="K26" s="78"/>
      <c r="L26" s="78"/>
      <c r="M26" s="78"/>
      <c r="N26" s="79">
        <v>1978</v>
      </c>
      <c r="O26" s="82"/>
      <c r="P26" s="81"/>
      <c r="R26" s="6">
        <v>1977944000</v>
      </c>
      <c r="CJ26" s="208"/>
    </row>
    <row r="27" spans="1:88">
      <c r="A27" s="66" t="s">
        <v>175</v>
      </c>
      <c r="C27" s="76"/>
      <c r="D27" s="77"/>
      <c r="E27" s="77"/>
      <c r="F27" s="77" t="s">
        <v>38</v>
      </c>
      <c r="G27" s="77"/>
      <c r="H27" s="77"/>
      <c r="I27" s="77"/>
      <c r="J27" s="77"/>
      <c r="K27" s="78"/>
      <c r="L27" s="78"/>
      <c r="M27" s="78"/>
      <c r="N27" s="79">
        <v>6542</v>
      </c>
      <c r="O27" s="82"/>
      <c r="P27" s="81"/>
      <c r="R27" s="6">
        <v>6541733839</v>
      </c>
      <c r="CJ27" s="208"/>
    </row>
    <row r="28" spans="1:88">
      <c r="A28" s="66" t="s">
        <v>176</v>
      </c>
      <c r="C28" s="76"/>
      <c r="D28" s="77" t="s">
        <v>177</v>
      </c>
      <c r="E28" s="77"/>
      <c r="F28" s="77"/>
      <c r="G28" s="77"/>
      <c r="H28" s="77"/>
      <c r="I28" s="77"/>
      <c r="J28" s="77"/>
      <c r="K28" s="78"/>
      <c r="L28" s="78"/>
      <c r="M28" s="78"/>
      <c r="N28" s="79">
        <v>250745</v>
      </c>
      <c r="O28" s="82"/>
      <c r="P28" s="81"/>
      <c r="R28" s="6">
        <f>IF(COUNTIF(R29:R30,"-")=COUNTA(R29:R30),"-",SUM(R29:R30))</f>
        <v>250744861166</v>
      </c>
      <c r="CJ28" s="208"/>
    </row>
    <row r="29" spans="1:88">
      <c r="A29" s="66" t="s">
        <v>178</v>
      </c>
      <c r="C29" s="76"/>
      <c r="D29" s="77"/>
      <c r="E29" s="77" t="s">
        <v>179</v>
      </c>
      <c r="F29" s="77"/>
      <c r="G29" s="77"/>
      <c r="H29" s="77"/>
      <c r="I29" s="77"/>
      <c r="J29" s="77"/>
      <c r="K29" s="83"/>
      <c r="L29" s="83"/>
      <c r="M29" s="83"/>
      <c r="N29" s="79">
        <v>141971</v>
      </c>
      <c r="O29" s="82"/>
      <c r="P29" s="81"/>
      <c r="R29" s="6">
        <v>141971351953</v>
      </c>
      <c r="CJ29" s="208"/>
    </row>
    <row r="30" spans="1:88">
      <c r="A30" s="66" t="s">
        <v>180</v>
      </c>
      <c r="C30" s="76"/>
      <c r="D30" s="77"/>
      <c r="E30" s="77" t="s">
        <v>38</v>
      </c>
      <c r="F30" s="77"/>
      <c r="G30" s="78"/>
      <c r="H30" s="77"/>
      <c r="I30" s="77"/>
      <c r="J30" s="77"/>
      <c r="K30" s="83"/>
      <c r="L30" s="83"/>
      <c r="M30" s="83"/>
      <c r="N30" s="79">
        <v>108774</v>
      </c>
      <c r="O30" s="82"/>
      <c r="P30" s="81"/>
      <c r="R30" s="6">
        <v>108773509213</v>
      </c>
      <c r="CJ30" s="208"/>
    </row>
    <row r="31" spans="1:88">
      <c r="A31" s="66" t="s">
        <v>136</v>
      </c>
      <c r="C31" s="84" t="s">
        <v>137</v>
      </c>
      <c r="D31" s="85"/>
      <c r="E31" s="85"/>
      <c r="F31" s="85"/>
      <c r="G31" s="85"/>
      <c r="H31" s="85"/>
      <c r="I31" s="85"/>
      <c r="J31" s="85"/>
      <c r="K31" s="86"/>
      <c r="L31" s="86"/>
      <c r="M31" s="86"/>
      <c r="N31" s="87">
        <v>-1774776</v>
      </c>
      <c r="O31" s="88" t="s">
        <v>252</v>
      </c>
      <c r="P31" s="81"/>
      <c r="R31" s="6">
        <f>IF(COUNTIF(R7:R28,"-")=COUNTA(R7:R28),"-",SUM(R28)-SUM(R7))</f>
        <v>-1774775604254</v>
      </c>
      <c r="CJ31" s="208"/>
    </row>
    <row r="32" spans="1:88">
      <c r="A32" s="66" t="s">
        <v>183</v>
      </c>
      <c r="C32" s="76"/>
      <c r="D32" s="77" t="s">
        <v>184</v>
      </c>
      <c r="E32" s="77"/>
      <c r="F32" s="78"/>
      <c r="G32" s="77"/>
      <c r="H32" s="77"/>
      <c r="I32" s="77"/>
      <c r="J32" s="77"/>
      <c r="K32" s="78"/>
      <c r="L32" s="78"/>
      <c r="M32" s="78"/>
      <c r="N32" s="79">
        <v>2115</v>
      </c>
      <c r="O32" s="80"/>
      <c r="P32" s="81"/>
      <c r="R32" s="6">
        <f>IF(COUNTIF(R33:R36,"-")=COUNTA(R33:R36),"-",SUM(R33:R36))</f>
        <v>2115260562</v>
      </c>
      <c r="CJ32" s="208"/>
    </row>
    <row r="33" spans="1:88">
      <c r="A33" s="66" t="s">
        <v>185</v>
      </c>
      <c r="C33" s="76"/>
      <c r="D33" s="77"/>
      <c r="E33" s="78" t="s">
        <v>186</v>
      </c>
      <c r="F33" s="78"/>
      <c r="G33" s="77"/>
      <c r="H33" s="77"/>
      <c r="I33" s="77"/>
      <c r="J33" s="77"/>
      <c r="K33" s="78"/>
      <c r="L33" s="78"/>
      <c r="M33" s="78"/>
      <c r="N33" s="79">
        <v>1063</v>
      </c>
      <c r="O33" s="82"/>
      <c r="P33" s="81"/>
      <c r="R33" s="6">
        <v>1062840019</v>
      </c>
      <c r="CJ33" s="208"/>
    </row>
    <row r="34" spans="1:88">
      <c r="A34" s="66" t="s">
        <v>187</v>
      </c>
      <c r="C34" s="76"/>
      <c r="D34" s="77"/>
      <c r="E34" s="78" t="s">
        <v>188</v>
      </c>
      <c r="F34" s="78"/>
      <c r="G34" s="77"/>
      <c r="H34" s="77"/>
      <c r="I34" s="77"/>
      <c r="J34" s="77"/>
      <c r="K34" s="78"/>
      <c r="L34" s="78"/>
      <c r="M34" s="78"/>
      <c r="N34" s="79">
        <v>433</v>
      </c>
      <c r="O34" s="82"/>
      <c r="P34" s="81"/>
      <c r="R34" s="6">
        <v>433220908</v>
      </c>
      <c r="CJ34" s="208"/>
    </row>
    <row r="35" spans="1:88">
      <c r="A35" s="66" t="s">
        <v>189</v>
      </c>
      <c r="C35" s="76"/>
      <c r="D35" s="77"/>
      <c r="E35" s="77" t="s">
        <v>190</v>
      </c>
      <c r="F35" s="77"/>
      <c r="G35" s="77"/>
      <c r="H35" s="77"/>
      <c r="I35" s="77"/>
      <c r="J35" s="77"/>
      <c r="K35" s="78"/>
      <c r="L35" s="78"/>
      <c r="M35" s="78"/>
      <c r="N35" s="79">
        <v>209</v>
      </c>
      <c r="O35" s="82"/>
      <c r="P35" s="81"/>
      <c r="R35" s="6">
        <v>208992000</v>
      </c>
      <c r="CJ35" s="208"/>
    </row>
    <row r="36" spans="1:88">
      <c r="A36" s="66" t="s">
        <v>191</v>
      </c>
      <c r="C36" s="76"/>
      <c r="D36" s="77"/>
      <c r="E36" s="77" t="s">
        <v>38</v>
      </c>
      <c r="F36" s="77"/>
      <c r="G36" s="77"/>
      <c r="H36" s="77"/>
      <c r="I36" s="77"/>
      <c r="J36" s="77"/>
      <c r="K36" s="78"/>
      <c r="L36" s="78"/>
      <c r="M36" s="78"/>
      <c r="N36" s="79">
        <v>410</v>
      </c>
      <c r="O36" s="82"/>
      <c r="P36" s="81"/>
      <c r="R36" s="6">
        <v>410207635</v>
      </c>
      <c r="CJ36" s="208"/>
    </row>
    <row r="37" spans="1:88">
      <c r="A37" s="66" t="s">
        <v>192</v>
      </c>
      <c r="C37" s="76"/>
      <c r="D37" s="77" t="s">
        <v>193</v>
      </c>
      <c r="E37" s="77"/>
      <c r="F37" s="77"/>
      <c r="G37" s="77"/>
      <c r="H37" s="77"/>
      <c r="I37" s="77"/>
      <c r="J37" s="77"/>
      <c r="K37" s="83"/>
      <c r="L37" s="83"/>
      <c r="M37" s="83"/>
      <c r="N37" s="79">
        <v>954</v>
      </c>
      <c r="O37" s="80" t="s">
        <v>252</v>
      </c>
      <c r="P37" s="81"/>
      <c r="R37" s="6">
        <f>IF(COUNTIF(R38:R39,"-")=COUNTA(R38:R39),"-",SUM(R38:R39))</f>
        <v>954114039</v>
      </c>
      <c r="CJ37" s="208"/>
    </row>
    <row r="38" spans="1:88">
      <c r="A38" s="66" t="s">
        <v>194</v>
      </c>
      <c r="C38" s="76"/>
      <c r="D38" s="77"/>
      <c r="E38" s="77" t="s">
        <v>195</v>
      </c>
      <c r="F38" s="77"/>
      <c r="G38" s="77"/>
      <c r="H38" s="77"/>
      <c r="I38" s="77"/>
      <c r="J38" s="77"/>
      <c r="K38" s="83"/>
      <c r="L38" s="83"/>
      <c r="M38" s="83"/>
      <c r="N38" s="79">
        <v>575</v>
      </c>
      <c r="O38" s="82"/>
      <c r="P38" s="81"/>
      <c r="R38" s="6">
        <v>574581914</v>
      </c>
      <c r="CJ38" s="208"/>
    </row>
    <row r="39" spans="1:88" ht="14.25" thickBot="1">
      <c r="A39" s="66" t="s">
        <v>196</v>
      </c>
      <c r="C39" s="76"/>
      <c r="D39" s="77"/>
      <c r="E39" s="77" t="s">
        <v>38</v>
      </c>
      <c r="F39" s="77"/>
      <c r="G39" s="77"/>
      <c r="H39" s="77"/>
      <c r="I39" s="77"/>
      <c r="J39" s="77"/>
      <c r="K39" s="83"/>
      <c r="L39" s="83"/>
      <c r="M39" s="83"/>
      <c r="N39" s="79">
        <v>380</v>
      </c>
      <c r="O39" s="82"/>
      <c r="P39" s="81"/>
      <c r="R39" s="6">
        <v>379532125</v>
      </c>
      <c r="CJ39" s="208"/>
    </row>
    <row r="40" spans="1:88" ht="14.25" thickBot="1">
      <c r="A40" s="66" t="s">
        <v>181</v>
      </c>
      <c r="C40" s="89" t="s">
        <v>182</v>
      </c>
      <c r="D40" s="90"/>
      <c r="E40" s="90"/>
      <c r="F40" s="90"/>
      <c r="G40" s="90"/>
      <c r="H40" s="90"/>
      <c r="I40" s="90"/>
      <c r="J40" s="90"/>
      <c r="K40" s="91"/>
      <c r="L40" s="91"/>
      <c r="M40" s="91"/>
      <c r="N40" s="92">
        <v>-1775937</v>
      </c>
      <c r="O40" s="93"/>
      <c r="P40" s="81"/>
      <c r="R40" s="6">
        <f>IF(COUNTIF(R31:R39,"-")=COUNTA(R31:R39),"-",SUM(R31,R37)-SUM(R32))</f>
        <v>-1775936750777</v>
      </c>
      <c r="CJ40" s="208"/>
    </row>
    <row r="41" spans="1:88" s="95" customFormat="1" ht="3.75" customHeight="1">
      <c r="A41" s="94"/>
      <c r="C41" s="96"/>
      <c r="D41" s="96"/>
      <c r="E41" s="97"/>
      <c r="F41" s="97"/>
      <c r="G41" s="97"/>
      <c r="H41" s="97"/>
      <c r="I41" s="97"/>
      <c r="J41" s="98"/>
      <c r="K41" s="98"/>
      <c r="L41" s="98"/>
    </row>
    <row r="42" spans="1:88" s="95" customFormat="1" ht="15.6" customHeight="1">
      <c r="A42" s="94"/>
      <c r="C42" s="99"/>
      <c r="D42" s="99" t="s">
        <v>238</v>
      </c>
      <c r="E42" s="100"/>
      <c r="F42" s="100"/>
      <c r="G42" s="100"/>
      <c r="H42" s="100"/>
      <c r="I42" s="100"/>
      <c r="J42" s="101"/>
      <c r="K42" s="101"/>
      <c r="L42" s="10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abSelected="1" topLeftCell="B1" zoomScale="85" zoomScaleNormal="85" zoomScaleSheetLayoutView="100" workbookViewId="0">
      <selection activeCell="B1" sqref="A1:IV7"/>
    </sheetView>
  </sheetViews>
  <sheetFormatPr defaultRowHeight="12.75"/>
  <cols>
    <col min="1" max="1" width="0" style="103" hidden="1" customWidth="1"/>
    <col min="2" max="2" width="1.125" style="106" customWidth="1"/>
    <col min="3" max="3" width="1.625" style="106" customWidth="1"/>
    <col min="4" max="9" width="2" style="106" customWidth="1"/>
    <col min="10" max="10" width="15.375" style="106" customWidth="1"/>
    <col min="11" max="11" width="21.625" style="106" bestFit="1" customWidth="1"/>
    <col min="12" max="12" width="3" style="106" bestFit="1" customWidth="1"/>
    <col min="13" max="13" width="21.625" style="106" bestFit="1" customWidth="1"/>
    <col min="14" max="14" width="3" style="106" bestFit="1" customWidth="1"/>
    <col min="15" max="15" width="21.625" style="106" bestFit="1" customWidth="1"/>
    <col min="16" max="16" width="3" style="106" bestFit="1" customWidth="1"/>
    <col min="17" max="17" width="21.625" style="106" customWidth="1"/>
    <col min="18" max="18" width="3" style="106" customWidth="1"/>
    <col min="19" max="19" width="1" style="106" customWidth="1"/>
    <col min="20" max="20" width="9" style="106"/>
    <col min="21" max="24" width="0" style="106" hidden="1" customWidth="1"/>
    <col min="25" max="16384" width="9" style="106"/>
  </cols>
  <sheetData>
    <row r="2" spans="1:24" ht="24">
      <c r="B2" s="104"/>
      <c r="C2" s="105" t="s">
        <v>253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24" ht="17.25">
      <c r="B3" s="107"/>
      <c r="C3" s="108" t="s">
        <v>249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4" ht="17.25">
      <c r="B4" s="107"/>
      <c r="C4" s="108" t="s">
        <v>250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24" ht="15.75" customHeight="1" thickBot="1">
      <c r="B5" s="109"/>
      <c r="C5" s="110"/>
      <c r="D5" s="110"/>
      <c r="E5" s="110"/>
      <c r="F5" s="110"/>
      <c r="G5" s="110"/>
      <c r="H5" s="110"/>
      <c r="I5" s="110"/>
      <c r="J5" s="111"/>
      <c r="K5" s="110"/>
      <c r="L5" s="111"/>
      <c r="M5" s="110"/>
      <c r="N5" s="110"/>
      <c r="O5" s="110"/>
      <c r="P5" s="110"/>
      <c r="Q5" s="110"/>
      <c r="R5" s="111" t="s">
        <v>246</v>
      </c>
    </row>
    <row r="6" spans="1:24" ht="12.75" customHeight="1">
      <c r="B6" s="112"/>
      <c r="C6" s="113" t="s">
        <v>0</v>
      </c>
      <c r="D6" s="114"/>
      <c r="E6" s="114"/>
      <c r="F6" s="114"/>
      <c r="G6" s="114"/>
      <c r="H6" s="114"/>
      <c r="I6" s="114"/>
      <c r="J6" s="115"/>
      <c r="K6" s="116" t="s">
        <v>239</v>
      </c>
      <c r="L6" s="114"/>
      <c r="M6" s="117"/>
      <c r="N6" s="117"/>
      <c r="O6" s="117"/>
      <c r="P6" s="117"/>
      <c r="Q6" s="117"/>
      <c r="R6" s="118"/>
    </row>
    <row r="7" spans="1:24" ht="29.25" customHeight="1" thickBot="1">
      <c r="A7" s="103" t="s">
        <v>230</v>
      </c>
      <c r="B7" s="112"/>
      <c r="C7" s="119"/>
      <c r="D7" s="120"/>
      <c r="E7" s="120"/>
      <c r="F7" s="120"/>
      <c r="G7" s="120"/>
      <c r="H7" s="120"/>
      <c r="I7" s="120"/>
      <c r="J7" s="121"/>
      <c r="K7" s="122"/>
      <c r="L7" s="120"/>
      <c r="M7" s="123" t="s">
        <v>240</v>
      </c>
      <c r="N7" s="124"/>
      <c r="O7" s="123" t="s">
        <v>241</v>
      </c>
      <c r="P7" s="124"/>
      <c r="Q7" s="123" t="s">
        <v>135</v>
      </c>
      <c r="R7" s="125"/>
    </row>
    <row r="8" spans="1:24" ht="15.95" customHeight="1">
      <c r="A8" s="103" t="s">
        <v>197</v>
      </c>
      <c r="B8" s="126"/>
      <c r="C8" s="127" t="s">
        <v>198</v>
      </c>
      <c r="D8" s="128"/>
      <c r="E8" s="128"/>
      <c r="F8" s="128"/>
      <c r="G8" s="128"/>
      <c r="H8" s="128"/>
      <c r="I8" s="128"/>
      <c r="J8" s="129"/>
      <c r="K8" s="130">
        <v>1228906</v>
      </c>
      <c r="L8" s="131" t="s">
        <v>252</v>
      </c>
      <c r="M8" s="130">
        <v>5627625</v>
      </c>
      <c r="N8" s="132"/>
      <c r="O8" s="130">
        <v>-4405447</v>
      </c>
      <c r="P8" s="132"/>
      <c r="Q8" s="133">
        <v>6727</v>
      </c>
      <c r="R8" s="134"/>
      <c r="U8" s="209">
        <f>IF(COUNTIF(V8:X8,"-")=COUNTA(V8:X8),"-",SUM(V8:X8))</f>
        <v>1228905848244</v>
      </c>
      <c r="V8" s="209">
        <v>5627625323177</v>
      </c>
      <c r="W8" s="209">
        <v>-4405446950407</v>
      </c>
      <c r="X8" s="209">
        <v>6727475474</v>
      </c>
    </row>
    <row r="9" spans="1:24" ht="15.95" customHeight="1">
      <c r="A9" s="103" t="s">
        <v>199</v>
      </c>
      <c r="B9" s="126"/>
      <c r="C9" s="31"/>
      <c r="D9" s="26" t="s">
        <v>200</v>
      </c>
      <c r="E9" s="26"/>
      <c r="F9" s="26"/>
      <c r="G9" s="26"/>
      <c r="H9" s="26"/>
      <c r="I9" s="26"/>
      <c r="J9" s="135"/>
      <c r="K9" s="136">
        <v>-1775937</v>
      </c>
      <c r="L9" s="137"/>
      <c r="M9" s="138"/>
      <c r="N9" s="139"/>
      <c r="O9" s="136">
        <v>-1775937</v>
      </c>
      <c r="P9" s="140"/>
      <c r="Q9" s="141">
        <v>0</v>
      </c>
      <c r="R9" s="142"/>
      <c r="U9" s="209">
        <f>IF(COUNTIF(V9:X9,"-")=COUNTA(V9:X9),"-",SUM(V9:X9))</f>
        <v>-1775936750777</v>
      </c>
      <c r="V9" s="209" t="s">
        <v>11</v>
      </c>
      <c r="W9" s="209">
        <v>-1775936750777</v>
      </c>
      <c r="X9" s="209">
        <v>0</v>
      </c>
    </row>
    <row r="10" spans="1:24" ht="15.95" customHeight="1">
      <c r="A10" s="103" t="s">
        <v>201</v>
      </c>
      <c r="B10" s="112"/>
      <c r="C10" s="143"/>
      <c r="D10" s="135" t="s">
        <v>202</v>
      </c>
      <c r="E10" s="135"/>
      <c r="F10" s="135"/>
      <c r="G10" s="135"/>
      <c r="H10" s="135"/>
      <c r="I10" s="135"/>
      <c r="J10" s="135"/>
      <c r="K10" s="136">
        <v>1773912</v>
      </c>
      <c r="L10" s="137"/>
      <c r="M10" s="144"/>
      <c r="N10" s="145"/>
      <c r="O10" s="136">
        <v>1773912</v>
      </c>
      <c r="P10" s="140"/>
      <c r="Q10" s="141">
        <v>0</v>
      </c>
      <c r="R10" s="146"/>
      <c r="U10" s="209">
        <f>IF(COUNTIF(V10:X10,"-")=COUNTA(V10:X10),"-",SUM(V10:X10))</f>
        <v>1773912212779</v>
      </c>
      <c r="V10" s="209" t="s">
        <v>11</v>
      </c>
      <c r="W10" s="209">
        <f>IF(COUNTIF(W11:W12,"-")=COUNTA(W11:W12),"-",SUM(W11:W12))</f>
        <v>1773912212779</v>
      </c>
      <c r="X10" s="209">
        <f>IF(COUNTIF(X11:X12,"-")=COUNTA(X11:X12),"-",SUM(X11:X12))</f>
        <v>0</v>
      </c>
    </row>
    <row r="11" spans="1:24" ht="15.95" customHeight="1">
      <c r="A11" s="103" t="s">
        <v>203</v>
      </c>
      <c r="B11" s="112"/>
      <c r="C11" s="147"/>
      <c r="D11" s="135"/>
      <c r="E11" s="148" t="s">
        <v>204</v>
      </c>
      <c r="F11" s="148"/>
      <c r="G11" s="148"/>
      <c r="H11" s="148"/>
      <c r="I11" s="148"/>
      <c r="J11" s="135"/>
      <c r="K11" s="136">
        <v>1474127</v>
      </c>
      <c r="L11" s="137"/>
      <c r="M11" s="144"/>
      <c r="N11" s="145"/>
      <c r="O11" s="136">
        <v>1474127</v>
      </c>
      <c r="P11" s="140"/>
      <c r="Q11" s="141">
        <v>0</v>
      </c>
      <c r="R11" s="146"/>
      <c r="U11" s="209">
        <f>IF(COUNTIF(V11:X11,"-")=COUNTA(V11:X11),"-",SUM(V11:X11))</f>
        <v>1474126714394</v>
      </c>
      <c r="V11" s="209" t="s">
        <v>11</v>
      </c>
      <c r="W11" s="209">
        <v>1474126714394</v>
      </c>
      <c r="X11" s="209">
        <v>0</v>
      </c>
    </row>
    <row r="12" spans="1:24" ht="15.95" customHeight="1">
      <c r="A12" s="103" t="s">
        <v>205</v>
      </c>
      <c r="B12" s="112"/>
      <c r="C12" s="149"/>
      <c r="D12" s="150"/>
      <c r="E12" s="150" t="s">
        <v>206</v>
      </c>
      <c r="F12" s="150"/>
      <c r="G12" s="150"/>
      <c r="H12" s="150"/>
      <c r="I12" s="150"/>
      <c r="J12" s="151"/>
      <c r="K12" s="152">
        <v>299785</v>
      </c>
      <c r="L12" s="153"/>
      <c r="M12" s="154"/>
      <c r="N12" s="155"/>
      <c r="O12" s="152">
        <v>299785</v>
      </c>
      <c r="P12" s="156"/>
      <c r="Q12" s="157">
        <v>0</v>
      </c>
      <c r="R12" s="158"/>
      <c r="U12" s="209">
        <f>IF(COUNTIF(V12:X12,"-")=COUNTA(V12:X12),"-",SUM(V12:X12))</f>
        <v>299785498385</v>
      </c>
      <c r="V12" s="209" t="s">
        <v>11</v>
      </c>
      <c r="W12" s="209">
        <v>299785498385</v>
      </c>
      <c r="X12" s="209">
        <v>0</v>
      </c>
    </row>
    <row r="13" spans="1:24" ht="15.95" customHeight="1">
      <c r="A13" s="103" t="s">
        <v>207</v>
      </c>
      <c r="B13" s="112"/>
      <c r="C13" s="159"/>
      <c r="D13" s="160" t="s">
        <v>208</v>
      </c>
      <c r="E13" s="161"/>
      <c r="F13" s="160"/>
      <c r="G13" s="160"/>
      <c r="H13" s="160"/>
      <c r="I13" s="160"/>
      <c r="J13" s="162"/>
      <c r="K13" s="163">
        <v>-2025</v>
      </c>
      <c r="L13" s="164"/>
      <c r="M13" s="165"/>
      <c r="N13" s="166"/>
      <c r="O13" s="163">
        <v>-2025</v>
      </c>
      <c r="P13" s="167"/>
      <c r="Q13" s="168">
        <v>0</v>
      </c>
      <c r="R13" s="169"/>
      <c r="U13" s="209">
        <f>IF(COUNTIF(V13:X13,"-")=COUNTA(V13:X13),"-",SUM(V13:X13))</f>
        <v>-2024537998</v>
      </c>
      <c r="V13" s="209" t="s">
        <v>11</v>
      </c>
      <c r="W13" s="209">
        <f>IF(COUNTIF(W9:W10,"-")=COUNTA(W9:W10),"-",SUM(W9:W10))</f>
        <v>-2024537998</v>
      </c>
      <c r="X13" s="209">
        <f>IF(COUNTIF(X9:X10,"-")=COUNTA(X9:X10),"-",SUM(X9:X10))</f>
        <v>0</v>
      </c>
    </row>
    <row r="14" spans="1:24" ht="15.95" customHeight="1">
      <c r="A14" s="103" t="s">
        <v>209</v>
      </c>
      <c r="B14" s="112"/>
      <c r="C14" s="31"/>
      <c r="D14" s="170" t="s">
        <v>242</v>
      </c>
      <c r="E14" s="170"/>
      <c r="F14" s="170"/>
      <c r="G14" s="148"/>
      <c r="H14" s="148"/>
      <c r="I14" s="148"/>
      <c r="J14" s="135"/>
      <c r="K14" s="171"/>
      <c r="L14" s="172"/>
      <c r="M14" s="136">
        <v>-26125</v>
      </c>
      <c r="N14" s="140"/>
      <c r="O14" s="136">
        <v>26125</v>
      </c>
      <c r="P14" s="140"/>
      <c r="Q14" s="173"/>
      <c r="R14" s="174"/>
      <c r="U14" s="209">
        <v>0</v>
      </c>
      <c r="V14" s="209">
        <f>IF(COUNTA(V15:V18)=COUNTIF(V15:V18,"-"),"-",SUM(V15,V17,V16,V18))</f>
        <v>-26124790347</v>
      </c>
      <c r="W14" s="209">
        <f>IF(COUNTA(W15:W18)=COUNTIF(W15:W18,"-"),"-",SUM(W15,W17,W16,W18))</f>
        <v>26124790347</v>
      </c>
      <c r="X14" s="209" t="s">
        <v>11</v>
      </c>
    </row>
    <row r="15" spans="1:24" ht="15.95" customHeight="1">
      <c r="A15" s="103" t="s">
        <v>210</v>
      </c>
      <c r="B15" s="112"/>
      <c r="C15" s="31"/>
      <c r="D15" s="170"/>
      <c r="E15" s="170" t="s">
        <v>211</v>
      </c>
      <c r="F15" s="148"/>
      <c r="G15" s="148"/>
      <c r="H15" s="148"/>
      <c r="I15" s="148"/>
      <c r="J15" s="135"/>
      <c r="K15" s="171"/>
      <c r="L15" s="172"/>
      <c r="M15" s="136">
        <v>35721</v>
      </c>
      <c r="N15" s="140"/>
      <c r="O15" s="136">
        <v>-35721</v>
      </c>
      <c r="P15" s="140"/>
      <c r="Q15" s="175"/>
      <c r="R15" s="176"/>
      <c r="U15" s="209">
        <v>0</v>
      </c>
      <c r="V15" s="209">
        <v>35721085308</v>
      </c>
      <c r="W15" s="209">
        <v>-35721085308</v>
      </c>
      <c r="X15" s="209" t="s">
        <v>11</v>
      </c>
    </row>
    <row r="16" spans="1:24" ht="15.95" customHeight="1">
      <c r="A16" s="103" t="s">
        <v>212</v>
      </c>
      <c r="B16" s="112"/>
      <c r="C16" s="31"/>
      <c r="D16" s="170"/>
      <c r="E16" s="170" t="s">
        <v>213</v>
      </c>
      <c r="F16" s="170"/>
      <c r="G16" s="148"/>
      <c r="H16" s="148"/>
      <c r="I16" s="148"/>
      <c r="J16" s="135"/>
      <c r="K16" s="171"/>
      <c r="L16" s="172"/>
      <c r="M16" s="136">
        <v>-65039</v>
      </c>
      <c r="N16" s="140"/>
      <c r="O16" s="136">
        <v>65039</v>
      </c>
      <c r="P16" s="140"/>
      <c r="Q16" s="175"/>
      <c r="R16" s="176"/>
      <c r="U16" s="209">
        <v>0</v>
      </c>
      <c r="V16" s="209">
        <v>-65038868026</v>
      </c>
      <c r="W16" s="209">
        <v>65038868026</v>
      </c>
      <c r="X16" s="209" t="s">
        <v>11</v>
      </c>
    </row>
    <row r="17" spans="1:24" ht="15.95" customHeight="1">
      <c r="A17" s="103" t="s">
        <v>214</v>
      </c>
      <c r="B17" s="112"/>
      <c r="C17" s="31"/>
      <c r="D17" s="170"/>
      <c r="E17" s="170" t="s">
        <v>215</v>
      </c>
      <c r="F17" s="170"/>
      <c r="G17" s="148"/>
      <c r="H17" s="148"/>
      <c r="I17" s="148"/>
      <c r="J17" s="135"/>
      <c r="K17" s="171"/>
      <c r="L17" s="172"/>
      <c r="M17" s="136">
        <v>305992</v>
      </c>
      <c r="N17" s="140"/>
      <c r="O17" s="136">
        <v>-305992</v>
      </c>
      <c r="P17" s="140"/>
      <c r="Q17" s="175"/>
      <c r="R17" s="176"/>
      <c r="U17" s="209">
        <v>0</v>
      </c>
      <c r="V17" s="209">
        <v>305991894328</v>
      </c>
      <c r="W17" s="209">
        <v>-305991894328</v>
      </c>
      <c r="X17" s="209" t="s">
        <v>11</v>
      </c>
    </row>
    <row r="18" spans="1:24" ht="15.95" customHeight="1">
      <c r="A18" s="103" t="s">
        <v>216</v>
      </c>
      <c r="B18" s="112"/>
      <c r="C18" s="31"/>
      <c r="D18" s="170"/>
      <c r="E18" s="170" t="s">
        <v>217</v>
      </c>
      <c r="F18" s="170"/>
      <c r="G18" s="148"/>
      <c r="H18" s="27"/>
      <c r="I18" s="148"/>
      <c r="J18" s="135"/>
      <c r="K18" s="171"/>
      <c r="L18" s="172"/>
      <c r="M18" s="136">
        <v>-302799</v>
      </c>
      <c r="N18" s="140"/>
      <c r="O18" s="136">
        <v>302799</v>
      </c>
      <c r="P18" s="140"/>
      <c r="Q18" s="175"/>
      <c r="R18" s="176"/>
      <c r="U18" s="209">
        <v>0</v>
      </c>
      <c r="V18" s="209">
        <v>-302798901957</v>
      </c>
      <c r="W18" s="209">
        <v>302798901957</v>
      </c>
      <c r="X18" s="209" t="s">
        <v>11</v>
      </c>
    </row>
    <row r="19" spans="1:24" ht="15.95" customHeight="1">
      <c r="A19" s="103" t="s">
        <v>218</v>
      </c>
      <c r="B19" s="112"/>
      <c r="C19" s="31"/>
      <c r="D19" s="170" t="s">
        <v>219</v>
      </c>
      <c r="E19" s="148"/>
      <c r="F19" s="148"/>
      <c r="G19" s="148"/>
      <c r="H19" s="148"/>
      <c r="I19" s="148"/>
      <c r="J19" s="135"/>
      <c r="K19" s="136">
        <v>16336</v>
      </c>
      <c r="L19" s="137"/>
      <c r="M19" s="136">
        <v>16336</v>
      </c>
      <c r="N19" s="140"/>
      <c r="O19" s="144"/>
      <c r="P19" s="145"/>
      <c r="Q19" s="144"/>
      <c r="R19" s="177"/>
      <c r="U19" s="209">
        <f>IF(COUNTIF(V19:X19,"-")=COUNTA(V19:X19),"-",SUM(V19:X19))</f>
        <v>16336401957</v>
      </c>
      <c r="V19" s="209">
        <v>16336401957</v>
      </c>
      <c r="W19" s="209" t="s">
        <v>11</v>
      </c>
      <c r="X19" s="209" t="s">
        <v>11</v>
      </c>
    </row>
    <row r="20" spans="1:24" ht="15.95" customHeight="1">
      <c r="A20" s="103" t="s">
        <v>220</v>
      </c>
      <c r="B20" s="112"/>
      <c r="C20" s="31"/>
      <c r="D20" s="170" t="s">
        <v>221</v>
      </c>
      <c r="E20" s="170"/>
      <c r="F20" s="148"/>
      <c r="G20" s="148"/>
      <c r="H20" s="148"/>
      <c r="I20" s="148"/>
      <c r="J20" s="135"/>
      <c r="K20" s="136">
        <v>4654</v>
      </c>
      <c r="L20" s="137"/>
      <c r="M20" s="136">
        <v>4654</v>
      </c>
      <c r="N20" s="140"/>
      <c r="O20" s="144"/>
      <c r="P20" s="145"/>
      <c r="Q20" s="144"/>
      <c r="R20" s="177"/>
      <c r="U20" s="209">
        <f>IF(COUNTIF(V20:X20,"-")=COUNTA(V20:X20),"-",SUM(V20:X20))</f>
        <v>4653738658</v>
      </c>
      <c r="V20" s="209">
        <v>4653738658</v>
      </c>
      <c r="W20" s="209" t="s">
        <v>11</v>
      </c>
      <c r="X20" s="209" t="s">
        <v>11</v>
      </c>
    </row>
    <row r="21" spans="1:24" ht="15.95" customHeight="1">
      <c r="A21" s="103" t="s">
        <v>243</v>
      </c>
      <c r="B21" s="112"/>
      <c r="C21" s="31"/>
      <c r="D21" s="170" t="s">
        <v>222</v>
      </c>
      <c r="E21" s="170"/>
      <c r="F21" s="148"/>
      <c r="G21" s="148"/>
      <c r="H21" s="148"/>
      <c r="I21" s="148"/>
      <c r="J21" s="135"/>
      <c r="K21" s="136" t="s">
        <v>11</v>
      </c>
      <c r="L21" s="178"/>
      <c r="M21" s="144"/>
      <c r="N21" s="145"/>
      <c r="O21" s="144"/>
      <c r="P21" s="145"/>
      <c r="Q21" s="141" t="s">
        <v>251</v>
      </c>
      <c r="R21" s="146"/>
      <c r="U21" s="209" t="str">
        <f>IF(COUNTIF(V21:X21,"-")=COUNTA(V21:X21),"-",SUM(V21:X21))</f>
        <v>-</v>
      </c>
      <c r="V21" s="209" t="s">
        <v>11</v>
      </c>
      <c r="W21" s="209" t="s">
        <v>11</v>
      </c>
      <c r="X21" s="209" t="s">
        <v>251</v>
      </c>
    </row>
    <row r="22" spans="1:24" ht="15.95" customHeight="1">
      <c r="A22" s="103" t="s">
        <v>244</v>
      </c>
      <c r="B22" s="112"/>
      <c r="C22" s="31"/>
      <c r="D22" s="170" t="s">
        <v>223</v>
      </c>
      <c r="E22" s="170"/>
      <c r="F22" s="148"/>
      <c r="G22" s="148"/>
      <c r="H22" s="148"/>
      <c r="I22" s="148"/>
      <c r="J22" s="135"/>
      <c r="K22" s="136" t="s">
        <v>11</v>
      </c>
      <c r="L22" s="178"/>
      <c r="M22" s="144"/>
      <c r="N22" s="145"/>
      <c r="O22" s="144"/>
      <c r="P22" s="145"/>
      <c r="Q22" s="141" t="s">
        <v>251</v>
      </c>
      <c r="R22" s="146"/>
      <c r="U22" s="209" t="str">
        <f>IF(COUNTIF(V22:X22,"-")=COUNTA(V22:X22),"-",SUM(V22:X22))</f>
        <v>-</v>
      </c>
      <c r="V22" s="209" t="s">
        <v>11</v>
      </c>
      <c r="W22" s="209" t="s">
        <v>11</v>
      </c>
      <c r="X22" s="209" t="s">
        <v>251</v>
      </c>
    </row>
    <row r="23" spans="1:24" ht="15.95" customHeight="1">
      <c r="A23" s="103" t="s">
        <v>245</v>
      </c>
      <c r="B23" s="112"/>
      <c r="C23" s="31"/>
      <c r="D23" s="170" t="s">
        <v>224</v>
      </c>
      <c r="E23" s="170"/>
      <c r="F23" s="148"/>
      <c r="G23" s="148"/>
      <c r="H23" s="148"/>
      <c r="I23" s="148"/>
      <c r="J23" s="135"/>
      <c r="K23" s="136">
        <v>10</v>
      </c>
      <c r="L23" s="137"/>
      <c r="M23" s="144"/>
      <c r="N23" s="145"/>
      <c r="O23" s="144"/>
      <c r="P23" s="145"/>
      <c r="Q23" s="141">
        <v>10</v>
      </c>
      <c r="R23" s="146"/>
      <c r="U23" s="209">
        <f>IF(COUNTIF(V23:X23,"-")=COUNTA(V23:X23),"-",SUM(V23:X23))</f>
        <v>10124685</v>
      </c>
      <c r="V23" s="209" t="s">
        <v>11</v>
      </c>
      <c r="W23" s="209" t="s">
        <v>11</v>
      </c>
      <c r="X23" s="209">
        <v>10124685</v>
      </c>
    </row>
    <row r="24" spans="1:24" ht="15.95" customHeight="1">
      <c r="A24" s="103" t="s">
        <v>225</v>
      </c>
      <c r="B24" s="112"/>
      <c r="C24" s="149"/>
      <c r="D24" s="150" t="s">
        <v>38</v>
      </c>
      <c r="E24" s="150"/>
      <c r="F24" s="150"/>
      <c r="G24" s="179"/>
      <c r="H24" s="179"/>
      <c r="I24" s="179"/>
      <c r="J24" s="151"/>
      <c r="K24" s="152">
        <v>-5438</v>
      </c>
      <c r="L24" s="153" t="s">
        <v>252</v>
      </c>
      <c r="M24" s="152">
        <v>-965</v>
      </c>
      <c r="N24" s="156"/>
      <c r="O24" s="152">
        <v>-4472</v>
      </c>
      <c r="P24" s="156"/>
      <c r="Q24" s="180"/>
      <c r="R24" s="181"/>
      <c r="S24" s="182"/>
      <c r="U24" s="209">
        <f>IF(COUNTIF(V24:X24,"-")=COUNTA(V24:X24),"-",SUM(V24:X24))</f>
        <v>-5437685903</v>
      </c>
      <c r="V24" s="209">
        <v>-965367601</v>
      </c>
      <c r="W24" s="209">
        <v>-4472318302</v>
      </c>
      <c r="X24" s="209" t="s">
        <v>11</v>
      </c>
    </row>
    <row r="25" spans="1:24" ht="15.95" customHeight="1" thickBot="1">
      <c r="A25" s="103" t="s">
        <v>226</v>
      </c>
      <c r="B25" s="112"/>
      <c r="C25" s="183"/>
      <c r="D25" s="184" t="s">
        <v>227</v>
      </c>
      <c r="E25" s="184"/>
      <c r="F25" s="185"/>
      <c r="G25" s="185"/>
      <c r="H25" s="186"/>
      <c r="I25" s="185"/>
      <c r="J25" s="187"/>
      <c r="K25" s="188">
        <v>13538</v>
      </c>
      <c r="L25" s="189"/>
      <c r="M25" s="188">
        <v>-6100</v>
      </c>
      <c r="N25" s="190"/>
      <c r="O25" s="188">
        <v>19628</v>
      </c>
      <c r="P25" s="190"/>
      <c r="Q25" s="191">
        <v>10</v>
      </c>
      <c r="R25" s="192"/>
      <c r="S25" s="182"/>
      <c r="U25" s="209">
        <f>IF(COUNTIF(V25:X25,"-")=COUNTA(V25:X25),"-",SUM(V25:X25))</f>
        <v>13538041399</v>
      </c>
      <c r="V25" s="209">
        <f>IF(AND(V14="-",COUNTIF(V19:V20,"-")=COUNTA(V19:V20),V24="-"),"-",SUM(V14,V19:V20,V24))</f>
        <v>-6100017333</v>
      </c>
      <c r="W25" s="209">
        <f>IF(AND(W13="-",W14="-",COUNTIF(W19:W20,"-")=COUNTA(W19:W20),W24="-"),"-",SUM(W13,W14,W19:W20,W24))</f>
        <v>19627934047</v>
      </c>
      <c r="X25" s="209">
        <f>IF(AND(X13="-",COUNTIF(X21:X23,"-")=COUNTA(X21:X23)),"-",SUM(X13,X21:X23))</f>
        <v>10124685</v>
      </c>
    </row>
    <row r="26" spans="1:24" ht="15.95" customHeight="1" thickBot="1">
      <c r="A26" s="103" t="s">
        <v>228</v>
      </c>
      <c r="B26" s="112"/>
      <c r="C26" s="193" t="s">
        <v>229</v>
      </c>
      <c r="D26" s="194"/>
      <c r="E26" s="194"/>
      <c r="F26" s="194"/>
      <c r="G26" s="195"/>
      <c r="H26" s="195"/>
      <c r="I26" s="195"/>
      <c r="J26" s="196"/>
      <c r="K26" s="197">
        <v>1242444</v>
      </c>
      <c r="L26" s="198" t="s">
        <v>252</v>
      </c>
      <c r="M26" s="197">
        <v>5621525</v>
      </c>
      <c r="N26" s="199"/>
      <c r="O26" s="197">
        <v>-4385819</v>
      </c>
      <c r="P26" s="199"/>
      <c r="Q26" s="200">
        <v>6738</v>
      </c>
      <c r="R26" s="201" t="s">
        <v>252</v>
      </c>
      <c r="S26" s="182"/>
      <c r="U26" s="209">
        <f>IF(COUNTIF(V26:X26,"-")=COUNTA(V26:X26),"-",SUM(V26:X26))</f>
        <v>1242443889643</v>
      </c>
      <c r="V26" s="209">
        <v>5621525305844</v>
      </c>
      <c r="W26" s="209">
        <v>-4385819016360</v>
      </c>
      <c r="X26" s="209">
        <f>IF(AND(X8="-",X25="-"),"-",SUM(X8,X25))</f>
        <v>6737600159</v>
      </c>
    </row>
    <row r="27" spans="1:24" ht="6.75" customHeight="1">
      <c r="B27" s="112"/>
      <c r="C27" s="202"/>
      <c r="D27" s="203"/>
      <c r="E27" s="203"/>
      <c r="F27" s="203"/>
      <c r="G27" s="203"/>
      <c r="H27" s="203"/>
      <c r="I27" s="203"/>
      <c r="J27" s="203"/>
      <c r="K27" s="112"/>
      <c r="L27" s="112"/>
      <c r="M27" s="112"/>
      <c r="N27" s="112"/>
      <c r="O27" s="112"/>
      <c r="P27" s="112"/>
      <c r="Q27" s="112"/>
      <c r="R27" s="26"/>
      <c r="S27" s="182"/>
    </row>
    <row r="28" spans="1:24" ht="15.6" customHeight="1">
      <c r="B28" s="112"/>
      <c r="C28" s="204"/>
      <c r="D28" s="205" t="s">
        <v>238</v>
      </c>
      <c r="F28" s="206"/>
      <c r="G28" s="207"/>
      <c r="H28" s="206"/>
      <c r="I28" s="206"/>
      <c r="J28" s="204"/>
      <c r="K28" s="112"/>
      <c r="L28" s="112"/>
      <c r="M28" s="112"/>
      <c r="N28" s="112"/>
      <c r="O28" s="112"/>
      <c r="P28" s="112"/>
      <c r="Q28" s="112"/>
      <c r="R28" s="26"/>
      <c r="S28" s="182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東柳 光海</dc:creator>
  <cp:lastModifiedBy> </cp:lastModifiedBy>
  <dcterms:created xsi:type="dcterms:W3CDTF">2021-08-17T04:03:46Z</dcterms:created>
  <dcterms:modified xsi:type="dcterms:W3CDTF">2021-08-17T04:07:46Z</dcterms:modified>
</cp:coreProperties>
</file>