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CAE48D2E-92E9-4FDB-808F-D2C6261DD5A4}" xr6:coauthVersionLast="47" xr6:coauthVersionMax="47" xr10:uidLastSave="{00000000-0000-0000-0000-000000000000}"/>
  <bookViews>
    <workbookView xWindow="-9870" yWindow="-16320" windowWidth="29040" windowHeight="15720" tabRatio="692" activeTab="2" xr2:uid="{BB94EF0C-CACC-4689-B850-8483FE51A727}"/>
  </bookViews>
  <sheets>
    <sheet name="前提" sheetId="23" r:id="rId1"/>
    <sheet name="利用方法（例）" sheetId="33" r:id="rId2"/>
    <sheet name="測定表" sheetId="5" r:id="rId3"/>
    <sheet name="結果" sheetId="6" r:id="rId4"/>
    <sheet name="結果 (詳細)" sheetId="28" r:id="rId5"/>
    <sheet name="ﾌﾛｰﾁｬｰﾄ" sheetId="21" r:id="rId6"/>
    <sheet name="取引基本表" sheetId="34" r:id="rId7"/>
    <sheet name="投入係数表" sheetId="35" r:id="rId8"/>
    <sheet name="逆行列係数表" sheetId="36" r:id="rId9"/>
    <sheet name="その他の係数" sheetId="37" r:id="rId10"/>
    <sheet name="消費転換率用" sheetId="39" r:id="rId11"/>
  </sheets>
  <definedNames>
    <definedName name="_xlnm._FilterDatabase" localSheetId="9" hidden="1">その他の係数!#REF!</definedName>
    <definedName name="_xlnm._FilterDatabase" localSheetId="4" hidden="1">'結果 (詳細)'!#REF!</definedName>
    <definedName name="_xlnm._FilterDatabase" localSheetId="6" hidden="1">取引基本表!$A$1:$EA$122</definedName>
    <definedName name="_xlnm._FilterDatabase" localSheetId="10" hidden="1">消費転換率用!$Y$16:$AE$434</definedName>
    <definedName name="_xlnm._FilterDatabase" localSheetId="2" hidden="1">測定表!$Q$15:$T$52</definedName>
    <definedName name="_xlnm.Print_Area" localSheetId="5">ﾌﾛｰﾁｬｰﾄ!$A$1:$R$34</definedName>
    <definedName name="_xlnm.Print_Area" localSheetId="10">消費転換率用!$G$1:$AE$434</definedName>
    <definedName name="_xlnm.Print_Area" localSheetId="0">前提!$A$1:$D$14</definedName>
    <definedName name="_xlnm.Print_Area" localSheetId="2">測定表!$A$1:$BZ$52</definedName>
    <definedName name="_xlnm.Print_Titles" localSheetId="10">消費転換率用!$13:$18</definedName>
    <definedName name="_xlnm.Print_Titles" localSheetId="2">測定表!$A:$B</definedName>
    <definedName name="医療用具大分類別生産金額">#REF!</definedName>
    <definedName name="事業分類">#REF!</definedName>
    <definedName name="登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24" i="5" l="1"/>
  <c r="O29" i="5"/>
  <c r="O28" i="5"/>
  <c r="O27" i="5"/>
  <c r="O26" i="5"/>
  <c r="AE9" i="39"/>
  <c r="AD9" i="39"/>
  <c r="R9" i="39"/>
  <c r="C9" i="39"/>
  <c r="AE8" i="39"/>
  <c r="AE10" i="39" s="1"/>
  <c r="AD8" i="39"/>
  <c r="AD10" i="39" s="1"/>
  <c r="R8" i="39"/>
  <c r="R10" i="39" s="1"/>
  <c r="C8" i="39"/>
  <c r="C10" i="39" s="1"/>
  <c r="EC7" i="34" l="1"/>
  <c r="EC8" i="34"/>
  <c r="EC9" i="34"/>
  <c r="EC10" i="34"/>
  <c r="EC11" i="34"/>
  <c r="EC12" i="34"/>
  <c r="EC13" i="34"/>
  <c r="EC14" i="34"/>
  <c r="EC15" i="34"/>
  <c r="EC16" i="34"/>
  <c r="EC17" i="34"/>
  <c r="EC18" i="34"/>
  <c r="EC19" i="34"/>
  <c r="EC20" i="34"/>
  <c r="EC21" i="34"/>
  <c r="EC22" i="34"/>
  <c r="EC23" i="34"/>
  <c r="EC24" i="34"/>
  <c r="EC25" i="34"/>
  <c r="EC26" i="34"/>
  <c r="EC27" i="34"/>
  <c r="EC28" i="34"/>
  <c r="EC29" i="34"/>
  <c r="EC30" i="34"/>
  <c r="EC31" i="34"/>
  <c r="EC32" i="34"/>
  <c r="EC33" i="34"/>
  <c r="EC34" i="34"/>
  <c r="EC35" i="34"/>
  <c r="EC36" i="34"/>
  <c r="EC37" i="34"/>
  <c r="EC38" i="34"/>
  <c r="EC39" i="34"/>
  <c r="EC40" i="34"/>
  <c r="EC41" i="34"/>
  <c r="EC42" i="34"/>
  <c r="EC43" i="34"/>
  <c r="EC44" i="34"/>
  <c r="EC45" i="34"/>
  <c r="EC46" i="34"/>
  <c r="EC47" i="34"/>
  <c r="EC48" i="34"/>
  <c r="EC49" i="34"/>
  <c r="EC50" i="34"/>
  <c r="EC51" i="34"/>
  <c r="EC52" i="34"/>
  <c r="EC53" i="34"/>
  <c r="EC54" i="34"/>
  <c r="EC55" i="34"/>
  <c r="EC56" i="34"/>
  <c r="EC57" i="34"/>
  <c r="EC58" i="34"/>
  <c r="EC59" i="34"/>
  <c r="EC60" i="34"/>
  <c r="EC61" i="34"/>
  <c r="EC62" i="34"/>
  <c r="EC63" i="34"/>
  <c r="EC64" i="34"/>
  <c r="EC65" i="34"/>
  <c r="EC66" i="34"/>
  <c r="EC67" i="34"/>
  <c r="EC68" i="34"/>
  <c r="EC69" i="34"/>
  <c r="EC70" i="34"/>
  <c r="EC71" i="34"/>
  <c r="EC72" i="34"/>
  <c r="EC73" i="34"/>
  <c r="EC74" i="34"/>
  <c r="EC75" i="34"/>
  <c r="EC76" i="34"/>
  <c r="EC77" i="34"/>
  <c r="EC78" i="34"/>
  <c r="EC79" i="34"/>
  <c r="EC80" i="34"/>
  <c r="EC81" i="34"/>
  <c r="EC82" i="34"/>
  <c r="EC83" i="34"/>
  <c r="EC84" i="34"/>
  <c r="EC85" i="34"/>
  <c r="EC86" i="34"/>
  <c r="EC87" i="34"/>
  <c r="EC88" i="34"/>
  <c r="EC89" i="34"/>
  <c r="EC90" i="34"/>
  <c r="EC91" i="34"/>
  <c r="EC92" i="34"/>
  <c r="EC93" i="34"/>
  <c r="EC94" i="34"/>
  <c r="EC95" i="34"/>
  <c r="EC96" i="34"/>
  <c r="EC97" i="34"/>
  <c r="EC98" i="34"/>
  <c r="EC99" i="34"/>
  <c r="EC100" i="34"/>
  <c r="EC101" i="34"/>
  <c r="EC102" i="34"/>
  <c r="EC103" i="34"/>
  <c r="EC104" i="34"/>
  <c r="EC105" i="34"/>
  <c r="EC106" i="34"/>
  <c r="EC107" i="34"/>
  <c r="EC108" i="34"/>
  <c r="EC109" i="34"/>
  <c r="EC110" i="34"/>
  <c r="EC111" i="34"/>
  <c r="EC112" i="34"/>
  <c r="EC5" i="34"/>
  <c r="EC6" i="34"/>
  <c r="G124" i="5"/>
  <c r="C124" i="5"/>
  <c r="D125" i="34"/>
  <c r="E125" i="34"/>
  <c r="F125" i="34"/>
  <c r="G125" i="34"/>
  <c r="H125" i="34"/>
  <c r="I125" i="34"/>
  <c r="J125" i="34"/>
  <c r="K125" i="34"/>
  <c r="L125" i="34"/>
  <c r="M125" i="34"/>
  <c r="N125" i="34"/>
  <c r="O125" i="34"/>
  <c r="P125" i="34"/>
  <c r="Q125" i="34"/>
  <c r="R125" i="34"/>
  <c r="S125" i="34"/>
  <c r="T125" i="34"/>
  <c r="U125" i="34"/>
  <c r="V125" i="34"/>
  <c r="W125" i="34"/>
  <c r="X125" i="34"/>
  <c r="Y125" i="34"/>
  <c r="Z125" i="34"/>
  <c r="AA125" i="34"/>
  <c r="AB125" i="34"/>
  <c r="AC125" i="34"/>
  <c r="AD125" i="34"/>
  <c r="AE125" i="34"/>
  <c r="AF125" i="34"/>
  <c r="AG125" i="34"/>
  <c r="AH125" i="34"/>
  <c r="AI125" i="34"/>
  <c r="AJ125" i="34"/>
  <c r="AK125" i="34"/>
  <c r="AL125" i="34"/>
  <c r="AM125" i="34"/>
  <c r="AN125" i="34"/>
  <c r="AO125" i="34"/>
  <c r="AP125" i="34"/>
  <c r="AQ125" i="34"/>
  <c r="AR125" i="34"/>
  <c r="AS125" i="34"/>
  <c r="AT125" i="34"/>
  <c r="AU125" i="34"/>
  <c r="AV125" i="34"/>
  <c r="AW125" i="34"/>
  <c r="AX125" i="34"/>
  <c r="AY125" i="34"/>
  <c r="AZ125" i="34"/>
  <c r="BA125" i="34"/>
  <c r="BB125" i="34"/>
  <c r="BC125" i="34"/>
  <c r="BD125" i="34"/>
  <c r="BE125" i="34"/>
  <c r="BF125" i="34"/>
  <c r="BG125" i="34"/>
  <c r="BH125" i="34"/>
  <c r="BI125" i="34"/>
  <c r="BJ125" i="34"/>
  <c r="BK125" i="34"/>
  <c r="BL125" i="34"/>
  <c r="BM125" i="34"/>
  <c r="BN125" i="34"/>
  <c r="BO125" i="34"/>
  <c r="BP125" i="34"/>
  <c r="BQ125" i="34"/>
  <c r="BR125" i="34"/>
  <c r="BS125" i="34"/>
  <c r="BT125" i="34"/>
  <c r="BU125" i="34"/>
  <c r="BV125" i="34"/>
  <c r="BW125" i="34"/>
  <c r="BX125" i="34"/>
  <c r="BY125" i="34"/>
  <c r="BZ125" i="34"/>
  <c r="CA125" i="34"/>
  <c r="CB125" i="34"/>
  <c r="CC125" i="34"/>
  <c r="CD125" i="34"/>
  <c r="CE125" i="34"/>
  <c r="CF125" i="34"/>
  <c r="CG125" i="34"/>
  <c r="CH125" i="34"/>
  <c r="CI125" i="34"/>
  <c r="CJ125" i="34"/>
  <c r="CK125" i="34"/>
  <c r="CL125" i="34"/>
  <c r="CM125" i="34"/>
  <c r="CN125" i="34"/>
  <c r="CO125" i="34"/>
  <c r="CP125" i="34"/>
  <c r="CQ125" i="34"/>
  <c r="CR125" i="34"/>
  <c r="CS125" i="34"/>
  <c r="CT125" i="34"/>
  <c r="CU125" i="34"/>
  <c r="CV125" i="34"/>
  <c r="CW125" i="34"/>
  <c r="CX125" i="34"/>
  <c r="CY125" i="34"/>
  <c r="CZ125" i="34"/>
  <c r="DA125" i="34"/>
  <c r="DB125" i="34"/>
  <c r="DC125" i="34"/>
  <c r="DD125" i="34"/>
  <c r="DE125" i="34"/>
  <c r="DF125" i="34"/>
  <c r="D129" i="34"/>
  <c r="E129" i="34"/>
  <c r="F129" i="34"/>
  <c r="G129" i="34"/>
  <c r="H129" i="34"/>
  <c r="I129" i="34"/>
  <c r="J129" i="34"/>
  <c r="K129" i="34"/>
  <c r="L129" i="34"/>
  <c r="M129" i="34"/>
  <c r="N129" i="34"/>
  <c r="O129" i="34"/>
  <c r="P129" i="34"/>
  <c r="Q129" i="34"/>
  <c r="R129" i="34"/>
  <c r="S129" i="34"/>
  <c r="T129" i="34"/>
  <c r="U129" i="34"/>
  <c r="V129" i="34"/>
  <c r="W129" i="34"/>
  <c r="X129" i="34"/>
  <c r="Y129" i="34"/>
  <c r="Z129" i="34"/>
  <c r="AA129" i="34"/>
  <c r="AB129" i="34"/>
  <c r="AC129" i="34"/>
  <c r="AD129" i="34"/>
  <c r="AE129" i="34"/>
  <c r="AF129" i="34"/>
  <c r="AG129" i="34"/>
  <c r="AH129" i="34"/>
  <c r="AI129" i="34"/>
  <c r="AJ129" i="34"/>
  <c r="AK129" i="34"/>
  <c r="AL129" i="34"/>
  <c r="AM129" i="34"/>
  <c r="AN129" i="34"/>
  <c r="AO129" i="34"/>
  <c r="AP129" i="34"/>
  <c r="AQ129" i="34"/>
  <c r="AR129" i="34"/>
  <c r="AS129" i="34"/>
  <c r="AT129" i="34"/>
  <c r="AU129" i="34"/>
  <c r="AV129" i="34"/>
  <c r="AW129" i="34"/>
  <c r="AX129" i="34"/>
  <c r="AY129" i="34"/>
  <c r="AZ129" i="34"/>
  <c r="BA129" i="34"/>
  <c r="BB129" i="34"/>
  <c r="BC129" i="34"/>
  <c r="BD129" i="34"/>
  <c r="BE129" i="34"/>
  <c r="BF129" i="34"/>
  <c r="BG129" i="34"/>
  <c r="BH129" i="34"/>
  <c r="BI129" i="34"/>
  <c r="BJ129" i="34"/>
  <c r="BK129" i="34"/>
  <c r="BL129" i="34"/>
  <c r="BM129" i="34"/>
  <c r="BN129" i="34"/>
  <c r="BO129" i="34"/>
  <c r="BP129" i="34"/>
  <c r="BQ129" i="34"/>
  <c r="BR129" i="34"/>
  <c r="BS129" i="34"/>
  <c r="BT129" i="34"/>
  <c r="BU129" i="34"/>
  <c r="BV129" i="34"/>
  <c r="BW129" i="34"/>
  <c r="BX129" i="34"/>
  <c r="BY129" i="34"/>
  <c r="BZ129" i="34"/>
  <c r="CA129" i="34"/>
  <c r="CB129" i="34"/>
  <c r="CC129" i="34"/>
  <c r="CD129" i="34"/>
  <c r="CE129" i="34"/>
  <c r="CF129" i="34"/>
  <c r="CG129" i="34"/>
  <c r="CH129" i="34"/>
  <c r="CI129" i="34"/>
  <c r="CJ129" i="34"/>
  <c r="CK129" i="34"/>
  <c r="CL129" i="34"/>
  <c r="CM129" i="34"/>
  <c r="CN129" i="34"/>
  <c r="CO129" i="34"/>
  <c r="CP129" i="34"/>
  <c r="CQ129" i="34"/>
  <c r="CR129" i="34"/>
  <c r="CS129" i="34"/>
  <c r="CT129" i="34"/>
  <c r="CU129" i="34"/>
  <c r="CV129" i="34"/>
  <c r="CW129" i="34"/>
  <c r="CX129" i="34"/>
  <c r="CY129" i="34"/>
  <c r="CZ129" i="34"/>
  <c r="DA129" i="34"/>
  <c r="DB129" i="34"/>
  <c r="DC129" i="34"/>
  <c r="DD129" i="34"/>
  <c r="DE129" i="34"/>
  <c r="DF129" i="34"/>
  <c r="C129" i="34"/>
  <c r="C125" i="34"/>
  <c r="ED29" i="34"/>
  <c r="ED30" i="34"/>
  <c r="ED31" i="34"/>
  <c r="ED32" i="34"/>
  <c r="ED33" i="34"/>
  <c r="ED34" i="34"/>
  <c r="ED35" i="34"/>
  <c r="ED36" i="34"/>
  <c r="ED37" i="34"/>
  <c r="ED38" i="34"/>
  <c r="ED39" i="34"/>
  <c r="ED40" i="34"/>
  <c r="ED41" i="34"/>
  <c r="ED42" i="34"/>
  <c r="ED43" i="34"/>
  <c r="ED44" i="34"/>
  <c r="ED45" i="34"/>
  <c r="ED46" i="34"/>
  <c r="ED47" i="34"/>
  <c r="ED48" i="34"/>
  <c r="ED49" i="34"/>
  <c r="ED50" i="34"/>
  <c r="ED51" i="34"/>
  <c r="ED52" i="34"/>
  <c r="ED53" i="34"/>
  <c r="ED54" i="34"/>
  <c r="ED55" i="34"/>
  <c r="ED56" i="34"/>
  <c r="ED57" i="34"/>
  <c r="ED58" i="34"/>
  <c r="ED59" i="34"/>
  <c r="ED60" i="34"/>
  <c r="ED61" i="34"/>
  <c r="ED62" i="34"/>
  <c r="ED63" i="34"/>
  <c r="ED64" i="34"/>
  <c r="ED65" i="34"/>
  <c r="ED66" i="34"/>
  <c r="ED67" i="34"/>
  <c r="ED68" i="34"/>
  <c r="ED69" i="34"/>
  <c r="ED70" i="34"/>
  <c r="ED71" i="34"/>
  <c r="ED72" i="34"/>
  <c r="ED73" i="34"/>
  <c r="ED74" i="34"/>
  <c r="ED75" i="34"/>
  <c r="ED76" i="34"/>
  <c r="ED77" i="34"/>
  <c r="ED78" i="34"/>
  <c r="ED79" i="34"/>
  <c r="ED80" i="34"/>
  <c r="ED81" i="34"/>
  <c r="ED82" i="34"/>
  <c r="ED83" i="34"/>
  <c r="ED84" i="34"/>
  <c r="ED85" i="34"/>
  <c r="ED86" i="34"/>
  <c r="ED87" i="34"/>
  <c r="ED88" i="34"/>
  <c r="ED89" i="34"/>
  <c r="ED90" i="34"/>
  <c r="ED91" i="34"/>
  <c r="ED92" i="34"/>
  <c r="ED93" i="34"/>
  <c r="ED94" i="34"/>
  <c r="ED95" i="34"/>
  <c r="ED96" i="34"/>
  <c r="ED97" i="34"/>
  <c r="ED98" i="34"/>
  <c r="ED99" i="34"/>
  <c r="ED100" i="34"/>
  <c r="ED101" i="34"/>
  <c r="ED102" i="34"/>
  <c r="ED103" i="34"/>
  <c r="ED104" i="34"/>
  <c r="ED105" i="34"/>
  <c r="ED106" i="34"/>
  <c r="ED107" i="34"/>
  <c r="ED108" i="34"/>
  <c r="ED109" i="34"/>
  <c r="ED110" i="34"/>
  <c r="ED111" i="34"/>
  <c r="ED112" i="34"/>
  <c r="ED5" i="34"/>
  <c r="ED6" i="34"/>
  <c r="ED7" i="34"/>
  <c r="ED8" i="34"/>
  <c r="ED9" i="34"/>
  <c r="ED10" i="34"/>
  <c r="ED11" i="34"/>
  <c r="ED12" i="34"/>
  <c r="ED13" i="34"/>
  <c r="ED14" i="34"/>
  <c r="ED15" i="34"/>
  <c r="ED16" i="34"/>
  <c r="ED17" i="34"/>
  <c r="ED18" i="34"/>
  <c r="ED19" i="34"/>
  <c r="ED20" i="34"/>
  <c r="ED21" i="34"/>
  <c r="ED22" i="34"/>
  <c r="ED23" i="34"/>
  <c r="ED24" i="34"/>
  <c r="ED25" i="34"/>
  <c r="ED26" i="34"/>
  <c r="ED27" i="34"/>
  <c r="ED28" i="34"/>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R18" i="5"/>
  <c r="R19" i="5"/>
  <c r="R20" i="5"/>
  <c r="R21" i="5"/>
  <c r="R22" i="5"/>
  <c r="R23" i="5"/>
  <c r="R24" i="5"/>
  <c r="E24" i="5" s="1"/>
  <c r="R25" i="5"/>
  <c r="R26" i="5"/>
  <c r="R27" i="5"/>
  <c r="R28" i="5"/>
  <c r="R29" i="5"/>
  <c r="R30" i="5"/>
  <c r="R31" i="5"/>
  <c r="R32" i="5"/>
  <c r="E32" i="5" s="1"/>
  <c r="R33" i="5"/>
  <c r="R34" i="5"/>
  <c r="R35" i="5"/>
  <c r="R36" i="5"/>
  <c r="R37" i="5"/>
  <c r="R38" i="5"/>
  <c r="R39" i="5"/>
  <c r="R40" i="5"/>
  <c r="E40" i="5" s="1"/>
  <c r="R41" i="5"/>
  <c r="R42" i="5"/>
  <c r="R43" i="5"/>
  <c r="R44" i="5"/>
  <c r="R45" i="5"/>
  <c r="R46" i="5"/>
  <c r="R47" i="5"/>
  <c r="R48" i="5"/>
  <c r="E48" i="5" s="1"/>
  <c r="R49" i="5"/>
  <c r="R50" i="5"/>
  <c r="R51" i="5"/>
  <c r="R52" i="5"/>
  <c r="R53" i="5"/>
  <c r="R54" i="5"/>
  <c r="R55" i="5"/>
  <c r="R56" i="5"/>
  <c r="E56" i="5" s="1"/>
  <c r="W56" i="5" s="1"/>
  <c r="R57" i="5"/>
  <c r="R58" i="5"/>
  <c r="R59" i="5"/>
  <c r="R60" i="5"/>
  <c r="R61" i="5"/>
  <c r="R62" i="5"/>
  <c r="R63" i="5"/>
  <c r="R64" i="5"/>
  <c r="E64" i="5" s="1"/>
  <c r="W64" i="5" s="1"/>
  <c r="R65" i="5"/>
  <c r="R66" i="5"/>
  <c r="R67" i="5"/>
  <c r="R68" i="5"/>
  <c r="R69" i="5"/>
  <c r="R70" i="5"/>
  <c r="R71" i="5"/>
  <c r="R72" i="5"/>
  <c r="E72" i="5" s="1"/>
  <c r="W72" i="5" s="1"/>
  <c r="R73" i="5"/>
  <c r="R74" i="5"/>
  <c r="R75" i="5"/>
  <c r="R76" i="5"/>
  <c r="R77" i="5"/>
  <c r="R78" i="5"/>
  <c r="R79" i="5"/>
  <c r="R80" i="5"/>
  <c r="E80" i="5" s="1"/>
  <c r="W80" i="5" s="1"/>
  <c r="R81" i="5"/>
  <c r="R82" i="5"/>
  <c r="R83" i="5"/>
  <c r="R84" i="5"/>
  <c r="R86" i="5"/>
  <c r="R87" i="5"/>
  <c r="R88" i="5"/>
  <c r="E88" i="5" s="1"/>
  <c r="W88" i="5" s="1"/>
  <c r="R89" i="5"/>
  <c r="R90" i="5"/>
  <c r="R91" i="5"/>
  <c r="R92" i="5"/>
  <c r="R93" i="5"/>
  <c r="R94" i="5"/>
  <c r="R95" i="5"/>
  <c r="R96" i="5"/>
  <c r="R97" i="5"/>
  <c r="R98" i="5"/>
  <c r="R99" i="5"/>
  <c r="R100" i="5"/>
  <c r="R101" i="5"/>
  <c r="R102" i="5"/>
  <c r="E102" i="5" s="1"/>
  <c r="W102" i="5" s="1"/>
  <c r="R103" i="5"/>
  <c r="R104" i="5"/>
  <c r="E104" i="5" s="1"/>
  <c r="W104" i="5" s="1"/>
  <c r="R105" i="5"/>
  <c r="E105" i="5" s="1"/>
  <c r="W105" i="5" s="1"/>
  <c r="R106" i="5"/>
  <c r="R107" i="5"/>
  <c r="R108" i="5"/>
  <c r="R109" i="5"/>
  <c r="R110" i="5"/>
  <c r="E110" i="5" s="1"/>
  <c r="W110" i="5" s="1"/>
  <c r="R111" i="5"/>
  <c r="R112" i="5"/>
  <c r="E112" i="5" s="1"/>
  <c r="W112" i="5" s="1"/>
  <c r="R113" i="5"/>
  <c r="E113" i="5" s="1"/>
  <c r="W113" i="5" s="1"/>
  <c r="R114" i="5"/>
  <c r="R115" i="5"/>
  <c r="R116" i="5"/>
  <c r="R117" i="5"/>
  <c r="R118" i="5"/>
  <c r="E118" i="5" s="1"/>
  <c r="W118" i="5" s="1"/>
  <c r="R119" i="5"/>
  <c r="R120" i="5"/>
  <c r="E120" i="5" s="1"/>
  <c r="W120" i="5" s="1"/>
  <c r="R121" i="5"/>
  <c r="E121" i="5" s="1"/>
  <c r="W121" i="5" s="1"/>
  <c r="R122" i="5"/>
  <c r="R123" i="5"/>
  <c r="E79" i="5" l="1"/>
  <c r="W79" i="5" s="1"/>
  <c r="E71" i="5"/>
  <c r="W71" i="5" s="1"/>
  <c r="E63" i="5"/>
  <c r="W63" i="5" s="1"/>
  <c r="E55" i="5"/>
  <c r="W55" i="5" s="1"/>
  <c r="E47" i="5"/>
  <c r="E111" i="5"/>
  <c r="W111" i="5" s="1"/>
  <c r="E103" i="5"/>
  <c r="W103" i="5" s="1"/>
  <c r="E78" i="5"/>
  <c r="W78" i="5" s="1"/>
  <c r="E70" i="5"/>
  <c r="W70" i="5" s="1"/>
  <c r="E62" i="5"/>
  <c r="W62" i="5" s="1"/>
  <c r="E54" i="5"/>
  <c r="W54" i="5" s="1"/>
  <c r="E46" i="5"/>
  <c r="E39" i="5"/>
  <c r="E31" i="5"/>
  <c r="E23" i="5"/>
  <c r="E38" i="5"/>
  <c r="E86" i="5"/>
  <c r="W86" i="5" s="1"/>
  <c r="E22" i="5"/>
  <c r="E30" i="5"/>
  <c r="E116" i="5"/>
  <c r="W116" i="5" s="1"/>
  <c r="E108" i="5"/>
  <c r="W108" i="5" s="1"/>
  <c r="E100" i="5"/>
  <c r="W100" i="5" s="1"/>
  <c r="E84" i="5"/>
  <c r="W84" i="5" s="1"/>
  <c r="E76" i="5"/>
  <c r="W76" i="5" s="1"/>
  <c r="E68" i="5"/>
  <c r="W68" i="5" s="1"/>
  <c r="E60" i="5"/>
  <c r="W60" i="5" s="1"/>
  <c r="E52" i="5"/>
  <c r="W52" i="5" s="1"/>
  <c r="E44" i="5"/>
  <c r="E36" i="5"/>
  <c r="E28" i="5"/>
  <c r="E20" i="5"/>
  <c r="E117" i="5"/>
  <c r="W117" i="5" s="1"/>
  <c r="E109" i="5"/>
  <c r="W109" i="5" s="1"/>
  <c r="E50" i="5"/>
  <c r="E122" i="5"/>
  <c r="W122" i="5" s="1"/>
  <c r="E106" i="5"/>
  <c r="W106" i="5" s="1"/>
  <c r="E98" i="5"/>
  <c r="W98" i="5" s="1"/>
  <c r="E101" i="5"/>
  <c r="W101" i="5" s="1"/>
  <c r="E75" i="5"/>
  <c r="W75" i="5" s="1"/>
  <c r="E51" i="5"/>
  <c r="E123" i="5"/>
  <c r="W123" i="5" s="1"/>
  <c r="E87" i="5"/>
  <c r="W87" i="5" s="1"/>
  <c r="E83" i="5"/>
  <c r="W83" i="5" s="1"/>
  <c r="E67" i="5"/>
  <c r="W67" i="5" s="1"/>
  <c r="E59" i="5"/>
  <c r="W59" i="5" s="1"/>
  <c r="E43" i="5"/>
  <c r="E35" i="5"/>
  <c r="E27" i="5"/>
  <c r="E82" i="5"/>
  <c r="W82" i="5" s="1"/>
  <c r="E74" i="5"/>
  <c r="W74" i="5" s="1"/>
  <c r="E66" i="5"/>
  <c r="W66" i="5" s="1"/>
  <c r="E58" i="5"/>
  <c r="W58" i="5" s="1"/>
  <c r="E42" i="5"/>
  <c r="E34" i="5"/>
  <c r="E26" i="5"/>
  <c r="E81" i="5"/>
  <c r="W81" i="5" s="1"/>
  <c r="E73" i="5"/>
  <c r="W73" i="5" s="1"/>
  <c r="E65" i="5"/>
  <c r="W65" i="5" s="1"/>
  <c r="E57" i="5"/>
  <c r="W57" i="5" s="1"/>
  <c r="E49" i="5"/>
  <c r="E41" i="5"/>
  <c r="E33" i="5"/>
  <c r="E25" i="5"/>
  <c r="E77" i="5"/>
  <c r="W77" i="5" s="1"/>
  <c r="E69" i="5"/>
  <c r="W69" i="5" s="1"/>
  <c r="E61" i="5"/>
  <c r="W61" i="5" s="1"/>
  <c r="E53" i="5"/>
  <c r="W53" i="5" s="1"/>
  <c r="E45" i="5"/>
  <c r="E37" i="5"/>
  <c r="E29" i="5"/>
  <c r="E21" i="5"/>
  <c r="E115" i="5"/>
  <c r="W115" i="5" s="1"/>
  <c r="E107" i="5"/>
  <c r="W107" i="5" s="1"/>
  <c r="E99" i="5"/>
  <c r="W99" i="5" s="1"/>
  <c r="E18" i="5"/>
  <c r="E89" i="5"/>
  <c r="W89" i="5" s="1"/>
  <c r="E114" i="5"/>
  <c r="W114" i="5" s="1"/>
  <c r="E19" i="5"/>
  <c r="E119" i="5"/>
  <c r="W119" i="5" s="1"/>
  <c r="I59" i="5"/>
  <c r="Y59" i="5" s="1"/>
  <c r="I60" i="5"/>
  <c r="Y60" i="5" s="1"/>
  <c r="I61" i="5"/>
  <c r="Y61" i="5" s="1"/>
  <c r="AB61" i="5" s="1"/>
  <c r="I67" i="5"/>
  <c r="Y67" i="5" s="1"/>
  <c r="I75" i="5"/>
  <c r="Y75" i="5" s="1"/>
  <c r="I76" i="5"/>
  <c r="Y76" i="5" s="1"/>
  <c r="I77" i="5"/>
  <c r="Y77" i="5" s="1"/>
  <c r="I83" i="5"/>
  <c r="Y83" i="5" s="1"/>
  <c r="I91" i="5"/>
  <c r="Y91" i="5" s="1"/>
  <c r="I92" i="5"/>
  <c r="Y92" i="5" s="1"/>
  <c r="I93" i="5"/>
  <c r="Y93" i="5" s="1"/>
  <c r="I99" i="5"/>
  <c r="Y99" i="5" s="1"/>
  <c r="I107" i="5"/>
  <c r="Y107" i="5" s="1"/>
  <c r="I108" i="5"/>
  <c r="Y108" i="5" s="1"/>
  <c r="AB108" i="5" s="1"/>
  <c r="I109" i="5"/>
  <c r="Y109" i="5" s="1"/>
  <c r="I115" i="5"/>
  <c r="Y115" i="5" s="1"/>
  <c r="I123" i="5"/>
  <c r="Y123" i="5" s="1"/>
  <c r="I23" i="5"/>
  <c r="Y23" i="5" s="1"/>
  <c r="I31" i="5"/>
  <c r="Y31" i="5" s="1"/>
  <c r="I44" i="5"/>
  <c r="Y44" i="5" s="1"/>
  <c r="J6" i="37"/>
  <c r="I17" i="5" s="1"/>
  <c r="J7" i="37"/>
  <c r="I18" i="5" s="1"/>
  <c r="Y18" i="5" s="1"/>
  <c r="J8" i="37"/>
  <c r="I19" i="5" s="1"/>
  <c r="Y19" i="5" s="1"/>
  <c r="J9" i="37"/>
  <c r="I20" i="5" s="1"/>
  <c r="Y20" i="5" s="1"/>
  <c r="J10" i="37"/>
  <c r="I21" i="5" s="1"/>
  <c r="Y21" i="5" s="1"/>
  <c r="J11" i="37"/>
  <c r="I22" i="5" s="1"/>
  <c r="Y22" i="5" s="1"/>
  <c r="J12" i="37"/>
  <c r="J13" i="37"/>
  <c r="I24" i="5" s="1"/>
  <c r="Y24" i="5" s="1"/>
  <c r="J14" i="37"/>
  <c r="I25" i="5" s="1"/>
  <c r="Y25" i="5" s="1"/>
  <c r="J15" i="37"/>
  <c r="I26" i="5" s="1"/>
  <c r="Y26" i="5" s="1"/>
  <c r="J16" i="37"/>
  <c r="I27" i="5" s="1"/>
  <c r="Y27" i="5" s="1"/>
  <c r="J17" i="37"/>
  <c r="I28" i="5" s="1"/>
  <c r="Y28" i="5" s="1"/>
  <c r="J18" i="37"/>
  <c r="I29" i="5" s="1"/>
  <c r="Y29" i="5" s="1"/>
  <c r="J19" i="37"/>
  <c r="I30" i="5" s="1"/>
  <c r="Y30" i="5" s="1"/>
  <c r="J20" i="37"/>
  <c r="J21" i="37"/>
  <c r="I32" i="5" s="1"/>
  <c r="Y32" i="5" s="1"/>
  <c r="J22" i="37"/>
  <c r="I33" i="5" s="1"/>
  <c r="Y33" i="5" s="1"/>
  <c r="J23" i="37"/>
  <c r="I34" i="5" s="1"/>
  <c r="Y34" i="5" s="1"/>
  <c r="J24" i="37"/>
  <c r="I35" i="5" s="1"/>
  <c r="Y35" i="5" s="1"/>
  <c r="J25" i="37"/>
  <c r="I36" i="5" s="1"/>
  <c r="Y36" i="5" s="1"/>
  <c r="J26" i="37"/>
  <c r="I37" i="5" s="1"/>
  <c r="Y37" i="5" s="1"/>
  <c r="J27" i="37"/>
  <c r="I38" i="5" s="1"/>
  <c r="Y38" i="5" s="1"/>
  <c r="J28" i="37"/>
  <c r="I39" i="5" s="1"/>
  <c r="Y39" i="5" s="1"/>
  <c r="J29" i="37"/>
  <c r="I40" i="5" s="1"/>
  <c r="Y40" i="5" s="1"/>
  <c r="J30" i="37"/>
  <c r="I41" i="5" s="1"/>
  <c r="Y41" i="5" s="1"/>
  <c r="J31" i="37"/>
  <c r="I42" i="5" s="1"/>
  <c r="Y42" i="5" s="1"/>
  <c r="J32" i="37"/>
  <c r="I43" i="5" s="1"/>
  <c r="Y43" i="5" s="1"/>
  <c r="J33" i="37"/>
  <c r="J34" i="37"/>
  <c r="I45" i="5" s="1"/>
  <c r="Y45" i="5" s="1"/>
  <c r="J35" i="37"/>
  <c r="I46" i="5" s="1"/>
  <c r="Y46" i="5" s="1"/>
  <c r="J36" i="37"/>
  <c r="I47" i="5" s="1"/>
  <c r="Y47" i="5" s="1"/>
  <c r="J37" i="37"/>
  <c r="I48" i="5" s="1"/>
  <c r="Y48" i="5" s="1"/>
  <c r="J38" i="37"/>
  <c r="I49" i="5" s="1"/>
  <c r="Y49" i="5" s="1"/>
  <c r="J39" i="37"/>
  <c r="I50" i="5" s="1"/>
  <c r="Y50" i="5" s="1"/>
  <c r="J40" i="37"/>
  <c r="I51" i="5" s="1"/>
  <c r="Y51" i="5" s="1"/>
  <c r="J41" i="37"/>
  <c r="I52" i="5" s="1"/>
  <c r="Y52" i="5" s="1"/>
  <c r="AB52" i="5" s="1"/>
  <c r="J42" i="37"/>
  <c r="I53" i="5" s="1"/>
  <c r="Y53" i="5" s="1"/>
  <c r="J43" i="37"/>
  <c r="I54" i="5" s="1"/>
  <c r="Y54" i="5" s="1"/>
  <c r="AB54" i="5" s="1"/>
  <c r="J44" i="37"/>
  <c r="I55" i="5" s="1"/>
  <c r="Y55" i="5" s="1"/>
  <c r="J45" i="37"/>
  <c r="I56" i="5" s="1"/>
  <c r="Y56" i="5" s="1"/>
  <c r="AB56" i="5" s="1"/>
  <c r="J46" i="37"/>
  <c r="I57" i="5" s="1"/>
  <c r="Y57" i="5" s="1"/>
  <c r="AB57" i="5" s="1"/>
  <c r="J47" i="37"/>
  <c r="I58" i="5" s="1"/>
  <c r="Y58" i="5" s="1"/>
  <c r="J48" i="37"/>
  <c r="J49" i="37"/>
  <c r="J50" i="37"/>
  <c r="J51" i="37"/>
  <c r="I62" i="5" s="1"/>
  <c r="Y62" i="5" s="1"/>
  <c r="AB62" i="5" s="1"/>
  <c r="J52" i="37"/>
  <c r="I63" i="5" s="1"/>
  <c r="Y63" i="5" s="1"/>
  <c r="AB63" i="5" s="1"/>
  <c r="J53" i="37"/>
  <c r="I64" i="5" s="1"/>
  <c r="Y64" i="5" s="1"/>
  <c r="AB64" i="5" s="1"/>
  <c r="J54" i="37"/>
  <c r="I65" i="5" s="1"/>
  <c r="Y65" i="5" s="1"/>
  <c r="J55" i="37"/>
  <c r="I66" i="5" s="1"/>
  <c r="Y66" i="5" s="1"/>
  <c r="AB66" i="5" s="1"/>
  <c r="J56" i="37"/>
  <c r="J57" i="37"/>
  <c r="I68" i="5" s="1"/>
  <c r="Y68" i="5" s="1"/>
  <c r="J58" i="37"/>
  <c r="I69" i="5" s="1"/>
  <c r="Y69" i="5" s="1"/>
  <c r="J59" i="37"/>
  <c r="I70" i="5" s="1"/>
  <c r="Y70" i="5" s="1"/>
  <c r="AB70" i="5" s="1"/>
  <c r="J60" i="37"/>
  <c r="I71" i="5" s="1"/>
  <c r="Y71" i="5" s="1"/>
  <c r="AB71" i="5" s="1"/>
  <c r="J61" i="37"/>
  <c r="I72" i="5" s="1"/>
  <c r="Y72" i="5" s="1"/>
  <c r="AB72" i="5" s="1"/>
  <c r="J62" i="37"/>
  <c r="I73" i="5" s="1"/>
  <c r="Y73" i="5" s="1"/>
  <c r="J63" i="37"/>
  <c r="I74" i="5" s="1"/>
  <c r="Y74" i="5" s="1"/>
  <c r="J64" i="37"/>
  <c r="J65" i="37"/>
  <c r="J66" i="37"/>
  <c r="J67" i="37"/>
  <c r="I78" i="5" s="1"/>
  <c r="Y78" i="5" s="1"/>
  <c r="AB78" i="5" s="1"/>
  <c r="J68" i="37"/>
  <c r="I79" i="5" s="1"/>
  <c r="Y79" i="5" s="1"/>
  <c r="J69" i="37"/>
  <c r="I80" i="5" s="1"/>
  <c r="Y80" i="5" s="1"/>
  <c r="AB80" i="5" s="1"/>
  <c r="J70" i="37"/>
  <c r="I81" i="5" s="1"/>
  <c r="Y81" i="5" s="1"/>
  <c r="J71" i="37"/>
  <c r="I82" i="5" s="1"/>
  <c r="Y82" i="5" s="1"/>
  <c r="J72" i="37"/>
  <c r="J73" i="37"/>
  <c r="I84" i="5" s="1"/>
  <c r="Y84" i="5" s="1"/>
  <c r="AB84" i="5" s="1"/>
  <c r="J74" i="37"/>
  <c r="I85" i="5" s="1"/>
  <c r="Y85" i="5" s="1"/>
  <c r="J75" i="37"/>
  <c r="I86" i="5" s="1"/>
  <c r="Y86" i="5" s="1"/>
  <c r="J76" i="37"/>
  <c r="I87" i="5" s="1"/>
  <c r="Y87" i="5" s="1"/>
  <c r="J77" i="37"/>
  <c r="I88" i="5" s="1"/>
  <c r="Y88" i="5" s="1"/>
  <c r="AB88" i="5" s="1"/>
  <c r="J78" i="37"/>
  <c r="I89" i="5" s="1"/>
  <c r="Y89" i="5" s="1"/>
  <c r="AB89" i="5" s="1"/>
  <c r="J79" i="37"/>
  <c r="I90" i="5" s="1"/>
  <c r="Y90" i="5" s="1"/>
  <c r="J80" i="37"/>
  <c r="J81" i="37"/>
  <c r="J82" i="37"/>
  <c r="J83" i="37"/>
  <c r="I94" i="5" s="1"/>
  <c r="Y94" i="5" s="1"/>
  <c r="J84" i="37"/>
  <c r="I95" i="5" s="1"/>
  <c r="Y95" i="5" s="1"/>
  <c r="J85" i="37"/>
  <c r="I96" i="5" s="1"/>
  <c r="Y96" i="5" s="1"/>
  <c r="J86" i="37"/>
  <c r="I97" i="5" s="1"/>
  <c r="Y97" i="5" s="1"/>
  <c r="J87" i="37"/>
  <c r="I98" i="5" s="1"/>
  <c r="Y98" i="5" s="1"/>
  <c r="J88" i="37"/>
  <c r="J89" i="37"/>
  <c r="I100" i="5" s="1"/>
  <c r="Y100" i="5" s="1"/>
  <c r="J90" i="37"/>
  <c r="I101" i="5" s="1"/>
  <c r="Y101" i="5" s="1"/>
  <c r="J91" i="37"/>
  <c r="I102" i="5" s="1"/>
  <c r="Y102" i="5" s="1"/>
  <c r="AB102" i="5" s="1"/>
  <c r="J92" i="37"/>
  <c r="I103" i="5" s="1"/>
  <c r="Y103" i="5" s="1"/>
  <c r="J93" i="37"/>
  <c r="I104" i="5" s="1"/>
  <c r="Y104" i="5" s="1"/>
  <c r="AB104" i="5" s="1"/>
  <c r="J94" i="37"/>
  <c r="I105" i="5" s="1"/>
  <c r="Y105" i="5" s="1"/>
  <c r="AB105" i="5" s="1"/>
  <c r="J95" i="37"/>
  <c r="I106" i="5" s="1"/>
  <c r="Y106" i="5" s="1"/>
  <c r="J96" i="37"/>
  <c r="J97" i="37"/>
  <c r="J98" i="37"/>
  <c r="J99" i="37"/>
  <c r="I110" i="5" s="1"/>
  <c r="Y110" i="5" s="1"/>
  <c r="AB110" i="5" s="1"/>
  <c r="J100" i="37"/>
  <c r="I111" i="5" s="1"/>
  <c r="Y111" i="5" s="1"/>
  <c r="J101" i="37"/>
  <c r="I112" i="5" s="1"/>
  <c r="Y112" i="5" s="1"/>
  <c r="AB112" i="5" s="1"/>
  <c r="J102" i="37"/>
  <c r="I113" i="5" s="1"/>
  <c r="Y113" i="5" s="1"/>
  <c r="AB113" i="5" s="1"/>
  <c r="J103" i="37"/>
  <c r="I114" i="5" s="1"/>
  <c r="Y114" i="5" s="1"/>
  <c r="AB114" i="5" s="1"/>
  <c r="J104" i="37"/>
  <c r="J105" i="37"/>
  <c r="I116" i="5" s="1"/>
  <c r="Y116" i="5" s="1"/>
  <c r="J106" i="37"/>
  <c r="I117" i="5" s="1"/>
  <c r="Y117" i="5" s="1"/>
  <c r="AB117" i="5" s="1"/>
  <c r="J107" i="37"/>
  <c r="I118" i="5" s="1"/>
  <c r="Y118" i="5" s="1"/>
  <c r="AB118" i="5" s="1"/>
  <c r="J108" i="37"/>
  <c r="I119" i="5" s="1"/>
  <c r="Y119" i="5" s="1"/>
  <c r="J109" i="37"/>
  <c r="I120" i="5" s="1"/>
  <c r="Y120" i="5" s="1"/>
  <c r="AB120" i="5" s="1"/>
  <c r="J110" i="37"/>
  <c r="I121" i="5" s="1"/>
  <c r="Y121" i="5" s="1"/>
  <c r="AB121" i="5" s="1"/>
  <c r="J111" i="37"/>
  <c r="I122" i="5" s="1"/>
  <c r="Y122" i="5" s="1"/>
  <c r="J112" i="37"/>
  <c r="J5" i="37"/>
  <c r="I16" i="5" s="1"/>
  <c r="H6" i="37"/>
  <c r="AT17" i="5" s="1"/>
  <c r="H7" i="37"/>
  <c r="AT18" i="5" s="1"/>
  <c r="H8" i="37"/>
  <c r="AT19" i="5" s="1"/>
  <c r="H9" i="37"/>
  <c r="AT20" i="5" s="1"/>
  <c r="H10" i="37"/>
  <c r="AT21" i="5" s="1"/>
  <c r="H11" i="37"/>
  <c r="AT22" i="5" s="1"/>
  <c r="H12" i="37"/>
  <c r="AT23" i="5" s="1"/>
  <c r="H13" i="37"/>
  <c r="AT24" i="5" s="1"/>
  <c r="H14" i="37"/>
  <c r="AT25" i="5" s="1"/>
  <c r="H15" i="37"/>
  <c r="AT26" i="5" s="1"/>
  <c r="H16" i="37"/>
  <c r="AT27" i="5" s="1"/>
  <c r="H17" i="37"/>
  <c r="AT28" i="5" s="1"/>
  <c r="H18" i="37"/>
  <c r="AT29" i="5" s="1"/>
  <c r="H19" i="37"/>
  <c r="AT30" i="5" s="1"/>
  <c r="H20" i="37"/>
  <c r="AT31" i="5" s="1"/>
  <c r="H21" i="37"/>
  <c r="AT32" i="5" s="1"/>
  <c r="H22" i="37"/>
  <c r="AT33" i="5" s="1"/>
  <c r="H23" i="37"/>
  <c r="AT34" i="5" s="1"/>
  <c r="H24" i="37"/>
  <c r="AT35" i="5" s="1"/>
  <c r="H25" i="37"/>
  <c r="AT36" i="5" s="1"/>
  <c r="H26" i="37"/>
  <c r="AT37" i="5" s="1"/>
  <c r="H27" i="37"/>
  <c r="AT38" i="5" s="1"/>
  <c r="H28" i="37"/>
  <c r="AT39" i="5" s="1"/>
  <c r="H29" i="37"/>
  <c r="AT40" i="5" s="1"/>
  <c r="H30" i="37"/>
  <c r="AT41" i="5" s="1"/>
  <c r="H31" i="37"/>
  <c r="AT42" i="5" s="1"/>
  <c r="H32" i="37"/>
  <c r="AT43" i="5" s="1"/>
  <c r="H33" i="37"/>
  <c r="AT44" i="5" s="1"/>
  <c r="H34" i="37"/>
  <c r="AT45" i="5" s="1"/>
  <c r="H35" i="37"/>
  <c r="AT46" i="5" s="1"/>
  <c r="H36" i="37"/>
  <c r="AT47" i="5" s="1"/>
  <c r="H37" i="37"/>
  <c r="AT48" i="5" s="1"/>
  <c r="H38" i="37"/>
  <c r="AT49" i="5" s="1"/>
  <c r="H39" i="37"/>
  <c r="AT50" i="5" s="1"/>
  <c r="H40" i="37"/>
  <c r="AT51" i="5" s="1"/>
  <c r="H41" i="37"/>
  <c r="AT52" i="5" s="1"/>
  <c r="H42" i="37"/>
  <c r="AT53" i="5" s="1"/>
  <c r="H43" i="37"/>
  <c r="AT54" i="5" s="1"/>
  <c r="H44" i="37"/>
  <c r="AT55" i="5" s="1"/>
  <c r="H45" i="37"/>
  <c r="AT56" i="5" s="1"/>
  <c r="H46" i="37"/>
  <c r="AT57" i="5" s="1"/>
  <c r="H47" i="37"/>
  <c r="AT58" i="5" s="1"/>
  <c r="H48" i="37"/>
  <c r="AT59" i="5" s="1"/>
  <c r="H49" i="37"/>
  <c r="AT60" i="5" s="1"/>
  <c r="H50" i="37"/>
  <c r="AT61" i="5" s="1"/>
  <c r="H51" i="37"/>
  <c r="AT62" i="5" s="1"/>
  <c r="H52" i="37"/>
  <c r="AT63" i="5" s="1"/>
  <c r="H53" i="37"/>
  <c r="AT64" i="5" s="1"/>
  <c r="H54" i="37"/>
  <c r="AT65" i="5" s="1"/>
  <c r="H55" i="37"/>
  <c r="AT66" i="5" s="1"/>
  <c r="H56" i="37"/>
  <c r="AT67" i="5" s="1"/>
  <c r="H57" i="37"/>
  <c r="AT68" i="5" s="1"/>
  <c r="H58" i="37"/>
  <c r="AT69" i="5" s="1"/>
  <c r="H59" i="37"/>
  <c r="AT70" i="5" s="1"/>
  <c r="H60" i="37"/>
  <c r="AT71" i="5" s="1"/>
  <c r="H61" i="37"/>
  <c r="AT72" i="5" s="1"/>
  <c r="H62" i="37"/>
  <c r="AT73" i="5" s="1"/>
  <c r="H63" i="37"/>
  <c r="AT74" i="5" s="1"/>
  <c r="H64" i="37"/>
  <c r="AT75" i="5" s="1"/>
  <c r="H65" i="37"/>
  <c r="AT76" i="5" s="1"/>
  <c r="H66" i="37"/>
  <c r="AT77" i="5" s="1"/>
  <c r="H67" i="37"/>
  <c r="AT78" i="5" s="1"/>
  <c r="H68" i="37"/>
  <c r="AT79" i="5" s="1"/>
  <c r="H69" i="37"/>
  <c r="AT80" i="5" s="1"/>
  <c r="H70" i="37"/>
  <c r="AT81" i="5" s="1"/>
  <c r="H71" i="37"/>
  <c r="AT82" i="5" s="1"/>
  <c r="H72" i="37"/>
  <c r="AT83" i="5" s="1"/>
  <c r="H73" i="37"/>
  <c r="AT84" i="5" s="1"/>
  <c r="H74" i="37"/>
  <c r="AT85" i="5" s="1"/>
  <c r="H75" i="37"/>
  <c r="AT86" i="5" s="1"/>
  <c r="H76" i="37"/>
  <c r="AT87" i="5" s="1"/>
  <c r="H77" i="37"/>
  <c r="AT88" i="5" s="1"/>
  <c r="H78" i="37"/>
  <c r="AT89" i="5" s="1"/>
  <c r="H79" i="37"/>
  <c r="AT90" i="5" s="1"/>
  <c r="H80" i="37"/>
  <c r="AT91" i="5" s="1"/>
  <c r="H81" i="37"/>
  <c r="AT92" i="5" s="1"/>
  <c r="H82" i="37"/>
  <c r="AT93" i="5" s="1"/>
  <c r="H83" i="37"/>
  <c r="AT94" i="5" s="1"/>
  <c r="H84" i="37"/>
  <c r="AT95" i="5" s="1"/>
  <c r="H85" i="37"/>
  <c r="AT96" i="5" s="1"/>
  <c r="H86" i="37"/>
  <c r="AT97" i="5" s="1"/>
  <c r="H87" i="37"/>
  <c r="AT98" i="5" s="1"/>
  <c r="H88" i="37"/>
  <c r="AT99" i="5" s="1"/>
  <c r="H89" i="37"/>
  <c r="AT100" i="5" s="1"/>
  <c r="H90" i="37"/>
  <c r="AT101" i="5" s="1"/>
  <c r="H91" i="37"/>
  <c r="AT102" i="5" s="1"/>
  <c r="H92" i="37"/>
  <c r="AT103" i="5" s="1"/>
  <c r="H93" i="37"/>
  <c r="AT104" i="5" s="1"/>
  <c r="H94" i="37"/>
  <c r="AT105" i="5" s="1"/>
  <c r="H95" i="37"/>
  <c r="AT106" i="5" s="1"/>
  <c r="H96" i="37"/>
  <c r="AT107" i="5" s="1"/>
  <c r="H97" i="37"/>
  <c r="AT108" i="5" s="1"/>
  <c r="H98" i="37"/>
  <c r="AT109" i="5" s="1"/>
  <c r="H99" i="37"/>
  <c r="AT110" i="5" s="1"/>
  <c r="H100" i="37"/>
  <c r="AT111" i="5" s="1"/>
  <c r="H101" i="37"/>
  <c r="AT112" i="5" s="1"/>
  <c r="H102" i="37"/>
  <c r="AT113" i="5" s="1"/>
  <c r="H103" i="37"/>
  <c r="AT114" i="5" s="1"/>
  <c r="H104" i="37"/>
  <c r="AT115" i="5" s="1"/>
  <c r="H105" i="37"/>
  <c r="AT116" i="5" s="1"/>
  <c r="H106" i="37"/>
  <c r="AT117" i="5" s="1"/>
  <c r="H107" i="37"/>
  <c r="AT118" i="5" s="1"/>
  <c r="H108" i="37"/>
  <c r="AT119" i="5" s="1"/>
  <c r="H109" i="37"/>
  <c r="AT120" i="5" s="1"/>
  <c r="H110" i="37"/>
  <c r="AT121" i="5" s="1"/>
  <c r="H111" i="37"/>
  <c r="AT122" i="5" s="1"/>
  <c r="H112" i="37"/>
  <c r="AT123" i="5" s="1"/>
  <c r="H5" i="37"/>
  <c r="AT16" i="5" s="1"/>
  <c r="F5" i="37" a="1"/>
  <c r="F12" i="37" s="1"/>
  <c r="AL23" i="5" s="1"/>
  <c r="D5" i="37" a="1"/>
  <c r="D5" i="37" s="1"/>
  <c r="AB86" i="5" l="1"/>
  <c r="AB111" i="5"/>
  <c r="AB103" i="5"/>
  <c r="AB79" i="5"/>
  <c r="AB55" i="5"/>
  <c r="C44" i="28" s="1"/>
  <c r="AB100" i="5"/>
  <c r="BL100" i="5" s="1"/>
  <c r="P89" i="28" s="1"/>
  <c r="AT124" i="5"/>
  <c r="AB73" i="5"/>
  <c r="BD73" i="5" s="1"/>
  <c r="H62" i="28" s="1"/>
  <c r="AB65" i="5"/>
  <c r="BD65" i="5" s="1"/>
  <c r="H54" i="28" s="1"/>
  <c r="AB107" i="5"/>
  <c r="BH107" i="5" s="1"/>
  <c r="L96" i="28" s="1"/>
  <c r="AB123" i="5"/>
  <c r="BH123" i="5" s="1"/>
  <c r="L112" i="28" s="1"/>
  <c r="AB68" i="5"/>
  <c r="BP68" i="5" s="1"/>
  <c r="T57" i="28" s="1"/>
  <c r="AB69" i="5"/>
  <c r="C58" i="28" s="1"/>
  <c r="AB116" i="5"/>
  <c r="BL116" i="5" s="1"/>
  <c r="P105" i="28" s="1"/>
  <c r="AB109" i="5"/>
  <c r="C98" i="28" s="1"/>
  <c r="AB60" i="5"/>
  <c r="C49" i="28" s="1"/>
  <c r="AB106" i="5"/>
  <c r="BL106" i="5" s="1"/>
  <c r="P95" i="28" s="1"/>
  <c r="AB82" i="5"/>
  <c r="C71" i="28" s="1"/>
  <c r="AB76" i="5"/>
  <c r="BL76" i="5" s="1"/>
  <c r="P65" i="28" s="1"/>
  <c r="AB75" i="5"/>
  <c r="BD75" i="5" s="1"/>
  <c r="H64" i="28" s="1"/>
  <c r="AB101" i="5"/>
  <c r="C90" i="28" s="1"/>
  <c r="AB59" i="5"/>
  <c r="C48" i="28" s="1"/>
  <c r="AB115" i="5"/>
  <c r="BP115" i="5" s="1"/>
  <c r="T104" i="28" s="1"/>
  <c r="AB122" i="5"/>
  <c r="BH122" i="5" s="1"/>
  <c r="L111" i="28" s="1"/>
  <c r="AB98" i="5"/>
  <c r="BL98" i="5" s="1"/>
  <c r="P87" i="28" s="1"/>
  <c r="AB74" i="5"/>
  <c r="BH74" i="5" s="1"/>
  <c r="L63" i="28" s="1"/>
  <c r="AB99" i="5"/>
  <c r="BL99" i="5" s="1"/>
  <c r="P88" i="28" s="1"/>
  <c r="AB87" i="5"/>
  <c r="AB58" i="5"/>
  <c r="BL58" i="5" s="1"/>
  <c r="P47" i="28" s="1"/>
  <c r="AB67" i="5"/>
  <c r="BH67" i="5" s="1"/>
  <c r="L56" i="28" s="1"/>
  <c r="AB53" i="5"/>
  <c r="BD53" i="5" s="1"/>
  <c r="H42" i="28" s="1"/>
  <c r="AB83" i="5"/>
  <c r="BD83" i="5" s="1"/>
  <c r="H72" i="28" s="1"/>
  <c r="AB77" i="5"/>
  <c r="BH77" i="5" s="1"/>
  <c r="L66" i="28" s="1"/>
  <c r="AB81" i="5"/>
  <c r="C70" i="28" s="1"/>
  <c r="C107" i="28"/>
  <c r="BP118" i="5"/>
  <c r="T107" i="28" s="1"/>
  <c r="BH118" i="5"/>
  <c r="L107" i="28" s="1"/>
  <c r="BL118" i="5"/>
  <c r="P107" i="28" s="1"/>
  <c r="BD118" i="5"/>
  <c r="H107" i="28" s="1"/>
  <c r="C91" i="28"/>
  <c r="BD102" i="5"/>
  <c r="H91" i="28" s="1"/>
  <c r="BP102" i="5"/>
  <c r="T91" i="28" s="1"/>
  <c r="BL102" i="5"/>
  <c r="P91" i="28" s="1"/>
  <c r="BH102" i="5"/>
  <c r="L91" i="28" s="1"/>
  <c r="C75" i="28"/>
  <c r="BD86" i="5"/>
  <c r="H75" i="28" s="1"/>
  <c r="BP86" i="5"/>
  <c r="T75" i="28" s="1"/>
  <c r="BH86" i="5"/>
  <c r="L75" i="28" s="1"/>
  <c r="BL86" i="5"/>
  <c r="P75" i="28" s="1"/>
  <c r="C59" i="28"/>
  <c r="BL70" i="5"/>
  <c r="P59" i="28" s="1"/>
  <c r="BD70" i="5"/>
  <c r="H59" i="28" s="1"/>
  <c r="BP70" i="5"/>
  <c r="T59" i="28" s="1"/>
  <c r="BH70" i="5"/>
  <c r="L59" i="28" s="1"/>
  <c r="C43" i="28"/>
  <c r="BD54" i="5"/>
  <c r="H43" i="28" s="1"/>
  <c r="BL54" i="5"/>
  <c r="P43" i="28" s="1"/>
  <c r="BP54" i="5"/>
  <c r="T43" i="28" s="1"/>
  <c r="BH54" i="5"/>
  <c r="L43" i="28" s="1"/>
  <c r="C106" i="28"/>
  <c r="BH117" i="5"/>
  <c r="L106" i="28" s="1"/>
  <c r="BD117" i="5"/>
  <c r="H106" i="28" s="1"/>
  <c r="BP117" i="5"/>
  <c r="T106" i="28" s="1"/>
  <c r="BL117" i="5"/>
  <c r="P106" i="28" s="1"/>
  <c r="C112" i="28"/>
  <c r="BD123" i="5"/>
  <c r="H112" i="28" s="1"/>
  <c r="BP123" i="5"/>
  <c r="T112" i="28" s="1"/>
  <c r="C89" i="28"/>
  <c r="BH100" i="5"/>
  <c r="L89" i="28" s="1"/>
  <c r="BD100" i="5"/>
  <c r="H89" i="28" s="1"/>
  <c r="C73" i="28"/>
  <c r="BP84" i="5"/>
  <c r="T73" i="28" s="1"/>
  <c r="BH84" i="5"/>
  <c r="L73" i="28" s="1"/>
  <c r="BL84" i="5"/>
  <c r="P73" i="28" s="1"/>
  <c r="BD84" i="5"/>
  <c r="H73" i="28" s="1"/>
  <c r="C57" i="28"/>
  <c r="BH68" i="5"/>
  <c r="L57" i="28" s="1"/>
  <c r="BD68" i="5"/>
  <c r="H57" i="28" s="1"/>
  <c r="BL68" i="5"/>
  <c r="P57" i="28" s="1"/>
  <c r="C41" i="28"/>
  <c r="BP52" i="5"/>
  <c r="T41" i="28" s="1"/>
  <c r="BH52" i="5"/>
  <c r="L41" i="28" s="1"/>
  <c r="BL52" i="5"/>
  <c r="P41" i="28" s="1"/>
  <c r="BD52" i="5"/>
  <c r="H41" i="28" s="1"/>
  <c r="C99" i="28"/>
  <c r="BD110" i="5"/>
  <c r="H99" i="28" s="1"/>
  <c r="BP110" i="5"/>
  <c r="T99" i="28" s="1"/>
  <c r="BH110" i="5"/>
  <c r="L99" i="28" s="1"/>
  <c r="BL110" i="5"/>
  <c r="P99" i="28" s="1"/>
  <c r="C67" i="28"/>
  <c r="BD78" i="5"/>
  <c r="H67" i="28" s="1"/>
  <c r="BP78" i="5"/>
  <c r="T67" i="28" s="1"/>
  <c r="BH78" i="5"/>
  <c r="L67" i="28" s="1"/>
  <c r="BL78" i="5"/>
  <c r="P67" i="28" s="1"/>
  <c r="C51" i="28"/>
  <c r="BD62" i="5"/>
  <c r="H51" i="28" s="1"/>
  <c r="BP62" i="5"/>
  <c r="T51" i="28" s="1"/>
  <c r="BL62" i="5"/>
  <c r="P51" i="28" s="1"/>
  <c r="BH62" i="5"/>
  <c r="L51" i="28" s="1"/>
  <c r="BH101" i="5"/>
  <c r="L90" i="28" s="1"/>
  <c r="C66" i="28"/>
  <c r="BD77" i="5"/>
  <c r="H66" i="28" s="1"/>
  <c r="BL77" i="5"/>
  <c r="P66" i="28" s="1"/>
  <c r="C87" i="28"/>
  <c r="BH98" i="5"/>
  <c r="L87" i="28" s="1"/>
  <c r="BP98" i="5"/>
  <c r="T87" i="28" s="1"/>
  <c r="C65" i="28"/>
  <c r="BP76" i="5"/>
  <c r="T65" i="28" s="1"/>
  <c r="BH76" i="5"/>
  <c r="L65" i="28" s="1"/>
  <c r="BD76" i="5"/>
  <c r="H65" i="28" s="1"/>
  <c r="C94" i="28"/>
  <c r="BL105" i="5"/>
  <c r="P94" i="28" s="1"/>
  <c r="BD105" i="5"/>
  <c r="H94" i="28" s="1"/>
  <c r="BP105" i="5"/>
  <c r="T94" i="28" s="1"/>
  <c r="BH105" i="5"/>
  <c r="L94" i="28" s="1"/>
  <c r="C78" i="28"/>
  <c r="BL89" i="5"/>
  <c r="P78" i="28" s="1"/>
  <c r="BH89" i="5"/>
  <c r="L78" i="28" s="1"/>
  <c r="BD89" i="5"/>
  <c r="H78" i="28" s="1"/>
  <c r="BP89" i="5"/>
  <c r="T78" i="28" s="1"/>
  <c r="BH81" i="5"/>
  <c r="L70" i="28" s="1"/>
  <c r="BL73" i="5"/>
  <c r="P62" i="28" s="1"/>
  <c r="BH73" i="5"/>
  <c r="L62" i="28" s="1"/>
  <c r="C54" i="28"/>
  <c r="BH65" i="5"/>
  <c r="L54" i="28" s="1"/>
  <c r="BL65" i="5"/>
  <c r="P54" i="28" s="1"/>
  <c r="BP65" i="5"/>
  <c r="T54" i="28" s="1"/>
  <c r="C46" i="28"/>
  <c r="BH57" i="5"/>
  <c r="L46" i="28" s="1"/>
  <c r="BL57" i="5"/>
  <c r="P46" i="28" s="1"/>
  <c r="BD57" i="5"/>
  <c r="H46" i="28" s="1"/>
  <c r="BP57" i="5"/>
  <c r="T46" i="28" s="1"/>
  <c r="BD107" i="5"/>
  <c r="H96" i="28" s="1"/>
  <c r="C64" i="28"/>
  <c r="BH75" i="5"/>
  <c r="L64" i="28" s="1"/>
  <c r="BP75" i="5"/>
  <c r="T64" i="28" s="1"/>
  <c r="BL75" i="5"/>
  <c r="P64" i="28" s="1"/>
  <c r="C97" i="28"/>
  <c r="BH108" i="5"/>
  <c r="L97" i="28" s="1"/>
  <c r="BP108" i="5"/>
  <c r="T97" i="28" s="1"/>
  <c r="BL108" i="5"/>
  <c r="P97" i="28" s="1"/>
  <c r="BD108" i="5"/>
  <c r="H97" i="28" s="1"/>
  <c r="C110" i="28"/>
  <c r="BL121" i="5"/>
  <c r="P110" i="28" s="1"/>
  <c r="BD121" i="5"/>
  <c r="H110" i="28" s="1"/>
  <c r="BP121" i="5"/>
  <c r="T110" i="28" s="1"/>
  <c r="BH121" i="5"/>
  <c r="L110" i="28" s="1"/>
  <c r="C101" i="28"/>
  <c r="BL112" i="5"/>
  <c r="P101" i="28" s="1"/>
  <c r="BD112" i="5"/>
  <c r="H101" i="28" s="1"/>
  <c r="BP112" i="5"/>
  <c r="T101" i="28" s="1"/>
  <c r="BH112" i="5"/>
  <c r="L101" i="28" s="1"/>
  <c r="C93" i="28"/>
  <c r="BL104" i="5"/>
  <c r="P93" i="28" s="1"/>
  <c r="BD104" i="5"/>
  <c r="H93" i="28" s="1"/>
  <c r="BP104" i="5"/>
  <c r="T93" i="28" s="1"/>
  <c r="BH104" i="5"/>
  <c r="L93" i="28" s="1"/>
  <c r="C77" i="28"/>
  <c r="BL88" i="5"/>
  <c r="P77" i="28" s="1"/>
  <c r="BD88" i="5"/>
  <c r="H77" i="28" s="1"/>
  <c r="BP88" i="5"/>
  <c r="T77" i="28" s="1"/>
  <c r="BH88" i="5"/>
  <c r="L77" i="28" s="1"/>
  <c r="C69" i="28"/>
  <c r="BL80" i="5"/>
  <c r="P69" i="28" s="1"/>
  <c r="BD80" i="5"/>
  <c r="H69" i="28" s="1"/>
  <c r="BP80" i="5"/>
  <c r="T69" i="28" s="1"/>
  <c r="BH80" i="5"/>
  <c r="L69" i="28" s="1"/>
  <c r="C61" i="28"/>
  <c r="BH72" i="5"/>
  <c r="L61" i="28" s="1"/>
  <c r="BL72" i="5"/>
  <c r="P61" i="28" s="1"/>
  <c r="BD72" i="5"/>
  <c r="H61" i="28" s="1"/>
  <c r="BP72" i="5"/>
  <c r="T61" i="28" s="1"/>
  <c r="C53" i="28"/>
  <c r="BL64" i="5"/>
  <c r="P53" i="28" s="1"/>
  <c r="BD64" i="5"/>
  <c r="H53" i="28" s="1"/>
  <c r="BP64" i="5"/>
  <c r="T53" i="28" s="1"/>
  <c r="BH64" i="5"/>
  <c r="L53" i="28" s="1"/>
  <c r="C45" i="28"/>
  <c r="BL56" i="5"/>
  <c r="P45" i="28" s="1"/>
  <c r="BH56" i="5"/>
  <c r="L45" i="28" s="1"/>
  <c r="BD56" i="5"/>
  <c r="H45" i="28" s="1"/>
  <c r="BP56" i="5"/>
  <c r="T45" i="28" s="1"/>
  <c r="C88" i="28"/>
  <c r="BH99" i="5"/>
  <c r="L88" i="28" s="1"/>
  <c r="BP99" i="5"/>
  <c r="T88" i="28" s="1"/>
  <c r="C95" i="28"/>
  <c r="BD106" i="5"/>
  <c r="H95" i="28" s="1"/>
  <c r="BP106" i="5"/>
  <c r="T95" i="28" s="1"/>
  <c r="BH106" i="5"/>
  <c r="L95" i="28" s="1"/>
  <c r="C55" i="28"/>
  <c r="BH66" i="5"/>
  <c r="L55" i="28" s="1"/>
  <c r="BP66" i="5"/>
  <c r="T55" i="28" s="1"/>
  <c r="BL66" i="5"/>
  <c r="P55" i="28" s="1"/>
  <c r="BD66" i="5"/>
  <c r="H55" i="28" s="1"/>
  <c r="C102" i="28"/>
  <c r="BL113" i="5"/>
  <c r="P102" i="28" s="1"/>
  <c r="BD113" i="5"/>
  <c r="H102" i="28" s="1"/>
  <c r="BH113" i="5"/>
  <c r="L102" i="28" s="1"/>
  <c r="BP113" i="5"/>
  <c r="T102" i="28" s="1"/>
  <c r="C109" i="28"/>
  <c r="BD120" i="5"/>
  <c r="H109" i="28" s="1"/>
  <c r="BL120" i="5"/>
  <c r="P109" i="28" s="1"/>
  <c r="BP120" i="5"/>
  <c r="T109" i="28" s="1"/>
  <c r="BH120" i="5"/>
  <c r="L109" i="28" s="1"/>
  <c r="C100" i="28"/>
  <c r="BD111" i="5"/>
  <c r="H100" i="28" s="1"/>
  <c r="BP111" i="5"/>
  <c r="T100" i="28" s="1"/>
  <c r="BL111" i="5"/>
  <c r="P100" i="28" s="1"/>
  <c r="BH111" i="5"/>
  <c r="L100" i="28" s="1"/>
  <c r="C92" i="28"/>
  <c r="BD103" i="5"/>
  <c r="H92" i="28" s="1"/>
  <c r="BP103" i="5"/>
  <c r="T92" i="28" s="1"/>
  <c r="BL103" i="5"/>
  <c r="P92" i="28" s="1"/>
  <c r="BH103" i="5"/>
  <c r="L92" i="28" s="1"/>
  <c r="C76" i="28"/>
  <c r="BD87" i="5"/>
  <c r="H76" i="28" s="1"/>
  <c r="BP87" i="5"/>
  <c r="T76" i="28" s="1"/>
  <c r="BH87" i="5"/>
  <c r="L76" i="28" s="1"/>
  <c r="BL87" i="5"/>
  <c r="P76" i="28" s="1"/>
  <c r="C68" i="28"/>
  <c r="BL79" i="5"/>
  <c r="P68" i="28" s="1"/>
  <c r="BD79" i="5"/>
  <c r="H68" i="28" s="1"/>
  <c r="BP79" i="5"/>
  <c r="T68" i="28" s="1"/>
  <c r="BH79" i="5"/>
  <c r="L68" i="28" s="1"/>
  <c r="C60" i="28"/>
  <c r="BL71" i="5"/>
  <c r="P60" i="28" s="1"/>
  <c r="BD71" i="5"/>
  <c r="H60" i="28" s="1"/>
  <c r="BP71" i="5"/>
  <c r="T60" i="28" s="1"/>
  <c r="BH71" i="5"/>
  <c r="L60" i="28" s="1"/>
  <c r="C52" i="28"/>
  <c r="BL63" i="5"/>
  <c r="P52" i="28" s="1"/>
  <c r="BD63" i="5"/>
  <c r="H52" i="28" s="1"/>
  <c r="BP63" i="5"/>
  <c r="T52" i="28" s="1"/>
  <c r="BH63" i="5"/>
  <c r="L52" i="28" s="1"/>
  <c r="BL55" i="5"/>
  <c r="P44" i="28" s="1"/>
  <c r="BD55" i="5"/>
  <c r="H44" i="28" s="1"/>
  <c r="BP55" i="5"/>
  <c r="T44" i="28" s="1"/>
  <c r="BH55" i="5"/>
  <c r="L44" i="28" s="1"/>
  <c r="C50" i="28"/>
  <c r="BD61" i="5"/>
  <c r="H50" i="28" s="1"/>
  <c r="BL61" i="5"/>
  <c r="P50" i="28" s="1"/>
  <c r="BP61" i="5"/>
  <c r="T50" i="28" s="1"/>
  <c r="BH61" i="5"/>
  <c r="L50" i="28" s="1"/>
  <c r="C103" i="28"/>
  <c r="BH114" i="5"/>
  <c r="L103" i="28" s="1"/>
  <c r="BL114" i="5"/>
  <c r="P103" i="28" s="1"/>
  <c r="BD114" i="5"/>
  <c r="H103" i="28" s="1"/>
  <c r="BP114" i="5"/>
  <c r="T103" i="28" s="1"/>
  <c r="AB119" i="5"/>
  <c r="F107" i="37"/>
  <c r="AL118" i="5" s="1"/>
  <c r="F99" i="37"/>
  <c r="AL110" i="5" s="1"/>
  <c r="F91" i="37"/>
  <c r="AL102" i="5" s="1"/>
  <c r="F83" i="37"/>
  <c r="AL94" i="5" s="1"/>
  <c r="F75" i="37"/>
  <c r="AL86" i="5" s="1"/>
  <c r="F67" i="37"/>
  <c r="AL78" i="5" s="1"/>
  <c r="F59" i="37"/>
  <c r="AL70" i="5" s="1"/>
  <c r="F51" i="37"/>
  <c r="AL62" i="5" s="1"/>
  <c r="F43" i="37"/>
  <c r="AL54" i="5" s="1"/>
  <c r="F35" i="37"/>
  <c r="AL46" i="5" s="1"/>
  <c r="F27" i="37"/>
  <c r="AL38" i="5" s="1"/>
  <c r="F19" i="37"/>
  <c r="AL30" i="5" s="1"/>
  <c r="F11" i="37"/>
  <c r="AL22" i="5" s="1"/>
  <c r="F106" i="37"/>
  <c r="AL117" i="5" s="1"/>
  <c r="F98" i="37"/>
  <c r="AL109" i="5" s="1"/>
  <c r="F90" i="37"/>
  <c r="AL101" i="5" s="1"/>
  <c r="F82" i="37"/>
  <c r="AL93" i="5" s="1"/>
  <c r="F74" i="37"/>
  <c r="AL85" i="5" s="1"/>
  <c r="F66" i="37"/>
  <c r="AL77" i="5" s="1"/>
  <c r="F58" i="37"/>
  <c r="AL69" i="5" s="1"/>
  <c r="F50" i="37"/>
  <c r="AL61" i="5" s="1"/>
  <c r="F42" i="37"/>
  <c r="AL53" i="5" s="1"/>
  <c r="F34" i="37"/>
  <c r="AL45" i="5" s="1"/>
  <c r="F26" i="37"/>
  <c r="AL37" i="5" s="1"/>
  <c r="F18" i="37"/>
  <c r="AL29" i="5" s="1"/>
  <c r="F10" i="37"/>
  <c r="AL21" i="5" s="1"/>
  <c r="F108" i="37"/>
  <c r="AL119" i="5" s="1"/>
  <c r="F84" i="37"/>
  <c r="AL95" i="5" s="1"/>
  <c r="F60" i="37"/>
  <c r="AL71" i="5" s="1"/>
  <c r="F36" i="37"/>
  <c r="AL47" i="5" s="1"/>
  <c r="F89" i="37"/>
  <c r="AL100" i="5" s="1"/>
  <c r="F65" i="37"/>
  <c r="AL76" i="5" s="1"/>
  <c r="F41" i="37"/>
  <c r="AL52" i="5" s="1"/>
  <c r="F9" i="37"/>
  <c r="AL20" i="5" s="1"/>
  <c r="F112" i="37"/>
  <c r="AL123" i="5" s="1"/>
  <c r="F88" i="37"/>
  <c r="AL99" i="5" s="1"/>
  <c r="F72" i="37"/>
  <c r="AL83" i="5" s="1"/>
  <c r="F48" i="37"/>
  <c r="AL59" i="5" s="1"/>
  <c r="F32" i="37"/>
  <c r="AL43" i="5" s="1"/>
  <c r="F8" i="37"/>
  <c r="AL19" i="5" s="1"/>
  <c r="F111" i="37"/>
  <c r="AL122" i="5" s="1"/>
  <c r="F103" i="37"/>
  <c r="AL114" i="5" s="1"/>
  <c r="F95" i="37"/>
  <c r="AL106" i="5" s="1"/>
  <c r="F87" i="37"/>
  <c r="AL98" i="5" s="1"/>
  <c r="F79" i="37"/>
  <c r="AL90" i="5" s="1"/>
  <c r="F71" i="37"/>
  <c r="AL82" i="5" s="1"/>
  <c r="F63" i="37"/>
  <c r="AL74" i="5" s="1"/>
  <c r="F55" i="37"/>
  <c r="AL66" i="5" s="1"/>
  <c r="F47" i="37"/>
  <c r="AL58" i="5" s="1"/>
  <c r="F39" i="37"/>
  <c r="AL50" i="5" s="1"/>
  <c r="F31" i="37"/>
  <c r="AL42" i="5" s="1"/>
  <c r="F23" i="37"/>
  <c r="AL34" i="5" s="1"/>
  <c r="F15" i="37"/>
  <c r="AL26" i="5" s="1"/>
  <c r="F7" i="37"/>
  <c r="AL18" i="5" s="1"/>
  <c r="F100" i="37"/>
  <c r="AL111" i="5" s="1"/>
  <c r="F76" i="37"/>
  <c r="AL87" i="5" s="1"/>
  <c r="F52" i="37"/>
  <c r="AL63" i="5" s="1"/>
  <c r="F28" i="37"/>
  <c r="AL39" i="5" s="1"/>
  <c r="F105" i="37"/>
  <c r="AL116" i="5" s="1"/>
  <c r="F81" i="37"/>
  <c r="AL92" i="5" s="1"/>
  <c r="F49" i="37"/>
  <c r="AL60" i="5" s="1"/>
  <c r="F25" i="37"/>
  <c r="AL36" i="5" s="1"/>
  <c r="F96" i="37"/>
  <c r="AL107" i="5" s="1"/>
  <c r="F56" i="37"/>
  <c r="AL67" i="5" s="1"/>
  <c r="F24" i="37"/>
  <c r="AL35" i="5" s="1"/>
  <c r="F110" i="37"/>
  <c r="AL121" i="5" s="1"/>
  <c r="F102" i="37"/>
  <c r="AL113" i="5" s="1"/>
  <c r="F94" i="37"/>
  <c r="AL105" i="5" s="1"/>
  <c r="F86" i="37"/>
  <c r="AL97" i="5" s="1"/>
  <c r="F78" i="37"/>
  <c r="AL89" i="5" s="1"/>
  <c r="F70" i="37"/>
  <c r="AL81" i="5" s="1"/>
  <c r="F62" i="37"/>
  <c r="AL73" i="5" s="1"/>
  <c r="F54" i="37"/>
  <c r="AL65" i="5" s="1"/>
  <c r="F46" i="37"/>
  <c r="AL57" i="5" s="1"/>
  <c r="F38" i="37"/>
  <c r="AL49" i="5" s="1"/>
  <c r="F30" i="37"/>
  <c r="AL41" i="5" s="1"/>
  <c r="F22" i="37"/>
  <c r="AL33" i="5" s="1"/>
  <c r="F14" i="37"/>
  <c r="AL25" i="5" s="1"/>
  <c r="F6" i="37"/>
  <c r="AL17" i="5" s="1"/>
  <c r="F92" i="37"/>
  <c r="AL103" i="5" s="1"/>
  <c r="F68" i="37"/>
  <c r="AL79" i="5" s="1"/>
  <c r="F44" i="37"/>
  <c r="AL55" i="5" s="1"/>
  <c r="F20" i="37"/>
  <c r="AL31" i="5" s="1"/>
  <c r="F97" i="37"/>
  <c r="AL108" i="5" s="1"/>
  <c r="F73" i="37"/>
  <c r="AL84" i="5" s="1"/>
  <c r="F57" i="37"/>
  <c r="AL68" i="5" s="1"/>
  <c r="F33" i="37"/>
  <c r="AL44" i="5" s="1"/>
  <c r="F17" i="37"/>
  <c r="AL28" i="5" s="1"/>
  <c r="F104" i="37"/>
  <c r="AL115" i="5" s="1"/>
  <c r="F80" i="37"/>
  <c r="AL91" i="5" s="1"/>
  <c r="F64" i="37"/>
  <c r="AL75" i="5" s="1"/>
  <c r="F40" i="37"/>
  <c r="AL51" i="5" s="1"/>
  <c r="F16" i="37"/>
  <c r="AL27" i="5" s="1"/>
  <c r="F109" i="37"/>
  <c r="AL120" i="5" s="1"/>
  <c r="F101" i="37"/>
  <c r="AL112" i="5" s="1"/>
  <c r="F93" i="37"/>
  <c r="AL104" i="5" s="1"/>
  <c r="F85" i="37"/>
  <c r="AL96" i="5" s="1"/>
  <c r="F77" i="37"/>
  <c r="AL88" i="5" s="1"/>
  <c r="F69" i="37"/>
  <c r="AL80" i="5" s="1"/>
  <c r="F61" i="37"/>
  <c r="AL72" i="5" s="1"/>
  <c r="F53" i="37"/>
  <c r="AL64" i="5" s="1"/>
  <c r="F45" i="37"/>
  <c r="AL56" i="5" s="1"/>
  <c r="F37" i="37"/>
  <c r="AL48" i="5" s="1"/>
  <c r="F29" i="37"/>
  <c r="AL40" i="5" s="1"/>
  <c r="F21" i="37"/>
  <c r="AL32" i="5" s="1"/>
  <c r="F13" i="37"/>
  <c r="AL24" i="5" s="1"/>
  <c r="F5" i="37"/>
  <c r="AL16" i="5" s="1"/>
  <c r="D108" i="37"/>
  <c r="D92" i="37"/>
  <c r="D76" i="37"/>
  <c r="D60" i="37"/>
  <c r="D52" i="37"/>
  <c r="D36" i="37"/>
  <c r="D20" i="37"/>
  <c r="D99" i="37"/>
  <c r="D83" i="37"/>
  <c r="D67" i="37"/>
  <c r="D51" i="37"/>
  <c r="D35" i="37"/>
  <c r="D11" i="37"/>
  <c r="D98" i="37"/>
  <c r="D82" i="37"/>
  <c r="D66" i="37"/>
  <c r="D50" i="37"/>
  <c r="D34" i="37"/>
  <c r="D18" i="37"/>
  <c r="D97" i="37"/>
  <c r="D81" i="37"/>
  <c r="D73" i="37"/>
  <c r="D57" i="37"/>
  <c r="D41" i="37"/>
  <c r="D25" i="37"/>
  <c r="D17" i="37"/>
  <c r="D112" i="37"/>
  <c r="D104" i="37"/>
  <c r="D96" i="37"/>
  <c r="D88" i="37"/>
  <c r="D80" i="37"/>
  <c r="D72" i="37"/>
  <c r="D64" i="37"/>
  <c r="D56" i="37"/>
  <c r="D48" i="37"/>
  <c r="D40" i="37"/>
  <c r="D32" i="37"/>
  <c r="D24" i="37"/>
  <c r="D16" i="37"/>
  <c r="D8" i="37"/>
  <c r="D111" i="37"/>
  <c r="D103" i="37"/>
  <c r="D95" i="37"/>
  <c r="D87" i="37"/>
  <c r="D79" i="37"/>
  <c r="D71" i="37"/>
  <c r="D63" i="37"/>
  <c r="D55" i="37"/>
  <c r="D47" i="37"/>
  <c r="D39" i="37"/>
  <c r="D31" i="37"/>
  <c r="D23" i="37"/>
  <c r="D15" i="37"/>
  <c r="D7" i="37"/>
  <c r="D100" i="37"/>
  <c r="D84" i="37"/>
  <c r="D68" i="37"/>
  <c r="D44" i="37"/>
  <c r="D28" i="37"/>
  <c r="D12" i="37"/>
  <c r="D107" i="37"/>
  <c r="D91" i="37"/>
  <c r="D75" i="37"/>
  <c r="D59" i="37"/>
  <c r="D43" i="37"/>
  <c r="D27" i="37"/>
  <c r="D19" i="37"/>
  <c r="D106" i="37"/>
  <c r="D90" i="37"/>
  <c r="D74" i="37"/>
  <c r="D58" i="37"/>
  <c r="D42" i="37"/>
  <c r="D26" i="37"/>
  <c r="D10" i="37"/>
  <c r="D105" i="37"/>
  <c r="D89" i="37"/>
  <c r="D65" i="37"/>
  <c r="D49" i="37"/>
  <c r="D33" i="37"/>
  <c r="D9" i="37"/>
  <c r="D110" i="37"/>
  <c r="D102" i="37"/>
  <c r="D94" i="37"/>
  <c r="D86" i="37"/>
  <c r="D78" i="37"/>
  <c r="D70" i="37"/>
  <c r="D62" i="37"/>
  <c r="D54" i="37"/>
  <c r="D46" i="37"/>
  <c r="D38" i="37"/>
  <c r="D30" i="37"/>
  <c r="D22" i="37"/>
  <c r="D14" i="37"/>
  <c r="D6" i="37"/>
  <c r="D109" i="37"/>
  <c r="D101" i="37"/>
  <c r="D93" i="37"/>
  <c r="D85" i="37"/>
  <c r="D77" i="37"/>
  <c r="D69" i="37"/>
  <c r="D61" i="37"/>
  <c r="D53" i="37"/>
  <c r="D45" i="37"/>
  <c r="D37" i="37"/>
  <c r="D29" i="37"/>
  <c r="D21" i="37"/>
  <c r="D13" i="37"/>
  <c r="BP116" i="5" l="1"/>
  <c r="T105" i="28" s="1"/>
  <c r="BL60" i="5"/>
  <c r="P49" i="28" s="1"/>
  <c r="C62" i="28"/>
  <c r="BP73" i="5"/>
  <c r="T62" i="28" s="1"/>
  <c r="BP77" i="5"/>
  <c r="T66" i="28" s="1"/>
  <c r="C111" i="28"/>
  <c r="BP100" i="5"/>
  <c r="T89" i="28" s="1"/>
  <c r="BD81" i="5"/>
  <c r="H70" i="28" s="1"/>
  <c r="BP74" i="5"/>
  <c r="T63" i="28" s="1"/>
  <c r="BL101" i="5"/>
  <c r="P90" i="28" s="1"/>
  <c r="BL69" i="5"/>
  <c r="P58" i="28" s="1"/>
  <c r="C47" i="28"/>
  <c r="BH69" i="5"/>
  <c r="L58" i="28" s="1"/>
  <c r="BH82" i="5"/>
  <c r="L71" i="28" s="1"/>
  <c r="BP82" i="5"/>
  <c r="T71" i="28" s="1"/>
  <c r="BH58" i="5"/>
  <c r="L47" i="28" s="1"/>
  <c r="C96" i="28"/>
  <c r="BP81" i="5"/>
  <c r="T70" i="28" s="1"/>
  <c r="C63" i="28"/>
  <c r="BD101" i="5"/>
  <c r="H90" i="28" s="1"/>
  <c r="BD116" i="5"/>
  <c r="H105" i="28" s="1"/>
  <c r="BD82" i="5"/>
  <c r="H71" i="28" s="1"/>
  <c r="BL81" i="5"/>
  <c r="P70" i="28" s="1"/>
  <c r="BD98" i="5"/>
  <c r="H87" i="28" s="1"/>
  <c r="BL59" i="5"/>
  <c r="P48" i="28" s="1"/>
  <c r="BP101" i="5"/>
  <c r="T90" i="28" s="1"/>
  <c r="BH116" i="5"/>
  <c r="L105" i="28" s="1"/>
  <c r="BP69" i="5"/>
  <c r="T58" i="28" s="1"/>
  <c r="BL67" i="5"/>
  <c r="P56" i="28" s="1"/>
  <c r="C56" i="28"/>
  <c r="BL82" i="5"/>
  <c r="P71" i="28" s="1"/>
  <c r="BP107" i="5"/>
  <c r="T96" i="28" s="1"/>
  <c r="BD74" i="5"/>
  <c r="H63" i="28" s="1"/>
  <c r="BD59" i="5"/>
  <c r="H48" i="28" s="1"/>
  <c r="C105" i="28"/>
  <c r="BD69" i="5"/>
  <c r="H58" i="28" s="1"/>
  <c r="BD67" i="5"/>
  <c r="H56" i="28" s="1"/>
  <c r="BD58" i="5"/>
  <c r="H47" i="28" s="1"/>
  <c r="BP59" i="5"/>
  <c r="T48" i="28" s="1"/>
  <c r="BP58" i="5"/>
  <c r="T47" i="28" s="1"/>
  <c r="BL107" i="5"/>
  <c r="P96" i="28" s="1"/>
  <c r="BL74" i="5"/>
  <c r="P63" i="28" s="1"/>
  <c r="BH59" i="5"/>
  <c r="L48" i="28" s="1"/>
  <c r="BL123" i="5"/>
  <c r="P112" i="28" s="1"/>
  <c r="BD109" i="5"/>
  <c r="H98" i="28" s="1"/>
  <c r="BD60" i="5"/>
  <c r="H49" i="28" s="1"/>
  <c r="BH60" i="5"/>
  <c r="L49" i="28" s="1"/>
  <c r="BL109" i="5"/>
  <c r="P98" i="28" s="1"/>
  <c r="BH83" i="5"/>
  <c r="L72" i="28" s="1"/>
  <c r="BP60" i="5"/>
  <c r="T49" i="28" s="1"/>
  <c r="BH109" i="5"/>
  <c r="L98" i="28" s="1"/>
  <c r="BH53" i="5"/>
  <c r="L42" i="28" s="1"/>
  <c r="C72" i="28"/>
  <c r="BP109" i="5"/>
  <c r="T98" i="28" s="1"/>
  <c r="BP53" i="5"/>
  <c r="T42" i="28" s="1"/>
  <c r="BD115" i="5"/>
  <c r="H104" i="28" s="1"/>
  <c r="C42" i="28"/>
  <c r="BL115" i="5"/>
  <c r="P104" i="28" s="1"/>
  <c r="BP122" i="5"/>
  <c r="T111" i="28" s="1"/>
  <c r="C104" i="28"/>
  <c r="BD99" i="5"/>
  <c r="H88" i="28" s="1"/>
  <c r="BH115" i="5"/>
  <c r="L104" i="28" s="1"/>
  <c r="BL53" i="5"/>
  <c r="P42" i="28" s="1"/>
  <c r="BD122" i="5"/>
  <c r="H111" i="28" s="1"/>
  <c r="BL122" i="5"/>
  <c r="P111" i="28" s="1"/>
  <c r="BL83" i="5"/>
  <c r="P72" i="28" s="1"/>
  <c r="BP67" i="5"/>
  <c r="T56" i="28" s="1"/>
  <c r="BP83" i="5"/>
  <c r="T72" i="28" s="1"/>
  <c r="C108" i="28"/>
  <c r="BD119" i="5"/>
  <c r="H108" i="28" s="1"/>
  <c r="BP119" i="5"/>
  <c r="T108" i="28" s="1"/>
  <c r="BH119" i="5"/>
  <c r="L108" i="28" s="1"/>
  <c r="BL119" i="5"/>
  <c r="P108" i="28" s="1"/>
  <c r="EC113" i="34"/>
  <c r="T17" i="5"/>
  <c r="Y17" i="5" l="1"/>
  <c r="Y16" i="5"/>
  <c r="W39" i="5" l="1"/>
  <c r="AB39" i="5" s="1"/>
  <c r="C2" i="28"/>
  <c r="W42" i="5"/>
  <c r="AB42" i="5" s="1"/>
  <c r="H3" i="28"/>
  <c r="L3" i="28"/>
  <c r="P3" i="28"/>
  <c r="T3" i="28"/>
  <c r="U2" i="28"/>
  <c r="Q2" i="28"/>
  <c r="M2" i="28"/>
  <c r="I2" i="28"/>
  <c r="F2" i="28"/>
  <c r="F3" i="28"/>
  <c r="E2" i="28"/>
  <c r="E3" i="28"/>
  <c r="D2" i="28"/>
  <c r="D3" i="28"/>
  <c r="P7" i="21"/>
  <c r="P6" i="21"/>
  <c r="N32" i="21"/>
  <c r="N31" i="21"/>
  <c r="I31" i="21"/>
  <c r="I27" i="21"/>
  <c r="I24" i="21"/>
  <c r="I21" i="21"/>
  <c r="N19" i="21"/>
  <c r="N18" i="21"/>
  <c r="I18" i="21"/>
  <c r="I14" i="21"/>
  <c r="I10" i="21"/>
  <c r="J6" i="21"/>
  <c r="R17" i="5"/>
  <c r="T16" i="5"/>
  <c r="T124" i="5" s="1"/>
  <c r="R16" i="5"/>
  <c r="E90" i="5" l="1"/>
  <c r="W90" i="5" s="1"/>
  <c r="AB90" i="5" s="1"/>
  <c r="E92" i="5"/>
  <c r="W92" i="5" s="1"/>
  <c r="AB92" i="5" s="1"/>
  <c r="BH42" i="5"/>
  <c r="BP42" i="5"/>
  <c r="T31" i="28" s="1"/>
  <c r="BL42" i="5"/>
  <c r="BD42" i="5"/>
  <c r="BL39" i="5"/>
  <c r="P28" i="28" s="1"/>
  <c r="BD39" i="5"/>
  <c r="BP39" i="5"/>
  <c r="T28" i="28" s="1"/>
  <c r="BH39" i="5"/>
  <c r="E16" i="5"/>
  <c r="W16" i="5" s="1"/>
  <c r="AB16" i="5" s="1"/>
  <c r="E97" i="5"/>
  <c r="W97" i="5" s="1"/>
  <c r="AB97" i="5" s="1"/>
  <c r="E91" i="5"/>
  <c r="W91" i="5" s="1"/>
  <c r="AB91" i="5" s="1"/>
  <c r="E96" i="5"/>
  <c r="W96" i="5" s="1"/>
  <c r="AB96" i="5" s="1"/>
  <c r="E93" i="5"/>
  <c r="W93" i="5" s="1"/>
  <c r="AB93" i="5" s="1"/>
  <c r="E94" i="5"/>
  <c r="W94" i="5" s="1"/>
  <c r="AB94" i="5" s="1"/>
  <c r="E95" i="5"/>
  <c r="W95" i="5" s="1"/>
  <c r="AB95" i="5" s="1"/>
  <c r="E17" i="5"/>
  <c r="R124" i="5"/>
  <c r="E85" i="5" s="1"/>
  <c r="W85" i="5" s="1"/>
  <c r="AB85" i="5" s="1"/>
  <c r="W45" i="5"/>
  <c r="W35" i="5"/>
  <c r="AB35" i="5" s="1"/>
  <c r="W46" i="5"/>
  <c r="W25" i="5"/>
  <c r="AB25" i="5" s="1"/>
  <c r="W38" i="5"/>
  <c r="W22" i="5"/>
  <c r="AB22" i="5" s="1"/>
  <c r="W28" i="5"/>
  <c r="AB28" i="5" s="1"/>
  <c r="W19" i="5"/>
  <c r="AB19" i="5" s="1"/>
  <c r="W50" i="5"/>
  <c r="AB50" i="5" s="1"/>
  <c r="W21" i="5"/>
  <c r="AB21" i="5" s="1"/>
  <c r="W33" i="5"/>
  <c r="AB33" i="5" s="1"/>
  <c r="W41" i="5"/>
  <c r="W49" i="5"/>
  <c r="AB49" i="5" s="1"/>
  <c r="W44" i="5"/>
  <c r="W47" i="5"/>
  <c r="W32" i="5"/>
  <c r="AB32" i="5" s="1"/>
  <c r="W48" i="5"/>
  <c r="W29" i="5"/>
  <c r="AB29" i="5" s="1"/>
  <c r="W36" i="5"/>
  <c r="AB36" i="5" s="1"/>
  <c r="W23" i="5"/>
  <c r="AB23" i="5" s="1"/>
  <c r="W26" i="5"/>
  <c r="AB26" i="5" s="1"/>
  <c r="W30" i="5"/>
  <c r="AB30" i="5" s="1"/>
  <c r="W37" i="5"/>
  <c r="AB37" i="5" s="1"/>
  <c r="W27" i="5"/>
  <c r="AB27" i="5" s="1"/>
  <c r="W34" i="5"/>
  <c r="AB34" i="5" s="1"/>
  <c r="W24" i="5"/>
  <c r="AB24" i="5" s="1"/>
  <c r="W31" i="5"/>
  <c r="AB31" i="5" s="1"/>
  <c r="W51" i="5"/>
  <c r="C28" i="28"/>
  <c r="BL25" i="5" l="1"/>
  <c r="P14" i="28" s="1"/>
  <c r="BH25" i="5"/>
  <c r="BD25" i="5"/>
  <c r="BP25" i="5"/>
  <c r="T14" i="28" s="1"/>
  <c r="C13" i="28"/>
  <c r="BH24" i="5"/>
  <c r="BL24" i="5"/>
  <c r="P13" i="28" s="1"/>
  <c r="BD24" i="5"/>
  <c r="H13" i="28" s="1"/>
  <c r="BP24" i="5"/>
  <c r="T13" i="28" s="1"/>
  <c r="C25" i="28"/>
  <c r="BP36" i="5"/>
  <c r="T25" i="28" s="1"/>
  <c r="BD36" i="5"/>
  <c r="H25" i="28" s="1"/>
  <c r="BH36" i="5"/>
  <c r="BL36" i="5"/>
  <c r="P25" i="28" s="1"/>
  <c r="BL33" i="5"/>
  <c r="P22" i="28" s="1"/>
  <c r="BD33" i="5"/>
  <c r="H22" i="28" s="1"/>
  <c r="BH33" i="5"/>
  <c r="BP33" i="5"/>
  <c r="T22" i="28" s="1"/>
  <c r="BH26" i="5"/>
  <c r="BL26" i="5"/>
  <c r="BD26" i="5"/>
  <c r="BP26" i="5"/>
  <c r="T15" i="28" s="1"/>
  <c r="C38" i="28"/>
  <c r="BL49" i="5"/>
  <c r="P38" i="28" s="1"/>
  <c r="BD49" i="5"/>
  <c r="H38" i="28" s="1"/>
  <c r="BP49" i="5"/>
  <c r="T38" i="28" s="1"/>
  <c r="BH49" i="5"/>
  <c r="L38" i="28" s="1"/>
  <c r="BL31" i="5"/>
  <c r="P20" i="28" s="1"/>
  <c r="BD31" i="5"/>
  <c r="H20" i="28" s="1"/>
  <c r="BP31" i="5"/>
  <c r="T20" i="28" s="1"/>
  <c r="BH31" i="5"/>
  <c r="BH34" i="5"/>
  <c r="BL34" i="5"/>
  <c r="P23" i="28" s="1"/>
  <c r="BP34" i="5"/>
  <c r="T23" i="28" s="1"/>
  <c r="BD34" i="5"/>
  <c r="BD29" i="5"/>
  <c r="BP29" i="5"/>
  <c r="T18" i="28" s="1"/>
  <c r="BH29" i="5"/>
  <c r="BL29" i="5"/>
  <c r="C24" i="28"/>
  <c r="BH35" i="5"/>
  <c r="BP35" i="5"/>
  <c r="T24" i="28" s="1"/>
  <c r="BL35" i="5"/>
  <c r="BD35" i="5"/>
  <c r="H24" i="28" s="1"/>
  <c r="C16" i="28"/>
  <c r="BD27" i="5"/>
  <c r="H16" i="28" s="1"/>
  <c r="BH27" i="5"/>
  <c r="BP27" i="5"/>
  <c r="T16" i="28" s="1"/>
  <c r="BL27" i="5"/>
  <c r="P16" i="28" s="1"/>
  <c r="C39" i="28"/>
  <c r="BH50" i="5"/>
  <c r="L39" i="28" s="1"/>
  <c r="BP50" i="5"/>
  <c r="T39" i="28" s="1"/>
  <c r="BL50" i="5"/>
  <c r="P39" i="28" s="1"/>
  <c r="BD50" i="5"/>
  <c r="H39" i="28" s="1"/>
  <c r="BD37" i="5"/>
  <c r="H26" i="28" s="1"/>
  <c r="BP37" i="5"/>
  <c r="T26" i="28" s="1"/>
  <c r="BL37" i="5"/>
  <c r="P26" i="28" s="1"/>
  <c r="BH37" i="5"/>
  <c r="BP28" i="5"/>
  <c r="T17" i="28" s="1"/>
  <c r="BH28" i="5"/>
  <c r="L17" i="28" s="1"/>
  <c r="BD28" i="5"/>
  <c r="H17" i="28" s="1"/>
  <c r="BL28" i="5"/>
  <c r="P17" i="28" s="1"/>
  <c r="BL32" i="5"/>
  <c r="P21" i="28" s="1"/>
  <c r="BD32" i="5"/>
  <c r="H21" i="28" s="1"/>
  <c r="BP32" i="5"/>
  <c r="T21" i="28" s="1"/>
  <c r="BH32" i="5"/>
  <c r="BD30" i="5"/>
  <c r="H19" i="28" s="1"/>
  <c r="BP30" i="5"/>
  <c r="T19" i="28" s="1"/>
  <c r="BH30" i="5"/>
  <c r="BL30" i="5"/>
  <c r="P19" i="28" s="1"/>
  <c r="BL22" i="5"/>
  <c r="P11" i="28" s="1"/>
  <c r="BD22" i="5"/>
  <c r="H11" i="28" s="1"/>
  <c r="BP22" i="5"/>
  <c r="T11" i="28" s="1"/>
  <c r="BH22" i="5"/>
  <c r="BP16" i="5"/>
  <c r="T5" i="28" s="1"/>
  <c r="BH16" i="5"/>
  <c r="BL16" i="5"/>
  <c r="P5" i="28" s="1"/>
  <c r="BD16" i="5"/>
  <c r="H5" i="28" s="1"/>
  <c r="BP94" i="5"/>
  <c r="T83" i="28" s="1"/>
  <c r="BL94" i="5"/>
  <c r="P83" i="28" s="1"/>
  <c r="BH94" i="5"/>
  <c r="L83" i="28" s="1"/>
  <c r="C83" i="28"/>
  <c r="BD94" i="5"/>
  <c r="H83" i="28" s="1"/>
  <c r="BP93" i="5"/>
  <c r="T82" i="28" s="1"/>
  <c r="C82" i="28"/>
  <c r="BH93" i="5"/>
  <c r="L82" i="28" s="1"/>
  <c r="BL93" i="5"/>
  <c r="P82" i="28" s="1"/>
  <c r="BD93" i="5"/>
  <c r="H82" i="28" s="1"/>
  <c r="BD92" i="5"/>
  <c r="H81" i="28" s="1"/>
  <c r="BH92" i="5"/>
  <c r="L81" i="28" s="1"/>
  <c r="BL92" i="5"/>
  <c r="P81" i="28" s="1"/>
  <c r="BP92" i="5"/>
  <c r="T81" i="28" s="1"/>
  <c r="C81" i="28"/>
  <c r="C85" i="28"/>
  <c r="BD96" i="5"/>
  <c r="H85" i="28" s="1"/>
  <c r="BP96" i="5"/>
  <c r="T85" i="28" s="1"/>
  <c r="BL96" i="5"/>
  <c r="P85" i="28" s="1"/>
  <c r="BH96" i="5"/>
  <c r="L85" i="28" s="1"/>
  <c r="BL91" i="5"/>
  <c r="P80" i="28" s="1"/>
  <c r="BP91" i="5"/>
  <c r="T80" i="28" s="1"/>
  <c r="BH91" i="5"/>
  <c r="L80" i="28" s="1"/>
  <c r="C80" i="28"/>
  <c r="BD91" i="5"/>
  <c r="H80" i="28" s="1"/>
  <c r="C84" i="28"/>
  <c r="BL95" i="5"/>
  <c r="P84" i="28" s="1"/>
  <c r="BH95" i="5"/>
  <c r="L84" i="28" s="1"/>
  <c r="BP95" i="5"/>
  <c r="T84" i="28" s="1"/>
  <c r="BD95" i="5"/>
  <c r="H84" i="28" s="1"/>
  <c r="C74" i="28"/>
  <c r="BP85" i="5"/>
  <c r="T74" i="28" s="1"/>
  <c r="BL85" i="5"/>
  <c r="P74" i="28" s="1"/>
  <c r="BD85" i="5"/>
  <c r="H74" i="28" s="1"/>
  <c r="BH85" i="5"/>
  <c r="L74" i="28" s="1"/>
  <c r="BL97" i="5"/>
  <c r="P86" i="28" s="1"/>
  <c r="BD97" i="5"/>
  <c r="H86" i="28" s="1"/>
  <c r="BH97" i="5"/>
  <c r="L86" i="28" s="1"/>
  <c r="BP97" i="5"/>
  <c r="T86" i="28" s="1"/>
  <c r="C86" i="28"/>
  <c r="E124" i="5"/>
  <c r="C79" i="28"/>
  <c r="BP90" i="5"/>
  <c r="T79" i="28" s="1"/>
  <c r="BD90" i="5"/>
  <c r="H79" i="28" s="1"/>
  <c r="BL90" i="5"/>
  <c r="P79" i="28" s="1"/>
  <c r="BH90" i="5"/>
  <c r="L79" i="28" s="1"/>
  <c r="BH23" i="5"/>
  <c r="BL23" i="5"/>
  <c r="P12" i="28" s="1"/>
  <c r="BP23" i="5"/>
  <c r="T12" i="28" s="1"/>
  <c r="BD23" i="5"/>
  <c r="H12" i="28" s="1"/>
  <c r="BL21" i="5"/>
  <c r="P10" i="28" s="1"/>
  <c r="BP21" i="5"/>
  <c r="T10" i="28" s="1"/>
  <c r="BD21" i="5"/>
  <c r="H10" i="28" s="1"/>
  <c r="BH21" i="5"/>
  <c r="BD19" i="5"/>
  <c r="H8" i="28" s="1"/>
  <c r="BH19" i="5"/>
  <c r="BP19" i="5"/>
  <c r="T8" i="28" s="1"/>
  <c r="BL19" i="5"/>
  <c r="P8" i="28" s="1"/>
  <c r="AB51" i="5"/>
  <c r="AB38" i="5"/>
  <c r="C27" i="28" s="1"/>
  <c r="AB47" i="5"/>
  <c r="C36" i="28" s="1"/>
  <c r="AB46" i="5"/>
  <c r="AB44" i="5"/>
  <c r="AB41" i="5"/>
  <c r="AB48" i="5"/>
  <c r="AB45" i="5"/>
  <c r="W17" i="5"/>
  <c r="W18" i="5"/>
  <c r="AB18" i="5" s="1"/>
  <c r="C22" i="28"/>
  <c r="C10" i="28"/>
  <c r="P24" i="28"/>
  <c r="P18" i="28"/>
  <c r="C21" i="28"/>
  <c r="C11" i="28"/>
  <c r="C14" i="28"/>
  <c r="C15" i="28"/>
  <c r="C17" i="28"/>
  <c r="C18" i="28"/>
  <c r="P15" i="28"/>
  <c r="C8" i="28"/>
  <c r="H18" i="28"/>
  <c r="H31" i="28"/>
  <c r="H14" i="28"/>
  <c r="H23" i="28"/>
  <c r="H28" i="28"/>
  <c r="H15" i="28"/>
  <c r="C31" i="28"/>
  <c r="P31" i="28"/>
  <c r="C26" i="28"/>
  <c r="C12" i="28"/>
  <c r="C23" i="28"/>
  <c r="C19" i="28"/>
  <c r="C5" i="28"/>
  <c r="C20" i="28"/>
  <c r="W20" i="5"/>
  <c r="BD46" i="5" l="1"/>
  <c r="H35" i="28" s="1"/>
  <c r="BP46" i="5"/>
  <c r="BL46" i="5"/>
  <c r="BH46" i="5"/>
  <c r="BD18" i="5"/>
  <c r="H7" i="28" s="1"/>
  <c r="BP18" i="5"/>
  <c r="T7" i="28" s="1"/>
  <c r="BH18" i="5"/>
  <c r="L7" i="28" s="1"/>
  <c r="BL18" i="5"/>
  <c r="P7" i="28" s="1"/>
  <c r="BD38" i="5"/>
  <c r="H27" i="28" s="1"/>
  <c r="BP38" i="5"/>
  <c r="T27" i="28" s="1"/>
  <c r="BH38" i="5"/>
  <c r="L27" i="28" s="1"/>
  <c r="BL38" i="5"/>
  <c r="P27" i="28" s="1"/>
  <c r="BL47" i="5"/>
  <c r="P36" i="28" s="1"/>
  <c r="BD47" i="5"/>
  <c r="H36" i="28" s="1"/>
  <c r="BP47" i="5"/>
  <c r="T36" i="28" s="1"/>
  <c r="BH47" i="5"/>
  <c r="L36" i="28" s="1"/>
  <c r="C40" i="28"/>
  <c r="BP51" i="5"/>
  <c r="T40" i="28" s="1"/>
  <c r="BH51" i="5"/>
  <c r="L40" i="28" s="1"/>
  <c r="BD51" i="5"/>
  <c r="H40" i="28" s="1"/>
  <c r="BL51" i="5"/>
  <c r="P40" i="28" s="1"/>
  <c r="C35" i="28"/>
  <c r="BL41" i="5"/>
  <c r="P30" i="28" s="1"/>
  <c r="BH41" i="5"/>
  <c r="L30" i="28" s="1"/>
  <c r="BD41" i="5"/>
  <c r="H30" i="28" s="1"/>
  <c r="BP41" i="5"/>
  <c r="T30" i="28" s="1"/>
  <c r="C34" i="28"/>
  <c r="BD45" i="5"/>
  <c r="H34" i="28" s="1"/>
  <c r="BP45" i="5"/>
  <c r="T34" i="28" s="1"/>
  <c r="BH45" i="5"/>
  <c r="L34" i="28" s="1"/>
  <c r="BL45" i="5"/>
  <c r="P34" i="28" s="1"/>
  <c r="C37" i="28"/>
  <c r="BL48" i="5"/>
  <c r="P37" i="28" s="1"/>
  <c r="BD48" i="5"/>
  <c r="H37" i="28" s="1"/>
  <c r="BH48" i="5"/>
  <c r="L37" i="28" s="1"/>
  <c r="BP48" i="5"/>
  <c r="T37" i="28" s="1"/>
  <c r="C33" i="28"/>
  <c r="BP44" i="5"/>
  <c r="T33" i="28" s="1"/>
  <c r="BH44" i="5"/>
  <c r="L33" i="28" s="1"/>
  <c r="BL44" i="5"/>
  <c r="P33" i="28" s="1"/>
  <c r="BD44" i="5"/>
  <c r="H33" i="28" s="1"/>
  <c r="C30" i="28"/>
  <c r="T35" i="28"/>
  <c r="W40" i="5"/>
  <c r="AB40" i="5" s="1"/>
  <c r="W43" i="5"/>
  <c r="AB43" i="5" s="1"/>
  <c r="AB17" i="5"/>
  <c r="L25" i="28"/>
  <c r="L21" i="28"/>
  <c r="L23" i="28"/>
  <c r="L5" i="28"/>
  <c r="L26" i="28"/>
  <c r="L10" i="28"/>
  <c r="L8" i="28"/>
  <c r="L16" i="28"/>
  <c r="L14" i="28"/>
  <c r="L13" i="28"/>
  <c r="L22" i="28"/>
  <c r="C7" i="28"/>
  <c r="P35" i="28"/>
  <c r="L24" i="28"/>
  <c r="L18" i="28"/>
  <c r="L35" i="28"/>
  <c r="L15" i="28"/>
  <c r="L31" i="28"/>
  <c r="L28" i="28"/>
  <c r="L19" i="28"/>
  <c r="L20" i="28"/>
  <c r="L12" i="28"/>
  <c r="L11" i="28"/>
  <c r="AB20" i="5"/>
  <c r="BD20" i="5" l="1"/>
  <c r="BP20" i="5"/>
  <c r="BL20" i="5"/>
  <c r="BH20" i="5"/>
  <c r="BH43" i="5"/>
  <c r="BL43" i="5"/>
  <c r="BD43" i="5"/>
  <c r="BP43" i="5"/>
  <c r="W124" i="5"/>
  <c r="BL40" i="5"/>
  <c r="BD40" i="5"/>
  <c r="BP40" i="5"/>
  <c r="BH40" i="5"/>
  <c r="BL17" i="5"/>
  <c r="BP17" i="5"/>
  <c r="BH17" i="5"/>
  <c r="BD17" i="5"/>
  <c r="AB124" i="5"/>
  <c r="I6" i="21" s="1"/>
  <c r="AD16" i="5" a="1"/>
  <c r="AD16" i="5" s="1"/>
  <c r="AJ16" i="5" a="1"/>
  <c r="C6" i="28"/>
  <c r="C9" i="28"/>
  <c r="BL124" i="5" l="1"/>
  <c r="B7" i="21" s="1"/>
  <c r="BH124" i="5"/>
  <c r="O7" i="21" s="1"/>
  <c r="BP124" i="5"/>
  <c r="B9" i="21" s="1"/>
  <c r="BD124" i="5"/>
  <c r="N5" i="5" s="1"/>
  <c r="L2" i="21"/>
  <c r="E3" i="5"/>
  <c r="E6" i="6" s="1"/>
  <c r="E4" i="5"/>
  <c r="E7" i="6" s="1"/>
  <c r="N4" i="5"/>
  <c r="F11" i="6" s="1"/>
  <c r="AD78" i="5"/>
  <c r="AF78" i="5" s="1"/>
  <c r="AD112" i="5"/>
  <c r="AF112" i="5" s="1"/>
  <c r="AD71" i="5"/>
  <c r="AF71" i="5" s="1"/>
  <c r="AD77" i="5"/>
  <c r="AF77" i="5" s="1"/>
  <c r="AD73" i="5"/>
  <c r="AF73" i="5" s="1"/>
  <c r="AD80" i="5"/>
  <c r="AF80" i="5" s="1"/>
  <c r="AD38" i="5"/>
  <c r="AD37" i="5"/>
  <c r="AD44" i="5"/>
  <c r="AD36" i="5"/>
  <c r="AD81" i="5"/>
  <c r="AF81" i="5" s="1"/>
  <c r="AD17" i="5"/>
  <c r="AD22" i="5"/>
  <c r="AD113" i="5"/>
  <c r="AF113" i="5" s="1"/>
  <c r="AD101" i="5"/>
  <c r="AF101" i="5" s="1"/>
  <c r="AD108" i="5"/>
  <c r="AF108" i="5" s="1"/>
  <c r="AD32" i="5"/>
  <c r="AD55" i="5"/>
  <c r="AF55" i="5" s="1"/>
  <c r="AD42" i="5"/>
  <c r="AD33" i="5"/>
  <c r="AD109" i="5"/>
  <c r="AF109" i="5" s="1"/>
  <c r="AD49" i="5"/>
  <c r="AD18" i="5"/>
  <c r="AD60" i="5"/>
  <c r="AF60" i="5" s="1"/>
  <c r="AD40" i="5"/>
  <c r="AD68" i="5"/>
  <c r="AF68" i="5" s="1"/>
  <c r="AD34" i="5"/>
  <c r="AD70" i="5"/>
  <c r="AF70" i="5" s="1"/>
  <c r="AD106" i="5"/>
  <c r="AF106" i="5" s="1"/>
  <c r="AD47" i="5"/>
  <c r="AD41" i="5"/>
  <c r="AD69" i="5"/>
  <c r="AF69" i="5" s="1"/>
  <c r="AD58" i="5"/>
  <c r="AF58" i="5" s="1"/>
  <c r="AD74" i="5"/>
  <c r="AF74" i="5" s="1"/>
  <c r="AD110" i="5"/>
  <c r="AF110" i="5" s="1"/>
  <c r="AD96" i="5"/>
  <c r="AF96" i="5" s="1"/>
  <c r="AD21" i="5"/>
  <c r="AD104" i="5"/>
  <c r="AF104" i="5" s="1"/>
  <c r="AD29" i="5"/>
  <c r="AD98" i="5"/>
  <c r="AF98" i="5" s="1"/>
  <c r="AD39" i="5"/>
  <c r="AD67" i="5"/>
  <c r="AF67" i="5" s="1"/>
  <c r="AD114" i="5"/>
  <c r="AF114" i="5" s="1"/>
  <c r="AD105" i="5"/>
  <c r="AF105" i="5" s="1"/>
  <c r="AD30" i="5"/>
  <c r="AD83" i="5"/>
  <c r="AF83" i="5" s="1"/>
  <c r="AD35" i="5"/>
  <c r="AD103" i="5"/>
  <c r="AF103" i="5" s="1"/>
  <c r="AD57" i="5"/>
  <c r="AF57" i="5" s="1"/>
  <c r="AD85" i="5"/>
  <c r="AF85" i="5" s="1"/>
  <c r="AD65" i="5"/>
  <c r="AF65" i="5" s="1"/>
  <c r="AD93" i="5"/>
  <c r="AF93" i="5" s="1"/>
  <c r="AD89" i="5"/>
  <c r="AF89" i="5" s="1"/>
  <c r="AD59" i="5"/>
  <c r="AF59" i="5" s="1"/>
  <c r="AD53" i="5"/>
  <c r="AF53" i="5" s="1"/>
  <c r="AD31" i="5"/>
  <c r="AD86" i="5"/>
  <c r="AF86" i="5" s="1"/>
  <c r="AD66" i="5"/>
  <c r="AF66" i="5" s="1"/>
  <c r="AD102" i="5"/>
  <c r="AF102" i="5" s="1"/>
  <c r="AD79" i="5"/>
  <c r="AF79" i="5" s="1"/>
  <c r="AD99" i="5"/>
  <c r="AF99" i="5" s="1"/>
  <c r="AD50" i="5"/>
  <c r="AD121" i="5"/>
  <c r="AF121" i="5" s="1"/>
  <c r="AD46" i="5"/>
  <c r="AD26" i="5"/>
  <c r="AD62" i="5"/>
  <c r="AF62" i="5" s="1"/>
  <c r="AD92" i="5"/>
  <c r="AF92" i="5" s="1"/>
  <c r="AD123" i="5"/>
  <c r="AF123" i="5" s="1"/>
  <c r="AD61" i="5"/>
  <c r="AF61" i="5" s="1"/>
  <c r="AD20" i="5"/>
  <c r="AD72" i="5"/>
  <c r="AF72" i="5" s="1"/>
  <c r="AD27" i="5"/>
  <c r="AD87" i="5"/>
  <c r="AF87" i="5" s="1"/>
  <c r="AD94" i="5"/>
  <c r="AF94" i="5" s="1"/>
  <c r="AD111" i="5"/>
  <c r="AF111" i="5" s="1"/>
  <c r="AD75" i="5"/>
  <c r="AF75" i="5" s="1"/>
  <c r="AD82" i="5"/>
  <c r="AF82" i="5" s="1"/>
  <c r="AD118" i="5"/>
  <c r="AF118" i="5" s="1"/>
  <c r="AD90" i="5"/>
  <c r="AF90" i="5" s="1"/>
  <c r="AD23" i="5"/>
  <c r="AD100" i="5"/>
  <c r="AF100" i="5" s="1"/>
  <c r="AD19" i="5"/>
  <c r="AD56" i="5"/>
  <c r="AF56" i="5" s="1"/>
  <c r="AD84" i="5"/>
  <c r="AF84" i="5" s="1"/>
  <c r="AD97" i="5"/>
  <c r="AF97" i="5" s="1"/>
  <c r="AD91" i="5"/>
  <c r="AF91" i="5" s="1"/>
  <c r="AD25" i="5"/>
  <c r="AD24" i="5"/>
  <c r="AD52" i="5"/>
  <c r="AF52" i="5" s="1"/>
  <c r="AD28" i="5"/>
  <c r="AD43" i="5"/>
  <c r="AD119" i="5"/>
  <c r="AF119" i="5" s="1"/>
  <c r="AD51" i="5"/>
  <c r="AD54" i="5"/>
  <c r="AF54" i="5" s="1"/>
  <c r="AD48" i="5"/>
  <c r="AD76" i="5"/>
  <c r="AF76" i="5" s="1"/>
  <c r="AD120" i="5"/>
  <c r="AF120" i="5" s="1"/>
  <c r="AD45" i="5"/>
  <c r="AD122" i="5"/>
  <c r="AF122" i="5" s="1"/>
  <c r="AD95" i="5"/>
  <c r="AF95" i="5" s="1"/>
  <c r="AD63" i="5"/>
  <c r="AF63" i="5" s="1"/>
  <c r="AD88" i="5"/>
  <c r="AF88" i="5" s="1"/>
  <c r="AD116" i="5"/>
  <c r="AF116" i="5" s="1"/>
  <c r="AD117" i="5"/>
  <c r="AF117" i="5" s="1"/>
  <c r="AD107" i="5"/>
  <c r="AF107" i="5" s="1"/>
  <c r="AD64" i="5"/>
  <c r="AF64" i="5" s="1"/>
  <c r="AD115" i="5"/>
  <c r="AF115" i="5" s="1"/>
  <c r="AJ16" i="5"/>
  <c r="AJ118" i="5"/>
  <c r="AJ54" i="5"/>
  <c r="AJ93" i="5"/>
  <c r="AJ29" i="5"/>
  <c r="AJ84" i="5"/>
  <c r="AJ83" i="5"/>
  <c r="AJ19" i="5"/>
  <c r="AJ116" i="5"/>
  <c r="AJ20" i="5"/>
  <c r="AJ66" i="5"/>
  <c r="AJ121" i="5"/>
  <c r="AJ57" i="5"/>
  <c r="AJ104" i="5"/>
  <c r="AJ40" i="5"/>
  <c r="AJ45" i="5"/>
  <c r="AJ56" i="5"/>
  <c r="AJ37" i="5"/>
  <c r="AJ23" i="5"/>
  <c r="AJ39" i="5"/>
  <c r="AJ110" i="5"/>
  <c r="AJ46" i="5"/>
  <c r="AJ85" i="5"/>
  <c r="AJ21" i="5"/>
  <c r="AJ68" i="5"/>
  <c r="AJ75" i="5"/>
  <c r="AJ111" i="5"/>
  <c r="AJ100" i="5"/>
  <c r="AJ122" i="5"/>
  <c r="AJ58" i="5"/>
  <c r="AJ113" i="5"/>
  <c r="AJ49" i="5"/>
  <c r="AJ96" i="5"/>
  <c r="AJ32" i="5"/>
  <c r="AJ99" i="5"/>
  <c r="AJ47" i="5"/>
  <c r="AJ82" i="5"/>
  <c r="AJ120" i="5"/>
  <c r="AJ101" i="5"/>
  <c r="AJ27" i="5"/>
  <c r="AJ74" i="5"/>
  <c r="AJ48" i="5"/>
  <c r="AJ102" i="5"/>
  <c r="AJ38" i="5"/>
  <c r="AJ77" i="5"/>
  <c r="AJ119" i="5"/>
  <c r="AJ28" i="5"/>
  <c r="AJ67" i="5"/>
  <c r="AJ103" i="5"/>
  <c r="AJ92" i="5"/>
  <c r="AJ114" i="5"/>
  <c r="AJ50" i="5"/>
  <c r="AJ105" i="5"/>
  <c r="AJ41" i="5"/>
  <c r="AJ88" i="5"/>
  <c r="AJ24" i="5"/>
  <c r="AJ109" i="5"/>
  <c r="AJ91" i="5"/>
  <c r="AJ94" i="5"/>
  <c r="AJ30" i="5"/>
  <c r="AJ69" i="5"/>
  <c r="AJ95" i="5"/>
  <c r="AJ123" i="5"/>
  <c r="AJ59" i="5"/>
  <c r="AJ87" i="5"/>
  <c r="AJ76" i="5"/>
  <c r="AJ106" i="5"/>
  <c r="AJ42" i="5"/>
  <c r="AJ97" i="5"/>
  <c r="AJ33" i="5"/>
  <c r="AJ80" i="5"/>
  <c r="AJ31" i="5"/>
  <c r="AJ18" i="5"/>
  <c r="AJ62" i="5"/>
  <c r="AJ36" i="5"/>
  <c r="AJ65" i="5"/>
  <c r="AJ86" i="5"/>
  <c r="AJ22" i="5"/>
  <c r="AJ61" i="5"/>
  <c r="AJ79" i="5"/>
  <c r="AJ115" i="5"/>
  <c r="AJ51" i="5"/>
  <c r="AJ71" i="5"/>
  <c r="AJ60" i="5"/>
  <c r="AJ98" i="5"/>
  <c r="AJ34" i="5"/>
  <c r="AJ89" i="5"/>
  <c r="AJ25" i="5"/>
  <c r="AJ72" i="5"/>
  <c r="AJ78" i="5"/>
  <c r="AJ117" i="5"/>
  <c r="AJ53" i="5"/>
  <c r="AJ63" i="5"/>
  <c r="AJ107" i="5"/>
  <c r="AJ43" i="5"/>
  <c r="AJ55" i="5"/>
  <c r="AJ52" i="5"/>
  <c r="AJ90" i="5"/>
  <c r="AJ26" i="5"/>
  <c r="AJ81" i="5"/>
  <c r="AJ17" i="5"/>
  <c r="AJ64" i="5"/>
  <c r="AJ70" i="5"/>
  <c r="AJ35" i="5"/>
  <c r="AJ44" i="5"/>
  <c r="AJ73" i="5"/>
  <c r="AJ108" i="5"/>
  <c r="AJ112" i="5"/>
  <c r="C29" i="28"/>
  <c r="P6" i="28"/>
  <c r="C32" i="28"/>
  <c r="L6" i="28"/>
  <c r="H6" i="28"/>
  <c r="T6" i="28"/>
  <c r="L9" i="28"/>
  <c r="P9" i="28"/>
  <c r="H9" i="28"/>
  <c r="T9" i="28"/>
  <c r="C113" i="28" l="1"/>
  <c r="N6" i="5"/>
  <c r="F13" i="6" s="1"/>
  <c r="O6" i="21"/>
  <c r="AJ124" i="5"/>
  <c r="F12" i="6"/>
  <c r="AD124" i="5"/>
  <c r="H10" i="21" s="1"/>
  <c r="AN109" i="5"/>
  <c r="AN116" i="5"/>
  <c r="AN55" i="5"/>
  <c r="AN79" i="5"/>
  <c r="AN59" i="5"/>
  <c r="AN67" i="5"/>
  <c r="AN52" i="5"/>
  <c r="AN87" i="5"/>
  <c r="AN70" i="5"/>
  <c r="AN61" i="5"/>
  <c r="AN88" i="5"/>
  <c r="AN113" i="5"/>
  <c r="AN85" i="5"/>
  <c r="AN83" i="5"/>
  <c r="AN64" i="5"/>
  <c r="AN63" i="5"/>
  <c r="AN98" i="5"/>
  <c r="AN86" i="5"/>
  <c r="AN97" i="5"/>
  <c r="AN69" i="5"/>
  <c r="AN105" i="5"/>
  <c r="AN77" i="5"/>
  <c r="AN82" i="5"/>
  <c r="AN122" i="5"/>
  <c r="AN110" i="5"/>
  <c r="AN57" i="5"/>
  <c r="AN89" i="5"/>
  <c r="AN123" i="5"/>
  <c r="AN95" i="5"/>
  <c r="AN120" i="5"/>
  <c r="AN104" i="5"/>
  <c r="AN84" i="5"/>
  <c r="AN112" i="5"/>
  <c r="AN81" i="5"/>
  <c r="AN53" i="5"/>
  <c r="AN60" i="5"/>
  <c r="AN65" i="5"/>
  <c r="AN100" i="5"/>
  <c r="AN121" i="5"/>
  <c r="AN93" i="5"/>
  <c r="AN72" i="5"/>
  <c r="AN115" i="5"/>
  <c r="AN103" i="5"/>
  <c r="AN74" i="5"/>
  <c r="AN96" i="5"/>
  <c r="AN56" i="5"/>
  <c r="AN80" i="5"/>
  <c r="AN58" i="5"/>
  <c r="AN108" i="5"/>
  <c r="AN117" i="5"/>
  <c r="AN71" i="5"/>
  <c r="AN106" i="5"/>
  <c r="AN94" i="5"/>
  <c r="AN114" i="5"/>
  <c r="AN102" i="5"/>
  <c r="AN99" i="5"/>
  <c r="AN111" i="5"/>
  <c r="AN66" i="5"/>
  <c r="AN54" i="5"/>
  <c r="AN68" i="5"/>
  <c r="AN101" i="5"/>
  <c r="AN107" i="5"/>
  <c r="AN119" i="5"/>
  <c r="AN73" i="5"/>
  <c r="AN90" i="5"/>
  <c r="AN78" i="5"/>
  <c r="AN62" i="5"/>
  <c r="AN76" i="5"/>
  <c r="AN91" i="5"/>
  <c r="AN92" i="5"/>
  <c r="AN75" i="5"/>
  <c r="AN118" i="5"/>
  <c r="L29" i="28"/>
  <c r="H29" i="28"/>
  <c r="P29" i="28"/>
  <c r="T29" i="28"/>
  <c r="AF46" i="5"/>
  <c r="AF41" i="5"/>
  <c r="AF40" i="5"/>
  <c r="T32" i="28"/>
  <c r="AF47" i="5"/>
  <c r="AF28" i="5"/>
  <c r="AF35" i="5"/>
  <c r="AF49" i="5"/>
  <c r="AF42" i="5"/>
  <c r="AF18" i="5"/>
  <c r="AF17" i="5"/>
  <c r="AF27" i="5"/>
  <c r="AF48" i="5"/>
  <c r="AF30" i="5"/>
  <c r="AF36" i="5"/>
  <c r="P32" i="28"/>
  <c r="AF22" i="5"/>
  <c r="AF32" i="5"/>
  <c r="AF50" i="5"/>
  <c r="L32" i="28"/>
  <c r="AF21" i="5"/>
  <c r="AF51" i="5"/>
  <c r="AF23" i="5"/>
  <c r="AF44" i="5"/>
  <c r="AF31" i="5"/>
  <c r="AF39" i="5"/>
  <c r="AF24" i="5"/>
  <c r="AF37" i="5"/>
  <c r="AF34" i="5"/>
  <c r="AF29" i="5"/>
  <c r="AF20" i="5"/>
  <c r="AF43" i="5"/>
  <c r="AF19" i="5"/>
  <c r="AF16" i="5"/>
  <c r="AF33" i="5"/>
  <c r="AF25" i="5"/>
  <c r="AF45" i="5"/>
  <c r="AF26" i="5"/>
  <c r="AF38" i="5"/>
  <c r="H32" i="28"/>
  <c r="AN21" i="5"/>
  <c r="AN41" i="5"/>
  <c r="AN26" i="5"/>
  <c r="AN32" i="5"/>
  <c r="AN40" i="5"/>
  <c r="AN29" i="5"/>
  <c r="AN25" i="5"/>
  <c r="AN46" i="5"/>
  <c r="AN47" i="5"/>
  <c r="AN51" i="5"/>
  <c r="AN42" i="5"/>
  <c r="AN27" i="5"/>
  <c r="AN39" i="5"/>
  <c r="AN50" i="5"/>
  <c r="AN28" i="5"/>
  <c r="AN45" i="5"/>
  <c r="AN24" i="5"/>
  <c r="AN20" i="5"/>
  <c r="AN30" i="5"/>
  <c r="AN23" i="5"/>
  <c r="AN17" i="5"/>
  <c r="AN37" i="5"/>
  <c r="AN48" i="5"/>
  <c r="AN43" i="5"/>
  <c r="AN35" i="5"/>
  <c r="AN18" i="5"/>
  <c r="AN49" i="5"/>
  <c r="AN16" i="5"/>
  <c r="AN38" i="5"/>
  <c r="AN34" i="5"/>
  <c r="AN22" i="5"/>
  <c r="AN44" i="5"/>
  <c r="AN33" i="5"/>
  <c r="AN19" i="5"/>
  <c r="AN36" i="5"/>
  <c r="AN31" i="5"/>
  <c r="H113" i="28" l="1"/>
  <c r="L113" i="28"/>
  <c r="T113" i="28"/>
  <c r="P113" i="28"/>
  <c r="AN124" i="5"/>
  <c r="AH16" i="5" a="1"/>
  <c r="AH60" i="5" s="1"/>
  <c r="D49" i="28" s="1"/>
  <c r="AF124" i="5"/>
  <c r="H14" i="21" s="1"/>
  <c r="H21" i="21" l="1"/>
  <c r="AR124" i="5"/>
  <c r="H24" i="21" s="1"/>
  <c r="BM60" i="5"/>
  <c r="Q49" i="28" s="1"/>
  <c r="BE60" i="5"/>
  <c r="I49" i="28" s="1"/>
  <c r="BQ60" i="5"/>
  <c r="U49" i="28" s="1"/>
  <c r="BI60" i="5"/>
  <c r="M49" i="28" s="1"/>
  <c r="AH45" i="5"/>
  <c r="AH78" i="5"/>
  <c r="D67" i="28" s="1"/>
  <c r="AH81" i="5"/>
  <c r="D70" i="28" s="1"/>
  <c r="AH65" i="5"/>
  <c r="D54" i="28" s="1"/>
  <c r="AH21" i="5"/>
  <c r="AH109" i="5"/>
  <c r="D98" i="28" s="1"/>
  <c r="AH47" i="5"/>
  <c r="AH91" i="5"/>
  <c r="D80" i="28" s="1"/>
  <c r="AH102" i="5"/>
  <c r="D91" i="28" s="1"/>
  <c r="AH106" i="5"/>
  <c r="D95" i="28" s="1"/>
  <c r="AH100" i="5"/>
  <c r="D89" i="28" s="1"/>
  <c r="AH66" i="5"/>
  <c r="D55" i="28" s="1"/>
  <c r="AH54" i="5"/>
  <c r="D43" i="28" s="1"/>
  <c r="AH75" i="5"/>
  <c r="D64" i="28" s="1"/>
  <c r="AH61" i="5"/>
  <c r="D50" i="28" s="1"/>
  <c r="AH80" i="5"/>
  <c r="D69" i="28" s="1"/>
  <c r="AH19" i="5"/>
  <c r="AH82" i="5"/>
  <c r="D71" i="28" s="1"/>
  <c r="AH31" i="5"/>
  <c r="AH110" i="5"/>
  <c r="D99" i="28" s="1"/>
  <c r="AH76" i="5"/>
  <c r="D65" i="28" s="1"/>
  <c r="AH17" i="5"/>
  <c r="AH64" i="5"/>
  <c r="D53" i="28" s="1"/>
  <c r="AH42" i="5"/>
  <c r="AH90" i="5"/>
  <c r="D79" i="28" s="1"/>
  <c r="AH35" i="5"/>
  <c r="AH111" i="5"/>
  <c r="D100" i="28" s="1"/>
  <c r="AH93" i="5"/>
  <c r="D82" i="28" s="1"/>
  <c r="AH46" i="5"/>
  <c r="AH34" i="5"/>
  <c r="AH104" i="5"/>
  <c r="D93" i="28" s="1"/>
  <c r="AH49" i="5"/>
  <c r="D38" i="28" s="1"/>
  <c r="AH79" i="5"/>
  <c r="D68" i="28" s="1"/>
  <c r="AH105" i="5"/>
  <c r="D94" i="28" s="1"/>
  <c r="AH122" i="5"/>
  <c r="D111" i="28" s="1"/>
  <c r="AH85" i="5"/>
  <c r="D74" i="28" s="1"/>
  <c r="AH123" i="5"/>
  <c r="D112" i="28" s="1"/>
  <c r="AH67" i="5"/>
  <c r="D56" i="28" s="1"/>
  <c r="AH32" i="5"/>
  <c r="AH92" i="5"/>
  <c r="D81" i="28" s="1"/>
  <c r="AH68" i="5"/>
  <c r="D57" i="28" s="1"/>
  <c r="AH113" i="5"/>
  <c r="D102" i="28" s="1"/>
  <c r="AH86" i="5"/>
  <c r="D75" i="28" s="1"/>
  <c r="AH57" i="5"/>
  <c r="D46" i="28" s="1"/>
  <c r="AH30" i="5"/>
  <c r="AH62" i="5"/>
  <c r="D51" i="28" s="1"/>
  <c r="AH52" i="5"/>
  <c r="D41" i="28" s="1"/>
  <c r="AH87" i="5"/>
  <c r="D76" i="28" s="1"/>
  <c r="AH43" i="5"/>
  <c r="AH16" i="5"/>
  <c r="AH36" i="5"/>
  <c r="AH27" i="5"/>
  <c r="AH97" i="5"/>
  <c r="D86" i="28" s="1"/>
  <c r="AH40" i="5"/>
  <c r="AH44" i="5"/>
  <c r="AH71" i="5"/>
  <c r="D60" i="28" s="1"/>
  <c r="AH108" i="5"/>
  <c r="D97" i="28" s="1"/>
  <c r="AH101" i="5"/>
  <c r="D90" i="28" s="1"/>
  <c r="AH20" i="5"/>
  <c r="AH96" i="5"/>
  <c r="D85" i="28" s="1"/>
  <c r="AH53" i="5"/>
  <c r="D42" i="28" s="1"/>
  <c r="AH118" i="5"/>
  <c r="D107" i="28" s="1"/>
  <c r="AH50" i="5"/>
  <c r="D39" i="28" s="1"/>
  <c r="AH55" i="5"/>
  <c r="D44" i="28" s="1"/>
  <c r="AH121" i="5"/>
  <c r="D110" i="28" s="1"/>
  <c r="AH94" i="5"/>
  <c r="D83" i="28" s="1"/>
  <c r="AH56" i="5"/>
  <c r="D45" i="28" s="1"/>
  <c r="AH116" i="5"/>
  <c r="D105" i="28" s="1"/>
  <c r="AH26" i="5"/>
  <c r="AH107" i="5"/>
  <c r="D96" i="28" s="1"/>
  <c r="AH88" i="5"/>
  <c r="D77" i="28" s="1"/>
  <c r="AH83" i="5"/>
  <c r="D72" i="28" s="1"/>
  <c r="AH38" i="5"/>
  <c r="AH33" i="5"/>
  <c r="AH23" i="5"/>
  <c r="AH115" i="5"/>
  <c r="D104" i="28" s="1"/>
  <c r="AH18" i="5"/>
  <c r="AH70" i="5"/>
  <c r="D59" i="28" s="1"/>
  <c r="AH95" i="5"/>
  <c r="D84" i="28" s="1"/>
  <c r="AH73" i="5"/>
  <c r="D62" i="28" s="1"/>
  <c r="AH39" i="5"/>
  <c r="AH72" i="5"/>
  <c r="D61" i="28" s="1"/>
  <c r="AH48" i="5"/>
  <c r="D37" i="28" s="1"/>
  <c r="AH25" i="5"/>
  <c r="AH98" i="5"/>
  <c r="D87" i="28" s="1"/>
  <c r="AH103" i="5"/>
  <c r="D92" i="28" s="1"/>
  <c r="AH28" i="5"/>
  <c r="AH51" i="5"/>
  <c r="D40" i="28" s="1"/>
  <c r="AH22" i="5"/>
  <c r="AH112" i="5"/>
  <c r="D101" i="28" s="1"/>
  <c r="AH69" i="5"/>
  <c r="D58" i="28" s="1"/>
  <c r="AH59" i="5"/>
  <c r="D48" i="28" s="1"/>
  <c r="AH99" i="5"/>
  <c r="D88" i="28" s="1"/>
  <c r="AH29" i="5"/>
  <c r="AH74" i="5"/>
  <c r="D63" i="28" s="1"/>
  <c r="AH24" i="5"/>
  <c r="AH84" i="5"/>
  <c r="D73" i="28" s="1"/>
  <c r="AH41" i="5"/>
  <c r="AH117" i="5"/>
  <c r="D106" i="28" s="1"/>
  <c r="AH89" i="5"/>
  <c r="D78" i="28" s="1"/>
  <c r="AH114" i="5"/>
  <c r="D103" i="28" s="1"/>
  <c r="AH119" i="5"/>
  <c r="D108" i="28" s="1"/>
  <c r="AH58" i="5"/>
  <c r="D47" i="28" s="1"/>
  <c r="AH63" i="5"/>
  <c r="D52" i="28" s="1"/>
  <c r="AH120" i="5"/>
  <c r="D109" i="28" s="1"/>
  <c r="AH77" i="5"/>
  <c r="D66" i="28" s="1"/>
  <c r="AH37" i="5"/>
  <c r="AV25" i="5" l="1"/>
  <c r="AV33" i="5"/>
  <c r="AV41" i="5"/>
  <c r="AV49" i="5"/>
  <c r="AV57" i="5"/>
  <c r="AX57" i="5" s="1"/>
  <c r="AV65" i="5"/>
  <c r="AX65" i="5" s="1"/>
  <c r="AV73" i="5"/>
  <c r="AX73" i="5" s="1"/>
  <c r="AV81" i="5"/>
  <c r="AX81" i="5" s="1"/>
  <c r="AV89" i="5"/>
  <c r="AX89" i="5" s="1"/>
  <c r="AV97" i="5"/>
  <c r="AX97" i="5" s="1"/>
  <c r="AV105" i="5"/>
  <c r="AX105" i="5" s="1"/>
  <c r="AV113" i="5"/>
  <c r="AX113" i="5" s="1"/>
  <c r="AV121" i="5"/>
  <c r="AX121" i="5" s="1"/>
  <c r="AV26" i="5"/>
  <c r="AV34" i="5"/>
  <c r="AV42" i="5"/>
  <c r="AV50" i="5"/>
  <c r="AV58" i="5"/>
  <c r="AX58" i="5" s="1"/>
  <c r="AV66" i="5"/>
  <c r="AX66" i="5" s="1"/>
  <c r="AV74" i="5"/>
  <c r="AX74" i="5" s="1"/>
  <c r="AV82" i="5"/>
  <c r="AX82" i="5" s="1"/>
  <c r="AV90" i="5"/>
  <c r="AX90" i="5" s="1"/>
  <c r="AV98" i="5"/>
  <c r="AX98" i="5" s="1"/>
  <c r="AV106" i="5"/>
  <c r="AX106" i="5" s="1"/>
  <c r="AV114" i="5"/>
  <c r="AX114" i="5" s="1"/>
  <c r="AV122" i="5"/>
  <c r="AX122" i="5" s="1"/>
  <c r="AV19" i="5"/>
  <c r="AV27" i="5"/>
  <c r="AV35" i="5"/>
  <c r="AV43" i="5"/>
  <c r="AV51" i="5"/>
  <c r="AX51" i="5" s="1"/>
  <c r="AV59" i="5"/>
  <c r="AX59" i="5" s="1"/>
  <c r="AV67" i="5"/>
  <c r="AX67" i="5" s="1"/>
  <c r="AV75" i="5"/>
  <c r="AX75" i="5" s="1"/>
  <c r="AV83" i="5"/>
  <c r="AX83" i="5" s="1"/>
  <c r="AV91" i="5"/>
  <c r="AX91" i="5" s="1"/>
  <c r="AV99" i="5"/>
  <c r="AX99" i="5" s="1"/>
  <c r="AV107" i="5"/>
  <c r="AX107" i="5" s="1"/>
  <c r="AV115" i="5"/>
  <c r="AX115" i="5" s="1"/>
  <c r="AV123" i="5"/>
  <c r="AX123" i="5" s="1"/>
  <c r="AV20" i="5"/>
  <c r="AV28" i="5"/>
  <c r="AV36" i="5"/>
  <c r="AV44" i="5"/>
  <c r="AV52" i="5"/>
  <c r="AX52" i="5" s="1"/>
  <c r="AV60" i="5"/>
  <c r="AX60" i="5" s="1"/>
  <c r="AV68" i="5"/>
  <c r="AX68" i="5" s="1"/>
  <c r="AV76" i="5"/>
  <c r="AX76" i="5" s="1"/>
  <c r="AV84" i="5"/>
  <c r="AX84" i="5" s="1"/>
  <c r="AV92" i="5"/>
  <c r="AX92" i="5" s="1"/>
  <c r="AV100" i="5"/>
  <c r="AX100" i="5" s="1"/>
  <c r="AV108" i="5"/>
  <c r="AX108" i="5" s="1"/>
  <c r="AV116" i="5"/>
  <c r="AX116" i="5" s="1"/>
  <c r="AV17" i="5"/>
  <c r="AV21" i="5"/>
  <c r="AV29" i="5"/>
  <c r="AV37" i="5"/>
  <c r="AV45" i="5"/>
  <c r="AV53" i="5"/>
  <c r="AX53" i="5" s="1"/>
  <c r="AV61" i="5"/>
  <c r="AX61" i="5" s="1"/>
  <c r="AV69" i="5"/>
  <c r="AX69" i="5" s="1"/>
  <c r="AV77" i="5"/>
  <c r="AX77" i="5" s="1"/>
  <c r="AV85" i="5"/>
  <c r="AX85" i="5" s="1"/>
  <c r="AV93" i="5"/>
  <c r="AX93" i="5" s="1"/>
  <c r="AV101" i="5"/>
  <c r="AX101" i="5" s="1"/>
  <c r="AV109" i="5"/>
  <c r="AX109" i="5" s="1"/>
  <c r="AV117" i="5"/>
  <c r="AX117" i="5" s="1"/>
  <c r="AV18" i="5"/>
  <c r="AV22" i="5"/>
  <c r="AV30" i="5"/>
  <c r="AV38" i="5"/>
  <c r="AV46" i="5"/>
  <c r="AV54" i="5"/>
  <c r="AX54" i="5" s="1"/>
  <c r="AV62" i="5"/>
  <c r="AX62" i="5" s="1"/>
  <c r="AV70" i="5"/>
  <c r="AX70" i="5" s="1"/>
  <c r="AV39" i="5"/>
  <c r="AV71" i="5"/>
  <c r="AX71" i="5" s="1"/>
  <c r="AV94" i="5"/>
  <c r="AX94" i="5" s="1"/>
  <c r="AV112" i="5"/>
  <c r="AX112" i="5" s="1"/>
  <c r="AV48" i="5"/>
  <c r="AV40" i="5"/>
  <c r="AV72" i="5"/>
  <c r="AX72" i="5" s="1"/>
  <c r="AV95" i="5"/>
  <c r="AX95" i="5" s="1"/>
  <c r="AV118" i="5"/>
  <c r="AX118" i="5" s="1"/>
  <c r="AV102" i="5"/>
  <c r="AX102" i="5" s="1"/>
  <c r="AV47" i="5"/>
  <c r="AV78" i="5"/>
  <c r="AX78" i="5" s="1"/>
  <c r="AV96" i="5"/>
  <c r="AX96" i="5" s="1"/>
  <c r="AV119" i="5"/>
  <c r="AX119" i="5" s="1"/>
  <c r="AV79" i="5"/>
  <c r="AX79" i="5" s="1"/>
  <c r="AV120" i="5"/>
  <c r="AX120" i="5" s="1"/>
  <c r="AV23" i="5"/>
  <c r="AV55" i="5"/>
  <c r="AX55" i="5" s="1"/>
  <c r="AV80" i="5"/>
  <c r="AX80" i="5" s="1"/>
  <c r="AV103" i="5"/>
  <c r="AX103" i="5" s="1"/>
  <c r="AV16" i="5"/>
  <c r="AV64" i="5"/>
  <c r="AX64" i="5" s="1"/>
  <c r="AV24" i="5"/>
  <c r="AV56" i="5"/>
  <c r="AX56" i="5" s="1"/>
  <c r="AV86" i="5"/>
  <c r="AX86" i="5" s="1"/>
  <c r="AV104" i="5"/>
  <c r="AX104" i="5" s="1"/>
  <c r="AV87" i="5"/>
  <c r="AX87" i="5" s="1"/>
  <c r="AV88" i="5"/>
  <c r="AX88" i="5" s="1"/>
  <c r="AV31" i="5"/>
  <c r="AV63" i="5"/>
  <c r="AX63" i="5" s="1"/>
  <c r="AV110" i="5"/>
  <c r="AX110" i="5" s="1"/>
  <c r="AV32" i="5"/>
  <c r="AV111" i="5"/>
  <c r="AX111" i="5" s="1"/>
  <c r="BQ96" i="5"/>
  <c r="U85" i="28" s="1"/>
  <c r="BI96" i="5"/>
  <c r="M85" i="28" s="1"/>
  <c r="BM96" i="5"/>
  <c r="Q85" i="28" s="1"/>
  <c r="BE96" i="5"/>
  <c r="I85" i="28" s="1"/>
  <c r="BI66" i="5"/>
  <c r="M55" i="28" s="1"/>
  <c r="BM66" i="5"/>
  <c r="Q55" i="28" s="1"/>
  <c r="BE66" i="5"/>
  <c r="I55" i="28" s="1"/>
  <c r="BQ66" i="5"/>
  <c r="U55" i="28" s="1"/>
  <c r="BQ56" i="5"/>
  <c r="U45" i="28" s="1"/>
  <c r="BI56" i="5"/>
  <c r="M45" i="28" s="1"/>
  <c r="BM56" i="5"/>
  <c r="Q45" i="28" s="1"/>
  <c r="BE56" i="5"/>
  <c r="I45" i="28" s="1"/>
  <c r="BM122" i="5"/>
  <c r="Q111" i="28" s="1"/>
  <c r="BE122" i="5"/>
  <c r="I111" i="28" s="1"/>
  <c r="BQ122" i="5"/>
  <c r="U111" i="28" s="1"/>
  <c r="BI122" i="5"/>
  <c r="M111" i="28" s="1"/>
  <c r="BQ41" i="5"/>
  <c r="BI41" i="5"/>
  <c r="BM41" i="5"/>
  <c r="BE41" i="5"/>
  <c r="BE94" i="5"/>
  <c r="I83" i="28" s="1"/>
  <c r="BQ94" i="5"/>
  <c r="U83" i="28" s="1"/>
  <c r="BI94" i="5"/>
  <c r="M83" i="28" s="1"/>
  <c r="BM94" i="5"/>
  <c r="Q83" i="28" s="1"/>
  <c r="BQ113" i="5"/>
  <c r="U102" i="28" s="1"/>
  <c r="BI113" i="5"/>
  <c r="M102" i="28" s="1"/>
  <c r="BM113" i="5"/>
  <c r="Q102" i="28" s="1"/>
  <c r="BE113" i="5"/>
  <c r="I102" i="28" s="1"/>
  <c r="BQ105" i="5"/>
  <c r="U94" i="28" s="1"/>
  <c r="BI105" i="5"/>
  <c r="M94" i="28" s="1"/>
  <c r="BM105" i="5"/>
  <c r="Q94" i="28" s="1"/>
  <c r="BE105" i="5"/>
  <c r="I94" i="28" s="1"/>
  <c r="BQ35" i="5"/>
  <c r="BI35" i="5"/>
  <c r="BM35" i="5"/>
  <c r="BE35" i="5"/>
  <c r="BI82" i="5"/>
  <c r="M71" i="28" s="1"/>
  <c r="BM82" i="5"/>
  <c r="Q71" i="28" s="1"/>
  <c r="BE82" i="5"/>
  <c r="I71" i="28" s="1"/>
  <c r="BQ82" i="5"/>
  <c r="U71" i="28" s="1"/>
  <c r="BI106" i="5"/>
  <c r="M95" i="28" s="1"/>
  <c r="BM106" i="5"/>
  <c r="Q95" i="28" s="1"/>
  <c r="BE106" i="5"/>
  <c r="I95" i="28" s="1"/>
  <c r="BQ106" i="5"/>
  <c r="U95" i="28" s="1"/>
  <c r="BM78" i="5"/>
  <c r="Q67" i="28" s="1"/>
  <c r="BQ78" i="5"/>
  <c r="U67" i="28" s="1"/>
  <c r="BI78" i="5"/>
  <c r="M67" i="28" s="1"/>
  <c r="BE78" i="5"/>
  <c r="I67" i="28" s="1"/>
  <c r="BQ59" i="5"/>
  <c r="U48" i="28" s="1"/>
  <c r="BI59" i="5"/>
  <c r="M48" i="28" s="1"/>
  <c r="BM59" i="5"/>
  <c r="Q48" i="28" s="1"/>
  <c r="BE59" i="5"/>
  <c r="I48" i="28" s="1"/>
  <c r="BQ57" i="5"/>
  <c r="U46" i="28" s="1"/>
  <c r="BI57" i="5"/>
  <c r="M46" i="28" s="1"/>
  <c r="BM57" i="5"/>
  <c r="Q46" i="28" s="1"/>
  <c r="BE57" i="5"/>
  <c r="I46" i="28" s="1"/>
  <c r="BM23" i="5"/>
  <c r="BE23" i="5"/>
  <c r="BQ23" i="5"/>
  <c r="BI23" i="5"/>
  <c r="BM111" i="5"/>
  <c r="Q100" i="28" s="1"/>
  <c r="BE111" i="5"/>
  <c r="I100" i="28" s="1"/>
  <c r="BQ111" i="5"/>
  <c r="U100" i="28" s="1"/>
  <c r="BI111" i="5"/>
  <c r="M100" i="28" s="1"/>
  <c r="BM84" i="5"/>
  <c r="Q73" i="28" s="1"/>
  <c r="BE84" i="5"/>
  <c r="I73" i="28" s="1"/>
  <c r="BQ84" i="5"/>
  <c r="U73" i="28" s="1"/>
  <c r="BI84" i="5"/>
  <c r="M73" i="28" s="1"/>
  <c r="BM45" i="5"/>
  <c r="BE45" i="5"/>
  <c r="BQ45" i="5"/>
  <c r="BI45" i="5"/>
  <c r="BQ25" i="5"/>
  <c r="BI25" i="5"/>
  <c r="BM25" i="5"/>
  <c r="BE25" i="5"/>
  <c r="BM85" i="5"/>
  <c r="Q74" i="28" s="1"/>
  <c r="BE85" i="5"/>
  <c r="I74" i="28" s="1"/>
  <c r="BQ85" i="5"/>
  <c r="U74" i="28" s="1"/>
  <c r="BI85" i="5"/>
  <c r="M74" i="28" s="1"/>
  <c r="BQ48" i="5"/>
  <c r="U37" i="28" s="1"/>
  <c r="BI48" i="5"/>
  <c r="M37" i="28" s="1"/>
  <c r="BM48" i="5"/>
  <c r="Q37" i="28" s="1"/>
  <c r="BE48" i="5"/>
  <c r="I37" i="28" s="1"/>
  <c r="BM31" i="5"/>
  <c r="BE31" i="5"/>
  <c r="BQ31" i="5"/>
  <c r="BI31" i="5"/>
  <c r="BM77" i="5"/>
  <c r="Q66" i="28" s="1"/>
  <c r="BE77" i="5"/>
  <c r="I66" i="28" s="1"/>
  <c r="BQ77" i="5"/>
  <c r="U66" i="28" s="1"/>
  <c r="BI77" i="5"/>
  <c r="M66" i="28" s="1"/>
  <c r="BQ33" i="5"/>
  <c r="BI33" i="5"/>
  <c r="BE33" i="5"/>
  <c r="BM33" i="5"/>
  <c r="BM39" i="5"/>
  <c r="BE39" i="5"/>
  <c r="BQ39" i="5"/>
  <c r="BI39" i="5"/>
  <c r="BQ43" i="5"/>
  <c r="BI43" i="5"/>
  <c r="BM43" i="5"/>
  <c r="BE43" i="5"/>
  <c r="BQ90" i="5"/>
  <c r="U79" i="28" s="1"/>
  <c r="BM90" i="5"/>
  <c r="Q79" i="28" s="1"/>
  <c r="BE90" i="5"/>
  <c r="I79" i="28" s="1"/>
  <c r="BI90" i="5"/>
  <c r="M79" i="28" s="1"/>
  <c r="BM63" i="5"/>
  <c r="Q52" i="28" s="1"/>
  <c r="BE63" i="5"/>
  <c r="I52" i="28" s="1"/>
  <c r="BQ63" i="5"/>
  <c r="U52" i="28" s="1"/>
  <c r="BI63" i="5"/>
  <c r="M52" i="28" s="1"/>
  <c r="BQ24" i="5"/>
  <c r="BI24" i="5"/>
  <c r="BM24" i="5"/>
  <c r="BE24" i="5"/>
  <c r="BQ51" i="5"/>
  <c r="U40" i="28" s="1"/>
  <c r="BI51" i="5"/>
  <c r="M40" i="28" s="1"/>
  <c r="BM51" i="5"/>
  <c r="Q40" i="28" s="1"/>
  <c r="BE51" i="5"/>
  <c r="I40" i="28" s="1"/>
  <c r="BQ73" i="5"/>
  <c r="U62" i="28" s="1"/>
  <c r="BI73" i="5"/>
  <c r="M62" i="28" s="1"/>
  <c r="BM73" i="5"/>
  <c r="Q62" i="28" s="1"/>
  <c r="BE73" i="5"/>
  <c r="I62" i="28" s="1"/>
  <c r="BQ83" i="5"/>
  <c r="U72" i="28" s="1"/>
  <c r="BI83" i="5"/>
  <c r="M72" i="28" s="1"/>
  <c r="BM83" i="5"/>
  <c r="Q72" i="28" s="1"/>
  <c r="BE83" i="5"/>
  <c r="I72" i="28" s="1"/>
  <c r="BM55" i="5"/>
  <c r="Q44" i="28" s="1"/>
  <c r="BE55" i="5"/>
  <c r="I44" i="28" s="1"/>
  <c r="BQ55" i="5"/>
  <c r="U44" i="28" s="1"/>
  <c r="BI55" i="5"/>
  <c r="M44" i="28" s="1"/>
  <c r="BM71" i="5"/>
  <c r="Q60" i="28" s="1"/>
  <c r="BE71" i="5"/>
  <c r="I60" i="28" s="1"/>
  <c r="BQ71" i="5"/>
  <c r="U60" i="28" s="1"/>
  <c r="BI71" i="5"/>
  <c r="M60" i="28" s="1"/>
  <c r="BM87" i="5"/>
  <c r="Q76" i="28" s="1"/>
  <c r="BE87" i="5"/>
  <c r="I76" i="28" s="1"/>
  <c r="BQ87" i="5"/>
  <c r="U76" i="28" s="1"/>
  <c r="BI87" i="5"/>
  <c r="M76" i="28" s="1"/>
  <c r="BM92" i="5"/>
  <c r="Q81" i="28" s="1"/>
  <c r="BE92" i="5"/>
  <c r="I81" i="28" s="1"/>
  <c r="BQ92" i="5"/>
  <c r="U81" i="28" s="1"/>
  <c r="BI92" i="5"/>
  <c r="M81" i="28" s="1"/>
  <c r="BQ49" i="5"/>
  <c r="U38" i="28" s="1"/>
  <c r="BI49" i="5"/>
  <c r="M38" i="28" s="1"/>
  <c r="BM49" i="5"/>
  <c r="Q38" i="28" s="1"/>
  <c r="BE49" i="5"/>
  <c r="I38" i="28" s="1"/>
  <c r="BQ42" i="5"/>
  <c r="BM42" i="5"/>
  <c r="BE42" i="5"/>
  <c r="BI42" i="5"/>
  <c r="BQ80" i="5"/>
  <c r="U69" i="28" s="1"/>
  <c r="BI80" i="5"/>
  <c r="M69" i="28" s="1"/>
  <c r="BM80" i="5"/>
  <c r="Q69" i="28" s="1"/>
  <c r="BE80" i="5"/>
  <c r="I69" i="28" s="1"/>
  <c r="BQ91" i="5"/>
  <c r="U80" i="28" s="1"/>
  <c r="BI91" i="5"/>
  <c r="M80" i="28" s="1"/>
  <c r="BM91" i="5"/>
  <c r="Q80" i="28" s="1"/>
  <c r="BE91" i="5"/>
  <c r="I80" i="28" s="1"/>
  <c r="BQ89" i="5"/>
  <c r="U78" i="28" s="1"/>
  <c r="BI89" i="5"/>
  <c r="M78" i="28" s="1"/>
  <c r="BE89" i="5"/>
  <c r="I78" i="28" s="1"/>
  <c r="BM89" i="5"/>
  <c r="Q78" i="28" s="1"/>
  <c r="BQ115" i="5"/>
  <c r="U104" i="28" s="1"/>
  <c r="BI115" i="5"/>
  <c r="M104" i="28" s="1"/>
  <c r="BM115" i="5"/>
  <c r="Q104" i="28" s="1"/>
  <c r="BE115" i="5"/>
  <c r="I104" i="28" s="1"/>
  <c r="BQ110" i="5"/>
  <c r="U99" i="28" s="1"/>
  <c r="BI110" i="5"/>
  <c r="M99" i="28" s="1"/>
  <c r="BM110" i="5"/>
  <c r="Q99" i="28" s="1"/>
  <c r="BE110" i="5"/>
  <c r="I99" i="28" s="1"/>
  <c r="BM69" i="5"/>
  <c r="Q58" i="28" s="1"/>
  <c r="BE69" i="5"/>
  <c r="I58" i="28" s="1"/>
  <c r="BI69" i="5"/>
  <c r="M58" i="28" s="1"/>
  <c r="BQ69" i="5"/>
  <c r="U58" i="28" s="1"/>
  <c r="BQ86" i="5"/>
  <c r="U75" i="28" s="1"/>
  <c r="BI86" i="5"/>
  <c r="M75" i="28" s="1"/>
  <c r="BM86" i="5"/>
  <c r="Q75" i="28" s="1"/>
  <c r="BE86" i="5"/>
  <c r="I75" i="28" s="1"/>
  <c r="BM100" i="5"/>
  <c r="Q89" i="28" s="1"/>
  <c r="BE100" i="5"/>
  <c r="I89" i="28" s="1"/>
  <c r="BQ100" i="5"/>
  <c r="U89" i="28" s="1"/>
  <c r="BI100" i="5"/>
  <c r="M89" i="28" s="1"/>
  <c r="BQ112" i="5"/>
  <c r="U101" i="28" s="1"/>
  <c r="BI112" i="5"/>
  <c r="M101" i="28" s="1"/>
  <c r="BM112" i="5"/>
  <c r="Q101" i="28" s="1"/>
  <c r="BE112" i="5"/>
  <c r="I101" i="28" s="1"/>
  <c r="BM16" i="5"/>
  <c r="BE16" i="5"/>
  <c r="AH124" i="5"/>
  <c r="BQ16" i="5"/>
  <c r="BI16" i="5"/>
  <c r="BE22" i="5"/>
  <c r="BQ22" i="5"/>
  <c r="BI22" i="5"/>
  <c r="BM22" i="5"/>
  <c r="BQ121" i="5"/>
  <c r="U110" i="28" s="1"/>
  <c r="BI121" i="5"/>
  <c r="M110" i="28" s="1"/>
  <c r="BM121" i="5"/>
  <c r="Q110" i="28" s="1"/>
  <c r="BE121" i="5"/>
  <c r="I110" i="28" s="1"/>
  <c r="BM68" i="5"/>
  <c r="Q57" i="28" s="1"/>
  <c r="BE68" i="5"/>
  <c r="I57" i="28" s="1"/>
  <c r="BQ68" i="5"/>
  <c r="U57" i="28" s="1"/>
  <c r="BI68" i="5"/>
  <c r="M57" i="28" s="1"/>
  <c r="BM102" i="5"/>
  <c r="Q91" i="28" s="1"/>
  <c r="BQ102" i="5"/>
  <c r="U91" i="28" s="1"/>
  <c r="BI102" i="5"/>
  <c r="M91" i="28" s="1"/>
  <c r="BE102" i="5"/>
  <c r="I91" i="28" s="1"/>
  <c r="BM58" i="5"/>
  <c r="Q47" i="28" s="1"/>
  <c r="BE58" i="5"/>
  <c r="I47" i="28" s="1"/>
  <c r="BI58" i="5"/>
  <c r="M47" i="28" s="1"/>
  <c r="BQ58" i="5"/>
  <c r="U47" i="28" s="1"/>
  <c r="BQ74" i="5"/>
  <c r="U63" i="28" s="1"/>
  <c r="BM74" i="5"/>
  <c r="Q63" i="28" s="1"/>
  <c r="BE74" i="5"/>
  <c r="I63" i="28" s="1"/>
  <c r="BI74" i="5"/>
  <c r="M63" i="28" s="1"/>
  <c r="BM28" i="5"/>
  <c r="BE28" i="5"/>
  <c r="BQ28" i="5"/>
  <c r="BI28" i="5"/>
  <c r="BM95" i="5"/>
  <c r="Q84" i="28" s="1"/>
  <c r="BE95" i="5"/>
  <c r="I84" i="28" s="1"/>
  <c r="BQ95" i="5"/>
  <c r="U84" i="28" s="1"/>
  <c r="BI95" i="5"/>
  <c r="M84" i="28" s="1"/>
  <c r="BQ88" i="5"/>
  <c r="U77" i="28" s="1"/>
  <c r="BI88" i="5"/>
  <c r="M77" i="28" s="1"/>
  <c r="BM88" i="5"/>
  <c r="Q77" i="28" s="1"/>
  <c r="BE88" i="5"/>
  <c r="I77" i="28" s="1"/>
  <c r="BI50" i="5"/>
  <c r="M39" i="28" s="1"/>
  <c r="BM50" i="5"/>
  <c r="Q39" i="28" s="1"/>
  <c r="BE50" i="5"/>
  <c r="I39" i="28" s="1"/>
  <c r="BQ50" i="5"/>
  <c r="U39" i="28" s="1"/>
  <c r="BM44" i="5"/>
  <c r="BE44" i="5"/>
  <c r="BQ44" i="5"/>
  <c r="BI44" i="5"/>
  <c r="BM52" i="5"/>
  <c r="Q41" i="28" s="1"/>
  <c r="BE52" i="5"/>
  <c r="I41" i="28" s="1"/>
  <c r="BQ52" i="5"/>
  <c r="U41" i="28" s="1"/>
  <c r="BI52" i="5"/>
  <c r="M41" i="28" s="1"/>
  <c r="BQ32" i="5"/>
  <c r="BI32" i="5"/>
  <c r="BM32" i="5"/>
  <c r="BE32" i="5"/>
  <c r="BQ104" i="5"/>
  <c r="U93" i="28" s="1"/>
  <c r="BI104" i="5"/>
  <c r="M93" i="28" s="1"/>
  <c r="BM104" i="5"/>
  <c r="Q93" i="28" s="1"/>
  <c r="BE104" i="5"/>
  <c r="I93" i="28" s="1"/>
  <c r="BQ64" i="5"/>
  <c r="U53" i="28" s="1"/>
  <c r="BI64" i="5"/>
  <c r="M53" i="28" s="1"/>
  <c r="BM64" i="5"/>
  <c r="Q53" i="28" s="1"/>
  <c r="BE64" i="5"/>
  <c r="I53" i="28" s="1"/>
  <c r="BM61" i="5"/>
  <c r="Q50" i="28" s="1"/>
  <c r="BE61" i="5"/>
  <c r="I50" i="28" s="1"/>
  <c r="BQ61" i="5"/>
  <c r="U50" i="28" s="1"/>
  <c r="BI61" i="5"/>
  <c r="M50" i="28" s="1"/>
  <c r="BM47" i="5"/>
  <c r="BE47" i="5"/>
  <c r="BQ47" i="5"/>
  <c r="BI47" i="5"/>
  <c r="BM116" i="5"/>
  <c r="Q105" i="28" s="1"/>
  <c r="BE116" i="5"/>
  <c r="I105" i="28" s="1"/>
  <c r="BQ116" i="5"/>
  <c r="U105" i="28" s="1"/>
  <c r="BI116" i="5"/>
  <c r="M105" i="28" s="1"/>
  <c r="BM93" i="5"/>
  <c r="Q82" i="28" s="1"/>
  <c r="BE93" i="5"/>
  <c r="I82" i="28" s="1"/>
  <c r="BI93" i="5"/>
  <c r="M82" i="28" s="1"/>
  <c r="BQ93" i="5"/>
  <c r="U82" i="28" s="1"/>
  <c r="BM117" i="5"/>
  <c r="Q106" i="28" s="1"/>
  <c r="BE117" i="5"/>
  <c r="I106" i="28" s="1"/>
  <c r="BI117" i="5"/>
  <c r="M106" i="28" s="1"/>
  <c r="BQ117" i="5"/>
  <c r="U106" i="28" s="1"/>
  <c r="BM36" i="5"/>
  <c r="BE36" i="5"/>
  <c r="BQ36" i="5"/>
  <c r="BI36" i="5"/>
  <c r="BQ81" i="5"/>
  <c r="U70" i="28" s="1"/>
  <c r="BI81" i="5"/>
  <c r="M70" i="28" s="1"/>
  <c r="BE81" i="5"/>
  <c r="I70" i="28" s="1"/>
  <c r="BM81" i="5"/>
  <c r="Q70" i="28" s="1"/>
  <c r="BQ72" i="5"/>
  <c r="U61" i="28" s="1"/>
  <c r="BI72" i="5"/>
  <c r="M61" i="28" s="1"/>
  <c r="BM72" i="5"/>
  <c r="Q61" i="28" s="1"/>
  <c r="BE72" i="5"/>
  <c r="I61" i="28" s="1"/>
  <c r="BM101" i="5"/>
  <c r="Q90" i="28" s="1"/>
  <c r="BE101" i="5"/>
  <c r="I90" i="28" s="1"/>
  <c r="BQ101" i="5"/>
  <c r="U90" i="28" s="1"/>
  <c r="BI101" i="5"/>
  <c r="M90" i="28" s="1"/>
  <c r="BQ120" i="5"/>
  <c r="U109" i="28" s="1"/>
  <c r="BI120" i="5"/>
  <c r="M109" i="28" s="1"/>
  <c r="BM120" i="5"/>
  <c r="Q109" i="28" s="1"/>
  <c r="BE120" i="5"/>
  <c r="I109" i="28" s="1"/>
  <c r="BQ38" i="5"/>
  <c r="BI38" i="5"/>
  <c r="BM38" i="5"/>
  <c r="BE38" i="5"/>
  <c r="BM108" i="5"/>
  <c r="Q97" i="28" s="1"/>
  <c r="BE108" i="5"/>
  <c r="I97" i="28" s="1"/>
  <c r="BQ108" i="5"/>
  <c r="U97" i="28" s="1"/>
  <c r="BI108" i="5"/>
  <c r="M97" i="28" s="1"/>
  <c r="BM79" i="5"/>
  <c r="Q68" i="28" s="1"/>
  <c r="BE79" i="5"/>
  <c r="I68" i="28" s="1"/>
  <c r="BQ79" i="5"/>
  <c r="U68" i="28" s="1"/>
  <c r="BI79" i="5"/>
  <c r="M68" i="28" s="1"/>
  <c r="BQ19" i="5"/>
  <c r="BI19" i="5"/>
  <c r="BM19" i="5"/>
  <c r="BE19" i="5"/>
  <c r="BM119" i="5"/>
  <c r="Q108" i="28" s="1"/>
  <c r="BE119" i="5"/>
  <c r="I108" i="28" s="1"/>
  <c r="BQ119" i="5"/>
  <c r="U108" i="28" s="1"/>
  <c r="BI119" i="5"/>
  <c r="M108" i="28" s="1"/>
  <c r="BM29" i="5"/>
  <c r="BE29" i="5"/>
  <c r="BQ29" i="5"/>
  <c r="BI29" i="5"/>
  <c r="BM103" i="5"/>
  <c r="Q92" i="28" s="1"/>
  <c r="BE103" i="5"/>
  <c r="I92" i="28" s="1"/>
  <c r="BQ103" i="5"/>
  <c r="U92" i="28" s="1"/>
  <c r="BI103" i="5"/>
  <c r="M92" i="28" s="1"/>
  <c r="BM70" i="5"/>
  <c r="Q59" i="28" s="1"/>
  <c r="BE70" i="5"/>
  <c r="I59" i="28" s="1"/>
  <c r="BQ70" i="5"/>
  <c r="U59" i="28" s="1"/>
  <c r="BI70" i="5"/>
  <c r="M59" i="28" s="1"/>
  <c r="BQ107" i="5"/>
  <c r="U96" i="28" s="1"/>
  <c r="BI107" i="5"/>
  <c r="M96" i="28" s="1"/>
  <c r="BM107" i="5"/>
  <c r="Q96" i="28" s="1"/>
  <c r="BE107" i="5"/>
  <c r="I96" i="28" s="1"/>
  <c r="BM118" i="5"/>
  <c r="Q107" i="28" s="1"/>
  <c r="BQ118" i="5"/>
  <c r="U107" i="28" s="1"/>
  <c r="BI118" i="5"/>
  <c r="M107" i="28" s="1"/>
  <c r="BE118" i="5"/>
  <c r="I107" i="28" s="1"/>
  <c r="BQ40" i="5"/>
  <c r="BI40" i="5"/>
  <c r="BM40" i="5"/>
  <c r="BE40" i="5"/>
  <c r="BM62" i="5"/>
  <c r="Q51" i="28" s="1"/>
  <c r="BE62" i="5"/>
  <c r="I51" i="28" s="1"/>
  <c r="BQ62" i="5"/>
  <c r="U51" i="28" s="1"/>
  <c r="BI62" i="5"/>
  <c r="M51" i="28" s="1"/>
  <c r="BQ67" i="5"/>
  <c r="U56" i="28" s="1"/>
  <c r="BI67" i="5"/>
  <c r="M56" i="28" s="1"/>
  <c r="BM67" i="5"/>
  <c r="Q56" i="28" s="1"/>
  <c r="BE67" i="5"/>
  <c r="I56" i="28" s="1"/>
  <c r="BQ34" i="5"/>
  <c r="BI34" i="5"/>
  <c r="BM34" i="5"/>
  <c r="BE34" i="5"/>
  <c r="BQ17" i="5"/>
  <c r="BI17" i="5"/>
  <c r="BE17" i="5"/>
  <c r="BM17" i="5"/>
  <c r="BQ75" i="5"/>
  <c r="U64" i="28" s="1"/>
  <c r="BI75" i="5"/>
  <c r="M64" i="28" s="1"/>
  <c r="BM75" i="5"/>
  <c r="Q64" i="28" s="1"/>
  <c r="BE75" i="5"/>
  <c r="I64" i="28" s="1"/>
  <c r="BM109" i="5"/>
  <c r="Q98" i="28" s="1"/>
  <c r="BE109" i="5"/>
  <c r="I98" i="28" s="1"/>
  <c r="BQ109" i="5"/>
  <c r="U98" i="28" s="1"/>
  <c r="BI109" i="5"/>
  <c r="M98" i="28" s="1"/>
  <c r="BQ27" i="5"/>
  <c r="BI27" i="5"/>
  <c r="BM27" i="5"/>
  <c r="BE27" i="5"/>
  <c r="BQ65" i="5"/>
  <c r="U54" i="28" s="1"/>
  <c r="BI65" i="5"/>
  <c r="M54" i="28" s="1"/>
  <c r="BM65" i="5"/>
  <c r="Q54" i="28" s="1"/>
  <c r="BE65" i="5"/>
  <c r="I54" i="28" s="1"/>
  <c r="BM37" i="5"/>
  <c r="BE37" i="5"/>
  <c r="BQ37" i="5"/>
  <c r="BI37" i="5"/>
  <c r="BM20" i="5"/>
  <c r="BE20" i="5"/>
  <c r="BQ20" i="5"/>
  <c r="BI20" i="5"/>
  <c r="BI114" i="5"/>
  <c r="M103" i="28" s="1"/>
  <c r="BM114" i="5"/>
  <c r="Q103" i="28" s="1"/>
  <c r="BE114" i="5"/>
  <c r="I103" i="28" s="1"/>
  <c r="BQ114" i="5"/>
  <c r="U103" i="28" s="1"/>
  <c r="BQ99" i="5"/>
  <c r="U88" i="28" s="1"/>
  <c r="BI99" i="5"/>
  <c r="M88" i="28" s="1"/>
  <c r="BM99" i="5"/>
  <c r="Q88" i="28" s="1"/>
  <c r="BE99" i="5"/>
  <c r="I88" i="28" s="1"/>
  <c r="BQ98" i="5"/>
  <c r="U87" i="28" s="1"/>
  <c r="BM98" i="5"/>
  <c r="Q87" i="28" s="1"/>
  <c r="BE98" i="5"/>
  <c r="I87" i="28" s="1"/>
  <c r="BI98" i="5"/>
  <c r="M87" i="28" s="1"/>
  <c r="BI18" i="5"/>
  <c r="BM18" i="5"/>
  <c r="BE18" i="5"/>
  <c r="BQ18" i="5"/>
  <c r="BM26" i="5"/>
  <c r="BE26" i="5"/>
  <c r="BQ26" i="5"/>
  <c r="BI26" i="5"/>
  <c r="BM53" i="5"/>
  <c r="Q42" i="28" s="1"/>
  <c r="BE53" i="5"/>
  <c r="I42" i="28" s="1"/>
  <c r="BI53" i="5"/>
  <c r="M42" i="28" s="1"/>
  <c r="BQ53" i="5"/>
  <c r="U42" i="28" s="1"/>
  <c r="BQ97" i="5"/>
  <c r="U86" i="28" s="1"/>
  <c r="BI97" i="5"/>
  <c r="M86" i="28" s="1"/>
  <c r="BE97" i="5"/>
  <c r="I86" i="28" s="1"/>
  <c r="BM97" i="5"/>
  <c r="Q86" i="28" s="1"/>
  <c r="BQ30" i="5"/>
  <c r="BI30" i="5"/>
  <c r="BE30" i="5"/>
  <c r="BM30" i="5"/>
  <c r="BQ123" i="5"/>
  <c r="U112" i="28" s="1"/>
  <c r="BI123" i="5"/>
  <c r="M112" i="28" s="1"/>
  <c r="BM123" i="5"/>
  <c r="Q112" i="28" s="1"/>
  <c r="BE123" i="5"/>
  <c r="I112" i="28" s="1"/>
  <c r="BE46" i="5"/>
  <c r="BQ46" i="5"/>
  <c r="BI46" i="5"/>
  <c r="BM46" i="5"/>
  <c r="BM76" i="5"/>
  <c r="Q65" i="28" s="1"/>
  <c r="BE76" i="5"/>
  <c r="I65" i="28" s="1"/>
  <c r="BQ76" i="5"/>
  <c r="U65" i="28" s="1"/>
  <c r="BI76" i="5"/>
  <c r="M65" i="28" s="1"/>
  <c r="BM54" i="5"/>
  <c r="Q43" i="28" s="1"/>
  <c r="BQ54" i="5"/>
  <c r="U43" i="28" s="1"/>
  <c r="BI54" i="5"/>
  <c r="M43" i="28" s="1"/>
  <c r="BE54" i="5"/>
  <c r="I43" i="28" s="1"/>
  <c r="BM21" i="5"/>
  <c r="BE21" i="5"/>
  <c r="BQ21" i="5"/>
  <c r="BI21" i="5"/>
  <c r="D24" i="28"/>
  <c r="D7" i="28"/>
  <c r="D26" i="28"/>
  <c r="D10" i="28"/>
  <c r="D29" i="28"/>
  <c r="D31" i="28"/>
  <c r="D18" i="28"/>
  <c r="D30" i="28"/>
  <c r="D36" i="28"/>
  <c r="D19" i="28"/>
  <c r="D35" i="28"/>
  <c r="D21" i="28"/>
  <c r="D9" i="28"/>
  <c r="D12" i="28"/>
  <c r="D13" i="28"/>
  <c r="D6" i="28"/>
  <c r="D28" i="28"/>
  <c r="D23" i="28"/>
  <c r="D14" i="28"/>
  <c r="D33" i="28"/>
  <c r="D15" i="28"/>
  <c r="D17" i="28"/>
  <c r="D5" i="28"/>
  <c r="D25" i="28"/>
  <c r="D11" i="28"/>
  <c r="D8" i="28"/>
  <c r="D32" i="28"/>
  <c r="D16" i="28"/>
  <c r="D22" i="28"/>
  <c r="D34" i="28"/>
  <c r="D20" i="28"/>
  <c r="D27" i="28"/>
  <c r="AV124" i="5" l="1"/>
  <c r="O4" i="5"/>
  <c r="G11" i="6" s="1"/>
  <c r="H18" i="21"/>
  <c r="D113" i="28"/>
  <c r="BM124" i="5"/>
  <c r="B19" i="21" s="1"/>
  <c r="BE124" i="5"/>
  <c r="BQ124" i="5"/>
  <c r="B21" i="21" s="1"/>
  <c r="BI124" i="5"/>
  <c r="Q27" i="28"/>
  <c r="I22" i="28"/>
  <c r="M32" i="28"/>
  <c r="U17" i="28"/>
  <c r="Q18" i="28"/>
  <c r="AX38" i="5"/>
  <c r="I10" i="28"/>
  <c r="Q34" i="28"/>
  <c r="M14" i="28"/>
  <c r="AX23" i="5"/>
  <c r="Q29" i="28"/>
  <c r="M33" i="28"/>
  <c r="M23" i="28"/>
  <c r="M28" i="28"/>
  <c r="M13" i="28"/>
  <c r="M9" i="28"/>
  <c r="AX26" i="5"/>
  <c r="I29" i="28"/>
  <c r="M26" i="28"/>
  <c r="U20" i="28"/>
  <c r="I16" i="28"/>
  <c r="U33" i="28"/>
  <c r="Q13" i="28"/>
  <c r="I12" i="28"/>
  <c r="M35" i="28"/>
  <c r="AX27" i="5"/>
  <c r="AX47" i="5"/>
  <c r="M24" i="28"/>
  <c r="Q20" i="28"/>
  <c r="M16" i="28"/>
  <c r="I8" i="28"/>
  <c r="Q25" i="28"/>
  <c r="Q15" i="28"/>
  <c r="I33" i="28"/>
  <c r="I6" i="28"/>
  <c r="Q12" i="28"/>
  <c r="Q9" i="28"/>
  <c r="I35" i="28"/>
  <c r="Q19" i="28"/>
  <c r="U36" i="28"/>
  <c r="U30" i="28"/>
  <c r="I18" i="28"/>
  <c r="AX16" i="5"/>
  <c r="AX41" i="5"/>
  <c r="AX17" i="5"/>
  <c r="AX39" i="5"/>
  <c r="U29" i="28"/>
  <c r="Q24" i="28"/>
  <c r="Q6" i="28"/>
  <c r="AX25" i="5"/>
  <c r="AX28" i="5"/>
  <c r="U7" i="28"/>
  <c r="M22" i="28"/>
  <c r="U32" i="28"/>
  <c r="Q33" i="28"/>
  <c r="I9" i="28"/>
  <c r="M36" i="28"/>
  <c r="I31" i="28"/>
  <c r="U10" i="28"/>
  <c r="M17" i="28"/>
  <c r="I36" i="28"/>
  <c r="AX45" i="5"/>
  <c r="AX36" i="5"/>
  <c r="AX19" i="5"/>
  <c r="U24" i="28"/>
  <c r="I34" i="28"/>
  <c r="I32" i="28"/>
  <c r="Q23" i="28"/>
  <c r="U28" i="28"/>
  <c r="U9" i="28"/>
  <c r="U18" i="28"/>
  <c r="AX22" i="5"/>
  <c r="AX46" i="5"/>
  <c r="U34" i="28"/>
  <c r="Q22" i="28"/>
  <c r="U8" i="28"/>
  <c r="U25" i="28"/>
  <c r="M15" i="28"/>
  <c r="U14" i="28"/>
  <c r="I23" i="28"/>
  <c r="I13" i="28"/>
  <c r="U12" i="28"/>
  <c r="U21" i="28"/>
  <c r="Q36" i="28"/>
  <c r="Q30" i="28"/>
  <c r="AX42" i="5"/>
  <c r="AX31" i="5"/>
  <c r="AX37" i="5"/>
  <c r="AX35" i="5"/>
  <c r="AX34" i="5"/>
  <c r="Q10" i="28"/>
  <c r="M7" i="28"/>
  <c r="Q8" i="28"/>
  <c r="M29" i="28"/>
  <c r="U13" i="28"/>
  <c r="I21" i="28"/>
  <c r="AX33" i="5"/>
  <c r="I24" i="28"/>
  <c r="U16" i="28"/>
  <c r="U22" i="28"/>
  <c r="AX32" i="5"/>
  <c r="M34" i="28"/>
  <c r="I11" i="28"/>
  <c r="M21" i="28"/>
  <c r="M19" i="28"/>
  <c r="AX49" i="5"/>
  <c r="I26" i="28"/>
  <c r="I27" i="28"/>
  <c r="Q17" i="28"/>
  <c r="I28" i="28"/>
  <c r="M18" i="28"/>
  <c r="AX24" i="5"/>
  <c r="AX44" i="5"/>
  <c r="U26" i="28"/>
  <c r="U27" i="28"/>
  <c r="U11" i="28"/>
  <c r="M20" i="28"/>
  <c r="Q16" i="28"/>
  <c r="M8" i="28"/>
  <c r="M11" i="28"/>
  <c r="M25" i="28"/>
  <c r="U15" i="28"/>
  <c r="I14" i="28"/>
  <c r="U23" i="28"/>
  <c r="M6" i="28"/>
  <c r="M12" i="28"/>
  <c r="I19" i="28"/>
  <c r="I30" i="28"/>
  <c r="M31" i="28"/>
  <c r="AX30" i="5"/>
  <c r="AX20" i="5"/>
  <c r="AX50" i="5"/>
  <c r="AX18" i="5"/>
  <c r="Q7" i="28"/>
  <c r="M27" i="28"/>
  <c r="I20" i="28"/>
  <c r="Q32" i="28"/>
  <c r="Q11" i="28"/>
  <c r="I25" i="28"/>
  <c r="I17" i="28"/>
  <c r="I15" i="28"/>
  <c r="Q14" i="28"/>
  <c r="Q28" i="28"/>
  <c r="U6" i="28"/>
  <c r="Q21" i="28"/>
  <c r="U19" i="28"/>
  <c r="M30" i="28"/>
  <c r="Q31" i="28"/>
  <c r="AX21" i="5"/>
  <c r="AX29" i="5"/>
  <c r="AX43" i="5"/>
  <c r="AX40" i="5"/>
  <c r="AX48" i="5"/>
  <c r="M10" i="28"/>
  <c r="Q26" i="28"/>
  <c r="I7" i="28"/>
  <c r="U31" i="28"/>
  <c r="U35" i="28"/>
  <c r="Q35" i="28"/>
  <c r="Q5" i="28"/>
  <c r="M5" i="28"/>
  <c r="I5" i="28"/>
  <c r="U5" i="28"/>
  <c r="O5" i="5" l="1"/>
  <c r="M18" i="21"/>
  <c r="O6" i="5"/>
  <c r="M19" i="21"/>
  <c r="M113" i="28"/>
  <c r="AX124" i="5"/>
  <c r="AZ16" i="5" a="1"/>
  <c r="Q113" i="28"/>
  <c r="U113" i="28"/>
  <c r="I113" i="28"/>
  <c r="G13" i="6" l="1"/>
  <c r="G12" i="6"/>
  <c r="H27" i="21"/>
  <c r="AZ16" i="5"/>
  <c r="AZ84" i="5"/>
  <c r="AZ20" i="5"/>
  <c r="AZ69" i="5"/>
  <c r="AZ75" i="5"/>
  <c r="AZ119" i="5"/>
  <c r="AZ109" i="5"/>
  <c r="AZ90" i="5"/>
  <c r="AZ26" i="5"/>
  <c r="AZ121" i="5"/>
  <c r="AZ57" i="5"/>
  <c r="AZ55" i="5"/>
  <c r="AZ112" i="5"/>
  <c r="AZ48" i="5"/>
  <c r="AZ116" i="5"/>
  <c r="AZ122" i="5"/>
  <c r="AZ25" i="5"/>
  <c r="AZ108" i="5"/>
  <c r="AZ35" i="5"/>
  <c r="AZ54" i="5"/>
  <c r="AZ72" i="5"/>
  <c r="AZ91" i="5"/>
  <c r="AZ27" i="5"/>
  <c r="AZ117" i="5"/>
  <c r="AZ64" i="5"/>
  <c r="AZ93" i="5"/>
  <c r="AZ38" i="5"/>
  <c r="AZ65" i="5"/>
  <c r="AZ31" i="5"/>
  <c r="AZ76" i="5"/>
  <c r="AZ95" i="5"/>
  <c r="AZ45" i="5"/>
  <c r="AZ67" i="5"/>
  <c r="AZ87" i="5"/>
  <c r="AZ85" i="5"/>
  <c r="AZ82" i="5"/>
  <c r="AZ18" i="5"/>
  <c r="AZ113" i="5"/>
  <c r="AZ49" i="5"/>
  <c r="AZ102" i="5"/>
  <c r="AZ104" i="5"/>
  <c r="AZ40" i="5"/>
  <c r="AZ52" i="5"/>
  <c r="AZ58" i="5"/>
  <c r="AZ80" i="5"/>
  <c r="AZ99" i="5"/>
  <c r="AZ86" i="5"/>
  <c r="AZ81" i="5"/>
  <c r="AZ36" i="5"/>
  <c r="AZ42" i="5"/>
  <c r="AZ53" i="5"/>
  <c r="AZ83" i="5"/>
  <c r="AZ34" i="5"/>
  <c r="AZ79" i="5"/>
  <c r="AZ46" i="5"/>
  <c r="AZ68" i="5"/>
  <c r="AZ71" i="5"/>
  <c r="AZ123" i="5"/>
  <c r="AZ59" i="5"/>
  <c r="AZ63" i="5"/>
  <c r="AZ61" i="5"/>
  <c r="AZ74" i="5"/>
  <c r="AZ111" i="5"/>
  <c r="AZ105" i="5"/>
  <c r="AZ41" i="5"/>
  <c r="AZ70" i="5"/>
  <c r="AZ96" i="5"/>
  <c r="AZ32" i="5"/>
  <c r="AZ94" i="5"/>
  <c r="AZ43" i="5"/>
  <c r="AZ89" i="5"/>
  <c r="AZ62" i="5"/>
  <c r="AZ114" i="5"/>
  <c r="AZ17" i="5"/>
  <c r="AZ22" i="5"/>
  <c r="AZ106" i="5"/>
  <c r="AZ103" i="5"/>
  <c r="AZ92" i="5"/>
  <c r="AZ19" i="5"/>
  <c r="AZ37" i="5"/>
  <c r="AZ56" i="5"/>
  <c r="AZ21" i="5"/>
  <c r="AZ60" i="5"/>
  <c r="AZ47" i="5"/>
  <c r="AZ115" i="5"/>
  <c r="AZ51" i="5"/>
  <c r="AZ23" i="5"/>
  <c r="AZ29" i="5"/>
  <c r="AZ66" i="5"/>
  <c r="AZ39" i="5"/>
  <c r="AZ97" i="5"/>
  <c r="AZ33" i="5"/>
  <c r="AZ30" i="5"/>
  <c r="AZ88" i="5"/>
  <c r="AZ24" i="5"/>
  <c r="AZ107" i="5"/>
  <c r="AZ118" i="5"/>
  <c r="AZ110" i="5"/>
  <c r="AZ101" i="5"/>
  <c r="AZ44" i="5"/>
  <c r="AZ50" i="5"/>
  <c r="AZ77" i="5"/>
  <c r="AZ100" i="5"/>
  <c r="AZ78" i="5"/>
  <c r="AZ73" i="5"/>
  <c r="AZ28" i="5"/>
  <c r="AZ98" i="5"/>
  <c r="AZ120" i="5"/>
  <c r="E67" i="28" l="1"/>
  <c r="BN78" i="5"/>
  <c r="R67" i="28" s="1"/>
  <c r="BF78" i="5"/>
  <c r="J67" i="28" s="1"/>
  <c r="BR78" i="5"/>
  <c r="V67" i="28" s="1"/>
  <c r="BJ78" i="5"/>
  <c r="N67" i="28" s="1"/>
  <c r="BB78" i="5"/>
  <c r="F67" i="28" s="1"/>
  <c r="BR29" i="5"/>
  <c r="BJ29" i="5"/>
  <c r="BN29" i="5"/>
  <c r="BF29" i="5"/>
  <c r="E51" i="28"/>
  <c r="BN62" i="5"/>
  <c r="R51" i="28" s="1"/>
  <c r="BR62" i="5"/>
  <c r="V51" i="28" s="1"/>
  <c r="BF62" i="5"/>
  <c r="J51" i="28" s="1"/>
  <c r="BJ62" i="5"/>
  <c r="N51" i="28" s="1"/>
  <c r="BB62" i="5"/>
  <c r="F51" i="28" s="1"/>
  <c r="E94" i="28"/>
  <c r="BR105" i="5"/>
  <c r="V94" i="28" s="1"/>
  <c r="BJ105" i="5"/>
  <c r="N94" i="28" s="1"/>
  <c r="BN105" i="5"/>
  <c r="R94" i="28" s="1"/>
  <c r="BF105" i="5"/>
  <c r="J94" i="28" s="1"/>
  <c r="BB105" i="5"/>
  <c r="F94" i="28" s="1"/>
  <c r="E57" i="28"/>
  <c r="BR68" i="5"/>
  <c r="V57" i="28" s="1"/>
  <c r="BJ68" i="5"/>
  <c r="N57" i="28" s="1"/>
  <c r="BN68" i="5"/>
  <c r="R57" i="28" s="1"/>
  <c r="BF68" i="5"/>
  <c r="J57" i="28" s="1"/>
  <c r="BB68" i="5"/>
  <c r="F57" i="28" s="1"/>
  <c r="E70" i="28"/>
  <c r="BR81" i="5"/>
  <c r="V70" i="28" s="1"/>
  <c r="BJ81" i="5"/>
  <c r="N70" i="28" s="1"/>
  <c r="BN81" i="5"/>
  <c r="R70" i="28" s="1"/>
  <c r="BF81" i="5"/>
  <c r="J70" i="28" s="1"/>
  <c r="BB81" i="5"/>
  <c r="F70" i="28" s="1"/>
  <c r="E91" i="28"/>
  <c r="BN102" i="5"/>
  <c r="R91" i="28" s="1"/>
  <c r="BR102" i="5"/>
  <c r="V91" i="28" s="1"/>
  <c r="BJ102" i="5"/>
  <c r="N91" i="28" s="1"/>
  <c r="BF102" i="5"/>
  <c r="J91" i="28" s="1"/>
  <c r="BB102" i="5"/>
  <c r="F91" i="28" s="1"/>
  <c r="BR45" i="5"/>
  <c r="BJ45" i="5"/>
  <c r="BN45" i="5"/>
  <c r="BF45" i="5"/>
  <c r="E106" i="28"/>
  <c r="BJ117" i="5"/>
  <c r="N106" i="28" s="1"/>
  <c r="BR117" i="5"/>
  <c r="V106" i="28" s="1"/>
  <c r="BN117" i="5"/>
  <c r="R106" i="28" s="1"/>
  <c r="BF117" i="5"/>
  <c r="J106" i="28" s="1"/>
  <c r="BB117" i="5"/>
  <c r="F106" i="28" s="1"/>
  <c r="E111" i="28"/>
  <c r="BN122" i="5"/>
  <c r="R111" i="28" s="1"/>
  <c r="BR122" i="5"/>
  <c r="V111" i="28" s="1"/>
  <c r="BJ122" i="5"/>
  <c r="N111" i="28" s="1"/>
  <c r="BF122" i="5"/>
  <c r="J111" i="28" s="1"/>
  <c r="BB122" i="5"/>
  <c r="F111" i="28" s="1"/>
  <c r="E79" i="28"/>
  <c r="BN90" i="5"/>
  <c r="R79" i="28" s="1"/>
  <c r="BR90" i="5"/>
  <c r="V79" i="28" s="1"/>
  <c r="BJ90" i="5"/>
  <c r="N79" i="28" s="1"/>
  <c r="BF90" i="5"/>
  <c r="J79" i="28" s="1"/>
  <c r="BB90" i="5"/>
  <c r="F79" i="28" s="1"/>
  <c r="E89" i="28"/>
  <c r="BR100" i="5"/>
  <c r="V89" i="28" s="1"/>
  <c r="BJ100" i="5"/>
  <c r="N89" i="28" s="1"/>
  <c r="BN100" i="5"/>
  <c r="R89" i="28" s="1"/>
  <c r="BF100" i="5"/>
  <c r="J89" i="28" s="1"/>
  <c r="BB100" i="5"/>
  <c r="F89" i="28" s="1"/>
  <c r="BR24" i="5"/>
  <c r="BJ24" i="5"/>
  <c r="BN24" i="5"/>
  <c r="BF24" i="5"/>
  <c r="BN23" i="5"/>
  <c r="BF23" i="5"/>
  <c r="BR23" i="5"/>
  <c r="BJ23" i="5"/>
  <c r="BR19" i="5"/>
  <c r="BJ19" i="5"/>
  <c r="BF19" i="5"/>
  <c r="BN19" i="5"/>
  <c r="E78" i="28"/>
  <c r="BR89" i="5"/>
  <c r="V78" i="28" s="1"/>
  <c r="BJ89" i="5"/>
  <c r="N78" i="28" s="1"/>
  <c r="BN89" i="5"/>
  <c r="R78" i="28" s="1"/>
  <c r="BF89" i="5"/>
  <c r="J78" i="28" s="1"/>
  <c r="BB89" i="5"/>
  <c r="F78" i="28" s="1"/>
  <c r="E100" i="28"/>
  <c r="BN111" i="5"/>
  <c r="R100" i="28" s="1"/>
  <c r="BR111" i="5"/>
  <c r="V100" i="28" s="1"/>
  <c r="BJ111" i="5"/>
  <c r="N100" i="28" s="1"/>
  <c r="BF111" i="5"/>
  <c r="J100" i="28" s="1"/>
  <c r="BB111" i="5"/>
  <c r="F100" i="28" s="1"/>
  <c r="BN46" i="5"/>
  <c r="BF46" i="5"/>
  <c r="BR46" i="5"/>
  <c r="BJ46" i="5"/>
  <c r="E75" i="28"/>
  <c r="BN86" i="5"/>
  <c r="R75" i="28" s="1"/>
  <c r="BF86" i="5"/>
  <c r="J75" i="28" s="1"/>
  <c r="BR86" i="5"/>
  <c r="V75" i="28" s="1"/>
  <c r="BJ86" i="5"/>
  <c r="N75" i="28" s="1"/>
  <c r="BB86" i="5"/>
  <c r="F75" i="28" s="1"/>
  <c r="E38" i="28"/>
  <c r="BR49" i="5"/>
  <c r="V38" i="28" s="1"/>
  <c r="BJ49" i="5"/>
  <c r="N38" i="28" s="1"/>
  <c r="BN49" i="5"/>
  <c r="R38" i="28" s="1"/>
  <c r="BF49" i="5"/>
  <c r="J38" i="28" s="1"/>
  <c r="BB49" i="5"/>
  <c r="F38" i="28" s="1"/>
  <c r="E84" i="28"/>
  <c r="BN95" i="5"/>
  <c r="R84" i="28" s="1"/>
  <c r="BR95" i="5"/>
  <c r="V84" i="28" s="1"/>
  <c r="BJ95" i="5"/>
  <c r="N84" i="28" s="1"/>
  <c r="BF95" i="5"/>
  <c r="J84" i="28" s="1"/>
  <c r="BB95" i="5"/>
  <c r="F84" i="28" s="1"/>
  <c r="BF27" i="5"/>
  <c r="BN27" i="5"/>
  <c r="BR27" i="5"/>
  <c r="BJ27" i="5"/>
  <c r="E105" i="28"/>
  <c r="BR116" i="5"/>
  <c r="V105" i="28" s="1"/>
  <c r="BJ116" i="5"/>
  <c r="N105" i="28" s="1"/>
  <c r="BF116" i="5"/>
  <c r="J105" i="28" s="1"/>
  <c r="BN116" i="5"/>
  <c r="R105" i="28" s="1"/>
  <c r="BB116" i="5"/>
  <c r="F105" i="28" s="1"/>
  <c r="E98" i="28"/>
  <c r="BR109" i="5"/>
  <c r="V98" i="28" s="1"/>
  <c r="BJ109" i="5"/>
  <c r="N98" i="28" s="1"/>
  <c r="BN109" i="5"/>
  <c r="R98" i="28" s="1"/>
  <c r="BF109" i="5"/>
  <c r="J98" i="28" s="1"/>
  <c r="BB109" i="5"/>
  <c r="F98" i="28" s="1"/>
  <c r="E66" i="28"/>
  <c r="BR77" i="5"/>
  <c r="V66" i="28" s="1"/>
  <c r="BJ77" i="5"/>
  <c r="N66" i="28" s="1"/>
  <c r="BN77" i="5"/>
  <c r="R66" i="28" s="1"/>
  <c r="BF77" i="5"/>
  <c r="J66" i="28" s="1"/>
  <c r="BB77" i="5"/>
  <c r="F66" i="28" s="1"/>
  <c r="E77" i="28"/>
  <c r="BR88" i="5"/>
  <c r="V77" i="28" s="1"/>
  <c r="BJ88" i="5"/>
  <c r="N77" i="28" s="1"/>
  <c r="BN88" i="5"/>
  <c r="R77" i="28" s="1"/>
  <c r="BF88" i="5"/>
  <c r="J77" i="28" s="1"/>
  <c r="BB88" i="5"/>
  <c r="F77" i="28" s="1"/>
  <c r="E40" i="28"/>
  <c r="BF51" i="5"/>
  <c r="J40" i="28" s="1"/>
  <c r="BN51" i="5"/>
  <c r="R40" i="28" s="1"/>
  <c r="BR51" i="5"/>
  <c r="V40" i="28" s="1"/>
  <c r="BJ51" i="5"/>
  <c r="N40" i="28" s="1"/>
  <c r="BB51" i="5"/>
  <c r="F40" i="28" s="1"/>
  <c r="E81" i="28"/>
  <c r="BR92" i="5"/>
  <c r="V81" i="28" s="1"/>
  <c r="BJ92" i="5"/>
  <c r="N81" i="28" s="1"/>
  <c r="BN92" i="5"/>
  <c r="R81" i="28" s="1"/>
  <c r="BF92" i="5"/>
  <c r="J81" i="28" s="1"/>
  <c r="BB92" i="5"/>
  <c r="F81" i="28" s="1"/>
  <c r="BF43" i="5"/>
  <c r="BN43" i="5"/>
  <c r="BR43" i="5"/>
  <c r="BJ43" i="5"/>
  <c r="E63" i="28"/>
  <c r="BN74" i="5"/>
  <c r="R63" i="28" s="1"/>
  <c r="BF74" i="5"/>
  <c r="J63" i="28" s="1"/>
  <c r="BJ74" i="5"/>
  <c r="N63" i="28" s="1"/>
  <c r="BR74" i="5"/>
  <c r="V63" i="28" s="1"/>
  <c r="BB74" i="5"/>
  <c r="F63" i="28" s="1"/>
  <c r="E68" i="28"/>
  <c r="BN79" i="5"/>
  <c r="R68" i="28" s="1"/>
  <c r="BR79" i="5"/>
  <c r="V68" i="28" s="1"/>
  <c r="BJ79" i="5"/>
  <c r="N68" i="28" s="1"/>
  <c r="BF79" i="5"/>
  <c r="J68" i="28" s="1"/>
  <c r="BB79" i="5"/>
  <c r="F68" i="28" s="1"/>
  <c r="E88" i="28"/>
  <c r="BN99" i="5"/>
  <c r="R88" i="28" s="1"/>
  <c r="BR99" i="5"/>
  <c r="V88" i="28" s="1"/>
  <c r="BJ99" i="5"/>
  <c r="N88" i="28" s="1"/>
  <c r="BF99" i="5"/>
  <c r="J88" i="28" s="1"/>
  <c r="BB99" i="5"/>
  <c r="F88" i="28" s="1"/>
  <c r="E102" i="28"/>
  <c r="BR113" i="5"/>
  <c r="V102" i="28" s="1"/>
  <c r="BJ113" i="5"/>
  <c r="N102" i="28" s="1"/>
  <c r="BN113" i="5"/>
  <c r="R102" i="28" s="1"/>
  <c r="BF113" i="5"/>
  <c r="J102" i="28" s="1"/>
  <c r="BB113" i="5"/>
  <c r="F102" i="28" s="1"/>
  <c r="E65" i="28"/>
  <c r="BR76" i="5"/>
  <c r="V65" i="28" s="1"/>
  <c r="BJ76" i="5"/>
  <c r="N65" i="28" s="1"/>
  <c r="BF76" i="5"/>
  <c r="J65" i="28" s="1"/>
  <c r="BN76" i="5"/>
  <c r="R65" i="28" s="1"/>
  <c r="BB76" i="5"/>
  <c r="F65" i="28" s="1"/>
  <c r="E80" i="28"/>
  <c r="BN91" i="5"/>
  <c r="R80" i="28" s="1"/>
  <c r="BR91" i="5"/>
  <c r="V80" i="28" s="1"/>
  <c r="BJ91" i="5"/>
  <c r="N80" i="28" s="1"/>
  <c r="BF91" i="5"/>
  <c r="J80" i="28" s="1"/>
  <c r="BB91" i="5"/>
  <c r="F80" i="28" s="1"/>
  <c r="E37" i="28"/>
  <c r="BR48" i="5"/>
  <c r="V37" i="28" s="1"/>
  <c r="BJ48" i="5"/>
  <c r="N37" i="28" s="1"/>
  <c r="BN48" i="5"/>
  <c r="R37" i="28" s="1"/>
  <c r="BF48" i="5"/>
  <c r="J37" i="28" s="1"/>
  <c r="BB48" i="5"/>
  <c r="F37" i="28" s="1"/>
  <c r="E108" i="28"/>
  <c r="BN119" i="5"/>
  <c r="R108" i="28" s="1"/>
  <c r="BR119" i="5"/>
  <c r="V108" i="28" s="1"/>
  <c r="BJ119" i="5"/>
  <c r="N108" i="28" s="1"/>
  <c r="BF119" i="5"/>
  <c r="J108" i="28" s="1"/>
  <c r="BB119" i="5"/>
  <c r="F108" i="28" s="1"/>
  <c r="E39" i="28"/>
  <c r="BN50" i="5"/>
  <c r="R39" i="28" s="1"/>
  <c r="BF50" i="5"/>
  <c r="J39" i="28" s="1"/>
  <c r="BR50" i="5"/>
  <c r="V39" i="28" s="1"/>
  <c r="BJ50" i="5"/>
  <c r="N39" i="28" s="1"/>
  <c r="BB50" i="5"/>
  <c r="F39" i="28" s="1"/>
  <c r="BN30" i="5"/>
  <c r="BF30" i="5"/>
  <c r="BR30" i="5"/>
  <c r="BJ30" i="5"/>
  <c r="E104" i="28"/>
  <c r="BN115" i="5"/>
  <c r="R104" i="28" s="1"/>
  <c r="BR115" i="5"/>
  <c r="V104" i="28" s="1"/>
  <c r="BJ115" i="5"/>
  <c r="N104" i="28" s="1"/>
  <c r="BF115" i="5"/>
  <c r="J104" i="28" s="1"/>
  <c r="BB115" i="5"/>
  <c r="F104" i="28" s="1"/>
  <c r="E92" i="28"/>
  <c r="BN103" i="5"/>
  <c r="R92" i="28" s="1"/>
  <c r="BR103" i="5"/>
  <c r="V92" i="28" s="1"/>
  <c r="BJ103" i="5"/>
  <c r="N92" i="28" s="1"/>
  <c r="BF103" i="5"/>
  <c r="J92" i="28" s="1"/>
  <c r="BB103" i="5"/>
  <c r="F92" i="28" s="1"/>
  <c r="E83" i="28"/>
  <c r="BN94" i="5"/>
  <c r="R83" i="28" s="1"/>
  <c r="BJ94" i="5"/>
  <c r="N83" i="28" s="1"/>
  <c r="BR94" i="5"/>
  <c r="V83" i="28" s="1"/>
  <c r="BF94" i="5"/>
  <c r="J83" i="28" s="1"/>
  <c r="BB94" i="5"/>
  <c r="F83" i="28" s="1"/>
  <c r="E50" i="28"/>
  <c r="BR61" i="5"/>
  <c r="V50" i="28" s="1"/>
  <c r="BJ61" i="5"/>
  <c r="N50" i="28" s="1"/>
  <c r="BN61" i="5"/>
  <c r="R50" i="28" s="1"/>
  <c r="BF61" i="5"/>
  <c r="J50" i="28" s="1"/>
  <c r="BB61" i="5"/>
  <c r="F50" i="28" s="1"/>
  <c r="BN34" i="5"/>
  <c r="BF34" i="5"/>
  <c r="BR34" i="5"/>
  <c r="BJ34" i="5"/>
  <c r="E69" i="28"/>
  <c r="BR80" i="5"/>
  <c r="V69" i="28" s="1"/>
  <c r="BJ80" i="5"/>
  <c r="N69" i="28" s="1"/>
  <c r="BN80" i="5"/>
  <c r="R69" i="28" s="1"/>
  <c r="BF80" i="5"/>
  <c r="J69" i="28" s="1"/>
  <c r="BB80" i="5"/>
  <c r="F69" i="28" s="1"/>
  <c r="BN18" i="5"/>
  <c r="BF18" i="5"/>
  <c r="BJ18" i="5"/>
  <c r="BR18" i="5"/>
  <c r="BN31" i="5"/>
  <c r="BF31" i="5"/>
  <c r="BR31" i="5"/>
  <c r="BJ31" i="5"/>
  <c r="E61" i="28"/>
  <c r="BR72" i="5"/>
  <c r="V61" i="28" s="1"/>
  <c r="BJ72" i="5"/>
  <c r="N61" i="28" s="1"/>
  <c r="BF72" i="5"/>
  <c r="J61" i="28" s="1"/>
  <c r="BN72" i="5"/>
  <c r="R61" i="28" s="1"/>
  <c r="BB72" i="5"/>
  <c r="F61" i="28" s="1"/>
  <c r="E101" i="28"/>
  <c r="BR112" i="5"/>
  <c r="V101" i="28" s="1"/>
  <c r="BJ112" i="5"/>
  <c r="N101" i="28" s="1"/>
  <c r="BN112" i="5"/>
  <c r="R101" i="28" s="1"/>
  <c r="BF112" i="5"/>
  <c r="J101" i="28" s="1"/>
  <c r="BB112" i="5"/>
  <c r="F101" i="28" s="1"/>
  <c r="E64" i="28"/>
  <c r="BF75" i="5"/>
  <c r="J64" i="28" s="1"/>
  <c r="BN75" i="5"/>
  <c r="R64" i="28" s="1"/>
  <c r="BR75" i="5"/>
  <c r="V64" i="28" s="1"/>
  <c r="BJ75" i="5"/>
  <c r="N64" i="28" s="1"/>
  <c r="BB75" i="5"/>
  <c r="F64" i="28" s="1"/>
  <c r="E109" i="28"/>
  <c r="BR120" i="5"/>
  <c r="V109" i="28" s="1"/>
  <c r="BJ120" i="5"/>
  <c r="N109" i="28" s="1"/>
  <c r="BN120" i="5"/>
  <c r="R109" i="28" s="1"/>
  <c r="BF120" i="5"/>
  <c r="J109" i="28" s="1"/>
  <c r="BB120" i="5"/>
  <c r="F109" i="28" s="1"/>
  <c r="BR44" i="5"/>
  <c r="BJ44" i="5"/>
  <c r="BN44" i="5"/>
  <c r="BF44" i="5"/>
  <c r="BR33" i="5"/>
  <c r="BJ33" i="5"/>
  <c r="BN33" i="5"/>
  <c r="BF33" i="5"/>
  <c r="BN47" i="5"/>
  <c r="BF47" i="5"/>
  <c r="BR47" i="5"/>
  <c r="BJ47" i="5"/>
  <c r="BB47" i="5"/>
  <c r="E95" i="28"/>
  <c r="BN106" i="5"/>
  <c r="R95" i="28" s="1"/>
  <c r="BJ106" i="5"/>
  <c r="N95" i="28" s="1"/>
  <c r="BF106" i="5"/>
  <c r="J95" i="28" s="1"/>
  <c r="BR106" i="5"/>
  <c r="V95" i="28" s="1"/>
  <c r="BB106" i="5"/>
  <c r="F95" i="28" s="1"/>
  <c r="BR32" i="5"/>
  <c r="BJ32" i="5"/>
  <c r="BN32" i="5"/>
  <c r="BF32" i="5"/>
  <c r="E52" i="28"/>
  <c r="BN63" i="5"/>
  <c r="R52" i="28" s="1"/>
  <c r="BF63" i="5"/>
  <c r="J52" i="28" s="1"/>
  <c r="BR63" i="5"/>
  <c r="V52" i="28" s="1"/>
  <c r="BJ63" i="5"/>
  <c r="N52" i="28" s="1"/>
  <c r="BB63" i="5"/>
  <c r="F52" i="28" s="1"/>
  <c r="E72" i="28"/>
  <c r="BN83" i="5"/>
  <c r="R72" i="28" s="1"/>
  <c r="BR83" i="5"/>
  <c r="V72" i="28" s="1"/>
  <c r="BJ83" i="5"/>
  <c r="N72" i="28" s="1"/>
  <c r="BF83" i="5"/>
  <c r="J72" i="28" s="1"/>
  <c r="BB83" i="5"/>
  <c r="F72" i="28" s="1"/>
  <c r="E47" i="28"/>
  <c r="BN58" i="5"/>
  <c r="R47" i="28" s="1"/>
  <c r="BR58" i="5"/>
  <c r="V47" i="28" s="1"/>
  <c r="BJ58" i="5"/>
  <c r="N47" i="28" s="1"/>
  <c r="BF58" i="5"/>
  <c r="J47" i="28" s="1"/>
  <c r="BB58" i="5"/>
  <c r="F47" i="28" s="1"/>
  <c r="E71" i="28"/>
  <c r="BN82" i="5"/>
  <c r="R71" i="28" s="1"/>
  <c r="BJ82" i="5"/>
  <c r="N71" i="28" s="1"/>
  <c r="BR82" i="5"/>
  <c r="V71" i="28" s="1"/>
  <c r="BF82" i="5"/>
  <c r="J71" i="28" s="1"/>
  <c r="BB82" i="5"/>
  <c r="F71" i="28" s="1"/>
  <c r="E54" i="28"/>
  <c r="BR65" i="5"/>
  <c r="V54" i="28" s="1"/>
  <c r="BJ65" i="5"/>
  <c r="N54" i="28" s="1"/>
  <c r="BN65" i="5"/>
  <c r="R54" i="28" s="1"/>
  <c r="BF65" i="5"/>
  <c r="J54" i="28" s="1"/>
  <c r="BB65" i="5"/>
  <c r="F54" i="28" s="1"/>
  <c r="E43" i="28"/>
  <c r="BN54" i="5"/>
  <c r="R43" i="28" s="1"/>
  <c r="BF54" i="5"/>
  <c r="J43" i="28" s="1"/>
  <c r="BR54" i="5"/>
  <c r="V43" i="28" s="1"/>
  <c r="BJ54" i="5"/>
  <c r="N43" i="28" s="1"/>
  <c r="BB54" i="5"/>
  <c r="F43" i="28" s="1"/>
  <c r="E44" i="28"/>
  <c r="BN55" i="5"/>
  <c r="R44" i="28" s="1"/>
  <c r="BF55" i="5"/>
  <c r="J44" i="28" s="1"/>
  <c r="BR55" i="5"/>
  <c r="V44" i="28" s="1"/>
  <c r="BJ55" i="5"/>
  <c r="N44" i="28" s="1"/>
  <c r="BB55" i="5"/>
  <c r="F44" i="28" s="1"/>
  <c r="E58" i="28"/>
  <c r="BR69" i="5"/>
  <c r="V58" i="28" s="1"/>
  <c r="BJ69" i="5"/>
  <c r="N58" i="28" s="1"/>
  <c r="BN69" i="5"/>
  <c r="R58" i="28" s="1"/>
  <c r="BF69" i="5"/>
  <c r="J58" i="28" s="1"/>
  <c r="BB69" i="5"/>
  <c r="F58" i="28" s="1"/>
  <c r="E87" i="28"/>
  <c r="BN98" i="5"/>
  <c r="R87" i="28" s="1"/>
  <c r="BF98" i="5"/>
  <c r="J87" i="28" s="1"/>
  <c r="BR98" i="5"/>
  <c r="V87" i="28" s="1"/>
  <c r="BJ98" i="5"/>
  <c r="N87" i="28" s="1"/>
  <c r="BB98" i="5"/>
  <c r="F87" i="28" s="1"/>
  <c r="E90" i="28"/>
  <c r="BR101" i="5"/>
  <c r="V90" i="28" s="1"/>
  <c r="BJ101" i="5"/>
  <c r="N90" i="28" s="1"/>
  <c r="BN101" i="5"/>
  <c r="R90" i="28" s="1"/>
  <c r="BF101" i="5"/>
  <c r="J90" i="28" s="1"/>
  <c r="BB101" i="5"/>
  <c r="F90" i="28" s="1"/>
  <c r="E86" i="28"/>
  <c r="BR97" i="5"/>
  <c r="V86" i="28" s="1"/>
  <c r="BJ97" i="5"/>
  <c r="N86" i="28" s="1"/>
  <c r="BN97" i="5"/>
  <c r="R86" i="28" s="1"/>
  <c r="BF97" i="5"/>
  <c r="J86" i="28" s="1"/>
  <c r="BB97" i="5"/>
  <c r="F86" i="28" s="1"/>
  <c r="E49" i="28"/>
  <c r="BR60" i="5"/>
  <c r="V49" i="28" s="1"/>
  <c r="BJ60" i="5"/>
  <c r="N49" i="28" s="1"/>
  <c r="BN60" i="5"/>
  <c r="R49" i="28" s="1"/>
  <c r="BF60" i="5"/>
  <c r="J49" i="28" s="1"/>
  <c r="BB60" i="5"/>
  <c r="F49" i="28" s="1"/>
  <c r="BN22" i="5"/>
  <c r="BF22" i="5"/>
  <c r="BR22" i="5"/>
  <c r="BJ22" i="5"/>
  <c r="E85" i="28"/>
  <c r="BR96" i="5"/>
  <c r="V85" i="28" s="1"/>
  <c r="BJ96" i="5"/>
  <c r="N85" i="28" s="1"/>
  <c r="BN96" i="5"/>
  <c r="R85" i="28" s="1"/>
  <c r="BF96" i="5"/>
  <c r="J85" i="28" s="1"/>
  <c r="BB96" i="5"/>
  <c r="F85" i="28" s="1"/>
  <c r="E48" i="28"/>
  <c r="BF59" i="5"/>
  <c r="J48" i="28" s="1"/>
  <c r="BN59" i="5"/>
  <c r="R48" i="28" s="1"/>
  <c r="BR59" i="5"/>
  <c r="V48" i="28" s="1"/>
  <c r="BJ59" i="5"/>
  <c r="N48" i="28" s="1"/>
  <c r="BB59" i="5"/>
  <c r="F48" i="28" s="1"/>
  <c r="E42" i="28"/>
  <c r="BR53" i="5"/>
  <c r="V42" i="28" s="1"/>
  <c r="BJ53" i="5"/>
  <c r="N42" i="28" s="1"/>
  <c r="BN53" i="5"/>
  <c r="R42" i="28" s="1"/>
  <c r="BF53" i="5"/>
  <c r="J42" i="28" s="1"/>
  <c r="BB53" i="5"/>
  <c r="F42" i="28" s="1"/>
  <c r="E41" i="28"/>
  <c r="BR52" i="5"/>
  <c r="V41" i="28" s="1"/>
  <c r="BJ52" i="5"/>
  <c r="N41" i="28" s="1"/>
  <c r="BN52" i="5"/>
  <c r="R41" i="28" s="1"/>
  <c r="BF52" i="5"/>
  <c r="J41" i="28" s="1"/>
  <c r="BB52" i="5"/>
  <c r="F41" i="28" s="1"/>
  <c r="E74" i="28"/>
  <c r="BR85" i="5"/>
  <c r="V74" i="28" s="1"/>
  <c r="BJ85" i="5"/>
  <c r="N74" i="28" s="1"/>
  <c r="BN85" i="5"/>
  <c r="R74" i="28" s="1"/>
  <c r="BF85" i="5"/>
  <c r="J74" i="28" s="1"/>
  <c r="BB85" i="5"/>
  <c r="F74" i="28" s="1"/>
  <c r="BN38" i="5"/>
  <c r="BF38" i="5"/>
  <c r="BR38" i="5"/>
  <c r="BJ38" i="5"/>
  <c r="BF35" i="5"/>
  <c r="BN35" i="5"/>
  <c r="BR35" i="5"/>
  <c r="BJ35" i="5"/>
  <c r="E46" i="28"/>
  <c r="BJ57" i="5"/>
  <c r="N46" i="28" s="1"/>
  <c r="BR57" i="5"/>
  <c r="V46" i="28" s="1"/>
  <c r="BN57" i="5"/>
  <c r="R46" i="28" s="1"/>
  <c r="BF57" i="5"/>
  <c r="J46" i="28" s="1"/>
  <c r="BB57" i="5"/>
  <c r="F46" i="28" s="1"/>
  <c r="BR20" i="5"/>
  <c r="BJ20" i="5"/>
  <c r="BN20" i="5"/>
  <c r="BF20" i="5"/>
  <c r="E96" i="28"/>
  <c r="BN107" i="5"/>
  <c r="R96" i="28" s="1"/>
  <c r="BR107" i="5"/>
  <c r="V96" i="28" s="1"/>
  <c r="BJ107" i="5"/>
  <c r="N96" i="28" s="1"/>
  <c r="BF107" i="5"/>
  <c r="J96" i="28" s="1"/>
  <c r="BB107" i="5"/>
  <c r="F96" i="28" s="1"/>
  <c r="BR37" i="5"/>
  <c r="BJ37" i="5"/>
  <c r="BN37" i="5"/>
  <c r="BF37" i="5"/>
  <c r="BR28" i="5"/>
  <c r="BJ28" i="5"/>
  <c r="BN28" i="5"/>
  <c r="BF28" i="5"/>
  <c r="E99" i="28"/>
  <c r="BN110" i="5"/>
  <c r="R99" i="28" s="1"/>
  <c r="BR110" i="5"/>
  <c r="V99" i="28" s="1"/>
  <c r="BJ110" i="5"/>
  <c r="N99" i="28" s="1"/>
  <c r="BF110" i="5"/>
  <c r="J99" i="28" s="1"/>
  <c r="BB110" i="5"/>
  <c r="F99" i="28" s="1"/>
  <c r="BN39" i="5"/>
  <c r="BF39" i="5"/>
  <c r="BR39" i="5"/>
  <c r="BJ39" i="5"/>
  <c r="BR21" i="5"/>
  <c r="BJ21" i="5"/>
  <c r="BN21" i="5"/>
  <c r="BF21" i="5"/>
  <c r="BN17" i="5"/>
  <c r="BF17" i="5"/>
  <c r="BJ17" i="5"/>
  <c r="BR17" i="5"/>
  <c r="E59" i="28"/>
  <c r="BN70" i="5"/>
  <c r="R59" i="28" s="1"/>
  <c r="BR70" i="5"/>
  <c r="V59" i="28" s="1"/>
  <c r="BJ70" i="5"/>
  <c r="N59" i="28" s="1"/>
  <c r="BF70" i="5"/>
  <c r="J59" i="28" s="1"/>
  <c r="BB70" i="5"/>
  <c r="F59" i="28" s="1"/>
  <c r="E112" i="28"/>
  <c r="BN123" i="5"/>
  <c r="R112" i="28" s="1"/>
  <c r="BR123" i="5"/>
  <c r="V112" i="28" s="1"/>
  <c r="BJ123" i="5"/>
  <c r="N112" i="28" s="1"/>
  <c r="BF123" i="5"/>
  <c r="J112" i="28" s="1"/>
  <c r="BB123" i="5"/>
  <c r="F112" i="28" s="1"/>
  <c r="BN42" i="5"/>
  <c r="BF42" i="5"/>
  <c r="BR42" i="5"/>
  <c r="BJ42" i="5"/>
  <c r="BR40" i="5"/>
  <c r="BJ40" i="5"/>
  <c r="BN40" i="5"/>
  <c r="BF40" i="5"/>
  <c r="E76" i="28"/>
  <c r="BN87" i="5"/>
  <c r="R76" i="28" s="1"/>
  <c r="BR87" i="5"/>
  <c r="V76" i="28" s="1"/>
  <c r="BJ87" i="5"/>
  <c r="N76" i="28" s="1"/>
  <c r="BF87" i="5"/>
  <c r="J76" i="28" s="1"/>
  <c r="BB87" i="5"/>
  <c r="F76" i="28" s="1"/>
  <c r="E82" i="28"/>
  <c r="BR93" i="5"/>
  <c r="V82" i="28" s="1"/>
  <c r="BJ93" i="5"/>
  <c r="N82" i="28" s="1"/>
  <c r="BN93" i="5"/>
  <c r="R82" i="28" s="1"/>
  <c r="BF93" i="5"/>
  <c r="J82" i="28" s="1"/>
  <c r="BB93" i="5"/>
  <c r="F82" i="28" s="1"/>
  <c r="E97" i="28"/>
  <c r="BR108" i="5"/>
  <c r="V97" i="28" s="1"/>
  <c r="BJ108" i="5"/>
  <c r="N97" i="28" s="1"/>
  <c r="BF108" i="5"/>
  <c r="J97" i="28" s="1"/>
  <c r="BN108" i="5"/>
  <c r="R97" i="28" s="1"/>
  <c r="BB108" i="5"/>
  <c r="F97" i="28" s="1"/>
  <c r="E110" i="28"/>
  <c r="BR121" i="5"/>
  <c r="V110" i="28" s="1"/>
  <c r="BJ121" i="5"/>
  <c r="N110" i="28" s="1"/>
  <c r="BN121" i="5"/>
  <c r="R110" i="28" s="1"/>
  <c r="BF121" i="5"/>
  <c r="J110" i="28" s="1"/>
  <c r="BB121" i="5"/>
  <c r="F110" i="28" s="1"/>
  <c r="E73" i="28"/>
  <c r="BR84" i="5"/>
  <c r="V73" i="28" s="1"/>
  <c r="BJ84" i="5"/>
  <c r="N73" i="28" s="1"/>
  <c r="BF84" i="5"/>
  <c r="J73" i="28" s="1"/>
  <c r="BN84" i="5"/>
  <c r="R73" i="28" s="1"/>
  <c r="BB84" i="5"/>
  <c r="F73" i="28" s="1"/>
  <c r="E62" i="28"/>
  <c r="BR73" i="5"/>
  <c r="V62" i="28" s="1"/>
  <c r="BJ73" i="5"/>
  <c r="N62" i="28" s="1"/>
  <c r="BN73" i="5"/>
  <c r="R62" i="28" s="1"/>
  <c r="BF73" i="5"/>
  <c r="J62" i="28" s="1"/>
  <c r="BB73" i="5"/>
  <c r="F62" i="28" s="1"/>
  <c r="E107" i="28"/>
  <c r="BN118" i="5"/>
  <c r="R107" i="28" s="1"/>
  <c r="BF118" i="5"/>
  <c r="J107" i="28" s="1"/>
  <c r="BR118" i="5"/>
  <c r="V107" i="28" s="1"/>
  <c r="BJ118" i="5"/>
  <c r="N107" i="28" s="1"/>
  <c r="BB118" i="5"/>
  <c r="F107" i="28" s="1"/>
  <c r="E55" i="28"/>
  <c r="BN66" i="5"/>
  <c r="R55" i="28" s="1"/>
  <c r="BF66" i="5"/>
  <c r="J55" i="28" s="1"/>
  <c r="BR66" i="5"/>
  <c r="V55" i="28" s="1"/>
  <c r="BJ66" i="5"/>
  <c r="N55" i="28" s="1"/>
  <c r="BB66" i="5"/>
  <c r="F55" i="28" s="1"/>
  <c r="E45" i="28"/>
  <c r="BR56" i="5"/>
  <c r="V45" i="28" s="1"/>
  <c r="BJ56" i="5"/>
  <c r="N45" i="28" s="1"/>
  <c r="BF56" i="5"/>
  <c r="J45" i="28" s="1"/>
  <c r="BN56" i="5"/>
  <c r="R45" i="28" s="1"/>
  <c r="BB56" i="5"/>
  <c r="F45" i="28" s="1"/>
  <c r="E103" i="28"/>
  <c r="BN114" i="5"/>
  <c r="R103" i="28" s="1"/>
  <c r="BJ114" i="5"/>
  <c r="N103" i="28" s="1"/>
  <c r="BF114" i="5"/>
  <c r="J103" i="28" s="1"/>
  <c r="BR114" i="5"/>
  <c r="V103" i="28" s="1"/>
  <c r="BB114" i="5"/>
  <c r="F103" i="28" s="1"/>
  <c r="BR41" i="5"/>
  <c r="BJ41" i="5"/>
  <c r="BN41" i="5"/>
  <c r="BF41" i="5"/>
  <c r="E60" i="28"/>
  <c r="BN71" i="5"/>
  <c r="R60" i="28" s="1"/>
  <c r="BF71" i="5"/>
  <c r="J60" i="28" s="1"/>
  <c r="BR71" i="5"/>
  <c r="V60" i="28" s="1"/>
  <c r="BJ71" i="5"/>
  <c r="N60" i="28" s="1"/>
  <c r="BB71" i="5"/>
  <c r="F60" i="28" s="1"/>
  <c r="BR36" i="5"/>
  <c r="BJ36" i="5"/>
  <c r="BN36" i="5"/>
  <c r="BF36" i="5"/>
  <c r="E93" i="28"/>
  <c r="BR104" i="5"/>
  <c r="V93" i="28" s="1"/>
  <c r="BJ104" i="5"/>
  <c r="N93" i="28" s="1"/>
  <c r="BF104" i="5"/>
  <c r="J93" i="28" s="1"/>
  <c r="BN104" i="5"/>
  <c r="R93" i="28" s="1"/>
  <c r="BB104" i="5"/>
  <c r="F93" i="28" s="1"/>
  <c r="E56" i="28"/>
  <c r="BF67" i="5"/>
  <c r="J56" i="28" s="1"/>
  <c r="BN67" i="5"/>
  <c r="R56" i="28" s="1"/>
  <c r="BR67" i="5"/>
  <c r="V56" i="28" s="1"/>
  <c r="BJ67" i="5"/>
  <c r="N56" i="28" s="1"/>
  <c r="BB67" i="5"/>
  <c r="F56" i="28" s="1"/>
  <c r="E53" i="28"/>
  <c r="BR64" i="5"/>
  <c r="V53" i="28" s="1"/>
  <c r="BJ64" i="5"/>
  <c r="N53" i="28" s="1"/>
  <c r="BN64" i="5"/>
  <c r="R53" i="28" s="1"/>
  <c r="BF64" i="5"/>
  <c r="J53" i="28" s="1"/>
  <c r="BB64" i="5"/>
  <c r="F53" i="28" s="1"/>
  <c r="BR25" i="5"/>
  <c r="BJ25" i="5"/>
  <c r="BN25" i="5"/>
  <c r="BF25" i="5"/>
  <c r="BN26" i="5"/>
  <c r="BF26" i="5"/>
  <c r="BR26" i="5"/>
  <c r="BJ26" i="5"/>
  <c r="AZ124" i="5"/>
  <c r="BN16" i="5"/>
  <c r="BF16" i="5"/>
  <c r="BR16" i="5"/>
  <c r="BJ16" i="5"/>
  <c r="BB16" i="5"/>
  <c r="E10" i="28"/>
  <c r="BB21" i="5"/>
  <c r="E34" i="28"/>
  <c r="BB45" i="5"/>
  <c r="E32" i="28"/>
  <c r="BB43" i="5"/>
  <c r="E31" i="28"/>
  <c r="BB42" i="5"/>
  <c r="E27" i="28"/>
  <c r="BB38" i="5"/>
  <c r="E12" i="28"/>
  <c r="BB23" i="5"/>
  <c r="E7" i="28"/>
  <c r="BB18" i="5"/>
  <c r="E25" i="28"/>
  <c r="BB36" i="5"/>
  <c r="E9" i="28"/>
  <c r="BB20" i="5"/>
  <c r="E5" i="28"/>
  <c r="E8" i="28"/>
  <c r="BB19" i="5"/>
  <c r="E22" i="28"/>
  <c r="BB33" i="5"/>
  <c r="E29" i="28"/>
  <c r="BB40" i="5"/>
  <c r="E16" i="28"/>
  <c r="BB27" i="5"/>
  <c r="E11" i="28"/>
  <c r="BB22" i="5"/>
  <c r="E19" i="28"/>
  <c r="BB30" i="5"/>
  <c r="E14" i="28"/>
  <c r="BB25" i="5"/>
  <c r="E21" i="28"/>
  <c r="BB32" i="5"/>
  <c r="E35" i="28"/>
  <c r="BB46" i="5"/>
  <c r="E15" i="28"/>
  <c r="BB26" i="5"/>
  <c r="E13" i="28"/>
  <c r="BB24" i="5"/>
  <c r="E30" i="28"/>
  <c r="BB41" i="5"/>
  <c r="E18" i="28"/>
  <c r="BB29" i="5"/>
  <c r="E28" i="28"/>
  <c r="BB39" i="5"/>
  <c r="E24" i="28"/>
  <c r="BB35" i="5"/>
  <c r="E36" i="28"/>
  <c r="E6" i="28"/>
  <c r="BB17" i="5"/>
  <c r="E26" i="28"/>
  <c r="BB37" i="5"/>
  <c r="E23" i="28"/>
  <c r="BB34" i="5"/>
  <c r="E20" i="28"/>
  <c r="BB31" i="5"/>
  <c r="E17" i="28"/>
  <c r="BB28" i="5"/>
  <c r="E33" i="28"/>
  <c r="BB44" i="5"/>
  <c r="P4" i="5" l="1"/>
  <c r="H11" i="6" s="1"/>
  <c r="H31" i="21"/>
  <c r="BF124" i="5"/>
  <c r="BN124" i="5"/>
  <c r="B32" i="21" s="1"/>
  <c r="E113" i="28"/>
  <c r="BJ124" i="5"/>
  <c r="BR124" i="5"/>
  <c r="BB124" i="5"/>
  <c r="M4" i="5" s="1"/>
  <c r="N8" i="28"/>
  <c r="N17" i="28"/>
  <c r="N26" i="28"/>
  <c r="V24" i="28"/>
  <c r="N13" i="28"/>
  <c r="N14" i="28"/>
  <c r="N29" i="28"/>
  <c r="F25" i="28"/>
  <c r="F31" i="28"/>
  <c r="V17" i="28"/>
  <c r="J36" i="28"/>
  <c r="F35" i="28"/>
  <c r="N16" i="28"/>
  <c r="N25" i="28"/>
  <c r="N7" i="28"/>
  <c r="R12" i="28"/>
  <c r="R17" i="28"/>
  <c r="N23" i="28"/>
  <c r="J26" i="28"/>
  <c r="J24" i="28"/>
  <c r="V18" i="28"/>
  <c r="R13" i="28"/>
  <c r="J35" i="28"/>
  <c r="V14" i="28"/>
  <c r="V19" i="28"/>
  <c r="R11" i="28"/>
  <c r="R16" i="28"/>
  <c r="J22" i="28"/>
  <c r="R8" i="28"/>
  <c r="F9" i="28"/>
  <c r="J7" i="28"/>
  <c r="F27" i="28"/>
  <c r="R32" i="28"/>
  <c r="F10" i="28"/>
  <c r="V6" i="28"/>
  <c r="R34" i="28"/>
  <c r="R33" i="28"/>
  <c r="N36" i="28"/>
  <c r="R30" i="28"/>
  <c r="N21" i="28"/>
  <c r="J16" i="28"/>
  <c r="R7" i="28"/>
  <c r="N12" i="28"/>
  <c r="V32" i="28"/>
  <c r="J33" i="28"/>
  <c r="F23" i="28"/>
  <c r="F18" i="28"/>
  <c r="R21" i="28"/>
  <c r="N32" i="28"/>
  <c r="J34" i="28"/>
  <c r="N33" i="28"/>
  <c r="F20" i="28"/>
  <c r="V23" i="28"/>
  <c r="F6" i="28"/>
  <c r="V36" i="28"/>
  <c r="F28" i="28"/>
  <c r="N18" i="28"/>
  <c r="V30" i="28"/>
  <c r="F15" i="28"/>
  <c r="R35" i="28"/>
  <c r="J21" i="28"/>
  <c r="N19" i="28"/>
  <c r="N11" i="28"/>
  <c r="F29" i="28"/>
  <c r="R22" i="28"/>
  <c r="J9" i="28"/>
  <c r="V25" i="28"/>
  <c r="V7" i="28"/>
  <c r="R31" i="28"/>
  <c r="J32" i="28"/>
  <c r="R26" i="28"/>
  <c r="F30" i="28"/>
  <c r="V12" i="28"/>
  <c r="N24" i="28"/>
  <c r="J30" i="28"/>
  <c r="J14" i="28"/>
  <c r="F19" i="28"/>
  <c r="V11" i="28"/>
  <c r="F22" i="28"/>
  <c r="V33" i="28"/>
  <c r="R23" i="28"/>
  <c r="R15" i="28"/>
  <c r="V35" i="28"/>
  <c r="V21" i="28"/>
  <c r="J19" i="28"/>
  <c r="J29" i="28"/>
  <c r="N9" i="28"/>
  <c r="J25" i="28"/>
  <c r="F12" i="28"/>
  <c r="J27" i="28"/>
  <c r="N31" i="28"/>
  <c r="F34" i="28"/>
  <c r="N10" i="28"/>
  <c r="J15" i="28"/>
  <c r="F21" i="28"/>
  <c r="F11" i="28"/>
  <c r="R29" i="28"/>
  <c r="V9" i="28"/>
  <c r="R10" i="28"/>
  <c r="N20" i="28"/>
  <c r="N6" i="28"/>
  <c r="R28" i="28"/>
  <c r="V15" i="28"/>
  <c r="J11" i="28"/>
  <c r="V8" i="28"/>
  <c r="N34" i="28"/>
  <c r="J13" i="28"/>
  <c r="J8" i="28"/>
  <c r="R6" i="28"/>
  <c r="R36" i="28"/>
  <c r="V28" i="28"/>
  <c r="N30" i="28"/>
  <c r="F17" i="28"/>
  <c r="J20" i="28"/>
  <c r="F26" i="28"/>
  <c r="J6" i="28"/>
  <c r="F24" i="28"/>
  <c r="R18" i="28"/>
  <c r="F13" i="28"/>
  <c r="F14" i="28"/>
  <c r="F16" i="28"/>
  <c r="V29" i="28"/>
  <c r="V22" i="28"/>
  <c r="F8" i="28"/>
  <c r="R25" i="28"/>
  <c r="N27" i="28"/>
  <c r="J31" i="28"/>
  <c r="J10" i="28"/>
  <c r="F33" i="28"/>
  <c r="R20" i="28"/>
  <c r="F36" i="28"/>
  <c r="N28" i="28"/>
  <c r="V16" i="28"/>
  <c r="R27" i="28"/>
  <c r="J17" i="28"/>
  <c r="V20" i="28"/>
  <c r="J23" i="28"/>
  <c r="V26" i="28"/>
  <c r="R24" i="28"/>
  <c r="J28" i="28"/>
  <c r="J18" i="28"/>
  <c r="V13" i="28"/>
  <c r="N15" i="28"/>
  <c r="N35" i="28"/>
  <c r="R14" i="28"/>
  <c r="R19" i="28"/>
  <c r="N22" i="28"/>
  <c r="R9" i="28"/>
  <c r="F7" i="28"/>
  <c r="J12" i="28"/>
  <c r="V27" i="28"/>
  <c r="F32" i="28"/>
  <c r="V34" i="28"/>
  <c r="V10" i="28"/>
  <c r="V31" i="28"/>
  <c r="R5" i="28"/>
  <c r="F5" i="28"/>
  <c r="N5" i="28"/>
  <c r="V5" i="28"/>
  <c r="J5" i="28"/>
  <c r="E11" i="6" l="1"/>
  <c r="E19" i="6" s="1"/>
  <c r="P6" i="5"/>
  <c r="M32" i="21"/>
  <c r="B22" i="6"/>
  <c r="B34" i="21"/>
  <c r="P5" i="5"/>
  <c r="M31" i="21"/>
  <c r="V113" i="28"/>
  <c r="N113" i="28"/>
  <c r="J113" i="28"/>
  <c r="R113" i="28"/>
  <c r="F113" i="28"/>
  <c r="E18" i="6" l="1"/>
  <c r="H13" i="6"/>
  <c r="M6" i="5"/>
  <c r="E13" i="6" s="1"/>
  <c r="H12" i="6"/>
  <c r="M5" i="5"/>
  <c r="E1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4" authorId="0" shapeId="0" xr:uid="{2B2F25D4-48A8-40AB-9C33-079CD545962A}">
      <text>
        <r>
          <rPr>
            <b/>
            <sz val="9"/>
            <color indexed="81"/>
            <rFont val="MS P ゴシック"/>
            <family val="3"/>
            <charset val="128"/>
          </rPr>
          <t>生産者価格に金額を入力した場合は、自給率にも「１」（100％）を入力してください。
県内事業者の生産なので、自給率100％だからです。</t>
        </r>
      </text>
    </comment>
    <comment ref="K14" authorId="0" shapeId="0" xr:uid="{187F2BE8-58B0-4C13-9296-97C6549A5D4D}">
      <text>
        <r>
          <rPr>
            <b/>
            <sz val="9"/>
            <color indexed="81"/>
            <rFont val="MS P ゴシック"/>
            <family val="3"/>
            <charset val="128"/>
          </rPr>
          <t>財・サービスが、
すべて県内で調達される場合は
該当部門の設定欄に「1」（100％）を入力し、不明の場合は空欄のままにします。（千葉県産業連関表で計算した自給率が適用されます。）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8" authorId="0" shapeId="0" xr:uid="{00000000-0006-0000-0700-00000100000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<sst xmlns="http://schemas.openxmlformats.org/spreadsheetml/2006/main" count="4778" uniqueCount="1274">
  <si>
    <t>（単位：百万円）</t>
  </si>
  <si>
    <t>分類不明</t>
  </si>
  <si>
    <t>内生部門計</t>
  </si>
  <si>
    <t>民間消費支出</t>
  </si>
  <si>
    <t>在庫純増</t>
  </si>
  <si>
    <t>最終需要計</t>
  </si>
  <si>
    <t>需要合計</t>
  </si>
  <si>
    <t>家計外消費支出（行）</t>
  </si>
  <si>
    <t>雇用者所得</t>
  </si>
  <si>
    <t>営業余剰</t>
  </si>
  <si>
    <t>資本減耗引当</t>
  </si>
  <si>
    <t>（控除）経常補助金</t>
  </si>
  <si>
    <t>粗付加価値部門計</t>
  </si>
  <si>
    <t>その他の製造工業製品</t>
  </si>
  <si>
    <t>商業</t>
  </si>
  <si>
    <t>金融・保険</t>
  </si>
  <si>
    <t>公務</t>
  </si>
  <si>
    <t>事務用品</t>
  </si>
  <si>
    <t>自給率</t>
    <rPh sb="0" eb="3">
      <t>ジキュウリツ</t>
    </rPh>
    <phoneticPr fontId="5"/>
  </si>
  <si>
    <t>商業マージン</t>
    <rPh sb="0" eb="2">
      <t>ショウギョウ</t>
    </rPh>
    <phoneticPr fontId="5"/>
  </si>
  <si>
    <t>雇用者所得率</t>
    <rPh sb="0" eb="3">
      <t>コヨウシャ</t>
    </rPh>
    <rPh sb="3" eb="6">
      <t>ショトクリツ</t>
    </rPh>
    <phoneticPr fontId="5"/>
  </si>
  <si>
    <t>雇用者所得誘発額</t>
    <rPh sb="0" eb="3">
      <t>コヨウシャ</t>
    </rPh>
    <rPh sb="3" eb="5">
      <t>ショトク</t>
    </rPh>
    <rPh sb="5" eb="7">
      <t>ユウハツ</t>
    </rPh>
    <rPh sb="7" eb="8">
      <t>ガク</t>
    </rPh>
    <phoneticPr fontId="5"/>
  </si>
  <si>
    <t>部門別消費誘発額</t>
    <rPh sb="0" eb="2">
      <t>ブモン</t>
    </rPh>
    <rPh sb="2" eb="3">
      <t>ベツ</t>
    </rPh>
    <rPh sb="3" eb="5">
      <t>ショウヒ</t>
    </rPh>
    <rPh sb="5" eb="8">
      <t>ユウハツガク</t>
    </rPh>
    <phoneticPr fontId="7"/>
  </si>
  <si>
    <t>県内消費誘発額</t>
    <rPh sb="0" eb="2">
      <t>ケンナイ</t>
    </rPh>
    <rPh sb="2" eb="4">
      <t>ショウヒ</t>
    </rPh>
    <rPh sb="4" eb="6">
      <t>ユウハツ</t>
    </rPh>
    <rPh sb="6" eb="7">
      <t>ガク</t>
    </rPh>
    <phoneticPr fontId="5"/>
  </si>
  <si>
    <t>購入者価格</t>
    <rPh sb="0" eb="3">
      <t>コウニュウシャ</t>
    </rPh>
    <rPh sb="3" eb="5">
      <t>カカク</t>
    </rPh>
    <phoneticPr fontId="5"/>
  </si>
  <si>
    <t>率</t>
    <rPh sb="0" eb="1">
      <t>リツ</t>
    </rPh>
    <phoneticPr fontId="5"/>
  </si>
  <si>
    <t>額</t>
    <rPh sb="0" eb="1">
      <t>ガク</t>
    </rPh>
    <phoneticPr fontId="5"/>
  </si>
  <si>
    <t>生産者価格</t>
    <rPh sb="0" eb="3">
      <t>セイサンシャ</t>
    </rPh>
    <rPh sb="3" eb="5">
      <t>カカク</t>
    </rPh>
    <phoneticPr fontId="5"/>
  </si>
  <si>
    <t>需要増加額</t>
    <rPh sb="0" eb="2">
      <t>ジュヨウ</t>
    </rPh>
    <rPh sb="2" eb="4">
      <t>ゾウカ</t>
    </rPh>
    <rPh sb="4" eb="5">
      <t>ガク</t>
    </rPh>
    <phoneticPr fontId="5"/>
  </si>
  <si>
    <t xml:space="preserve">１　最終需要増加額（初期投資額） </t>
    <rPh sb="2" eb="4">
      <t>サイシュウ</t>
    </rPh>
    <rPh sb="4" eb="6">
      <t>ジュヨウ</t>
    </rPh>
    <rPh sb="6" eb="8">
      <t>ゾウカ</t>
    </rPh>
    <rPh sb="8" eb="9">
      <t>ガク</t>
    </rPh>
    <rPh sb="10" eb="12">
      <t>ショキ</t>
    </rPh>
    <rPh sb="12" eb="15">
      <t>トウシガク</t>
    </rPh>
    <phoneticPr fontId="5"/>
  </si>
  <si>
    <t>県内需要額</t>
    <phoneticPr fontId="5"/>
  </si>
  <si>
    <t>２　分析結果</t>
    <rPh sb="2" eb="4">
      <t>ブンセキ</t>
    </rPh>
    <rPh sb="4" eb="6">
      <t>ケッカ</t>
    </rPh>
    <phoneticPr fontId="5"/>
  </si>
  <si>
    <t>合計</t>
    <rPh sb="0" eb="2">
      <t>ゴウケイ</t>
    </rPh>
    <phoneticPr fontId="5"/>
  </si>
  <si>
    <t>直接効果</t>
  </si>
  <si>
    <t>第1次間接効果</t>
  </si>
  <si>
    <t>第2次間接効果</t>
  </si>
  <si>
    <t>生産誘発額</t>
    <rPh sb="0" eb="2">
      <t>セイサン</t>
    </rPh>
    <rPh sb="2" eb="4">
      <t>ユウハツ</t>
    </rPh>
    <rPh sb="4" eb="5">
      <t>ガク</t>
    </rPh>
    <phoneticPr fontId="5"/>
  </si>
  <si>
    <t>粗付加価値誘発額</t>
    <phoneticPr fontId="5"/>
  </si>
  <si>
    <t>雇用者所得誘発額</t>
    <phoneticPr fontId="5"/>
  </si>
  <si>
    <t>３　波及効果倍率</t>
    <rPh sb="2" eb="6">
      <t>ハキュウコウカ</t>
    </rPh>
    <rPh sb="6" eb="8">
      <t>バイリツ</t>
    </rPh>
    <phoneticPr fontId="5"/>
  </si>
  <si>
    <t>（単位：倍）</t>
    <rPh sb="1" eb="3">
      <t>タンイ</t>
    </rPh>
    <rPh sb="4" eb="5">
      <t>バイ</t>
    </rPh>
    <phoneticPr fontId="5"/>
  </si>
  <si>
    <t>生産誘発額計÷需要増加額</t>
    <rPh sb="0" eb="2">
      <t>セイサン</t>
    </rPh>
    <rPh sb="2" eb="4">
      <t>ユウハツ</t>
    </rPh>
    <rPh sb="4" eb="5">
      <t>ガク</t>
    </rPh>
    <rPh sb="5" eb="6">
      <t>ケイ</t>
    </rPh>
    <rPh sb="7" eb="9">
      <t>ジュヨウ</t>
    </rPh>
    <rPh sb="9" eb="11">
      <t>ゾウカ</t>
    </rPh>
    <rPh sb="11" eb="12">
      <t>ガク</t>
    </rPh>
    <phoneticPr fontId="5"/>
  </si>
  <si>
    <t>生産誘発額計÷県内需要額</t>
    <phoneticPr fontId="5"/>
  </si>
  <si>
    <t>４　雇用誘発者数</t>
    <rPh sb="2" eb="4">
      <t>コヨウ</t>
    </rPh>
    <rPh sb="4" eb="6">
      <t>ユウハツ</t>
    </rPh>
    <rPh sb="6" eb="7">
      <t>シャ</t>
    </rPh>
    <rPh sb="7" eb="8">
      <t>スウ</t>
    </rPh>
    <phoneticPr fontId="5"/>
  </si>
  <si>
    <t>人</t>
    <rPh sb="0" eb="1">
      <t>ニン</t>
    </rPh>
    <phoneticPr fontId="5"/>
  </si>
  <si>
    <t>（注）</t>
    <rPh sb="1" eb="2">
      <t>チュウ</t>
    </rPh>
    <phoneticPr fontId="5"/>
  </si>
  <si>
    <t>中間投入額</t>
    <rPh sb="0" eb="2">
      <t>チュウカン</t>
    </rPh>
    <rPh sb="2" eb="4">
      <t>トウニュウ</t>
    </rPh>
    <rPh sb="4" eb="5">
      <t>ガク</t>
    </rPh>
    <phoneticPr fontId="5"/>
  </si>
  <si>
    <t>粗付加価値率</t>
    <rPh sb="0" eb="5">
      <t>ソフカカチ</t>
    </rPh>
    <rPh sb="5" eb="6">
      <t>リツ</t>
    </rPh>
    <phoneticPr fontId="5"/>
  </si>
  <si>
    <t>粗付加価値額／生産額</t>
    <rPh sb="0" eb="5">
      <t>ソフカカチ</t>
    </rPh>
    <rPh sb="5" eb="6">
      <t>ガク</t>
    </rPh>
    <rPh sb="7" eb="10">
      <t>セイサンガク</t>
    </rPh>
    <phoneticPr fontId="5"/>
  </si>
  <si>
    <t>粗付加価値誘発額</t>
    <rPh sb="0" eb="1">
      <t>ソ</t>
    </rPh>
    <rPh sb="5" eb="7">
      <t>ユウハツ</t>
    </rPh>
    <rPh sb="7" eb="8">
      <t>ガク</t>
    </rPh>
    <phoneticPr fontId="5"/>
  </si>
  <si>
    <t>直接</t>
    <rPh sb="0" eb="2">
      <t>チョクセツ</t>
    </rPh>
    <phoneticPr fontId="5"/>
  </si>
  <si>
    <t>１次</t>
    <rPh sb="1" eb="2">
      <t>ジ</t>
    </rPh>
    <phoneticPr fontId="5"/>
  </si>
  <si>
    <t>２次</t>
    <rPh sb="1" eb="2">
      <t>ジ</t>
    </rPh>
    <phoneticPr fontId="5"/>
  </si>
  <si>
    <t>雇用者所得率</t>
    <rPh sb="0" eb="3">
      <t>コヨウシャ</t>
    </rPh>
    <rPh sb="3" eb="5">
      <t>ショトク</t>
    </rPh>
    <rPh sb="5" eb="6">
      <t>リツ</t>
    </rPh>
    <phoneticPr fontId="5"/>
  </si>
  <si>
    <t>雇用者所得額／生産額</t>
    <rPh sb="0" eb="3">
      <t>コヨウシャ</t>
    </rPh>
    <rPh sb="3" eb="5">
      <t>ショトク</t>
    </rPh>
    <rPh sb="5" eb="6">
      <t>ガク</t>
    </rPh>
    <rPh sb="7" eb="10">
      <t>セイサンガク</t>
    </rPh>
    <phoneticPr fontId="5"/>
  </si>
  <si>
    <t>雇用誘発者数（人）</t>
    <rPh sb="0" eb="2">
      <t>コヨウ</t>
    </rPh>
    <rPh sb="2" eb="4">
      <t>ユウハツ</t>
    </rPh>
    <rPh sb="4" eb="5">
      <t>シャ</t>
    </rPh>
    <rPh sb="5" eb="6">
      <t>スウ</t>
    </rPh>
    <rPh sb="7" eb="8">
      <t>ニン</t>
    </rPh>
    <phoneticPr fontId="5"/>
  </si>
  <si>
    <t>雇用係数</t>
    <rPh sb="0" eb="2">
      <t>コヨウ</t>
    </rPh>
    <rPh sb="2" eb="4">
      <t>ケイスウ</t>
    </rPh>
    <phoneticPr fontId="5"/>
  </si>
  <si>
    <t>民間消費
構成比</t>
    <rPh sb="0" eb="2">
      <t>ミンカン</t>
    </rPh>
    <rPh sb="2" eb="4">
      <t>ショウヒ</t>
    </rPh>
    <rPh sb="5" eb="8">
      <t>コウセイヒ</t>
    </rPh>
    <phoneticPr fontId="5"/>
  </si>
  <si>
    <t>消費
誘発額</t>
    <rPh sb="0" eb="2">
      <t>ショウヒ</t>
    </rPh>
    <rPh sb="3" eb="6">
      <t>ユウハツガク</t>
    </rPh>
    <phoneticPr fontId="5"/>
  </si>
  <si>
    <t>はん用機械</t>
  </si>
  <si>
    <t>生産用機械</t>
  </si>
  <si>
    <t>業務用機械</t>
  </si>
  <si>
    <t>水道</t>
  </si>
  <si>
    <t>廃棄物処理</t>
  </si>
  <si>
    <t>粗付加価値計／県内生産額</t>
    <rPh sb="0" eb="5">
      <t>ソフカカチ</t>
    </rPh>
    <rPh sb="5" eb="6">
      <t>ケイ</t>
    </rPh>
    <rPh sb="7" eb="8">
      <t>ケン</t>
    </rPh>
    <rPh sb="8" eb="9">
      <t>ナイ</t>
    </rPh>
    <rPh sb="9" eb="12">
      <t>セイサンガク</t>
    </rPh>
    <phoneticPr fontId="5"/>
  </si>
  <si>
    <t>雇用者所得／県内生産額</t>
    <rPh sb="0" eb="3">
      <t>コヨウシャ</t>
    </rPh>
    <rPh sb="3" eb="5">
      <t>ショトク</t>
    </rPh>
    <rPh sb="6" eb="7">
      <t>ケン</t>
    </rPh>
    <rPh sb="7" eb="8">
      <t>ナイ</t>
    </rPh>
    <rPh sb="8" eb="11">
      <t>セイサンガク</t>
    </rPh>
    <phoneticPr fontId="5"/>
  </si>
  <si>
    <t>就業誘発者数（人）</t>
    <rPh sb="0" eb="2">
      <t>シュウギョウ</t>
    </rPh>
    <rPh sb="2" eb="4">
      <t>ユウハツ</t>
    </rPh>
    <rPh sb="4" eb="5">
      <t>シャ</t>
    </rPh>
    <rPh sb="5" eb="6">
      <t>スウ</t>
    </rPh>
    <rPh sb="7" eb="8">
      <t>ニン</t>
    </rPh>
    <phoneticPr fontId="5"/>
  </si>
  <si>
    <t>就業係数</t>
    <rPh sb="0" eb="2">
      <t>シュウギョウ</t>
    </rPh>
    <rPh sb="2" eb="4">
      <t>ケイスウ</t>
    </rPh>
    <phoneticPr fontId="5"/>
  </si>
  <si>
    <t>穀類</t>
  </si>
  <si>
    <t>乳製品</t>
  </si>
  <si>
    <t>菓子類</t>
  </si>
  <si>
    <t>調味料</t>
  </si>
  <si>
    <t>たばこ</t>
  </si>
  <si>
    <t>医薬品</t>
  </si>
  <si>
    <t>教育</t>
  </si>
  <si>
    <t>A</t>
    <phoneticPr fontId="5"/>
  </si>
  <si>
    <t>B</t>
    <phoneticPr fontId="5"/>
  </si>
  <si>
    <t>H</t>
    <phoneticPr fontId="5"/>
  </si>
  <si>
    <t>J</t>
    <phoneticPr fontId="5"/>
  </si>
  <si>
    <t>K</t>
    <phoneticPr fontId="5"/>
  </si>
  <si>
    <t>L</t>
    <phoneticPr fontId="5"/>
  </si>
  <si>
    <t>M</t>
    <phoneticPr fontId="5"/>
  </si>
  <si>
    <t>N</t>
    <phoneticPr fontId="5"/>
  </si>
  <si>
    <t>O</t>
    <phoneticPr fontId="5"/>
  </si>
  <si>
    <t>P</t>
    <phoneticPr fontId="5"/>
  </si>
  <si>
    <t>Q</t>
    <phoneticPr fontId="5"/>
  </si>
  <si>
    <t>R</t>
    <phoneticPr fontId="5"/>
  </si>
  <si>
    <t>S</t>
    <phoneticPr fontId="5"/>
  </si>
  <si>
    <t>T</t>
    <phoneticPr fontId="5"/>
  </si>
  <si>
    <t>U</t>
    <phoneticPr fontId="5"/>
  </si>
  <si>
    <t>V</t>
    <phoneticPr fontId="5"/>
  </si>
  <si>
    <t>W</t>
    <phoneticPr fontId="5"/>
  </si>
  <si>
    <t>X</t>
    <phoneticPr fontId="5"/>
  </si>
  <si>
    <t>【直接効果】</t>
    <phoneticPr fontId="5"/>
  </si>
  <si>
    <t>百万円</t>
    <rPh sb="0" eb="3">
      <t>ヒャクマンエン</t>
    </rPh>
    <phoneticPr fontId="5"/>
  </si>
  <si>
    <t>×自給率</t>
    <rPh sb="1" eb="4">
      <t>ジキュウリツ</t>
    </rPh>
    <phoneticPr fontId="5"/>
  </si>
  <si>
    <t>×就業係数</t>
    <rPh sb="1" eb="3">
      <t>シュウギョウ</t>
    </rPh>
    <rPh sb="3" eb="5">
      <t>ケイスウ</t>
    </rPh>
    <phoneticPr fontId="5"/>
  </si>
  <si>
    <t>×雇用係数</t>
    <rPh sb="1" eb="3">
      <t>コヨウ</t>
    </rPh>
    <rPh sb="3" eb="5">
      <t>ケイスウ</t>
    </rPh>
    <phoneticPr fontId="5"/>
  </si>
  <si>
    <t>×投入係数</t>
    <rPh sb="1" eb="3">
      <t>トウニュウ</t>
    </rPh>
    <rPh sb="3" eb="5">
      <t>ケイスウ</t>
    </rPh>
    <phoneticPr fontId="5"/>
  </si>
  <si>
    <t>【１次波及効果】</t>
    <phoneticPr fontId="5"/>
  </si>
  <si>
    <t>×逆行列係数</t>
    <rPh sb="1" eb="4">
      <t>ギャクギョウレツ</t>
    </rPh>
    <rPh sb="4" eb="6">
      <t>ケイスウ</t>
    </rPh>
    <phoneticPr fontId="5"/>
  </si>
  <si>
    <t>　×粗付加価値率</t>
    <phoneticPr fontId="5"/>
  </si>
  <si>
    <t>　　　　　</t>
    <phoneticPr fontId="5"/>
  </si>
  <si>
    <t>　×雇用者所得率</t>
    <rPh sb="2" eb="5">
      <t>コヨウシャ</t>
    </rPh>
    <rPh sb="5" eb="8">
      <t>ショトクリツ</t>
    </rPh>
    <phoneticPr fontId="5"/>
  </si>
  <si>
    <t>【２次波及効果】</t>
    <phoneticPr fontId="5"/>
  </si>
  <si>
    <t>　×粗付加価値率</t>
    <rPh sb="2" eb="3">
      <t>ソ</t>
    </rPh>
    <rPh sb="3" eb="5">
      <t>フカ</t>
    </rPh>
    <rPh sb="5" eb="7">
      <t>カチ</t>
    </rPh>
    <rPh sb="7" eb="8">
      <t>リツ</t>
    </rPh>
    <phoneticPr fontId="5"/>
  </si>
  <si>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5"/>
  </si>
  <si>
    <t>【利用方法】</t>
    <phoneticPr fontId="5"/>
  </si>
  <si>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5"/>
  </si>
  <si>
    <t>　　（その他のシートは測定に必要な係数が入力されています。）</t>
    <rPh sb="5" eb="6">
      <t>タ</t>
    </rPh>
    <rPh sb="11" eb="13">
      <t>ソクテイ</t>
    </rPh>
    <rPh sb="14" eb="16">
      <t>ヒツヨウ</t>
    </rPh>
    <rPh sb="17" eb="19">
      <t>ケイスウ</t>
    </rPh>
    <rPh sb="20" eb="22">
      <t>ニュウリョク</t>
    </rPh>
    <phoneticPr fontId="5"/>
  </si>
  <si>
    <t>【留意事項】</t>
    <rPh sb="1" eb="3">
      <t>リュウイ</t>
    </rPh>
    <rPh sb="3" eb="5">
      <t>ジコウ</t>
    </rPh>
    <phoneticPr fontId="5"/>
  </si>
  <si>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5"/>
  </si>
  <si>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5"/>
  </si>
  <si>
    <t>　　（変更した場合はバージョンナンバーを更新します。）</t>
    <rPh sb="3" eb="5">
      <t>ヘンコウ</t>
    </rPh>
    <rPh sb="7" eb="9">
      <t>バアイ</t>
    </rPh>
    <rPh sb="20" eb="22">
      <t>コウシン</t>
    </rPh>
    <phoneticPr fontId="5"/>
  </si>
  <si>
    <t>＜産業連関分析モデルの主な前提条件＞</t>
    <rPh sb="1" eb="3">
      <t>サンギョウ</t>
    </rPh>
    <rPh sb="3" eb="5">
      <t>レンカン</t>
    </rPh>
    <rPh sb="5" eb="7">
      <t>ブンセキ</t>
    </rPh>
    <rPh sb="11" eb="12">
      <t>オモ</t>
    </rPh>
    <rPh sb="13" eb="15">
      <t>ゼンテイ</t>
    </rPh>
    <rPh sb="15" eb="17">
      <t>ジョウケン</t>
    </rPh>
    <phoneticPr fontId="5"/>
  </si>
  <si>
    <t>全ての「生産」は、「最終需要」を満たすために行われる。</t>
    <rPh sb="0" eb="1">
      <t>スベ</t>
    </rPh>
    <rPh sb="4" eb="6">
      <t>セイサン</t>
    </rPh>
    <rPh sb="10" eb="12">
      <t>サイシュウ</t>
    </rPh>
    <rPh sb="12" eb="14">
      <t>ジュヨウ</t>
    </rPh>
    <rPh sb="16" eb="17">
      <t>ミ</t>
    </rPh>
    <rPh sb="22" eb="23">
      <t>オコナ</t>
    </rPh>
    <phoneticPr fontId="5"/>
  </si>
  <si>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5"/>
  </si>
  <si>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5"/>
  </si>
  <si>
    <t>④</t>
    <phoneticPr fontId="5"/>
  </si>
  <si>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5"/>
  </si>
  <si>
    <t>⑤</t>
    <phoneticPr fontId="5"/>
  </si>
  <si>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5"/>
  </si>
  <si>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5"/>
  </si>
  <si>
    <t>⑦</t>
    <phoneticPr fontId="5"/>
  </si>
  <si>
    <t>⑧</t>
    <phoneticPr fontId="5"/>
  </si>
  <si>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5"/>
  </si>
  <si>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5"/>
  </si>
  <si>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5"/>
  </si>
  <si>
    <t>項目</t>
    <rPh sb="0" eb="2">
      <t>コウモク</t>
    </rPh>
    <phoneticPr fontId="5"/>
  </si>
  <si>
    <t>数値</t>
    <rPh sb="0" eb="2">
      <t>スウチ</t>
    </rPh>
    <phoneticPr fontId="5"/>
  </si>
  <si>
    <t>消費支出</t>
    <rPh sb="0" eb="2">
      <t>ショウヒ</t>
    </rPh>
    <rPh sb="2" eb="4">
      <t>シシュツ</t>
    </rPh>
    <phoneticPr fontId="29"/>
  </si>
  <si>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4"/>
  </si>
  <si>
    <t>項      目</t>
    <rPh sb="0" eb="1">
      <t>コウ</t>
    </rPh>
    <rPh sb="7" eb="8">
      <t>モク</t>
    </rPh>
    <phoneticPr fontId="24"/>
  </si>
  <si>
    <t>関  東</t>
    <rPh sb="0" eb="4">
      <t>カントウ</t>
    </rPh>
    <phoneticPr fontId="24"/>
  </si>
  <si>
    <t>千 葉 市</t>
    <rPh sb="0" eb="5">
      <t>チバシ</t>
    </rPh>
    <phoneticPr fontId="26"/>
  </si>
  <si>
    <t>集計世帯数</t>
  </si>
  <si>
    <t>実収入</t>
  </si>
  <si>
    <t>経常収入</t>
  </si>
  <si>
    <t>勤め先収入</t>
  </si>
  <si>
    <t>世帯主収入</t>
  </si>
  <si>
    <t>うち男</t>
  </si>
  <si>
    <t>定期収入</t>
  </si>
  <si>
    <t>世帯主の配偶者の収入</t>
  </si>
  <si>
    <t>うち女</t>
  </si>
  <si>
    <t>他の世帯員収入</t>
  </si>
  <si>
    <t>事業・内職収入</t>
  </si>
  <si>
    <t>家賃収入</t>
  </si>
  <si>
    <t>他の事業収入</t>
  </si>
  <si>
    <t>内職収入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</si>
  <si>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</si>
  <si>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</si>
  <si>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</si>
  <si>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</si>
  <si>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</si>
  <si>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</si>
  <si>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</si>
  <si>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</si>
  <si>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6"/>
  </si>
  <si>
    <t>預貯金引出</t>
  </si>
  <si>
    <t>個人・企業年金保険金</t>
  </si>
  <si>
    <t>他の保険金</t>
  </si>
  <si>
    <t>有価証券売却</t>
  </si>
  <si>
    <t>土地家屋借入金</t>
  </si>
  <si>
    <t>他の借入金</t>
  </si>
  <si>
    <t>財産売却</t>
  </si>
  <si>
    <t>実収入以外の受取のその他</t>
    <rPh sb="0" eb="1">
      <t>ジツ</t>
    </rPh>
    <rPh sb="1" eb="3">
      <t>シュウニュウ</t>
    </rPh>
    <rPh sb="3" eb="5">
      <t>イガイ</t>
    </rPh>
    <rPh sb="6" eb="8">
      <t>ウケトリ</t>
    </rPh>
    <rPh sb="11" eb="12">
      <t>タ</t>
    </rPh>
    <phoneticPr fontId="26"/>
  </si>
  <si>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</si>
  <si>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</si>
  <si>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</si>
  <si>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</si>
  <si>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</si>
  <si>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</si>
  <si>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</si>
  <si>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</si>
  <si>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</si>
  <si>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</si>
  <si>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</si>
  <si>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</si>
  <si>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</si>
  <si>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</si>
  <si>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</si>
  <si>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</si>
  <si>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</si>
  <si>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</si>
  <si>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</si>
  <si>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</si>
  <si>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</si>
  <si>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</si>
  <si>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</si>
  <si>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</si>
  <si>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</si>
  <si>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</si>
  <si>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</si>
  <si>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</si>
  <si>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</si>
  <si>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</si>
  <si>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</si>
  <si>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</si>
  <si>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</si>
  <si>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</si>
  <si>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</si>
  <si>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</si>
  <si>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</si>
  <si>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</si>
  <si>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</si>
  <si>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</si>
  <si>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</si>
  <si>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</si>
  <si>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</si>
  <si>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</si>
  <si>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</si>
  <si>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</si>
  <si>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</si>
  <si>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</si>
  <si>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</si>
  <si>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</si>
  <si>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</si>
  <si>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</si>
  <si>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</si>
  <si>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</si>
  <si>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</si>
  <si>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</si>
  <si>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</si>
  <si>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</si>
  <si>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</si>
  <si>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</si>
  <si>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</si>
  <si>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</si>
  <si>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</si>
  <si>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</si>
  <si>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</si>
  <si>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</si>
  <si>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</si>
  <si>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</si>
  <si>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</si>
  <si>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</si>
  <si>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</si>
  <si>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</si>
  <si>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</si>
  <si>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</si>
  <si>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</si>
  <si>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</si>
  <si>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</si>
  <si>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</si>
  <si>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</si>
  <si>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</si>
  <si>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</si>
  <si>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</si>
  <si>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</si>
  <si>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</si>
  <si>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</si>
  <si>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</si>
  <si>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</si>
  <si>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</si>
  <si>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</si>
  <si>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</si>
  <si>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</si>
  <si>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</si>
  <si>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</si>
  <si>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</si>
  <si>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</si>
  <si>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4"/>
  </si>
  <si>
    <t>教育関係費</t>
    <rPh sb="0" eb="2">
      <t>キョウイク</t>
    </rPh>
    <rPh sb="2" eb="5">
      <t>カンケイヒ</t>
    </rPh>
    <phoneticPr fontId="24"/>
  </si>
  <si>
    <t>教養娯楽関係費</t>
    <rPh sb="0" eb="2">
      <t>キョウヨウ</t>
    </rPh>
    <rPh sb="2" eb="4">
      <t>ゴラク</t>
    </rPh>
    <rPh sb="4" eb="7">
      <t>カンケイヒ</t>
    </rPh>
    <phoneticPr fontId="24"/>
  </si>
  <si>
    <t>情報通信関係費</t>
    <rPh sb="0" eb="2">
      <t>ジョウホウ</t>
    </rPh>
    <rPh sb="2" eb="4">
      <t>ツウシン</t>
    </rPh>
    <rPh sb="4" eb="7">
      <t>カンケイヒ</t>
    </rPh>
    <phoneticPr fontId="24"/>
  </si>
  <si>
    <t>消費支出(除く住居等) 1)</t>
    <rPh sb="0" eb="2">
      <t>ショウヒ</t>
    </rPh>
    <rPh sb="2" eb="4">
      <t>シシュツ</t>
    </rPh>
    <rPh sb="5" eb="6">
      <t>ノゾ</t>
    </rPh>
    <rPh sb="7" eb="9">
      <t>ジュウキョ</t>
    </rPh>
    <rPh sb="9" eb="10">
      <t>トウ</t>
    </rPh>
    <phoneticPr fontId="26"/>
  </si>
  <si>
    <t>財・サービス支出計 2)</t>
    <rPh sb="0" eb="1">
      <t>ザイ</t>
    </rPh>
    <rPh sb="6" eb="8">
      <t>シシュツ</t>
    </rPh>
    <rPh sb="8" eb="9">
      <t>ケイ</t>
    </rPh>
    <phoneticPr fontId="26"/>
  </si>
  <si>
    <t>財(商品)</t>
  </si>
  <si>
    <t>非消費支出</t>
  </si>
  <si>
    <t>直接税</t>
  </si>
  <si>
    <t>勤労所得税</t>
  </si>
  <si>
    <t>個人住民税</t>
  </si>
  <si>
    <t>他の税</t>
  </si>
  <si>
    <t>社会保険料</t>
  </si>
  <si>
    <t>公的年金保険料</t>
  </si>
  <si>
    <t>健康保険料</t>
  </si>
  <si>
    <t>介護保険料</t>
    <rPh sb="0" eb="2">
      <t>カイゴ</t>
    </rPh>
    <phoneticPr fontId="26"/>
  </si>
  <si>
    <t>他の社会保険料</t>
  </si>
  <si>
    <t>他の非消費支出</t>
  </si>
  <si>
    <t>預貯金</t>
  </si>
  <si>
    <t>保険料</t>
  </si>
  <si>
    <t>個人・企業年金保険料</t>
  </si>
  <si>
    <t>他の保険料</t>
  </si>
  <si>
    <t>有価証券購入</t>
  </si>
  <si>
    <t>土地家屋借金返済</t>
  </si>
  <si>
    <t>他の借金返済</t>
  </si>
  <si>
    <t>財産購入</t>
  </si>
  <si>
    <t>実支出以外の支払のその他</t>
    <rPh sb="0" eb="3">
      <t>ジツシシュツ</t>
    </rPh>
    <rPh sb="3" eb="5">
      <t>イガイ</t>
    </rPh>
    <rPh sb="6" eb="8">
      <t>シハライ</t>
    </rPh>
    <rPh sb="11" eb="12">
      <t>タ</t>
    </rPh>
    <phoneticPr fontId="26"/>
  </si>
  <si>
    <t>繰越金</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</si>
  <si>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</si>
  <si>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</si>
  <si>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</si>
  <si>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</si>
  <si>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</si>
  <si>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</si>
  <si>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</si>
  <si>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</si>
  <si>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</si>
  <si>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</si>
  <si>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</si>
  <si>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財産純増</t>
  </si>
  <si>
    <t>その他の純増</t>
  </si>
  <si>
    <t>繰越純増</t>
  </si>
  <si>
    <t>貯 蓄 純 増(平 均 貯 蓄 率)(％)</t>
    <rPh sb="8" eb="11">
      <t>ヘイキン</t>
    </rPh>
    <rPh sb="12" eb="17">
      <t>チョチクリツ</t>
    </rPh>
    <phoneticPr fontId="28"/>
  </si>
  <si>
    <t>年間収入(万円)</t>
    <rPh sb="0" eb="2">
      <t>ネンカン</t>
    </rPh>
    <rPh sb="2" eb="4">
      <t>シュウニュウ</t>
    </rPh>
    <rPh sb="5" eb="7">
      <t>マンエン</t>
    </rPh>
    <phoneticPr fontId="26"/>
  </si>
  <si>
    <t>...</t>
  </si>
  <si>
    <t>調整集計世帯数</t>
    <rPh sb="0" eb="2">
      <t>チョウセイ</t>
    </rPh>
    <rPh sb="2" eb="4">
      <t>シュウケイ</t>
    </rPh>
    <rPh sb="4" eb="7">
      <t>セタイスウ</t>
    </rPh>
    <phoneticPr fontId="26"/>
  </si>
  <si>
    <t>リスト</t>
    <phoneticPr fontId="5"/>
  </si>
  <si>
    <t>Kanto</t>
    <phoneticPr fontId="24"/>
  </si>
  <si>
    <t>Chiba-shi</t>
    <phoneticPr fontId="26"/>
  </si>
  <si>
    <t>有         業         人       員(人)</t>
    <phoneticPr fontId="28"/>
  </si>
  <si>
    <t>世    帯    主    の    年    齢(歳)</t>
    <phoneticPr fontId="28"/>
  </si>
  <si>
    <t>受取</t>
    <phoneticPr fontId="26"/>
  </si>
  <si>
    <t>消費転換率</t>
    <rPh sb="0" eb="2">
      <t>ショウヒ</t>
    </rPh>
    <rPh sb="2" eb="4">
      <t>テンカン</t>
    </rPh>
    <rPh sb="4" eb="5">
      <t>リツ</t>
    </rPh>
    <phoneticPr fontId="5"/>
  </si>
  <si>
    <t>合　　計</t>
    <rPh sb="0" eb="1">
      <t>ゴウ</t>
    </rPh>
    <rPh sb="3" eb="4">
      <t>ケイ</t>
    </rPh>
    <phoneticPr fontId="5"/>
  </si>
  <si>
    <t xml:space="preserve">  ×雇用者所得率</t>
    <rPh sb="3" eb="6">
      <t>コヨウシャ</t>
    </rPh>
    <rPh sb="6" eb="9">
      <t>ショトクリツ</t>
    </rPh>
    <phoneticPr fontId="5"/>
  </si>
  <si>
    <t xml:space="preserve">   ×粗付加価値率</t>
    <rPh sb="4" eb="5">
      <t>ソ</t>
    </rPh>
    <rPh sb="5" eb="7">
      <t>フカ</t>
    </rPh>
    <rPh sb="7" eb="9">
      <t>カチ</t>
    </rPh>
    <rPh sb="9" eb="10">
      <t>リツ</t>
    </rPh>
    <phoneticPr fontId="5"/>
  </si>
  <si>
    <t>　【経済波及効果計算　フローチャート】</t>
    <rPh sb="2" eb="4">
      <t>ケイザイ</t>
    </rPh>
    <rPh sb="4" eb="6">
      <t>ハキュウ</t>
    </rPh>
    <rPh sb="6" eb="8">
      <t>コウカ</t>
    </rPh>
    <rPh sb="8" eb="10">
      <t>ケイサン</t>
    </rPh>
    <phoneticPr fontId="5"/>
  </si>
  <si>
    <t>Z</t>
    <phoneticPr fontId="5"/>
  </si>
  <si>
    <t>I</t>
    <phoneticPr fontId="5"/>
  </si>
  <si>
    <t>×民間消費支出の構成比　×自給率</t>
    <rPh sb="1" eb="3">
      <t>ミンカン</t>
    </rPh>
    <rPh sb="3" eb="5">
      <t>ショウヒ</t>
    </rPh>
    <rPh sb="5" eb="7">
      <t>シシュツ</t>
    </rPh>
    <rPh sb="8" eb="11">
      <t>コウセイヒ</t>
    </rPh>
    <phoneticPr fontId="5"/>
  </si>
  <si>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5"/>
  </si>
  <si>
    <t>合　　　計</t>
    <rPh sb="0" eb="1">
      <t>ゴウ</t>
    </rPh>
    <rPh sb="4" eb="5">
      <t>ケイ</t>
    </rPh>
    <phoneticPr fontId="5"/>
  </si>
  <si>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39"/>
  </si>
  <si>
    <t>(注）</t>
    <rPh sb="1" eb="2">
      <t>チュウ</t>
    </rPh>
    <phoneticPr fontId="5"/>
  </si>
  <si>
    <t>　　→民間消費支出増加（新規最終需要の発生）</t>
    <phoneticPr fontId="5"/>
  </si>
  <si>
    <t>　　生産増加（直接及び１次誘発）→雇用者所得増加→</t>
    <rPh sb="13" eb="15">
      <t>ユウハツ</t>
    </rPh>
    <phoneticPr fontId="5"/>
  </si>
  <si>
    <t>　　</t>
    <phoneticPr fontId="5"/>
  </si>
  <si>
    <t>　　　　　　　　　　　　　　　　　の　均衡産出高モデルにより算出している。</t>
    <phoneticPr fontId="5"/>
  </si>
  <si>
    <t>　　民間消費支出の構成比</t>
    <phoneticPr fontId="5"/>
  </si>
  <si>
    <t>　　分割し算出している。</t>
    <phoneticPr fontId="5"/>
  </si>
  <si>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5"/>
  </si>
  <si>
    <t>有給役員・雇用者／生産額</t>
    <rPh sb="0" eb="2">
      <t>ユウキュウ</t>
    </rPh>
    <rPh sb="2" eb="4">
      <t>ヤクイン</t>
    </rPh>
    <rPh sb="5" eb="8">
      <t>コヨウシャ</t>
    </rPh>
    <rPh sb="9" eb="12">
      <t>セイサンガク</t>
    </rPh>
    <phoneticPr fontId="12"/>
  </si>
  <si>
    <t>従業者総数／生産額</t>
    <rPh sb="0" eb="3">
      <t>ジュウギョウシャ</t>
    </rPh>
    <rPh sb="3" eb="5">
      <t>ソウスウ</t>
    </rPh>
    <rPh sb="6" eb="9">
      <t>セイサンガク</t>
    </rPh>
    <phoneticPr fontId="12"/>
  </si>
  <si>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39"/>
  </si>
  <si>
    <t>　２ 　２次生産誘発額は、次の経路による。</t>
    <rPh sb="6" eb="8">
      <t>セイサン</t>
    </rPh>
    <rPh sb="10" eb="11">
      <t>ガク</t>
    </rPh>
    <phoneticPr fontId="5"/>
  </si>
  <si>
    <t>　　　→生産増加（２次生産誘発額）</t>
    <rPh sb="11" eb="13">
      <t>セイサン</t>
    </rPh>
    <rPh sb="13" eb="15">
      <t>ユウハツ</t>
    </rPh>
    <rPh sb="15" eb="16">
      <t>ガク</t>
    </rPh>
    <phoneticPr fontId="5"/>
  </si>
  <si>
    <t>　３  　２次生産誘発額に係る消費ベクトルは、</t>
    <rPh sb="6" eb="7">
      <t>ジ</t>
    </rPh>
    <rPh sb="7" eb="9">
      <t>セイサン</t>
    </rPh>
    <rPh sb="9" eb="11">
      <t>ユウハツ</t>
    </rPh>
    <rPh sb="11" eb="12">
      <t>ガク</t>
    </rPh>
    <rPh sb="13" eb="14">
      <t>カカ</t>
    </rPh>
    <phoneticPr fontId="39"/>
  </si>
  <si>
    <t>　　直接・１次生産誘発に対応する雇用者所得誘発額に</t>
    <rPh sb="7" eb="9">
      <t>セイサン</t>
    </rPh>
    <rPh sb="12" eb="14">
      <t>タイオウ</t>
    </rPh>
    <phoneticPr fontId="5"/>
  </si>
  <si>
    <t>生産誘発額×雇用係数</t>
    <rPh sb="0" eb="2">
      <t>セイサン</t>
    </rPh>
    <rPh sb="2" eb="4">
      <t>ユウハツ</t>
    </rPh>
    <rPh sb="4" eb="5">
      <t>ガク</t>
    </rPh>
    <rPh sb="6" eb="8">
      <t>コヨウ</t>
    </rPh>
    <rPh sb="8" eb="10">
      <t>ケイスウ</t>
    </rPh>
    <phoneticPr fontId="5"/>
  </si>
  <si>
    <t>生産誘発額×就業係数</t>
    <rPh sb="0" eb="2">
      <t>セイサン</t>
    </rPh>
    <rPh sb="2" eb="4">
      <t>ユウハツ</t>
    </rPh>
    <rPh sb="4" eb="5">
      <t>ガク</t>
    </rPh>
    <rPh sb="6" eb="8">
      <t>シュウギョウ</t>
    </rPh>
    <rPh sb="8" eb="10">
      <t>ケイスウ</t>
    </rPh>
    <phoneticPr fontId="5"/>
  </si>
  <si>
    <t>生産誘発額×雇用者所得率</t>
    <rPh sb="0" eb="2">
      <t>セイサン</t>
    </rPh>
    <rPh sb="2" eb="4">
      <t>ユウハツ</t>
    </rPh>
    <rPh sb="4" eb="5">
      <t>ガク</t>
    </rPh>
    <rPh sb="6" eb="9">
      <t>コヨウシャ</t>
    </rPh>
    <rPh sb="9" eb="11">
      <t>ショトク</t>
    </rPh>
    <rPh sb="11" eb="12">
      <t>リツ</t>
    </rPh>
    <phoneticPr fontId="5"/>
  </si>
  <si>
    <t>生産誘発額×粗付加価値率</t>
    <rPh sb="0" eb="2">
      <t>セイサン</t>
    </rPh>
    <rPh sb="2" eb="4">
      <t>ユウハツ</t>
    </rPh>
    <rPh sb="4" eb="5">
      <t>ガク</t>
    </rPh>
    <rPh sb="6" eb="11">
      <t>ソフカカチ</t>
    </rPh>
    <rPh sb="11" eb="12">
      <t>リツ</t>
    </rPh>
    <phoneticPr fontId="5"/>
  </si>
  <si>
    <t>　　(屑・副産物の発生でマイナスとなっている部門を除く）で</t>
    <phoneticPr fontId="5"/>
  </si>
  <si>
    <t>A'</t>
    <phoneticPr fontId="5"/>
  </si>
  <si>
    <t>G</t>
    <phoneticPr fontId="5"/>
  </si>
  <si>
    <t>設定</t>
    <rPh sb="0" eb="2">
      <t>セッテイ</t>
    </rPh>
    <phoneticPr fontId="5"/>
  </si>
  <si>
    <t>直接効果</t>
    <rPh sb="0" eb="2">
      <t>チョクセツ</t>
    </rPh>
    <rPh sb="2" eb="4">
      <t>コウカ</t>
    </rPh>
    <phoneticPr fontId="5"/>
  </si>
  <si>
    <t>①</t>
    <phoneticPr fontId="5"/>
  </si>
  <si>
    <t>②</t>
    <phoneticPr fontId="5"/>
  </si>
  <si>
    <t>③</t>
    <phoneticPr fontId="5"/>
  </si>
  <si>
    <t>⑥</t>
    <phoneticPr fontId="5"/>
  </si>
  <si>
    <t>⑨</t>
    <phoneticPr fontId="5"/>
  </si>
  <si>
    <t>購入者価格を生産者価格へ変換</t>
    <rPh sb="0" eb="3">
      <t>コウニュウシャ</t>
    </rPh>
    <rPh sb="3" eb="5">
      <t>カカク</t>
    </rPh>
    <rPh sb="6" eb="9">
      <t>セイサンシャ</t>
    </rPh>
    <rPh sb="9" eb="11">
      <t>カカク</t>
    </rPh>
    <rPh sb="12" eb="14">
      <t>ヘンカン</t>
    </rPh>
    <phoneticPr fontId="5"/>
  </si>
  <si>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5"/>
  </si>
  <si>
    <t>粗付加価値率</t>
    <phoneticPr fontId="5"/>
  </si>
  <si>
    <t>1.　四捨五入の関係で、「合計」が、直接効果、第1次間接効果、第2次間接効果の総額と一致しない場合があります。</t>
    <phoneticPr fontId="5"/>
  </si>
  <si>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5"/>
  </si>
  <si>
    <t>3.　粗付加価値誘発額については、家計外消費支出（行）を含んでいます。</t>
    <phoneticPr fontId="5"/>
  </si>
  <si>
    <t>保険金</t>
    <phoneticPr fontId="26"/>
  </si>
  <si>
    <t>米</t>
    <phoneticPr fontId="28"/>
  </si>
  <si>
    <t>賄い費</t>
    <phoneticPr fontId="5"/>
  </si>
  <si>
    <t>非耐久財</t>
    <phoneticPr fontId="24"/>
  </si>
  <si>
    <t>実支出以外の支払(繰越金を除く)</t>
    <phoneticPr fontId="26"/>
  </si>
  <si>
    <t>黒             字             率(％)</t>
    <phoneticPr fontId="28"/>
  </si>
  <si>
    <t>金   融  資   産   純  増  率(％)</t>
    <phoneticPr fontId="28"/>
  </si>
  <si>
    <t>他に分類されない会員制団体</t>
  </si>
  <si>
    <t>県内生産額</t>
  </si>
  <si>
    <t>県内需要合計</t>
  </si>
  <si>
    <t>輸出</t>
  </si>
  <si>
    <t>（控除）輸入</t>
  </si>
  <si>
    <t>麺類</t>
    <rPh sb="0" eb="1">
      <t>メン</t>
    </rPh>
    <phoneticPr fontId="26"/>
  </si>
  <si>
    <t>耐久財</t>
    <phoneticPr fontId="24"/>
  </si>
  <si>
    <t>世   帯   数   分   布(抽出率調整)</t>
    <phoneticPr fontId="5"/>
  </si>
  <si>
    <t>世         帯         人       員(人)</t>
    <phoneticPr fontId="28"/>
  </si>
  <si>
    <t>持             家              率(％)</t>
    <phoneticPr fontId="28"/>
  </si>
  <si>
    <t>家賃・地代を支払っている世帯の割合(％)</t>
    <phoneticPr fontId="28"/>
  </si>
  <si>
    <t>実収入以外の受取(繰入金を除く)</t>
    <phoneticPr fontId="26"/>
  </si>
  <si>
    <t>支払</t>
    <phoneticPr fontId="26"/>
  </si>
  <si>
    <t>他の諸雑費</t>
    <phoneticPr fontId="26"/>
  </si>
  <si>
    <t>こ   づ   か   い (使途不明)</t>
    <phoneticPr fontId="28"/>
  </si>
  <si>
    <t>交際費</t>
    <phoneticPr fontId="28"/>
  </si>
  <si>
    <t>半耐久財</t>
    <phoneticPr fontId="24"/>
  </si>
  <si>
    <t>エ    ン    ゲ    ル    係    数(％)</t>
    <phoneticPr fontId="28"/>
  </si>
  <si>
    <t>消費転換率は、
必要に応じ設定
       ↓</t>
    <rPh sb="0" eb="2">
      <t>ショウヒ</t>
    </rPh>
    <rPh sb="2" eb="4">
      <t>テンカン</t>
    </rPh>
    <rPh sb="4" eb="5">
      <t>リツ</t>
    </rPh>
    <rPh sb="8" eb="10">
      <t>ヒツヨウ</t>
    </rPh>
    <rPh sb="11" eb="12">
      <t>オウ</t>
    </rPh>
    <rPh sb="13" eb="15">
      <t>セッテイ</t>
    </rPh>
    <phoneticPr fontId="5"/>
  </si>
  <si>
    <t>分類
コード</t>
    <rPh sb="0" eb="2">
      <t>ブンルイ</t>
    </rPh>
    <phoneticPr fontId="5"/>
  </si>
  <si>
    <t>統合大分類（37部門）</t>
    <rPh sb="0" eb="2">
      <t>トウゴウ</t>
    </rPh>
    <rPh sb="2" eb="5">
      <t>ダイブンルイ</t>
    </rPh>
    <rPh sb="8" eb="10">
      <t>ブモン</t>
    </rPh>
    <phoneticPr fontId="5"/>
  </si>
  <si>
    <t>県内需要
増加額</t>
    <rPh sb="0" eb="2">
      <t>ケンナイ</t>
    </rPh>
    <rPh sb="2" eb="4">
      <t>ジュヨウ</t>
    </rPh>
    <rPh sb="5" eb="7">
      <t>ゾウカ</t>
    </rPh>
    <rPh sb="7" eb="8">
      <t>ガク</t>
    </rPh>
    <phoneticPr fontId="5"/>
  </si>
  <si>
    <t>1次
生産誘発額</t>
    <rPh sb="1" eb="2">
      <t>ジ</t>
    </rPh>
    <rPh sb="3" eb="5">
      <t>セイサン</t>
    </rPh>
    <rPh sb="5" eb="8">
      <t>ユウハツガク</t>
    </rPh>
    <phoneticPr fontId="5"/>
  </si>
  <si>
    <t>直接・１次
生産誘発額</t>
    <rPh sb="0" eb="2">
      <t>チョクセツ</t>
    </rPh>
    <rPh sb="4" eb="5">
      <t>ジ</t>
    </rPh>
    <rPh sb="6" eb="8">
      <t>セイサン</t>
    </rPh>
    <rPh sb="8" eb="10">
      <t>ユウハツ</t>
    </rPh>
    <rPh sb="10" eb="11">
      <t>ガク</t>
    </rPh>
    <phoneticPr fontId="5"/>
  </si>
  <si>
    <t>県内自給額
（１次）</t>
    <rPh sb="0" eb="2">
      <t>ケンナイ</t>
    </rPh>
    <rPh sb="2" eb="4">
      <t>ジキュウ</t>
    </rPh>
    <rPh sb="4" eb="5">
      <t>ガク</t>
    </rPh>
    <rPh sb="8" eb="9">
      <t>ジ</t>
    </rPh>
    <phoneticPr fontId="5"/>
  </si>
  <si>
    <t>２次
生産誘発額</t>
    <rPh sb="1" eb="2">
      <t>ジ</t>
    </rPh>
    <rPh sb="3" eb="5">
      <t>セイサン</t>
    </rPh>
    <rPh sb="5" eb="8">
      <t>ユウハツガク</t>
    </rPh>
    <phoneticPr fontId="5"/>
  </si>
  <si>
    <t>総合
生産誘発額</t>
    <rPh sb="0" eb="2">
      <t>ソウゴウ</t>
    </rPh>
    <rPh sb="3" eb="5">
      <t>セイサン</t>
    </rPh>
    <rPh sb="5" eb="7">
      <t>ユウハツ</t>
    </rPh>
    <rPh sb="7" eb="8">
      <t>ガク</t>
    </rPh>
    <phoneticPr fontId="5"/>
  </si>
  <si>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5"/>
  </si>
  <si>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5"/>
  </si>
  <si>
    <t>購入者価格の入力
（単位：百万円）
↓</t>
    <rPh sb="0" eb="3">
      <t>コウニュウシャ</t>
    </rPh>
    <rPh sb="3" eb="5">
      <t>カカク</t>
    </rPh>
    <rPh sb="6" eb="8">
      <t>ニュウリョク</t>
    </rPh>
    <phoneticPr fontId="5"/>
  </si>
  <si>
    <t>生産者価格の入力
（単位：百万円）
↓</t>
    <rPh sb="0" eb="3">
      <t>セイサンシャ</t>
    </rPh>
    <rPh sb="3" eb="5">
      <t>カカク</t>
    </rPh>
    <rPh sb="6" eb="8">
      <t>ニュウリョク</t>
    </rPh>
    <phoneticPr fontId="5"/>
  </si>
  <si>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7"/>
  </si>
  <si>
    <t>(再掲)可処分所得に対する割合
平    均    消    費    性    向 (％)</t>
    <phoneticPr fontId="28"/>
  </si>
  <si>
    <t>クレジット購入借入金純減</t>
  </si>
  <si>
    <t>クレジット購入借入金返済</t>
  </si>
  <si>
    <t>サービス</t>
    <phoneticPr fontId="24"/>
  </si>
  <si>
    <t>クレジット購入借入金</t>
  </si>
  <si>
    <t>賞与</t>
    <rPh sb="0" eb="2">
      <t>ショウヨ</t>
    </rPh>
    <phoneticPr fontId="26"/>
  </si>
  <si>
    <t>臨時収入</t>
    <rPh sb="0" eb="2">
      <t>リンジ</t>
    </rPh>
    <rPh sb="2" eb="4">
      <t>シュウニュウ</t>
    </rPh>
    <phoneticPr fontId="26"/>
  </si>
  <si>
    <t>臨時収入・賞与</t>
    <rPh sb="0" eb="2">
      <t>リンジ</t>
    </rPh>
    <rPh sb="2" eb="4">
      <t>シュウニュウ</t>
    </rPh>
    <rPh sb="5" eb="7">
      <t>ショウヨ</t>
    </rPh>
    <phoneticPr fontId="26"/>
  </si>
  <si>
    <t>2024年</t>
    <phoneticPr fontId="26"/>
  </si>
  <si>
    <t>１世帯当たり１か月間の収入と支出（総世帯のうち勤労者世帯）</t>
    <rPh sb="1" eb="3">
      <t>セタイ</t>
    </rPh>
    <rPh sb="3" eb="4">
      <t>ア</t>
    </rPh>
    <phoneticPr fontId="26"/>
  </si>
  <si>
    <t>÷</t>
    <phoneticPr fontId="56"/>
  </si>
  <si>
    <t>世帯人員</t>
  </si>
  <si>
    <t>世帯区分</t>
  </si>
  <si>
    <t>表章項目</t>
  </si>
  <si>
    <t>収支項目分類</t>
  </si>
  <si>
    <t>12000_千葉県</t>
  </si>
  <si>
    <t>1_勤労者世帯</t>
  </si>
  <si>
    <t>集計世帯数（概数）</t>
  </si>
  <si>
    <t>0_総数</t>
  </si>
  <si>
    <t>世帯数分布</t>
  </si>
  <si>
    <t>1_平均</t>
  </si>
  <si>
    <t>人</t>
  </si>
  <si>
    <t>18歳未満人員</t>
  </si>
  <si>
    <t>65歳以上人員</t>
  </si>
  <si>
    <t>有業人員</t>
  </si>
  <si>
    <t>世帯主の年齢</t>
  </si>
  <si>
    <t>歳</t>
  </si>
  <si>
    <t>1世帯当たり1か月間の収入と支出</t>
  </si>
  <si>
    <t>2_支払</t>
  </si>
  <si>
    <t>円</t>
  </si>
  <si>
    <t>21_実支出</t>
  </si>
  <si>
    <t>2101_消費支出</t>
  </si>
  <si>
    <t>210101_食料</t>
  </si>
  <si>
    <t>21010101_穀類</t>
  </si>
  <si>
    <t>21010102_魚介類</t>
  </si>
  <si>
    <t>21010103_肉類</t>
  </si>
  <si>
    <t>21010104_乳卵類</t>
  </si>
  <si>
    <t>21010105_野菜・海藻</t>
  </si>
  <si>
    <t>21010106_果物</t>
  </si>
  <si>
    <t>21010107_油脂・調味料</t>
  </si>
  <si>
    <t>21010108_菓子類</t>
  </si>
  <si>
    <t>21010109_調理食品</t>
  </si>
  <si>
    <t>21010110_飲料</t>
  </si>
  <si>
    <t>21010111_酒類</t>
  </si>
  <si>
    <t>21010112_外食</t>
  </si>
  <si>
    <t>210101121_一般外食</t>
  </si>
  <si>
    <t>210101122_学校給食</t>
  </si>
  <si>
    <t>210101123_賄い費</t>
  </si>
  <si>
    <t>-</t>
  </si>
  <si>
    <t>210102_住居</t>
  </si>
  <si>
    <t>21010201_家賃地代</t>
  </si>
  <si>
    <t>21010202_設備修繕・維持</t>
  </si>
  <si>
    <t>210102021_設備材料</t>
  </si>
  <si>
    <t>210102022_工事その他のサービス</t>
  </si>
  <si>
    <t>210103_光熱・水道</t>
  </si>
  <si>
    <t>21010301_電気代</t>
  </si>
  <si>
    <t>21010302_ガス代</t>
  </si>
  <si>
    <t>21010303_他の光熱</t>
  </si>
  <si>
    <t>21010304_上下水道料</t>
  </si>
  <si>
    <t>210104_家具・家事用品</t>
  </si>
  <si>
    <t>21010401_家庭用耐久財</t>
  </si>
  <si>
    <t>210104011_家事用耐久財</t>
  </si>
  <si>
    <t>210104012_冷暖房用器具</t>
  </si>
  <si>
    <t>210104013_一般家具</t>
  </si>
  <si>
    <t>21010402_室内装備・装飾品</t>
  </si>
  <si>
    <t>21010403_寝具類</t>
  </si>
  <si>
    <t>21010404_家事雑貨</t>
  </si>
  <si>
    <t>21010405_家事用消耗品</t>
  </si>
  <si>
    <t>210104051_ティッシュペーパー・トイレットペーパー</t>
  </si>
  <si>
    <t>210104052_洗剤</t>
  </si>
  <si>
    <t>210104053_他の家事用消耗品</t>
  </si>
  <si>
    <t>21010406_家事サービス</t>
  </si>
  <si>
    <t>210105_被服及び履物</t>
  </si>
  <si>
    <t>21010501_和服</t>
  </si>
  <si>
    <t>21010502_洋服</t>
  </si>
  <si>
    <t>21010503_シャツ・セーター類</t>
  </si>
  <si>
    <t>21010504_下着類</t>
  </si>
  <si>
    <t>21010505_生地・糸類</t>
  </si>
  <si>
    <t>21010506_他の被服</t>
  </si>
  <si>
    <t>21010507_履物類</t>
  </si>
  <si>
    <t>21010508_被服関連サービス</t>
  </si>
  <si>
    <t>210106_保健医療</t>
  </si>
  <si>
    <t>21010601_医薬品</t>
  </si>
  <si>
    <t>21010602_健康保持用摂取品</t>
  </si>
  <si>
    <t>21010603_保健医療用品・器具</t>
  </si>
  <si>
    <t>21010604_保健医療サービス</t>
  </si>
  <si>
    <t>210107_交通・通信</t>
  </si>
  <si>
    <t>21010701_交通</t>
  </si>
  <si>
    <t>21010702_自動車等関係費</t>
  </si>
  <si>
    <t>210107021_自動車等購入</t>
  </si>
  <si>
    <t>210107022_自転車購入</t>
  </si>
  <si>
    <t>210107023_自動車等維持</t>
  </si>
  <si>
    <t>21010703_通信</t>
  </si>
  <si>
    <t>210108_教育</t>
  </si>
  <si>
    <t>21010801_授業料等</t>
  </si>
  <si>
    <t>21010802_教科書・学習参考教材</t>
  </si>
  <si>
    <t>21010803_補習教育</t>
  </si>
  <si>
    <t>210109_教養娯楽</t>
  </si>
  <si>
    <t>21010901_教養娯楽用耐久財</t>
  </si>
  <si>
    <t>21010902_教養娯楽用品</t>
  </si>
  <si>
    <t>210109021_文房具</t>
  </si>
  <si>
    <t>210109022_運動用具類</t>
  </si>
  <si>
    <t>210109023_玩具</t>
  </si>
  <si>
    <t>210109024_切り花</t>
  </si>
  <si>
    <t>210109025_他の教養娯楽用品</t>
  </si>
  <si>
    <t>210109026_動物病院代</t>
  </si>
  <si>
    <t>210109027_他のペット関連サービス</t>
  </si>
  <si>
    <t>210109028_教養娯楽用品修理代</t>
  </si>
  <si>
    <t>21010903_書籍・他の印刷物</t>
  </si>
  <si>
    <t>21010904_教養娯楽サービス</t>
  </si>
  <si>
    <t>210109041_宿泊料</t>
  </si>
  <si>
    <t>210109042_パック旅行費</t>
  </si>
  <si>
    <t>210109043_月謝類</t>
  </si>
  <si>
    <t>210109044_他の教養娯楽サービス</t>
  </si>
  <si>
    <t>210110_その他の消費支出</t>
  </si>
  <si>
    <t>21011001_諸雑費</t>
  </si>
  <si>
    <t>210110011_理美容サービス</t>
  </si>
  <si>
    <t>210110012_理美容用品</t>
  </si>
  <si>
    <t>210110013_身の回り用品</t>
  </si>
  <si>
    <t>210110014_たばこ</t>
  </si>
  <si>
    <t>210110015_他の諸雑費</t>
  </si>
  <si>
    <t>21011002_こづかい（使途不明）</t>
  </si>
  <si>
    <t>21011003_交際費</t>
  </si>
  <si>
    <t>210110031_贈与金</t>
  </si>
  <si>
    <t>210110032_他の交際費</t>
  </si>
  <si>
    <t>21011004_仕送り金</t>
  </si>
  <si>
    <t>2102_非消費支出</t>
  </si>
  <si>
    <t>210200001_直接税</t>
  </si>
  <si>
    <t>210200002_社会保険料</t>
  </si>
  <si>
    <t>210200003_他の非消費支出</t>
  </si>
  <si>
    <t>22_［持ち家（現住居）の帰属家賃］</t>
  </si>
  <si>
    <t>23_実支出以外の支払（繰越金を除く）</t>
  </si>
  <si>
    <t>23000001_預貯金</t>
  </si>
  <si>
    <t>23000002_保険料</t>
  </si>
  <si>
    <t>230000021_個人年金保険料</t>
  </si>
  <si>
    <t>230000022_企業年金保険料</t>
  </si>
  <si>
    <t>230000023_他の保険料</t>
  </si>
  <si>
    <t>23000003_有価証券購入</t>
  </si>
  <si>
    <t>23000004_土地家屋借金返済</t>
  </si>
  <si>
    <t>23000005_他の借金返済</t>
  </si>
  <si>
    <t>23000006_クレジット購入借入金返済</t>
  </si>
  <si>
    <t>23000007_財産購入</t>
  </si>
  <si>
    <t>23000008_実支出以外の支払のその他</t>
  </si>
  <si>
    <t>24_繰越金</t>
  </si>
  <si>
    <t>3_受取</t>
  </si>
  <si>
    <t>31_実収入</t>
  </si>
  <si>
    <t>3101_経常収入</t>
  </si>
  <si>
    <t>310101_勤め先収入</t>
  </si>
  <si>
    <t>31010101_世帯主収入</t>
  </si>
  <si>
    <t>310101011_定期収入</t>
  </si>
  <si>
    <t>310101012_臨時収入・賞与</t>
  </si>
  <si>
    <t>31010102_世帯主の配偶者の収入</t>
  </si>
  <si>
    <t>31010103_他の世帯員収入</t>
  </si>
  <si>
    <t>310102_事業・内職収入</t>
  </si>
  <si>
    <t>31010201_家賃収入</t>
  </si>
  <si>
    <t>31010202_他の事業収入</t>
  </si>
  <si>
    <t>31010203_内職収入</t>
  </si>
  <si>
    <t>310103_他の経常収入</t>
  </si>
  <si>
    <t>31010301_財産収入</t>
  </si>
  <si>
    <t>31010302_社会保障給付</t>
  </si>
  <si>
    <t>310103021_公的年金給付</t>
  </si>
  <si>
    <t>310103022_他の社会保障給付</t>
  </si>
  <si>
    <t>31010303_仕送り金</t>
  </si>
  <si>
    <t>3102_特別収入</t>
  </si>
  <si>
    <t>310201_受贈金</t>
  </si>
  <si>
    <t>310202_他の特別収入</t>
  </si>
  <si>
    <t>32_実収入以外の受取（繰入金を除く）</t>
  </si>
  <si>
    <t>3201_預貯金引出</t>
  </si>
  <si>
    <t>3202_保険金</t>
  </si>
  <si>
    <t>320201_個人年金保険金</t>
  </si>
  <si>
    <t>320202_企業年金保険金</t>
  </si>
  <si>
    <t>320203_他の保険金</t>
  </si>
  <si>
    <t>3203_有価証券売却</t>
  </si>
  <si>
    <t>3204_土地家屋借入金</t>
  </si>
  <si>
    <t>3205_他の借入金</t>
  </si>
  <si>
    <t>3206_クレジット購入借入金</t>
  </si>
  <si>
    <t>3207_財産売却</t>
  </si>
  <si>
    <t>3208_実収入以外の受取のその他</t>
  </si>
  <si>
    <t>33_繰入金</t>
  </si>
  <si>
    <t>4_可処分所得</t>
  </si>
  <si>
    <t>5_（特掲：用途分類）交際費</t>
  </si>
  <si>
    <t>5001_（特掲：用途分類）食料</t>
  </si>
  <si>
    <t>5002_（特掲：用途分類）住居</t>
  </si>
  <si>
    <t>5003_（特掲：用途分類）光熱・水道</t>
  </si>
  <si>
    <t>5004_（特掲：用途分類）家具・家事用品</t>
  </si>
  <si>
    <t>5005_（特掲：用途分類）被服及び履物</t>
  </si>
  <si>
    <t>5006_（特掲：用途分類）保健医療</t>
  </si>
  <si>
    <t>5007_（特掲：用途分類）交通・通信</t>
  </si>
  <si>
    <t>5008_（特掲：用途分類）教育</t>
  </si>
  <si>
    <t>5009_（特掲：用途分類）教養娯楽</t>
  </si>
  <si>
    <t>5010_（特掲：用途分類）諸雑費</t>
  </si>
  <si>
    <t>5011_（特掲：用途分類）贈与金</t>
  </si>
  <si>
    <t>5012_（特掲：用途分類）他の交際費</t>
  </si>
  <si>
    <t>501201_（特掲：用途分類）つきあい費</t>
  </si>
  <si>
    <t>501202_（特掲：用途分類）住宅関係負担費</t>
  </si>
  <si>
    <t>501203_（特掲：用途分類）他の負担費</t>
  </si>
  <si>
    <t>6_（再掲）移転支出</t>
  </si>
  <si>
    <t>全国家計構造調査</t>
    <rPh sb="0" eb="2">
      <t>ゼンコク</t>
    </rPh>
    <rPh sb="2" eb="4">
      <t>カケイ</t>
    </rPh>
    <rPh sb="4" eb="6">
      <t>コウゾウ</t>
    </rPh>
    <rPh sb="6" eb="8">
      <t>チョウサ</t>
    </rPh>
    <phoneticPr fontId="5"/>
  </si>
  <si>
    <t>家計調査</t>
    <rPh sb="0" eb="4">
      <t>カケイチョウサ</t>
    </rPh>
    <phoneticPr fontId="5"/>
  </si>
  <si>
    <t>　このツールは、「令和2年千葉県産業連関表」を使って、経済波及効果を測定するために作成したものです。</t>
    <rPh sb="9" eb="11">
      <t>レイワ</t>
    </rPh>
    <rPh sb="12" eb="13">
      <t>ネン</t>
    </rPh>
    <rPh sb="13" eb="16">
      <t>チバケン</t>
    </rPh>
    <rPh sb="16" eb="18">
      <t>サンギョウ</t>
    </rPh>
    <rPh sb="18" eb="21">
      <t>レンカンヒョウ</t>
    </rPh>
    <rPh sb="23" eb="24">
      <t>ツカ</t>
    </rPh>
    <rPh sb="27" eb="29">
      <t>ケイザイ</t>
    </rPh>
    <rPh sb="29" eb="33">
      <t>ハキュウコウカ</t>
    </rPh>
    <rPh sb="34" eb="36">
      <t>ソクテイ</t>
    </rPh>
    <rPh sb="41" eb="43">
      <t>サクセイ</t>
    </rPh>
    <phoneticPr fontId="5"/>
  </si>
  <si>
    <t>千葉県産業連関表で
計算した自給率</t>
    <rPh sb="0" eb="3">
      <t>チバケン</t>
    </rPh>
    <rPh sb="3" eb="5">
      <t>サンギョウ</t>
    </rPh>
    <rPh sb="5" eb="7">
      <t>レンカン</t>
    </rPh>
    <rPh sb="7" eb="8">
      <t>ヒョウ</t>
    </rPh>
    <rPh sb="10" eb="12">
      <t>ケイサン</t>
    </rPh>
    <rPh sb="14" eb="17">
      <t>ジキュウリツ</t>
    </rPh>
    <phoneticPr fontId="5"/>
  </si>
  <si>
    <t>（備考）</t>
    <rPh sb="1" eb="3">
      <t>ビコウ</t>
    </rPh>
    <phoneticPr fontId="5"/>
  </si>
  <si>
    <t>自給率の設定（任意）</t>
    <rPh sb="0" eb="3">
      <t>ジキュウリツ</t>
    </rPh>
    <rPh sb="4" eb="6">
      <t>セッテイ</t>
    </rPh>
    <rPh sb="7" eb="9">
      <t>ニンイ</t>
    </rPh>
    <phoneticPr fontId="5"/>
  </si>
  <si>
    <r>
      <t>３　上記の最終需要のうち、県内で調達する県産品等の産業については、「</t>
    </r>
    <r>
      <rPr>
        <sz val="10"/>
        <color indexed="10"/>
        <rFont val="HG丸ｺﾞｼｯｸM-PRO"/>
        <family val="3"/>
        <charset val="128"/>
      </rPr>
      <t>自給率</t>
    </r>
    <r>
      <rPr>
        <sz val="10"/>
        <rFont val="HG丸ｺﾞｼｯｸM-PRO"/>
        <family val="3"/>
        <charset val="128"/>
      </rPr>
      <t>」の設定欄に「1」と入力してください。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サンギョウ</t>
    </rPh>
    <rPh sb="34" eb="37">
      <t>ジキュウリツ</t>
    </rPh>
    <rPh sb="39" eb="41">
      <t>セッテイ</t>
    </rPh>
    <rPh sb="41" eb="42">
      <t>ラン</t>
    </rPh>
    <rPh sb="47" eb="49">
      <t>ニュウリョク</t>
    </rPh>
    <phoneticPr fontId="5"/>
  </si>
  <si>
    <t>３　このツールは、産業連関表対象年（令和2年）の価格によるものであり、分析対象時点の価格を考慮していません。</t>
    <rPh sb="9" eb="11">
      <t>サンギョウ</t>
    </rPh>
    <rPh sb="11" eb="14">
      <t>レンカンヒョウ</t>
    </rPh>
    <rPh sb="14" eb="16">
      <t>タイショウ</t>
    </rPh>
    <rPh sb="16" eb="17">
      <t>ネン</t>
    </rPh>
    <rPh sb="18" eb="20">
      <t>レイワ</t>
    </rPh>
    <rPh sb="21" eb="22">
      <t>ネン</t>
    </rPh>
    <rPh sb="24" eb="26">
      <t>カカク</t>
    </rPh>
    <rPh sb="35" eb="37">
      <t>ブンセキ</t>
    </rPh>
    <rPh sb="37" eb="39">
      <t>タイショウ</t>
    </rPh>
    <rPh sb="39" eb="41">
      <t>ジテン</t>
    </rPh>
    <rPh sb="42" eb="44">
      <t>カカク</t>
    </rPh>
    <rPh sb="45" eb="47">
      <t>コウリョ</t>
    </rPh>
    <phoneticPr fontId="5"/>
  </si>
  <si>
    <t>入力箇所3
（任意）</t>
    <rPh sb="0" eb="4">
      <t>ニュウリョクカショ</t>
    </rPh>
    <rPh sb="7" eb="9">
      <t>ニンイ</t>
    </rPh>
    <phoneticPr fontId="5"/>
  </si>
  <si>
    <t>入力箇所4
（任意）</t>
    <rPh sb="0" eb="4">
      <t>ニュウリョクカショ</t>
    </rPh>
    <rPh sb="7" eb="9">
      <t>ニンイ</t>
    </rPh>
    <phoneticPr fontId="5"/>
  </si>
  <si>
    <t>C</t>
    <phoneticPr fontId="5"/>
  </si>
  <si>
    <t>D   (%)</t>
    <phoneticPr fontId="5"/>
  </si>
  <si>
    <t>E</t>
    <phoneticPr fontId="5"/>
  </si>
  <si>
    <t>F</t>
    <phoneticPr fontId="5"/>
  </si>
  <si>
    <t>↓　こ　こ　か　ら　下　は、　入　力・計　算　す　る　箇　所</t>
    <rPh sb="10" eb="11">
      <t>シタ</t>
    </rPh>
    <rPh sb="15" eb="16">
      <t>ニュウ</t>
    </rPh>
    <rPh sb="17" eb="18">
      <t>チカラ</t>
    </rPh>
    <rPh sb="19" eb="20">
      <t>ケイ</t>
    </rPh>
    <rPh sb="21" eb="22">
      <t>サン</t>
    </rPh>
    <rPh sb="27" eb="28">
      <t>カ</t>
    </rPh>
    <rPh sb="29" eb="30">
      <t>ショ</t>
    </rPh>
    <phoneticPr fontId="5"/>
  </si>
  <si>
    <t>入力箇所1
(産業を選択)</t>
    <rPh sb="0" eb="4">
      <t>ニュウリョクカショ</t>
    </rPh>
    <rPh sb="7" eb="9">
      <t>サンギョウ</t>
    </rPh>
    <rPh sb="10" eb="12">
      <t>センタク</t>
    </rPh>
    <phoneticPr fontId="5"/>
  </si>
  <si>
    <t>入力箇所2
(産業を選択)</t>
    <rPh sb="0" eb="4">
      <t>ニュウリョクカショ</t>
    </rPh>
    <rPh sb="7" eb="9">
      <t>サンギョウ</t>
    </rPh>
    <rPh sb="10" eb="12">
      <t>センタク</t>
    </rPh>
    <phoneticPr fontId="5"/>
  </si>
  <si>
    <t>A'+B</t>
    <phoneticPr fontId="5"/>
  </si>
  <si>
    <t>AA</t>
    <phoneticPr fontId="5"/>
  </si>
  <si>
    <t>【測 定 表】</t>
  </si>
  <si>
    <t>（利用方法）</t>
    <rPh sb="1" eb="3">
      <t>リヨウ</t>
    </rPh>
    <rPh sb="3" eb="5">
      <t>ホウホウ</t>
    </rPh>
    <phoneticPr fontId="5"/>
  </si>
  <si>
    <t>【測定表】</t>
    <rPh sb="1" eb="4">
      <t>ソクテイヒョウ</t>
    </rPh>
    <phoneticPr fontId="5"/>
  </si>
  <si>
    <t>２　入力箇所は4カ所あります。</t>
    <rPh sb="2" eb="4">
      <t>ニュウリョク</t>
    </rPh>
    <rPh sb="4" eb="6">
      <t>カショ</t>
    </rPh>
    <rPh sb="9" eb="10">
      <t>ショ</t>
    </rPh>
    <phoneticPr fontId="5"/>
  </si>
  <si>
    <t>３　入力箇所１、２</t>
    <rPh sb="2" eb="4">
      <t>ニュウリョク</t>
    </rPh>
    <rPh sb="4" eb="6">
      <t>カショ</t>
    </rPh>
    <phoneticPr fontId="5"/>
  </si>
  <si>
    <r>
      <t>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5"/>
  </si>
  <si>
    <t>　　※購入者価格：店舗、ネットなどから購入した価格。商品を消費者の手元に届けるためにかかった運賃や、卸・小売などの手数料を上乗せされています。</t>
    <rPh sb="3" eb="6">
      <t>コウニュウシャ</t>
    </rPh>
    <rPh sb="6" eb="8">
      <t>カカク</t>
    </rPh>
    <rPh sb="9" eb="11">
      <t>テンポ</t>
    </rPh>
    <rPh sb="19" eb="21">
      <t>コウニュウ</t>
    </rPh>
    <rPh sb="23" eb="25">
      <t>カカク</t>
    </rPh>
    <rPh sb="50" eb="51">
      <t>オロシ</t>
    </rPh>
    <rPh sb="57" eb="60">
      <t>テスウリョウ</t>
    </rPh>
    <phoneticPr fontId="5"/>
  </si>
  <si>
    <t>　　　生産者価格：いわゆる工場出荷額。生産者（メーカーや事業者）が財・サービスを工場や事業所から出荷する時点での価格です。</t>
    <rPh sb="3" eb="6">
      <t>セイサンシャ</t>
    </rPh>
    <rPh sb="6" eb="8">
      <t>カカク</t>
    </rPh>
    <rPh sb="13" eb="18">
      <t>コウジョウシュッカガク</t>
    </rPh>
    <phoneticPr fontId="5"/>
  </si>
  <si>
    <t>ある観光地で、県産品のピーナッツ和菓子が、手土産品として100億円売れました。</t>
    <rPh sb="2" eb="5">
      <t>カンコウチ</t>
    </rPh>
    <rPh sb="7" eb="10">
      <t>ケンサンピン</t>
    </rPh>
    <rPh sb="16" eb="19">
      <t>ワガシ</t>
    </rPh>
    <rPh sb="21" eb="25">
      <t>テミヤゲヒン</t>
    </rPh>
    <rPh sb="31" eb="33">
      <t>オクエン</t>
    </rPh>
    <rPh sb="33" eb="34">
      <t>ウ</t>
    </rPh>
    <phoneticPr fontId="5"/>
  </si>
  <si>
    <t>入 力 事 例</t>
    <rPh sb="0" eb="1">
      <t>ニュウ</t>
    </rPh>
    <rPh sb="2" eb="3">
      <t>チカラ</t>
    </rPh>
    <rPh sb="4" eb="5">
      <t>コト</t>
    </rPh>
    <rPh sb="6" eb="7">
      <t>レイ</t>
    </rPh>
    <phoneticPr fontId="5"/>
  </si>
  <si>
    <t>その場合、下記のように入力します。</t>
    <rPh sb="2" eb="4">
      <t>バアイ</t>
    </rPh>
    <rPh sb="5" eb="7">
      <t>カキ</t>
    </rPh>
    <rPh sb="11" eb="13">
      <t>ニュウリョク</t>
    </rPh>
    <phoneticPr fontId="5"/>
  </si>
  <si>
    <t>測定表」シートに入力します。</t>
    <rPh sb="0" eb="3">
      <t>ソクテイヒョウ</t>
    </rPh>
    <rPh sb="8" eb="10">
      <t>ニュウリョク</t>
    </rPh>
    <phoneticPr fontId="5"/>
  </si>
  <si>
    <t>　　金額が購入者価格の場合はA欄、生産者価格の場合はB欄へ入力します。</t>
    <phoneticPr fontId="5"/>
  </si>
  <si>
    <t>　　　　　　　　　例えば「道の駅」で販売されている産品は、価格に運営費や手数料が含まれていますので購入者価格になります。</t>
    <rPh sb="9" eb="10">
      <t>タト</t>
    </rPh>
    <rPh sb="13" eb="14">
      <t>ミチ</t>
    </rPh>
    <rPh sb="15" eb="16">
      <t>エキ</t>
    </rPh>
    <rPh sb="18" eb="20">
      <t>ハンバイ</t>
    </rPh>
    <rPh sb="25" eb="27">
      <t>サンピン</t>
    </rPh>
    <rPh sb="29" eb="31">
      <t>カカク</t>
    </rPh>
    <rPh sb="32" eb="35">
      <t>ウンエイヒ</t>
    </rPh>
    <rPh sb="36" eb="39">
      <t>テスウリョウ</t>
    </rPh>
    <rPh sb="40" eb="41">
      <t>フク</t>
    </rPh>
    <rPh sb="49" eb="52">
      <t>コウニュウシャ</t>
    </rPh>
    <rPh sb="52" eb="54">
      <t>カカク</t>
    </rPh>
    <phoneticPr fontId="5"/>
  </si>
  <si>
    <t>県内貨物運賃</t>
    <rPh sb="0" eb="2">
      <t>ケンナイ</t>
    </rPh>
    <rPh sb="2" eb="4">
      <t>カモツ</t>
    </rPh>
    <rPh sb="4" eb="6">
      <t>ウンチン</t>
    </rPh>
    <phoneticPr fontId="5"/>
  </si>
  <si>
    <t>民間消費
支出構成比</t>
    <rPh sb="0" eb="2">
      <t>ミンカン</t>
    </rPh>
    <rPh sb="2" eb="4">
      <t>ショウヒ</t>
    </rPh>
    <rPh sb="5" eb="7">
      <t>シシュツ</t>
    </rPh>
    <rPh sb="7" eb="10">
      <t>コウセイヒ</t>
    </rPh>
    <phoneticPr fontId="5"/>
  </si>
  <si>
    <t>※「千葉市」は集計世帯数が約50と少ないことと、県全体の平均でないことから</t>
    <rPh sb="2" eb="5">
      <t>チバシ</t>
    </rPh>
    <rPh sb="7" eb="9">
      <t>シュウケイ</t>
    </rPh>
    <rPh sb="9" eb="12">
      <t>セタイスウ</t>
    </rPh>
    <rPh sb="13" eb="14">
      <t>ヤク</t>
    </rPh>
    <rPh sb="17" eb="18">
      <t>スク</t>
    </rPh>
    <rPh sb="24" eb="27">
      <t>ケンゼンタイ</t>
    </rPh>
    <rPh sb="28" eb="30">
      <t>ヘイキン</t>
    </rPh>
    <phoneticPr fontId="29"/>
  </si>
  <si>
    <t>既定として使用しないこととした。</t>
    <phoneticPr fontId="5"/>
  </si>
  <si>
    <t>実収入</t>
    <rPh sb="0" eb="3">
      <t>ジツシュウニュウ</t>
    </rPh>
    <phoneticPr fontId="5"/>
  </si>
  <si>
    <t>消費支出</t>
    <rPh sb="0" eb="2">
      <t>ショウヒ</t>
    </rPh>
    <rPh sb="2" eb="4">
      <t>シシュツ</t>
    </rPh>
    <phoneticPr fontId="56"/>
  </si>
  <si>
    <t>産業連関分析には時間の概念がないため、波及効果がいつの時点で達成されるかは明確にされない。</t>
    <rPh sb="0" eb="2">
      <t>サンギョウ</t>
    </rPh>
    <rPh sb="2" eb="4">
      <t>レンカン</t>
    </rPh>
    <rPh sb="4" eb="6">
      <t>ブンセキ</t>
    </rPh>
    <rPh sb="8" eb="10">
      <t>ジカン</t>
    </rPh>
    <rPh sb="11" eb="13">
      <t>ガイネン</t>
    </rPh>
    <rPh sb="19" eb="21">
      <t>ハキュウ</t>
    </rPh>
    <rPh sb="21" eb="23">
      <t>コウカ</t>
    </rPh>
    <rPh sb="27" eb="29">
      <t>ジテン</t>
    </rPh>
    <rPh sb="30" eb="32">
      <t>タッセイ</t>
    </rPh>
    <rPh sb="37" eb="39">
      <t>メイカク</t>
    </rPh>
    <phoneticPr fontId="5"/>
  </si>
  <si>
    <t>（単位：百万円）</t>
    <rPh sb="4" eb="5">
      <t>ヒャク</t>
    </rPh>
    <phoneticPr fontId="5"/>
  </si>
  <si>
    <r>
      <t>　（「</t>
    </r>
    <r>
      <rPr>
        <sz val="10"/>
        <color indexed="10"/>
        <rFont val="HG丸ｺﾞｼｯｸM-PRO"/>
        <family val="3"/>
        <charset val="128"/>
      </rPr>
      <t>消費転換率</t>
    </r>
    <r>
      <rPr>
        <sz val="10"/>
        <rFont val="HG丸ｺﾞｼｯｸM-PRO"/>
        <family val="3"/>
        <charset val="128"/>
      </rPr>
      <t>」の設定欄を参照）</t>
    </r>
    <rPh sb="3" eb="5">
      <t>ショウヒ</t>
    </rPh>
    <rPh sb="5" eb="7">
      <t>テンカン</t>
    </rPh>
    <rPh sb="7" eb="8">
      <t>リツ</t>
    </rPh>
    <rPh sb="10" eb="12">
      <t>セッテイ</t>
    </rPh>
    <rPh sb="12" eb="13">
      <t>ラン</t>
    </rPh>
    <rPh sb="14" eb="16">
      <t>サンショウ</t>
    </rPh>
    <phoneticPr fontId="5"/>
  </si>
  <si>
    <t>令和６年全国家計構造調査　家計収支に関する結果</t>
  </si>
  <si>
    <t>第１－１表　全国・都市階級・地方・４大都市圏・都道府県，世帯の種類(3区分)，世帯区分(4区分)，世帯主の性別(3区分)，収支項目分類（細分類）別1世帯当たり1か月間の収入と支出－全国・都市階級・地方・４大都市圏・都道府県</t>
  </si>
  <si>
    <t>千葉県</t>
    <rPh sb="0" eb="3">
      <t>チバケン</t>
    </rPh>
    <phoneticPr fontId="5"/>
  </si>
  <si>
    <t>事項名</t>
  </si>
  <si>
    <t>地域_2024</t>
  </si>
  <si>
    <t>項目名</t>
  </si>
  <si>
    <t>世帯の種類</t>
  </si>
  <si>
    <t>表章単位</t>
  </si>
  <si>
    <t>0_総世帯</t>
  </si>
  <si>
    <t>210102010001_民営家賃</t>
  </si>
  <si>
    <t>210102010002_公営家賃</t>
  </si>
  <si>
    <t>210102010003_給与住宅家賃</t>
  </si>
  <si>
    <t>210102010004_地代</t>
  </si>
  <si>
    <t>210102010005_他の家賃地代</t>
  </si>
  <si>
    <t>210102021001_設備器具</t>
  </si>
  <si>
    <t>210102021002_修繕材料</t>
  </si>
  <si>
    <t>210102022001_畳替え</t>
  </si>
  <si>
    <t>210102022002_給排水関係工事費</t>
  </si>
  <si>
    <t>210102022003_外壁・塀等工事費</t>
  </si>
  <si>
    <t>210102022004_植木・庭手入れ代</t>
  </si>
  <si>
    <t>210102022005_他の工事費</t>
  </si>
  <si>
    <t>210102022006_火災・地震保険料</t>
  </si>
  <si>
    <t>210103020001_都市ガス</t>
  </si>
  <si>
    <t>210103020002_プロパンガス</t>
  </si>
  <si>
    <t>210103030001_灯油</t>
  </si>
  <si>
    <t>210103030002_他の光熱のその他</t>
  </si>
  <si>
    <t>210104011001_電子レンジ</t>
  </si>
  <si>
    <t>210104011002_炊事用電気器具</t>
  </si>
  <si>
    <t>210104011003_炊事用ガス器具</t>
  </si>
  <si>
    <t>210104011004_冷蔵庫</t>
  </si>
  <si>
    <t>210104011005_掃除機</t>
  </si>
  <si>
    <t>210104011006_洗濯機</t>
  </si>
  <si>
    <t>210104011007_他の家事用耐久財</t>
  </si>
  <si>
    <t>210104012001_エアコン</t>
  </si>
  <si>
    <t>210104012002_ストーブ・温風ヒーター</t>
  </si>
  <si>
    <t>210104012003_他の冷暖房用器具</t>
  </si>
  <si>
    <t>210104013001_たんす</t>
  </si>
  <si>
    <t>210104013002_テーブル・ソファー</t>
  </si>
  <si>
    <t>210104013003_食器戸棚</t>
  </si>
  <si>
    <t>210104013004_他の家具</t>
  </si>
  <si>
    <t>210104020001_照明器具</t>
  </si>
  <si>
    <t>210104020002_室内装飾品</t>
  </si>
  <si>
    <t>210104020003_敷物</t>
  </si>
  <si>
    <t>210104020004_カーテン</t>
  </si>
  <si>
    <t>210104020005_他の室内装備品</t>
  </si>
  <si>
    <t>210104030001_ベッド</t>
  </si>
  <si>
    <t>210104030002_布団</t>
  </si>
  <si>
    <t>210104030003_毛布</t>
  </si>
  <si>
    <t>210104030004_シーツ</t>
  </si>
  <si>
    <t>210104030005_他の寝具類</t>
  </si>
  <si>
    <t>210104040001_茶わん・皿・鉢</t>
  </si>
  <si>
    <t>210104040002_他の食卓用品</t>
  </si>
  <si>
    <t>210104040003_鍋・やかん</t>
  </si>
  <si>
    <t>210104040004_他の台所用品</t>
  </si>
  <si>
    <t>210104040005_電球・ランプ</t>
  </si>
  <si>
    <t>210104040006_タオル</t>
  </si>
  <si>
    <t>210104040007_他の家事雑貨</t>
  </si>
  <si>
    <t>210104051001_ティッシュペーパー</t>
  </si>
  <si>
    <t>210104051002_トイレットペーパー</t>
  </si>
  <si>
    <t>210104052001_台所・住居用洗剤</t>
  </si>
  <si>
    <t>210104052002_洗濯用洗剤</t>
  </si>
  <si>
    <t>210104053001_ポリ袋・ラップ</t>
  </si>
  <si>
    <t>210104053002_殺虫・防虫剤</t>
  </si>
  <si>
    <t>210104053003_柔軟仕上剤</t>
  </si>
  <si>
    <t>210104053004_芳香・消臭剤</t>
  </si>
  <si>
    <t>210104053005_他の家事用消耗品のその他</t>
  </si>
  <si>
    <t>210104060001_家事代行料</t>
  </si>
  <si>
    <t>210104060002_廃棄物処理手数料・リサイクル料金</t>
  </si>
  <si>
    <t>210104060003_家具・家事用品関連サービス</t>
  </si>
  <si>
    <t>210105080001_洗濯代</t>
  </si>
  <si>
    <t>210105080002_被服賃借料</t>
  </si>
  <si>
    <t>210105080003_他の衣服関連サービス</t>
  </si>
  <si>
    <t>210105080004_他の履物類関連サービス</t>
  </si>
  <si>
    <t>210106010001_感冒薬</t>
  </si>
  <si>
    <t>210106010002_胃腸薬</t>
  </si>
  <si>
    <t>210106010003_栄養剤</t>
  </si>
  <si>
    <t>210106010004_外傷・皮膚病薬</t>
  </si>
  <si>
    <t>210106010005_他の外用薬</t>
  </si>
  <si>
    <t>210106010006_他の医薬品</t>
  </si>
  <si>
    <t>210106030001_紙おむつ</t>
  </si>
  <si>
    <t>21010603000201_マスク</t>
  </si>
  <si>
    <t>21010603000202_他の保健用消耗品</t>
  </si>
  <si>
    <t>210106030003_眼鏡</t>
  </si>
  <si>
    <t>210106030004_コンタクトレンズ</t>
  </si>
  <si>
    <t>210106030005_他の保健医療用品・器具</t>
  </si>
  <si>
    <t>210106040001_医科診療代</t>
  </si>
  <si>
    <t>210106040002_歯科診療代</t>
  </si>
  <si>
    <t>210106040003_出産入院料</t>
  </si>
  <si>
    <t>210106040004_他の入院料</t>
  </si>
  <si>
    <t>210106040005_整骨（接骨）・鍼灸院治療代</t>
  </si>
  <si>
    <t>210106040006_マッサージ料金等（診療外）</t>
  </si>
  <si>
    <t>210106040007_人間ドック等受診料</t>
  </si>
  <si>
    <t>210106040008_他の保健医療サービス</t>
  </si>
  <si>
    <t>210107010001_鉄道運賃</t>
  </si>
  <si>
    <t>210107010002_鉄道通学定期代</t>
  </si>
  <si>
    <t>210107010003_鉄道通勤定期代</t>
  </si>
  <si>
    <t>210107010004_バス代</t>
  </si>
  <si>
    <t>210107010005_バス通学定期代</t>
  </si>
  <si>
    <t>210107010006_バス通勤定期代</t>
  </si>
  <si>
    <t>210107010007_タクシー代</t>
  </si>
  <si>
    <t>210107010008_航空運賃</t>
  </si>
  <si>
    <t>210107010009_有料道路料</t>
  </si>
  <si>
    <t>210107010010_他の交通</t>
  </si>
  <si>
    <t>210107021001_自動車購入</t>
  </si>
  <si>
    <t>210107021002_自動車以外の輸送機器購入</t>
  </si>
  <si>
    <t>210107023001_ガソリン</t>
  </si>
  <si>
    <t>210107023002_自動車等部品</t>
  </si>
  <si>
    <t>210107023003_自動車等関連用品</t>
  </si>
  <si>
    <t>210107023004_自動車整備費</t>
  </si>
  <si>
    <t>210107023005_自動車以外の輸送機器整備費</t>
  </si>
  <si>
    <t>210107023006_年極・月極駐車場借料</t>
  </si>
  <si>
    <t>210107023007_他の駐車場借料</t>
  </si>
  <si>
    <t>210107023008_レンタカー・カーシェアリング料金</t>
  </si>
  <si>
    <t>210107023009_他の自動車等関連サービス</t>
  </si>
  <si>
    <t>210107023010_自動車保険料（自賠責）</t>
  </si>
  <si>
    <t>210107023011_自動車保険料（任意）</t>
  </si>
  <si>
    <t>210107023012_自動車保険料以外の輸送機器保険料</t>
  </si>
  <si>
    <t>210107030001_郵便料</t>
  </si>
  <si>
    <t>210107030002_固定電話通信料</t>
  </si>
  <si>
    <t>210107030003_携帯電話通信料</t>
  </si>
  <si>
    <t>210107030004_運送料</t>
  </si>
  <si>
    <t>210107030005_携帯電話機</t>
  </si>
  <si>
    <t>210107030006_他の通信機器</t>
  </si>
  <si>
    <t>210108010001_小学校</t>
  </si>
  <si>
    <t>210108010002_中学校</t>
  </si>
  <si>
    <t>210108010003_高校</t>
  </si>
  <si>
    <t>210108010004_大学</t>
  </si>
  <si>
    <t>210108010005_幼児教育費用</t>
  </si>
  <si>
    <t>210108010006_専修学校</t>
  </si>
  <si>
    <t>210108020001_教科書</t>
  </si>
  <si>
    <t>210108020002_学習参考教材</t>
  </si>
  <si>
    <t>210108030001_幼児・小学校補習教育</t>
  </si>
  <si>
    <t>210108030002_中学校補習教育</t>
  </si>
  <si>
    <t>210108030003_高校補習教育・予備校</t>
  </si>
  <si>
    <t>210109010001_テレビ</t>
  </si>
  <si>
    <t>210109010002_ビデオレコーダー・プレイヤー</t>
  </si>
  <si>
    <t>210109010003_パソコン</t>
  </si>
  <si>
    <t>210109010004_カメラ・ビデオカメラ</t>
  </si>
  <si>
    <t>210109010005_楽器</t>
  </si>
  <si>
    <t>210109010006_書斎・学習用机・椅子</t>
  </si>
  <si>
    <t>210109010007_他の教養娯楽用耐久財</t>
  </si>
  <si>
    <t>210109010008_教養娯楽用耐久財修理代</t>
  </si>
  <si>
    <t>210109021001_筆記・絵画用具</t>
  </si>
  <si>
    <t>210109021002_ノート・紙製品</t>
  </si>
  <si>
    <t>210109021003_他の学習用消耗品</t>
  </si>
  <si>
    <t>210109021004_他の学習用文房具</t>
  </si>
  <si>
    <t>210109021005_他の文房具</t>
  </si>
  <si>
    <t>210109022001_ゴルフ用具</t>
  </si>
  <si>
    <t>210109022002_他の運動用具</t>
  </si>
  <si>
    <t>210109022003_スポーツウェア</t>
  </si>
  <si>
    <t>210109023001_ゲーム機</t>
  </si>
  <si>
    <t>210109023002_ゲームソフト等</t>
  </si>
  <si>
    <t>210109023003_他の玩具</t>
  </si>
  <si>
    <t>210109025001_音楽・映像用未使用メディア</t>
  </si>
  <si>
    <t>210109025002_音楽・映像収録済メディア</t>
  </si>
  <si>
    <t>210109025003_ペットフード</t>
  </si>
  <si>
    <t>210109025004_ペット・他のペット用品</t>
  </si>
  <si>
    <t>210109025005_園芸用植物</t>
  </si>
  <si>
    <t>210109025006_園芸用品</t>
  </si>
  <si>
    <t>210109025007_手芸・工芸材料</t>
  </si>
  <si>
    <t>210109025008_電池</t>
  </si>
  <si>
    <t>210109025009_他の教養娯楽用品のその他</t>
  </si>
  <si>
    <t>210109030001_新聞</t>
  </si>
  <si>
    <t>210109030002_雑誌</t>
  </si>
  <si>
    <t>210109030003_書籍</t>
  </si>
  <si>
    <t>210109030004_他の印刷物</t>
  </si>
  <si>
    <t>210109042001_国内パック旅行費</t>
  </si>
  <si>
    <t>210109042002_外国パック旅行費</t>
  </si>
  <si>
    <t>210109043001_語学月謝</t>
  </si>
  <si>
    <t>210109043002_他の教育的月謝</t>
  </si>
  <si>
    <t>210109043003_音楽月謝</t>
  </si>
  <si>
    <t>210109043004_他の教養的月謝</t>
  </si>
  <si>
    <t>210109043005_スポーツ月謝</t>
  </si>
  <si>
    <t>210109043006_自動車教習料</t>
  </si>
  <si>
    <t>210109043007_家事月謝</t>
  </si>
  <si>
    <t>210109043008_他の月謝類</t>
  </si>
  <si>
    <t>2101090441_放送受信料</t>
  </si>
  <si>
    <t>210109044101_NHK放送受信料</t>
  </si>
  <si>
    <t>210109044102_ケーブルテレビ放送受信料</t>
  </si>
  <si>
    <t>210109044103_他の放送受信料</t>
  </si>
  <si>
    <t>2101090442_入場・観覧・ゲーム代</t>
  </si>
  <si>
    <t>210109044201_映画・演劇等入場料</t>
  </si>
  <si>
    <t>210109044202_スポーツ観覧料</t>
  </si>
  <si>
    <t>210109044203_ゴルフプレー料金</t>
  </si>
  <si>
    <t>210109044204_スポーツクラブ使用料</t>
  </si>
  <si>
    <t>210109044205_他のスポーツ施設使用料</t>
  </si>
  <si>
    <t>210109044206_文化施設入場料</t>
  </si>
  <si>
    <t>210109044207_遊園地入場・乗物代</t>
  </si>
  <si>
    <t>210109044208_他の入場・ゲーム代</t>
  </si>
  <si>
    <t>2101090443_諸会費</t>
  </si>
  <si>
    <t>2101090444_写真撮影・プリント代</t>
  </si>
  <si>
    <t>2101090445_教養娯楽賃借料</t>
  </si>
  <si>
    <t>2101090446_インターネット接続料</t>
  </si>
  <si>
    <t>2101090447_他の教養娯楽サービスのその他</t>
  </si>
  <si>
    <t>210110011001_温泉・銭湯入浴料</t>
  </si>
  <si>
    <t>210110011002_理髪料</t>
  </si>
  <si>
    <t>210110011003_パーマネント代</t>
  </si>
  <si>
    <t>210110011004_カット代</t>
  </si>
  <si>
    <t>210110011005_他の理美容代</t>
  </si>
  <si>
    <t>2101100121_理美容用電気器具</t>
  </si>
  <si>
    <t>2101100122_歯ブラシ</t>
  </si>
  <si>
    <t>2101100123_他の理美容用品</t>
  </si>
  <si>
    <t>2101100124_石けん類・化粧品</t>
  </si>
  <si>
    <t>210110012401_浴用・洗顔石けん</t>
  </si>
  <si>
    <t>210110012402_シャンプー</t>
  </si>
  <si>
    <t>210110012403_ヘアコンディショナー</t>
  </si>
  <si>
    <t>210110012404_歯磨き</t>
  </si>
  <si>
    <t>210110012405_整髪・養毛剤</t>
  </si>
  <si>
    <t>210110012406_化粧クリーム</t>
  </si>
  <si>
    <t>210110012407_化粧水</t>
  </si>
  <si>
    <t>210110012408_乳液</t>
  </si>
  <si>
    <t>210110012409_ファンデーション</t>
  </si>
  <si>
    <t>210110012410_口紅</t>
  </si>
  <si>
    <t>210110012411_ヘアカラーリング剤</t>
  </si>
  <si>
    <t>210110012412_他の化粧品</t>
  </si>
  <si>
    <t>210110013001_傘</t>
  </si>
  <si>
    <t>210110013002_かばん類</t>
  </si>
  <si>
    <t>210110013003_アクセサリー</t>
  </si>
  <si>
    <t>210110013004_腕時計</t>
  </si>
  <si>
    <t>210110013005_他の身の回り用品</t>
  </si>
  <si>
    <t>210110013006_身の回り用品関連サービス</t>
  </si>
  <si>
    <t>210110015001_信仰・祭祀費</t>
  </si>
  <si>
    <t>210110015002_祭具・墓石</t>
  </si>
  <si>
    <t>210110015003_婚礼関係費</t>
  </si>
  <si>
    <t>210110015004_葬儀関係費</t>
  </si>
  <si>
    <t>210110015005_他の冠婚葬祭費</t>
  </si>
  <si>
    <t>210110015006_医療保険料</t>
  </si>
  <si>
    <t>210110015007_他の非貯蓄型保険料</t>
  </si>
  <si>
    <t>210110015008_寄付金</t>
  </si>
  <si>
    <t>210110015009_保育費用</t>
  </si>
  <si>
    <t>210110015010_訪問介護・通所サービス等費用</t>
  </si>
  <si>
    <t>210110015011_介護機器等レンタル料</t>
  </si>
  <si>
    <t>210110015012_他の諸雑費のその他</t>
  </si>
  <si>
    <t>210110020001_世帯主こづかい</t>
  </si>
  <si>
    <t>210110020002_他のこづかい</t>
  </si>
  <si>
    <t>210110032001_つきあい費</t>
  </si>
  <si>
    <t>210110032002_住宅関係負担費</t>
  </si>
  <si>
    <t>210110032003_他の負担費</t>
  </si>
  <si>
    <t>210110040001_国内遊学仕送り金</t>
  </si>
  <si>
    <t>210110040002_他の仕送り金</t>
  </si>
  <si>
    <t>210200001001_勤労所得税</t>
  </si>
  <si>
    <t>210200001002_個人住民税</t>
  </si>
  <si>
    <t>210200001003_他の税</t>
  </si>
  <si>
    <t>210200002001_公的年金保険料</t>
  </si>
  <si>
    <t>210200002002_健康保険料</t>
  </si>
  <si>
    <t>210200002003_介護保険料</t>
  </si>
  <si>
    <t>210200002004_他の社会保険料</t>
  </si>
  <si>
    <t>7_（再掲）賃金のデジタル払いの額</t>
  </si>
  <si>
    <t>71_（再掲）世帯主の賃金のデジタル払いの額</t>
  </si>
  <si>
    <t>72_（再掲）世帯主の配偶者の賃金のデジタル払いの額</t>
  </si>
  <si>
    <t>73_（再掲）他の世帯員の賃金のデジタル払いの額</t>
  </si>
  <si>
    <t>実収入</t>
    <rPh sb="0" eb="1">
      <t>ジツ</t>
    </rPh>
    <rPh sb="1" eb="3">
      <t>シュウニュウ</t>
    </rPh>
    <phoneticPr fontId="56"/>
  </si>
  <si>
    <t>全国家計構造調査（旧全国消費実態調査）</t>
    <phoneticPr fontId="5"/>
  </si>
  <si>
    <t>家計調査 家計収支編 総世帯 詳細結果表 年次 2024年</t>
    <phoneticPr fontId="5"/>
  </si>
  <si>
    <t>消費転換率の設定（リスト選択・任意入力）</t>
    <rPh sb="0" eb="5">
      <t>ショウヒテンカンリツ</t>
    </rPh>
    <rPh sb="6" eb="8">
      <t>セッテイ</t>
    </rPh>
    <rPh sb="12" eb="14">
      <t>センタク</t>
    </rPh>
    <rPh sb="15" eb="17">
      <t>ニンイ</t>
    </rPh>
    <rPh sb="17" eb="19">
      <t>ニュウリョク</t>
    </rPh>
    <phoneticPr fontId="5"/>
  </si>
  <si>
    <t>H×I</t>
    <phoneticPr fontId="5"/>
  </si>
  <si>
    <t>投入係数×J (県内需要増加額）</t>
    <phoneticPr fontId="5"/>
  </si>
  <si>
    <t>逆行列係数
×L</t>
    <phoneticPr fontId="5"/>
  </si>
  <si>
    <t>逆行列係数
×J (県内需要増加額）</t>
    <phoneticPr fontId="5"/>
  </si>
  <si>
    <t>N×O</t>
    <phoneticPr fontId="5"/>
  </si>
  <si>
    <t>Rの合計
×S</t>
    <phoneticPr fontId="5"/>
  </si>
  <si>
    <t>N＋V（又は
 J＋M＋V）</t>
    <phoneticPr fontId="5"/>
  </si>
  <si>
    <t>Y</t>
    <phoneticPr fontId="5"/>
  </si>
  <si>
    <t>　　消費転換率を乗じて得た額を、令和２年千葉県産業連関表の</t>
    <rPh sb="16" eb="18">
      <t>レイワ</t>
    </rPh>
    <rPh sb="19" eb="20">
      <t>ネン</t>
    </rPh>
    <phoneticPr fontId="5"/>
  </si>
  <si>
    <t>　４　 雇用係数は、令和２年千葉県産業連関表付帯表雇用表による。</t>
    <rPh sb="4" eb="6">
      <t>コヨウ</t>
    </rPh>
    <rPh sb="6" eb="8">
      <t>ケイスウ</t>
    </rPh>
    <rPh sb="10" eb="12">
      <t>レイワ</t>
    </rPh>
    <rPh sb="13" eb="14">
      <t>ネン</t>
    </rPh>
    <rPh sb="14" eb="16">
      <t>チバ</t>
    </rPh>
    <rPh sb="16" eb="17">
      <t>ケン</t>
    </rPh>
    <rPh sb="17" eb="19">
      <t>サンギョウ</t>
    </rPh>
    <rPh sb="19" eb="22">
      <t>レンカンヒョウ</t>
    </rPh>
    <rPh sb="22" eb="24">
      <t>フタイ</t>
    </rPh>
    <rPh sb="24" eb="25">
      <t>ヒョウ</t>
    </rPh>
    <rPh sb="25" eb="27">
      <t>コヨウ</t>
    </rPh>
    <rPh sb="27" eb="28">
      <t>ヒョウ</t>
    </rPh>
    <phoneticPr fontId="39"/>
  </si>
  <si>
    <t>　５　マージン率は令和２年全国産業連関表から算出している。</t>
    <rPh sb="15" eb="17">
      <t>サンギョウ</t>
    </rPh>
    <rPh sb="17" eb="19">
      <t>レンカン</t>
    </rPh>
    <rPh sb="22" eb="24">
      <t>サンシュツ</t>
    </rPh>
    <phoneticPr fontId="5"/>
  </si>
  <si>
    <t>H 需要増加額（マージン処理後）</t>
    <rPh sb="2" eb="4">
      <t>ジュヨウ</t>
    </rPh>
    <rPh sb="4" eb="6">
      <t>ゾウカ</t>
    </rPh>
    <rPh sb="6" eb="7">
      <t>ガク</t>
    </rPh>
    <rPh sb="12" eb="14">
      <t>ショリ</t>
    </rPh>
    <rPh sb="14" eb="15">
      <t>ゴ</t>
    </rPh>
    <phoneticPr fontId="5"/>
  </si>
  <si>
    <t>J 県内需要増加額（直接効果）</t>
    <rPh sb="2" eb="4">
      <t>ケンナイ</t>
    </rPh>
    <rPh sb="4" eb="6">
      <t>ジュヨウ</t>
    </rPh>
    <rPh sb="6" eb="8">
      <t>ゾウカ</t>
    </rPh>
    <rPh sb="8" eb="9">
      <t>ガク</t>
    </rPh>
    <rPh sb="12" eb="14">
      <t>コウカ</t>
    </rPh>
    <phoneticPr fontId="5"/>
  </si>
  <si>
    <t>K 中間投入額</t>
    <rPh sb="2" eb="4">
      <t>チュウカン</t>
    </rPh>
    <rPh sb="4" eb="6">
      <t>トウニュウ</t>
    </rPh>
    <rPh sb="6" eb="7">
      <t>ガク</t>
    </rPh>
    <phoneticPr fontId="5"/>
  </si>
  <si>
    <t>L 県内自給額</t>
    <rPh sb="2" eb="4">
      <t>ケンナイ</t>
    </rPh>
    <rPh sb="4" eb="6">
      <t>ジキュウ</t>
    </rPh>
    <rPh sb="6" eb="7">
      <t>ガク</t>
    </rPh>
    <phoneticPr fontId="5"/>
  </si>
  <si>
    <t>M 生産誘発額（1次）</t>
    <phoneticPr fontId="5"/>
  </si>
  <si>
    <t>P 雇用者所得誘発額計</t>
    <rPh sb="2" eb="5">
      <t>コヨウシャ</t>
    </rPh>
    <rPh sb="5" eb="7">
      <t>ショトク</t>
    </rPh>
    <rPh sb="7" eb="9">
      <t>ユウハツ</t>
    </rPh>
    <rPh sb="9" eb="10">
      <t>ガク</t>
    </rPh>
    <rPh sb="10" eb="11">
      <t>ケイ</t>
    </rPh>
    <phoneticPr fontId="5"/>
  </si>
  <si>
    <t>R 消費誘発額</t>
    <rPh sb="2" eb="4">
      <t>ショウヒ</t>
    </rPh>
    <rPh sb="4" eb="6">
      <t>ユウハツ</t>
    </rPh>
    <rPh sb="6" eb="7">
      <t>ガク</t>
    </rPh>
    <phoneticPr fontId="5"/>
  </si>
  <si>
    <t>U 県内消費誘発額</t>
    <rPh sb="2" eb="4">
      <t>ケンナイ</t>
    </rPh>
    <rPh sb="4" eb="6">
      <t>ショウヒ</t>
    </rPh>
    <rPh sb="6" eb="8">
      <t>ユウハツ</t>
    </rPh>
    <rPh sb="8" eb="9">
      <t>ガク</t>
    </rPh>
    <phoneticPr fontId="5"/>
  </si>
  <si>
    <t>V 生産誘発額（2次）</t>
    <rPh sb="2" eb="4">
      <t>セイサン</t>
    </rPh>
    <rPh sb="4" eb="7">
      <t>ユウハツガク</t>
    </rPh>
    <phoneticPr fontId="5"/>
  </si>
  <si>
    <t>Z 就業誘発者数(直接)</t>
    <rPh sb="2" eb="4">
      <t>シュウギョウ</t>
    </rPh>
    <rPh sb="4" eb="6">
      <t>ユウハツ</t>
    </rPh>
    <rPh sb="6" eb="7">
      <t>シャ</t>
    </rPh>
    <rPh sb="7" eb="8">
      <t>スウ</t>
    </rPh>
    <phoneticPr fontId="5"/>
  </si>
  <si>
    <t>AA 雇用誘発者数(直接)</t>
    <rPh sb="3" eb="5">
      <t>コヨウ</t>
    </rPh>
    <rPh sb="5" eb="7">
      <t>ユウハツ</t>
    </rPh>
    <rPh sb="7" eb="8">
      <t>シャ</t>
    </rPh>
    <rPh sb="8" eb="9">
      <t>スウ</t>
    </rPh>
    <phoneticPr fontId="5"/>
  </si>
  <si>
    <t>Z 就業誘発者数(1次)</t>
    <rPh sb="2" eb="4">
      <t>シュウギョウ</t>
    </rPh>
    <rPh sb="4" eb="6">
      <t>ユウハツ</t>
    </rPh>
    <rPh sb="6" eb="7">
      <t>シャ</t>
    </rPh>
    <rPh sb="7" eb="8">
      <t>スウ</t>
    </rPh>
    <phoneticPr fontId="5"/>
  </si>
  <si>
    <t>AA 雇用誘発者数(1次)</t>
    <rPh sb="3" eb="5">
      <t>コヨウ</t>
    </rPh>
    <rPh sb="5" eb="7">
      <t>ユウハツ</t>
    </rPh>
    <rPh sb="7" eb="8">
      <t>シャ</t>
    </rPh>
    <rPh sb="8" eb="9">
      <t>スウ</t>
    </rPh>
    <phoneticPr fontId="5"/>
  </si>
  <si>
    <t>Z 就業誘発者数(2次)</t>
    <rPh sb="2" eb="4">
      <t>シュウギョウ</t>
    </rPh>
    <rPh sb="4" eb="6">
      <t>ユウハツ</t>
    </rPh>
    <rPh sb="6" eb="7">
      <t>シャ</t>
    </rPh>
    <rPh sb="7" eb="8">
      <t>スウ</t>
    </rPh>
    <phoneticPr fontId="5"/>
  </si>
  <si>
    <t>AA 雇用誘発者数(2次)</t>
    <rPh sb="3" eb="5">
      <t>コヨウ</t>
    </rPh>
    <rPh sb="5" eb="7">
      <t>ユウハツ</t>
    </rPh>
    <rPh sb="7" eb="8">
      <t>シャ</t>
    </rPh>
    <rPh sb="8" eb="9">
      <t>スウ</t>
    </rPh>
    <phoneticPr fontId="5"/>
  </si>
  <si>
    <t>X  粗付加価値誘発額（直接）</t>
    <rPh sb="3" eb="6">
      <t>ソフカ</t>
    </rPh>
    <rPh sb="6" eb="8">
      <t>カチ</t>
    </rPh>
    <rPh sb="8" eb="10">
      <t>ユウハツ</t>
    </rPh>
    <rPh sb="10" eb="11">
      <t>ガク</t>
    </rPh>
    <rPh sb="12" eb="14">
      <t>チョクセツ</t>
    </rPh>
    <phoneticPr fontId="5"/>
  </si>
  <si>
    <t>Y 雇用者所得誘発額（直接）</t>
    <rPh sb="2" eb="5">
      <t>コヨウシャ</t>
    </rPh>
    <rPh sb="5" eb="7">
      <t>ショトク</t>
    </rPh>
    <rPh sb="7" eb="9">
      <t>ユウハツ</t>
    </rPh>
    <rPh sb="9" eb="10">
      <t>ガク</t>
    </rPh>
    <rPh sb="11" eb="13">
      <t>チョクセツ</t>
    </rPh>
    <phoneticPr fontId="5"/>
  </si>
  <si>
    <t>X  粗付加価値誘発額（1次）</t>
    <rPh sb="3" eb="6">
      <t>ソフカ</t>
    </rPh>
    <rPh sb="6" eb="8">
      <t>カチ</t>
    </rPh>
    <rPh sb="8" eb="10">
      <t>ユウハツ</t>
    </rPh>
    <rPh sb="10" eb="11">
      <t>ガク</t>
    </rPh>
    <rPh sb="13" eb="14">
      <t>ジ</t>
    </rPh>
    <phoneticPr fontId="5"/>
  </si>
  <si>
    <t>Y 雇用者所得誘発額（1次）</t>
    <rPh sb="2" eb="5">
      <t>コヨウシャ</t>
    </rPh>
    <rPh sb="5" eb="7">
      <t>ショトク</t>
    </rPh>
    <rPh sb="7" eb="9">
      <t>ユウハツ</t>
    </rPh>
    <rPh sb="9" eb="10">
      <t>ガク</t>
    </rPh>
    <rPh sb="12" eb="13">
      <t>ジ</t>
    </rPh>
    <phoneticPr fontId="5"/>
  </si>
  <si>
    <t>X 粗付加価値誘発額（2次）</t>
    <rPh sb="2" eb="5">
      <t>ソフカ</t>
    </rPh>
    <rPh sb="5" eb="7">
      <t>カチ</t>
    </rPh>
    <rPh sb="7" eb="9">
      <t>ユウハツ</t>
    </rPh>
    <rPh sb="9" eb="10">
      <t>ガク</t>
    </rPh>
    <rPh sb="12" eb="13">
      <t>ジ</t>
    </rPh>
    <phoneticPr fontId="5"/>
  </si>
  <si>
    <t>Y 雇用者所得誘発額（2次）</t>
    <rPh sb="2" eb="5">
      <t>コヨウシャ</t>
    </rPh>
    <rPh sb="5" eb="7">
      <t>ショトク</t>
    </rPh>
    <rPh sb="7" eb="9">
      <t>ユウハツ</t>
    </rPh>
    <rPh sb="9" eb="10">
      <t>ガク</t>
    </rPh>
    <rPh sb="12" eb="13">
      <t>ジ</t>
    </rPh>
    <phoneticPr fontId="5"/>
  </si>
  <si>
    <t>逆行列係数×U</t>
    <rPh sb="0" eb="3">
      <t>ギャクギョウレツ</t>
    </rPh>
    <rPh sb="3" eb="5">
      <t>ケイスウ</t>
    </rPh>
    <phoneticPr fontId="5"/>
  </si>
  <si>
    <t>×消費転換率</t>
    <rPh sb="1" eb="3">
      <t>ショウヒ</t>
    </rPh>
    <rPh sb="3" eb="5">
      <t>テンカン</t>
    </rPh>
    <rPh sb="5" eb="6">
      <t>リツ</t>
    </rPh>
    <phoneticPr fontId="5"/>
  </si>
  <si>
    <t>令和2年（2020年）千葉県産業連関表　生産者価格評価表　　統合中分類</t>
    <rPh sb="11" eb="14">
      <t>チバケン</t>
    </rPh>
    <rPh sb="14" eb="16">
      <t>サンギョウ</t>
    </rPh>
    <rPh sb="16" eb="18">
      <t>レンカン</t>
    </rPh>
    <rPh sb="18" eb="19">
      <t>ヒョウ</t>
    </rPh>
    <rPh sb="20" eb="23">
      <t>セイサンシャ</t>
    </rPh>
    <rPh sb="23" eb="25">
      <t>カカク</t>
    </rPh>
    <rPh sb="25" eb="27">
      <t>ヒョウカ</t>
    </rPh>
    <rPh sb="27" eb="28">
      <t>ヒョウ</t>
    </rPh>
    <phoneticPr fontId="58"/>
  </si>
  <si>
    <t>(単位 : 百万円)</t>
    <rPh sb="6" eb="7">
      <t>ヒャク</t>
    </rPh>
    <rPh sb="7" eb="8">
      <t>マン</t>
    </rPh>
    <phoneticPr fontId="74"/>
  </si>
  <si>
    <t>耕種農業</t>
  </si>
  <si>
    <t>畜産</t>
  </si>
  <si>
    <t>農業サービス</t>
  </si>
  <si>
    <t>林業</t>
  </si>
  <si>
    <t>漁業</t>
  </si>
  <si>
    <t>石炭・原油・天然ガス</t>
  </si>
  <si>
    <t>その他の鉱業</t>
  </si>
  <si>
    <t>食料品</t>
  </si>
  <si>
    <t>飼料・有機質肥料
（別掲を除く。）</t>
    <phoneticPr fontId="74"/>
  </si>
  <si>
    <t>繊維工業製品</t>
  </si>
  <si>
    <t>衣服・その他の
繊維既製品</t>
    <phoneticPr fontId="74"/>
  </si>
  <si>
    <t>木材・木製品</t>
  </si>
  <si>
    <t>家具・装備品</t>
  </si>
  <si>
    <t>パルプ・紙・板紙
・加工紙</t>
    <phoneticPr fontId="74"/>
  </si>
  <si>
    <t>紙加工品</t>
  </si>
  <si>
    <t>印刷・製版・製本</t>
  </si>
  <si>
    <t>化学肥料</t>
  </si>
  <si>
    <t>無機化学工業製品</t>
  </si>
  <si>
    <t>石油化学系基礎製品</t>
  </si>
  <si>
    <t>有機化学工業製品
（石油化学系基礎製品
・合成樹脂を除く。）</t>
    <phoneticPr fontId="74"/>
  </si>
  <si>
    <t>合成樹脂</t>
  </si>
  <si>
    <t>化学繊維</t>
  </si>
  <si>
    <t>化学最終製品（医薬品を除く。）</t>
  </si>
  <si>
    <t>石油製品</t>
  </si>
  <si>
    <t>石炭製品</t>
  </si>
  <si>
    <t>プラスチック製品</t>
  </si>
  <si>
    <t>ゴム製品</t>
  </si>
  <si>
    <t>なめし革・革製品・毛皮</t>
  </si>
  <si>
    <t>ガラス・ガラス製品</t>
  </si>
  <si>
    <t>セメント・セメント製品</t>
  </si>
  <si>
    <t>陶磁器</t>
  </si>
  <si>
    <t>その他の窯業・
土石製品</t>
    <phoneticPr fontId="74"/>
  </si>
  <si>
    <t>銑鉄・粗鋼</t>
  </si>
  <si>
    <t>鋼材</t>
  </si>
  <si>
    <t>鋳鍛造品（鉄）</t>
  </si>
  <si>
    <t>その他の鉄鋼製品</t>
  </si>
  <si>
    <t>非鉄金属製錬・精製</t>
  </si>
  <si>
    <t>非鉄金属加工製品</t>
  </si>
  <si>
    <t>建設用・建築用金属
製品</t>
    <phoneticPr fontId="74"/>
  </si>
  <si>
    <t>その他の金属製品</t>
  </si>
  <si>
    <t>電子デバイス</t>
  </si>
  <si>
    <t>その他の電子部品</t>
  </si>
  <si>
    <t>産業用電気機器</t>
  </si>
  <si>
    <t>民生用電気機器</t>
  </si>
  <si>
    <t>電子応用装置・電気
計測器</t>
    <phoneticPr fontId="74"/>
  </si>
  <si>
    <t>その他の電気機械</t>
  </si>
  <si>
    <t>通信・映像・音響機器</t>
  </si>
  <si>
    <t>電子計算機・同附属
装置</t>
    <phoneticPr fontId="74"/>
  </si>
  <si>
    <t>乗用車</t>
  </si>
  <si>
    <t>その他の自動車</t>
  </si>
  <si>
    <t>自動車部品・同附属品</t>
  </si>
  <si>
    <t>船舶・同修理</t>
  </si>
  <si>
    <t>その他の輸送機械
・同修理</t>
    <phoneticPr fontId="74"/>
  </si>
  <si>
    <t>再生資源回収
・加工処理</t>
    <phoneticPr fontId="74"/>
  </si>
  <si>
    <t>建築</t>
  </si>
  <si>
    <t>建設補修</t>
  </si>
  <si>
    <t>公共事業</t>
  </si>
  <si>
    <t>その他の土木建設</t>
  </si>
  <si>
    <t>電気</t>
  </si>
  <si>
    <t>ガス・熱供給</t>
  </si>
  <si>
    <t>不動産仲介及び賃貸</t>
  </si>
  <si>
    <t>住宅賃貸料</t>
  </si>
  <si>
    <t>住宅賃貸料（帰属家賃）</t>
  </si>
  <si>
    <t>鉄道輸送</t>
  </si>
  <si>
    <t>道路輸送（自家輸送を除く。）</t>
  </si>
  <si>
    <t>自家輸送</t>
  </si>
  <si>
    <t>水運</t>
  </si>
  <si>
    <t>航空輸送</t>
  </si>
  <si>
    <t>貨物利用運送</t>
  </si>
  <si>
    <t>倉庫</t>
  </si>
  <si>
    <t>運輸附帯サービス</t>
  </si>
  <si>
    <t>郵便・信書便</t>
  </si>
  <si>
    <t>放送</t>
  </si>
  <si>
    <t>情報サービス</t>
  </si>
  <si>
    <t>インターネット附随
サービス</t>
    <phoneticPr fontId="74"/>
  </si>
  <si>
    <t>映像・音声・文字情報
制作</t>
    <phoneticPr fontId="74"/>
  </si>
  <si>
    <t>研究</t>
  </si>
  <si>
    <t>医療</t>
  </si>
  <si>
    <t>保健衛生</t>
  </si>
  <si>
    <t>社会保険・社会福祉</t>
  </si>
  <si>
    <t>介護</t>
  </si>
  <si>
    <t>他に分類されない
会員制団体</t>
    <phoneticPr fontId="74"/>
  </si>
  <si>
    <t>物品賃貸サービス</t>
  </si>
  <si>
    <t>広告</t>
  </si>
  <si>
    <t>自動車整備・機械修理</t>
  </si>
  <si>
    <t>その他の対事業所
サービス</t>
    <phoneticPr fontId="74"/>
  </si>
  <si>
    <t>宿泊業</t>
  </si>
  <si>
    <t>飲食サービス</t>
  </si>
  <si>
    <t>洗濯・理容・美容
・浴場業</t>
    <phoneticPr fontId="74"/>
  </si>
  <si>
    <t>娯楽サービス</t>
  </si>
  <si>
    <t>獣医業</t>
  </si>
  <si>
    <t>その他の対個人
サービス</t>
    <phoneticPr fontId="74"/>
  </si>
  <si>
    <t>家計外消費支出（列）</t>
  </si>
  <si>
    <t>一般政府消費支出</t>
  </si>
  <si>
    <t>一般政府消費支出
（社会資本等減耗分）</t>
    <phoneticPr fontId="74"/>
  </si>
  <si>
    <t>県内総固定資本形成
（公的）</t>
    <phoneticPr fontId="74"/>
  </si>
  <si>
    <t>県内総固定資本形成
（民間）</t>
    <phoneticPr fontId="74"/>
  </si>
  <si>
    <t>県内最終需要計</t>
  </si>
  <si>
    <t>移出</t>
    <rPh sb="0" eb="2">
      <t>イシュツ</t>
    </rPh>
    <phoneticPr fontId="74"/>
  </si>
  <si>
    <t>移輸出計</t>
    <rPh sb="0" eb="1">
      <t>イ</t>
    </rPh>
    <phoneticPr fontId="74"/>
  </si>
  <si>
    <t>（控除）移入</t>
    <rPh sb="4" eb="5">
      <t>イ</t>
    </rPh>
    <phoneticPr fontId="74"/>
  </si>
  <si>
    <t>（控除）関税、輸入品
商品税</t>
    <rPh sb="7" eb="10">
      <t>ユニュウヒン</t>
    </rPh>
    <rPh sb="11" eb="14">
      <t>ショウヒンゼイ</t>
    </rPh>
    <phoneticPr fontId="58"/>
  </si>
  <si>
    <t>（控除）移輸入計</t>
    <rPh sb="4" eb="5">
      <t>イ</t>
    </rPh>
    <phoneticPr fontId="74"/>
  </si>
  <si>
    <t>最終需要部門計</t>
  </si>
  <si>
    <t>飼料・有機質肥料（別掲を除く。）</t>
  </si>
  <si>
    <t>衣服・その他の繊維既製品</t>
  </si>
  <si>
    <t>パルプ・紙・板紙・加工紙</t>
  </si>
  <si>
    <t>有機化学工業製品（石油化学系基礎製品・合成樹脂を除く。）</t>
  </si>
  <si>
    <t>その他の窯業・土石製品</t>
  </si>
  <si>
    <t>建設用・建築用金属製品</t>
  </si>
  <si>
    <t>電子応用装置・電気計測器</t>
  </si>
  <si>
    <t>電子計算機・同附属装置</t>
  </si>
  <si>
    <t>その他の輸送機械・同修理</t>
  </si>
  <si>
    <t>再生資源回収・加工処理</t>
  </si>
  <si>
    <t>インターネット附随サービス</t>
  </si>
  <si>
    <t>映像・音声・文字情報制作</t>
  </si>
  <si>
    <t>その他の対事業所サービス</t>
  </si>
  <si>
    <t>洗濯・理容・美容・浴場業</t>
  </si>
  <si>
    <t>その他の対個人サービス</t>
  </si>
  <si>
    <t>資本減耗引当（社会資本等減耗分）</t>
  </si>
  <si>
    <t>間接税（関税・輸入品商品税を除く。）</t>
  </si>
  <si>
    <t>令和2年（2020年）千葉県産業連関表　投入係数表　　統合中分類</t>
  </si>
  <si>
    <t>有機化学工業製品
（石油化学系基礎製品・合成樹脂を除く。）</t>
    <phoneticPr fontId="74"/>
  </si>
  <si>
    <t>その他の
窯業・土石製品</t>
    <phoneticPr fontId="74"/>
  </si>
  <si>
    <t>道路輸送（自家輸送を
除く。）</t>
    <phoneticPr fontId="74"/>
  </si>
  <si>
    <t>平均</t>
    <rPh sb="0" eb="2">
      <t>ヘイキン</t>
    </rPh>
    <phoneticPr fontId="74"/>
  </si>
  <si>
    <r>
      <t>令和2年（2020年）千葉県産業連関表　逆行列係数表　　統合中分類　　[ I - ( I - M^ ) A ]</t>
    </r>
    <r>
      <rPr>
        <vertAlign val="superscript"/>
        <sz val="14"/>
        <rFont val="ＭＳ Ｐゴシック"/>
        <family val="3"/>
        <charset val="128"/>
      </rPr>
      <t>-1</t>
    </r>
    <r>
      <rPr>
        <sz val="14"/>
        <rFont val="ＭＳ Ｐゴシック"/>
        <family val="3"/>
        <charset val="128"/>
      </rPr>
      <t>型</t>
    </r>
    <rPh sb="20" eb="23">
      <t>ギャクギョウレツ</t>
    </rPh>
    <rPh sb="23" eb="25">
      <t>ケイスウ</t>
    </rPh>
    <rPh sb="25" eb="26">
      <t>ヒョウ</t>
    </rPh>
    <rPh sb="57" eb="58">
      <t>ガタ</t>
    </rPh>
    <phoneticPr fontId="58"/>
  </si>
  <si>
    <t>飼料・有機質肥料
（別掲を除く。）</t>
  </si>
  <si>
    <t>衣服・その他の
繊維既製品</t>
  </si>
  <si>
    <t>パルプ・紙・板紙
・加工紙</t>
  </si>
  <si>
    <t>有機化学工業製品
（石油化学系基礎製品・合成樹脂を除く。）</t>
  </si>
  <si>
    <t>化学最終製品（医薬品を
除く。）</t>
  </si>
  <si>
    <t>その他の窯業
・土石製品</t>
  </si>
  <si>
    <t>建設用・建築用金属
製品</t>
  </si>
  <si>
    <t>電子応用装置・電気
計測器</t>
  </si>
  <si>
    <t>電子計算機・同附属
装置</t>
  </si>
  <si>
    <t>その他の輸送機械
・同修理</t>
  </si>
  <si>
    <t>再生資源回収
・加工処理</t>
  </si>
  <si>
    <t>道路輸送（自家輸送を
除く。）</t>
  </si>
  <si>
    <t>インターネット附随
サービス</t>
  </si>
  <si>
    <t>映像・音声・文字情報
制作</t>
  </si>
  <si>
    <t>他に分類されない
会員制団体</t>
  </si>
  <si>
    <t>その他の対事業所
サービス</t>
  </si>
  <si>
    <t>洗濯・理容・美容
・浴場業</t>
  </si>
  <si>
    <t>その他の対個人
サービス</t>
  </si>
  <si>
    <t>行和</t>
    <rPh sb="0" eb="1">
      <t>ギョウ</t>
    </rPh>
    <rPh sb="1" eb="2">
      <t>ワ</t>
    </rPh>
    <phoneticPr fontId="74"/>
  </si>
  <si>
    <t>感応度係数</t>
    <rPh sb="0" eb="3">
      <t>カンノウド</t>
    </rPh>
    <rPh sb="3" eb="5">
      <t>ケイスウ</t>
    </rPh>
    <phoneticPr fontId="74"/>
  </si>
  <si>
    <t>列和</t>
    <rPh sb="0" eb="1">
      <t>レツ</t>
    </rPh>
    <rPh sb="1" eb="2">
      <t>ワ</t>
    </rPh>
    <phoneticPr fontId="74"/>
  </si>
  <si>
    <t>影響力係数</t>
    <rPh sb="0" eb="3">
      <t>エイキョウリョク</t>
    </rPh>
    <rPh sb="3" eb="5">
      <t>ケイスウ</t>
    </rPh>
    <phoneticPr fontId="74"/>
  </si>
  <si>
    <t>〈その他の係数〉</t>
    <phoneticPr fontId="5"/>
  </si>
  <si>
    <t>1-(移輸入計／県内需要合計)</t>
    <rPh sb="3" eb="4">
      <t>イ</t>
    </rPh>
    <rPh sb="4" eb="6">
      <t>ユニュウ</t>
    </rPh>
    <rPh sb="6" eb="7">
      <t>ケイ</t>
    </rPh>
    <rPh sb="8" eb="10">
      <t>ケンナイ</t>
    </rPh>
    <rPh sb="10" eb="12">
      <t>ジュヨウ</t>
    </rPh>
    <rPh sb="12" eb="14">
      <t>ゴウケイ</t>
    </rPh>
    <phoneticPr fontId="12"/>
  </si>
  <si>
    <t>↑</t>
    <phoneticPr fontId="5"/>
  </si>
  <si>
    <t>１-移輸入計/県内需要合計</t>
    <rPh sb="2" eb="3">
      <t>イ</t>
    </rPh>
    <rPh sb="3" eb="5">
      <t>ユニュウ</t>
    </rPh>
    <rPh sb="5" eb="6">
      <t>ケイ</t>
    </rPh>
    <rPh sb="7" eb="9">
      <t>ケンナイ</t>
    </rPh>
    <rPh sb="9" eb="11">
      <t>ジュヨウ</t>
    </rPh>
    <rPh sb="11" eb="13">
      <t>ゴウケイ</t>
    </rPh>
    <phoneticPr fontId="5"/>
  </si>
  <si>
    <t>【令和2年千葉県産業連関表による経済波及効果簡易分析ツールver.1.2 ☆統合中分類☆ 】</t>
    <rPh sb="1" eb="3">
      <t>レイワ</t>
    </rPh>
    <rPh sb="22" eb="24">
      <t>カンイ</t>
    </rPh>
    <rPh sb="38" eb="40">
      <t>トウゴウ</t>
    </rPh>
    <rPh sb="40" eb="43">
      <t>チュウブンルイ</t>
    </rPh>
    <phoneticPr fontId="5"/>
  </si>
  <si>
    <r>
      <rPr>
        <sz val="14"/>
        <rFont val="HGSｺﾞｼｯｸE"/>
        <family val="3"/>
        <charset val="128"/>
      </rPr>
      <t>【経済波及効果測定結果】</t>
    </r>
    <r>
      <rPr>
        <sz val="11"/>
        <rFont val="ＭＳ Ｐゴシック"/>
        <family val="3"/>
        <charset val="128"/>
      </rPr>
      <t>～令和２年（2020年）千葉県産業連関表（統合中分類）～</t>
    </r>
    <rPh sb="1" eb="3">
      <t>ケイザイ</t>
    </rPh>
    <rPh sb="3" eb="7">
      <t>ハキュウコウカ</t>
    </rPh>
    <rPh sb="7" eb="9">
      <t>ソクテイ</t>
    </rPh>
    <rPh sb="9" eb="11">
      <t>ケッカ</t>
    </rPh>
    <rPh sb="13" eb="15">
      <t>レイワ</t>
    </rPh>
    <rPh sb="16" eb="17">
      <t>ネン</t>
    </rPh>
    <rPh sb="22" eb="23">
      <t>ネン</t>
    </rPh>
    <rPh sb="24" eb="27">
      <t>チバケン</t>
    </rPh>
    <rPh sb="27" eb="29">
      <t>サンギョウ</t>
    </rPh>
    <rPh sb="29" eb="32">
      <t>レンカンヒョウ</t>
    </rPh>
    <rPh sb="33" eb="35">
      <t>トウゴウ</t>
    </rPh>
    <rPh sb="35" eb="38">
      <t>チュウブンルイ</t>
    </rPh>
    <phoneticPr fontId="5"/>
  </si>
  <si>
    <t>統合中分類（108部門）</t>
    <rPh sb="0" eb="2">
      <t>トウゴウ</t>
    </rPh>
    <rPh sb="2" eb="5">
      <t>チュウブンルイ</t>
    </rPh>
    <rPh sb="9" eb="11">
      <t>ブモン</t>
    </rPh>
    <phoneticPr fontId="5"/>
  </si>
  <si>
    <t>011</t>
    <phoneticPr fontId="5"/>
  </si>
  <si>
    <t>012</t>
    <phoneticPr fontId="5"/>
  </si>
  <si>
    <t>013</t>
    <phoneticPr fontId="5"/>
  </si>
  <si>
    <t>015</t>
    <phoneticPr fontId="5"/>
  </si>
  <si>
    <t>017</t>
    <phoneticPr fontId="5"/>
  </si>
  <si>
    <t>061</t>
    <phoneticPr fontId="5"/>
  </si>
  <si>
    <t>062</t>
    <phoneticPr fontId="5"/>
  </si>
  <si>
    <t>111</t>
    <phoneticPr fontId="5"/>
  </si>
  <si>
    <t>112</t>
    <phoneticPr fontId="5"/>
  </si>
  <si>
    <t>113</t>
    <phoneticPr fontId="5"/>
  </si>
  <si>
    <t>114</t>
    <phoneticPr fontId="5"/>
  </si>
  <si>
    <t>151</t>
    <phoneticPr fontId="5"/>
  </si>
  <si>
    <t>152</t>
    <phoneticPr fontId="5"/>
  </si>
  <si>
    <t>161</t>
    <phoneticPr fontId="5"/>
  </si>
  <si>
    <t>162</t>
    <phoneticPr fontId="5"/>
  </si>
  <si>
    <t>163</t>
    <phoneticPr fontId="5"/>
  </si>
  <si>
    <t>164</t>
    <phoneticPr fontId="5"/>
  </si>
  <si>
    <t>191</t>
    <phoneticPr fontId="5"/>
  </si>
  <si>
    <t>201</t>
    <phoneticPr fontId="5"/>
  </si>
  <si>
    <t>202</t>
    <phoneticPr fontId="5"/>
  </si>
  <si>
    <t>203</t>
    <phoneticPr fontId="5"/>
  </si>
  <si>
    <t>204</t>
    <phoneticPr fontId="5"/>
  </si>
  <si>
    <t>205</t>
    <phoneticPr fontId="5"/>
  </si>
  <si>
    <t>206</t>
    <phoneticPr fontId="5"/>
  </si>
  <si>
    <t>207</t>
    <phoneticPr fontId="5"/>
  </si>
  <si>
    <t>208</t>
    <phoneticPr fontId="5"/>
  </si>
  <si>
    <t>211</t>
    <phoneticPr fontId="5"/>
  </si>
  <si>
    <t>212</t>
    <phoneticPr fontId="5"/>
  </si>
  <si>
    <t>221</t>
    <phoneticPr fontId="5"/>
  </si>
  <si>
    <t>222</t>
    <phoneticPr fontId="5"/>
  </si>
  <si>
    <t>231</t>
    <phoneticPr fontId="5"/>
  </si>
  <si>
    <t>251</t>
    <phoneticPr fontId="5"/>
  </si>
  <si>
    <t>252</t>
    <phoneticPr fontId="5"/>
  </si>
  <si>
    <t>253</t>
    <phoneticPr fontId="5"/>
  </si>
  <si>
    <t>259</t>
    <phoneticPr fontId="5"/>
  </si>
  <si>
    <t>261</t>
    <phoneticPr fontId="5"/>
  </si>
  <si>
    <t>262</t>
    <phoneticPr fontId="5"/>
  </si>
  <si>
    <t>263</t>
    <phoneticPr fontId="5"/>
  </si>
  <si>
    <t>269</t>
    <phoneticPr fontId="5"/>
  </si>
  <si>
    <t>271</t>
    <phoneticPr fontId="5"/>
  </si>
  <si>
    <t>272</t>
    <phoneticPr fontId="5"/>
  </si>
  <si>
    <t>281</t>
    <phoneticPr fontId="5"/>
  </si>
  <si>
    <t>289</t>
    <phoneticPr fontId="5"/>
  </si>
  <si>
    <t>291</t>
    <phoneticPr fontId="5"/>
  </si>
  <si>
    <t>301</t>
    <phoneticPr fontId="5"/>
  </si>
  <si>
    <t>311</t>
    <phoneticPr fontId="5"/>
  </si>
  <si>
    <t>321</t>
    <phoneticPr fontId="5"/>
  </si>
  <si>
    <t>329</t>
    <phoneticPr fontId="5"/>
  </si>
  <si>
    <t>331</t>
    <phoneticPr fontId="5"/>
  </si>
  <si>
    <t>332</t>
    <phoneticPr fontId="5"/>
  </si>
  <si>
    <t>333</t>
    <phoneticPr fontId="5"/>
  </si>
  <si>
    <t>339</t>
    <phoneticPr fontId="5"/>
  </si>
  <si>
    <t>341</t>
    <phoneticPr fontId="5"/>
  </si>
  <si>
    <t>342</t>
    <phoneticPr fontId="5"/>
  </si>
  <si>
    <t>351</t>
    <phoneticPr fontId="5"/>
  </si>
  <si>
    <t>352</t>
    <phoneticPr fontId="5"/>
  </si>
  <si>
    <t>353</t>
    <phoneticPr fontId="5"/>
  </si>
  <si>
    <t>354</t>
    <phoneticPr fontId="5"/>
  </si>
  <si>
    <t>359</t>
    <phoneticPr fontId="5"/>
  </si>
  <si>
    <t>391</t>
    <phoneticPr fontId="5"/>
  </si>
  <si>
    <t>392</t>
    <phoneticPr fontId="5"/>
  </si>
  <si>
    <t>411</t>
    <phoneticPr fontId="5"/>
  </si>
  <si>
    <t>412</t>
    <phoneticPr fontId="5"/>
  </si>
  <si>
    <t>413</t>
    <phoneticPr fontId="5"/>
  </si>
  <si>
    <t>419</t>
    <phoneticPr fontId="5"/>
  </si>
  <si>
    <t>461</t>
    <phoneticPr fontId="5"/>
  </si>
  <si>
    <t>462</t>
    <phoneticPr fontId="5"/>
  </si>
  <si>
    <t>471</t>
    <phoneticPr fontId="5"/>
  </si>
  <si>
    <t>481</t>
    <phoneticPr fontId="5"/>
  </si>
  <si>
    <t>511</t>
    <phoneticPr fontId="5"/>
  </si>
  <si>
    <t>531</t>
    <phoneticPr fontId="5"/>
  </si>
  <si>
    <t>551</t>
    <phoneticPr fontId="5"/>
  </si>
  <si>
    <t>552</t>
    <phoneticPr fontId="5"/>
  </si>
  <si>
    <t>553</t>
    <phoneticPr fontId="5"/>
  </si>
  <si>
    <t>571</t>
    <phoneticPr fontId="5"/>
  </si>
  <si>
    <t>572</t>
    <phoneticPr fontId="5"/>
  </si>
  <si>
    <t>573</t>
    <phoneticPr fontId="5"/>
  </si>
  <si>
    <t>574</t>
    <phoneticPr fontId="5"/>
  </si>
  <si>
    <t>575</t>
    <phoneticPr fontId="5"/>
  </si>
  <si>
    <t>576</t>
    <phoneticPr fontId="5"/>
  </si>
  <si>
    <t>577</t>
    <phoneticPr fontId="5"/>
  </si>
  <si>
    <t>578</t>
    <phoneticPr fontId="5"/>
  </si>
  <si>
    <t>579</t>
    <phoneticPr fontId="5"/>
  </si>
  <si>
    <t>591</t>
    <phoneticPr fontId="5"/>
  </si>
  <si>
    <t>592</t>
    <phoneticPr fontId="5"/>
  </si>
  <si>
    <t>593</t>
    <phoneticPr fontId="5"/>
  </si>
  <si>
    <t>594</t>
    <phoneticPr fontId="5"/>
  </si>
  <si>
    <t>595</t>
    <phoneticPr fontId="5"/>
  </si>
  <si>
    <t>611</t>
    <phoneticPr fontId="5"/>
  </si>
  <si>
    <t>631</t>
    <phoneticPr fontId="5"/>
  </si>
  <si>
    <t>632</t>
    <phoneticPr fontId="5"/>
  </si>
  <si>
    <t>641</t>
    <phoneticPr fontId="5"/>
  </si>
  <si>
    <t>642</t>
    <phoneticPr fontId="5"/>
  </si>
  <si>
    <t>643</t>
    <phoneticPr fontId="5"/>
  </si>
  <si>
    <t>644</t>
    <phoneticPr fontId="5"/>
  </si>
  <si>
    <t>659</t>
    <phoneticPr fontId="5"/>
  </si>
  <si>
    <t>661</t>
    <phoneticPr fontId="5"/>
  </si>
  <si>
    <t>662</t>
    <phoneticPr fontId="5"/>
  </si>
  <si>
    <t>663</t>
    <phoneticPr fontId="5"/>
  </si>
  <si>
    <t>669</t>
    <phoneticPr fontId="5"/>
  </si>
  <si>
    <t>671</t>
    <phoneticPr fontId="5"/>
  </si>
  <si>
    <t>672</t>
    <phoneticPr fontId="5"/>
  </si>
  <si>
    <t>673</t>
    <phoneticPr fontId="5"/>
  </si>
  <si>
    <t>674</t>
    <phoneticPr fontId="5"/>
  </si>
  <si>
    <t>675</t>
    <phoneticPr fontId="5"/>
  </si>
  <si>
    <t>679</t>
    <phoneticPr fontId="5"/>
  </si>
  <si>
    <t>681</t>
    <phoneticPr fontId="5"/>
  </si>
  <si>
    <t>691</t>
    <phoneticPr fontId="5"/>
  </si>
  <si>
    <t>K×C(自給率)</t>
    <rPh sb="4" eb="7">
      <t>ジキュウリツ</t>
    </rPh>
    <phoneticPr fontId="5"/>
  </si>
  <si>
    <t>T×C(自給率)</t>
    <phoneticPr fontId="5"/>
  </si>
  <si>
    <t>このツールでは２次波及効果（雇用者所得の消費需要による波及効果）まで分析を行っているが、その算出に当たっては、「必ず一定の割合を消費に回す」という前提にたっている。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phoneticPr fontId="5"/>
  </si>
  <si>
    <t>※このツールを用いた分析結果を公表された場合は、お手数ですが、公表資料等を右記問い合わせ先まで御提供くだされば幸いです。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39" eb="40">
      <t>ト</t>
    </rPh>
    <rPh sb="41" eb="42">
      <t>ア</t>
    </rPh>
    <rPh sb="44" eb="45">
      <t>サキ</t>
    </rPh>
    <rPh sb="47" eb="50">
      <t>ゴテイキョウ</t>
    </rPh>
    <rPh sb="55" eb="56">
      <t>サイワ</t>
    </rPh>
    <phoneticPr fontId="5"/>
  </si>
  <si>
    <t>家計調査 家計収支編</t>
    <phoneticPr fontId="5"/>
  </si>
  <si>
    <t>第２表</t>
    <phoneticPr fontId="26"/>
  </si>
  <si>
    <t>都市階級・地方・都道府県庁所在市別１世帯当たり１か月間の収入と支出</t>
    <phoneticPr fontId="26"/>
  </si>
  <si>
    <t>2020年</t>
    <phoneticPr fontId="5"/>
  </si>
  <si>
    <t>総世帯のうち勤労者世帯</t>
    <phoneticPr fontId="5"/>
  </si>
  <si>
    <t>消費支出</t>
    <rPh sb="0" eb="2">
      <t>ショウヒ</t>
    </rPh>
    <rPh sb="2" eb="4">
      <t>シシュツ</t>
    </rPh>
    <phoneticPr fontId="5"/>
  </si>
  <si>
    <t>実収入</t>
    <rPh sb="0" eb="3">
      <t>ジッシュウニュウ</t>
    </rPh>
    <phoneticPr fontId="5"/>
  </si>
  <si>
    <t>用途分類</t>
    <rPh sb="0" eb="2">
      <t>ヨウト</t>
    </rPh>
    <rPh sb="2" eb="4">
      <t>ブンルイ</t>
    </rPh>
    <phoneticPr fontId="5"/>
  </si>
  <si>
    <t>単位</t>
    <rPh sb="0" eb="2">
      <t>タンイ</t>
    </rPh>
    <phoneticPr fontId="5"/>
  </si>
  <si>
    <t>関東地方</t>
    <phoneticPr fontId="5"/>
  </si>
  <si>
    <t>12100 千葉市</t>
  </si>
  <si>
    <t>世帯数分布(抽出率調整)</t>
  </si>
  <si>
    <t>10,000分比</t>
    <phoneticPr fontId="5"/>
  </si>
  <si>
    <t>集計世帯数</t>
    <phoneticPr fontId="5"/>
  </si>
  <si>
    <t>世帯</t>
    <rPh sb="0" eb="2">
      <t>セタイ</t>
    </rPh>
    <phoneticPr fontId="5"/>
  </si>
  <si>
    <t>持家率</t>
  </si>
  <si>
    <t>％</t>
  </si>
  <si>
    <t>家賃・地代を支払っている世帯の割合</t>
  </si>
  <si>
    <t>受取</t>
  </si>
  <si>
    <t>世帯主収入(うち男)</t>
    <rPh sb="0" eb="3">
      <t>セタイヌシ</t>
    </rPh>
    <rPh sb="3" eb="5">
      <t>シュウニュウ</t>
    </rPh>
    <phoneticPr fontId="5"/>
  </si>
  <si>
    <t>臨時収入・賞与</t>
  </si>
  <si>
    <t>臨時収入</t>
  </si>
  <si>
    <t>賞与</t>
  </si>
  <si>
    <t>世帯主の配偶者の収入(うち女)</t>
  </si>
  <si>
    <t>他の特別収入</t>
  </si>
  <si>
    <t>実収入以外の受取(繰入金を除く)</t>
  </si>
  <si>
    <t>保険金</t>
  </si>
  <si>
    <t>実収入以外の受取のその他</t>
  </si>
  <si>
    <t>支払</t>
  </si>
  <si>
    <t>米</t>
  </si>
  <si>
    <t>麺類</t>
  </si>
  <si>
    <t>その他の消費支出1)</t>
    <phoneticPr fontId="5"/>
  </si>
  <si>
    <t>他の諸雑費</t>
  </si>
  <si>
    <t>こづかい(使途不明)1)</t>
    <phoneticPr fontId="5"/>
  </si>
  <si>
    <t>交際費1)</t>
    <phoneticPr fontId="5"/>
  </si>
  <si>
    <t>仕送り金1)</t>
    <phoneticPr fontId="5"/>
  </si>
  <si>
    <t>(再掲)教育関係費</t>
  </si>
  <si>
    <t>(再掲)教養娯楽関係費</t>
  </si>
  <si>
    <t>(再掲)情報通信関係費</t>
  </si>
  <si>
    <t>(再掲)消費支出(除く住居等)1)</t>
    <phoneticPr fontId="5"/>
  </si>
  <si>
    <t>(再掲)財・サービス支出計3)</t>
    <phoneticPr fontId="5"/>
  </si>
  <si>
    <t>(再掲)財(商品)</t>
    <phoneticPr fontId="5"/>
  </si>
  <si>
    <t>(再掲)耐久財</t>
    <phoneticPr fontId="5"/>
  </si>
  <si>
    <t>(再掲)半耐久財</t>
    <phoneticPr fontId="5"/>
  </si>
  <si>
    <t>(再掲)非耐久財</t>
    <phoneticPr fontId="5"/>
  </si>
  <si>
    <t>(再掲)サービス</t>
    <phoneticPr fontId="5"/>
  </si>
  <si>
    <t>介護保険料</t>
  </si>
  <si>
    <t>実支出以外の支払(繰越金を除く)</t>
  </si>
  <si>
    <t>実支出以外の支払のその他</t>
  </si>
  <si>
    <t>平均消費性向</t>
  </si>
  <si>
    <t>％</t>
    <phoneticPr fontId="5"/>
  </si>
  <si>
    <t>黒字率</t>
  </si>
  <si>
    <t>金融資産純増率</t>
  </si>
  <si>
    <t>貯蓄純増(平均貯蓄率)</t>
  </si>
  <si>
    <t>エンゲル係数</t>
  </si>
  <si>
    <t>年間収入</t>
  </si>
  <si>
    <t>万円</t>
    <rPh sb="0" eb="2">
      <t>マンエン</t>
    </rPh>
    <phoneticPr fontId="5"/>
  </si>
  <si>
    <t>調整集計世帯数</t>
  </si>
  <si>
    <t>単位なし</t>
    <rPh sb="0" eb="2">
      <t>タンイ</t>
    </rPh>
    <phoneticPr fontId="5"/>
  </si>
  <si>
    <t>４　２次波及効果を算出する際の消費転換率は、2020年「家計調査」から計算した値が、あらかじめ設定されていますが、選択も可能です。</t>
    <rPh sb="3" eb="4">
      <t>ジ</t>
    </rPh>
    <rPh sb="4" eb="8">
      <t>ハキュウコウカ</t>
    </rPh>
    <rPh sb="9" eb="11">
      <t>サンシュツ</t>
    </rPh>
    <rPh sb="13" eb="14">
      <t>サイ</t>
    </rPh>
    <rPh sb="15" eb="17">
      <t>ショウヒ</t>
    </rPh>
    <rPh sb="17" eb="20">
      <t>テンカンリツ</t>
    </rPh>
    <rPh sb="26" eb="27">
      <t>ネン</t>
    </rPh>
    <rPh sb="28" eb="32">
      <t>カケイチョウサ</t>
    </rPh>
    <rPh sb="35" eb="37">
      <t>ケイサン</t>
    </rPh>
    <rPh sb="39" eb="40">
      <t>チ</t>
    </rPh>
    <phoneticPr fontId="5"/>
  </si>
  <si>
    <t>また、チーバくんが描かれたプラスチック製サンダルが50億円売れました。</t>
    <rPh sb="9" eb="10">
      <t>エガ</t>
    </rPh>
    <rPh sb="19" eb="20">
      <t>セイ</t>
    </rPh>
    <rPh sb="27" eb="29">
      <t>オクエン</t>
    </rPh>
    <rPh sb="29" eb="30">
      <t>ウ</t>
    </rPh>
    <phoneticPr fontId="5"/>
  </si>
  <si>
    <t>測定表シートに入力します。</t>
    <rPh sb="0" eb="2">
      <t>ソクテイ</t>
    </rPh>
    <rPh sb="2" eb="3">
      <t>ヒョウ</t>
    </rPh>
    <rPh sb="7" eb="9">
      <t>ニュウリョク</t>
    </rPh>
    <phoneticPr fontId="5"/>
  </si>
  <si>
    <t>①消費支出÷実収入
（2020年家計調査詳細結果表の年次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5"/>
  </si>
  <si>
    <t>②消費支出÷実収入
（2024年家計調査詳細結果表の年次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5"/>
  </si>
  <si>
    <t>採用する数値</t>
    <phoneticPr fontId="5"/>
  </si>
  <si>
    <t>上のセルをクリックし、ドロップダウンリストから選択します。
（リストの①～⑤の値が表示されます）</t>
    <rPh sb="0" eb="1">
      <t>ウエ</t>
    </rPh>
    <rPh sb="23" eb="25">
      <t>センタク</t>
    </rPh>
    <rPh sb="40" eb="41">
      <t>アタイ</t>
    </rPh>
    <rPh sb="42" eb="44">
      <t>ヒョウジ</t>
    </rPh>
    <phoneticPr fontId="5"/>
  </si>
  <si>
    <t>①家計調査（2020年・関東）</t>
    <rPh sb="1" eb="5">
      <t>カケイチョウサ</t>
    </rPh>
    <phoneticPr fontId="5"/>
  </si>
  <si>
    <t>②家計調査（2024年・関東）</t>
    <phoneticPr fontId="5"/>
  </si>
  <si>
    <t>③全国家計構造調査（2024年・関東）</t>
    <rPh sb="1" eb="3">
      <t>ゼンコク</t>
    </rPh>
    <rPh sb="3" eb="5">
      <t>カケイ</t>
    </rPh>
    <rPh sb="14" eb="15">
      <t>ネン</t>
    </rPh>
    <rPh sb="16" eb="18">
      <t>カントウ</t>
    </rPh>
    <phoneticPr fontId="5"/>
  </si>
  <si>
    <t>④全国家計構造調査（2024年・千葉県）</t>
    <rPh sb="1" eb="3">
      <t>ゼンコク</t>
    </rPh>
    <rPh sb="3" eb="5">
      <t>カケイ</t>
    </rPh>
    <rPh sb="16" eb="19">
      <t>チバケン</t>
    </rPh>
    <rPh sb="19" eb="20">
      <t>ネンカントウ</t>
    </rPh>
    <phoneticPr fontId="5"/>
  </si>
  <si>
    <t>⑤ユーザー定義</t>
    <rPh sb="5" eb="7">
      <t>テイギ</t>
    </rPh>
    <phoneticPr fontId="5"/>
  </si>
  <si>
    <t>③消費支出÷実収入
（2024年全国家計構造調査（旧全国消費実態調査）
・勤労者世帯・関東地方）</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7">
      <t>カントウチホウ</t>
    </rPh>
    <phoneticPr fontId="5"/>
  </si>
  <si>
    <t>④消費支出÷実収入
（2024年全国家計構造調査（旧全国消費実態調査）
・勤労者世帯・千葉県）</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6">
      <t>チバケン</t>
    </rPh>
    <phoneticPr fontId="5"/>
  </si>
  <si>
    <t>⑤分析者が計算した値を、O30セルに入力し、
「採用する数値」を変更してください。
直近の統計（家計調査など）を利用されることを
推奨します。</t>
    <rPh sb="42" eb="44">
      <t>チョッキン</t>
    </rPh>
    <rPh sb="45" eb="47">
      <t>トウケイ</t>
    </rPh>
    <rPh sb="48" eb="50">
      <t>カケイ</t>
    </rPh>
    <rPh sb="50" eb="52">
      <t>チョウサ</t>
    </rPh>
    <rPh sb="56" eb="58">
      <t>リヨウ</t>
    </rPh>
    <rPh sb="65" eb="67">
      <t>スイショウ</t>
    </rPh>
    <phoneticPr fontId="5"/>
  </si>
  <si>
    <t>家計調査 家計収支編 総世帯 詳細結果表 年次 2020年</t>
    <phoneticPr fontId="5"/>
  </si>
  <si>
    <t>関東地方</t>
    <rPh sb="0" eb="4">
      <t>カントウチホウ</t>
    </rPh>
    <phoneticPr fontId="5"/>
  </si>
  <si>
    <t>地域_2024</t>
    <phoneticPr fontId="5"/>
  </si>
  <si>
    <t>00203_関東地方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</si>
</sst>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76" formatCode="#,##0_ "/>
    <numFmt numFmtId="177" formatCode="0.00_ "/>
    <numFmt numFmtId="178" formatCode="#,##0.00_ ;[Red]\-#,##0.00\ "/>
    <numFmt numFmtId="179" formatCode="#,##0.00_ "/>
    <numFmt numFmtId="180" formatCode="0.0000_ "/>
    <numFmt numFmtId="181" formatCode="0.0_ "/>
    <numFmt numFmtId="182" formatCode="0_ "/>
    <numFmt numFmtId="183" formatCode="0.0000"/>
    <numFmt numFmtId="184" formatCode="#,##0.0;[Red]\-#,##0.0"/>
    <numFmt numFmtId="185" formatCode="###,###,##0;&quot;-&quot;##,###,##0"/>
    <numFmt numFmtId="186" formatCode="#,###,###,##0;&quot; -&quot;###,###,##0"/>
    <numFmt numFmtId="187" formatCode="##,###,##0.00;&quot;-&quot;#,###,##0.00"/>
    <numFmt numFmtId="188" formatCode="###,###,##0.0;&quot;-&quot;##,###,##0.0"/>
    <numFmt numFmtId="189" formatCode="#,##0.00000000000_ ;[Red]\-#,##0.00000000000\ "/>
    <numFmt numFmtId="190" formatCode="#,##0.00000_ "/>
    <numFmt numFmtId="191" formatCode="0.000000_);[Red]\(0.000000\)"/>
    <numFmt numFmtId="192" formatCode="#,##0.000000_ "/>
    <numFmt numFmtId="193" formatCode="#,##0.000000_);[Red]\(#,##0.000000\)"/>
    <numFmt numFmtId="194" formatCode="0.000000;\-0.000000_-"/>
    <numFmt numFmtId="195" formatCode="\(@\)"/>
    <numFmt numFmtId="196" formatCode="#,##0.0;\-#,##0.0"/>
    <numFmt numFmtId="197" formatCode="0.0000;\-0.0000_-"/>
    <numFmt numFmtId="198" formatCode="#,##0.0"/>
    <numFmt numFmtId="199" formatCode="0.0000_);[Red]\(0.0000\)"/>
    <numFmt numFmtId="200" formatCode="0.00000_ "/>
    <numFmt numFmtId="201" formatCode="#,##0.00000"/>
    <numFmt numFmtId="202" formatCode="#,##0.000000"/>
    <numFmt numFmtId="203" formatCode="0.000000"/>
    <numFmt numFmtId="204" formatCode="0.000000000_);[Red]\(0.000000000\)"/>
    <numFmt numFmtId="205" formatCode="###,###,##0.000000;&quot;-&quot;##,###,##0.000000"/>
  </numFmts>
  <fonts count="86">
    <font>
      <sz val="11"/>
      <name val="ＭＳ Ｐゴシック"/>
      <family val="3"/>
      <charset val="128"/>
    </font>
    <font>
      <sz val="11"/>
      <color theme="1"/>
      <name val="游ゴシック"/>
      <family val="2"/>
      <charset val="128"/>
      <scheme val="minor"/>
    </font>
    <font>
      <sz val="11"/>
      <color theme="1"/>
      <name val="ＭＳ ゴシック"/>
      <family val="2"/>
      <charset val="128"/>
    </font>
    <font>
      <sz val="11"/>
      <color theme="1"/>
      <name val="游ゴシック"/>
      <family val="2"/>
      <charset val="128"/>
      <scheme val="minor"/>
    </font>
    <font>
      <sz val="11"/>
      <color theme="1"/>
      <name val="ＭＳ ゴシック"/>
      <family val="2"/>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u/>
      <sz val="11"/>
      <color indexed="12"/>
      <name val="ＭＳ 明朝"/>
      <family val="1"/>
      <charset val="128"/>
    </font>
    <font>
      <sz val="8"/>
      <name val="ＭＳ Ｐゴシック"/>
      <family val="3"/>
      <charset val="128"/>
    </font>
    <font>
      <b/>
      <sz val="12"/>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0"/>
      <color theme="1"/>
      <name val="HG丸ｺﾞｼｯｸM-PRO"/>
      <family val="3"/>
      <charset val="128"/>
    </font>
    <font>
      <b/>
      <sz val="9"/>
      <name val="ＭＳ Ｐゴシック"/>
      <family val="3"/>
      <charset val="128"/>
    </font>
    <font>
      <sz val="11"/>
      <name val="Century"/>
      <family val="1"/>
    </font>
    <font>
      <sz val="9"/>
      <color indexed="8"/>
      <name val="Century"/>
      <family val="1"/>
    </font>
    <font>
      <sz val="9"/>
      <color rgb="FFFF0000"/>
      <name val="ＭＳ 明朝"/>
      <family val="1"/>
      <charset val="128"/>
    </font>
    <font>
      <sz val="10"/>
      <color theme="1"/>
      <name val="MSゴシック"/>
      <family val="3"/>
      <charset val="128"/>
    </font>
    <font>
      <sz val="6"/>
      <name val="ＭＳ Ｐゴシック"/>
      <family val="2"/>
      <charset val="128"/>
    </font>
    <font>
      <b/>
      <sz val="10"/>
      <color rgb="FF0070C0"/>
      <name val="MSゴシック"/>
      <family val="3"/>
      <charset val="128"/>
    </font>
    <font>
      <sz val="6"/>
      <name val="游ゴシック"/>
      <family val="2"/>
      <charset val="128"/>
      <scheme val="minor"/>
    </font>
    <font>
      <sz val="11"/>
      <name val="游ゴシック"/>
      <family val="2"/>
      <charset val="128"/>
      <scheme val="minor"/>
    </font>
    <font>
      <sz val="14"/>
      <color theme="1"/>
      <name val="HGｺﾞｼｯｸE"/>
      <family val="3"/>
      <charset val="128"/>
    </font>
    <font>
      <b/>
      <sz val="11"/>
      <color rgb="FF0070C0"/>
      <name val="ＭＳ ゴシック"/>
      <family val="2"/>
      <charset val="128"/>
    </font>
    <font>
      <b/>
      <sz val="12"/>
      <color rgb="FF0070C0"/>
      <name val="ＭＳ 明朝"/>
      <family val="1"/>
      <charset val="128"/>
    </font>
    <font>
      <sz val="10"/>
      <color rgb="FF000000"/>
      <name val="ＭＳ 明朝"/>
      <family val="1"/>
      <charset val="128"/>
    </font>
    <font>
      <sz val="10"/>
      <color rgb="FFFF0000"/>
      <name val="ＭＳ 明朝"/>
      <family val="1"/>
      <charset val="128"/>
    </font>
    <font>
      <sz val="12"/>
      <name val="HG創英角ｺﾞｼｯｸUB"/>
      <family val="3"/>
      <charset val="128"/>
    </font>
    <font>
      <sz val="12"/>
      <name val="HGｺﾞｼｯｸE"/>
      <family val="3"/>
      <charset val="128"/>
    </font>
    <font>
      <sz val="14"/>
      <name val="HGSｺﾞｼｯｸE"/>
      <family val="3"/>
      <charset val="128"/>
    </font>
    <font>
      <sz val="10"/>
      <name val="HGSｺﾞｼｯｸE"/>
      <family val="3"/>
      <charset val="128"/>
    </font>
    <font>
      <b/>
      <sz val="16"/>
      <name val="ＭＳ Ｐゴシック"/>
      <family val="3"/>
      <charset val="128"/>
    </font>
    <font>
      <sz val="12"/>
      <color rgb="FFFF0000"/>
      <name val="ＭＳ Ｐゴシック"/>
      <family val="3"/>
      <charset val="128"/>
    </font>
    <font>
      <sz val="14"/>
      <name val="HGｺﾞｼｯｸE"/>
      <family val="3"/>
      <charset val="128"/>
    </font>
    <font>
      <b/>
      <sz val="9"/>
      <color indexed="81"/>
      <name val="MS P ゴシック"/>
      <family val="3"/>
      <charset val="128"/>
    </font>
    <font>
      <b/>
      <sz val="11"/>
      <name val="ＭＳ Ｐゴシック"/>
      <family val="3"/>
      <charset val="128"/>
    </font>
    <font>
      <sz val="6"/>
      <name val="ＭＳ ゴシック"/>
      <family val="2"/>
      <charset val="128"/>
    </font>
    <font>
      <sz val="11"/>
      <name val="ＭＳ ゴシック"/>
      <family val="2"/>
      <charset val="128"/>
    </font>
    <font>
      <b/>
      <sz val="16"/>
      <name val="游ゴシック"/>
      <family val="3"/>
      <charset val="128"/>
      <scheme val="minor"/>
    </font>
    <font>
      <sz val="20"/>
      <color theme="1"/>
      <name val="ＭＳ Ｐゴシック"/>
      <family val="3"/>
      <charset val="128"/>
    </font>
    <font>
      <sz val="11"/>
      <color theme="1"/>
      <name val="ＭＳ Ｐゴシック"/>
      <family val="3"/>
      <charset val="128"/>
    </font>
    <font>
      <vertAlign val="superscript"/>
      <sz val="14"/>
      <name val="ＭＳ Ｐゴシック"/>
      <family val="3"/>
      <charset val="128"/>
    </font>
    <font>
      <sz val="18"/>
      <name val="ＭＳ 明朝"/>
      <family val="1"/>
      <charset val="128"/>
    </font>
    <font>
      <sz val="11"/>
      <name val="ＭＳ Ｐ明朝"/>
      <family val="1"/>
      <charset val="128"/>
    </font>
    <font>
      <b/>
      <sz val="11"/>
      <color rgb="FF0070C0"/>
      <name val="ＭＳ Ｐ明朝"/>
      <family val="1"/>
      <charset val="128"/>
    </font>
    <font>
      <b/>
      <sz val="11"/>
      <color theme="8"/>
      <name val="ＭＳ Ｐ明朝"/>
      <family val="1"/>
      <charset val="128"/>
    </font>
    <font>
      <sz val="14"/>
      <name val="明朝"/>
      <family val="1"/>
      <charset val="128"/>
    </font>
    <font>
      <sz val="13"/>
      <name val="ＭＳ Ｐ明朝"/>
      <family val="1"/>
      <charset val="128"/>
    </font>
  </fonts>
  <fills count="23">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EFFFFF"/>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rgb="FFB4C6E7"/>
        <bgColor indexed="64"/>
      </patternFill>
    </fill>
    <fill>
      <patternFill patternType="solid">
        <fgColor rgb="FFD9E1F2"/>
        <bgColor indexed="64"/>
      </patternFill>
    </fill>
    <fill>
      <patternFill patternType="solid">
        <fgColor rgb="FFFFFF00"/>
        <bgColor indexed="64"/>
      </patternFill>
    </fill>
  </fills>
  <borders count="71">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dotted">
        <color indexed="64"/>
      </bottom>
      <diagonal/>
    </border>
    <border>
      <left style="thick">
        <color indexed="64"/>
      </left>
      <right style="thick">
        <color indexed="64"/>
      </right>
      <top style="dotted">
        <color indexed="64"/>
      </top>
      <bottom style="dotted">
        <color indexed="64"/>
      </bottom>
      <diagonal/>
    </border>
    <border>
      <left style="thick">
        <color indexed="64"/>
      </left>
      <right style="thick">
        <color indexed="64"/>
      </right>
      <top style="dotted">
        <color indexed="64"/>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style="thick">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medium">
        <color indexed="64"/>
      </top>
      <bottom style="dotted">
        <color indexed="64"/>
      </bottom>
      <diagonal/>
    </border>
    <border>
      <left/>
      <right style="thick">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6">
    <xf numFmtId="0" fontId="0" fillId="0" borderId="0"/>
    <xf numFmtId="9" fontId="7"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38" fontId="47" fillId="0" borderId="0" applyFont="0" applyFill="0" applyBorder="0" applyAlignment="0" applyProtection="0">
      <alignment vertical="center"/>
    </xf>
    <xf numFmtId="38" fontId="7" fillId="0" borderId="0" applyFont="0" applyFill="0" applyBorder="0" applyAlignment="0" applyProtection="0"/>
    <xf numFmtId="38" fontId="4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47" fillId="0" borderId="0">
      <alignment vertical="center"/>
    </xf>
    <xf numFmtId="0" fontId="7" fillId="0" borderId="0"/>
    <xf numFmtId="0" fontId="47" fillId="0" borderId="0">
      <alignment vertical="center"/>
    </xf>
    <xf numFmtId="0" fontId="33" fillId="0" borderId="0"/>
    <xf numFmtId="0" fontId="7" fillId="0" borderId="0"/>
    <xf numFmtId="0" fontId="10" fillId="0" borderId="0"/>
    <xf numFmtId="0" fontId="47" fillId="0" borderId="0">
      <alignment vertical="center"/>
    </xf>
    <xf numFmtId="0" fontId="7" fillId="0" borderId="0">
      <alignment vertical="center"/>
    </xf>
    <xf numFmtId="0" fontId="6" fillId="0" borderId="0"/>
    <xf numFmtId="0" fontId="33" fillId="0" borderId="0"/>
    <xf numFmtId="0" fontId="6" fillId="0" borderId="0"/>
    <xf numFmtId="0" fontId="7" fillId="0" borderId="0"/>
    <xf numFmtId="0" fontId="7" fillId="0" borderId="0"/>
    <xf numFmtId="0" fontId="6" fillId="0" borderId="0"/>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84" fillId="0" borderId="0"/>
    <xf numFmtId="0" fontId="6" fillId="0" borderId="0"/>
  </cellStyleXfs>
  <cellXfs count="761">
    <xf numFmtId="0" fontId="0" fillId="0" borderId="0" xfId="0"/>
    <xf numFmtId="0" fontId="8" fillId="2" borderId="0" xfId="0" applyFont="1" applyFill="1" applyAlignment="1">
      <alignment vertical="center"/>
    </xf>
    <xf numFmtId="0" fontId="0" fillId="2" borderId="0" xfId="0" applyFill="1" applyAlignment="1">
      <alignment vertical="center"/>
    </xf>
    <xf numFmtId="0" fontId="9" fillId="2" borderId="0" xfId="0" applyFont="1" applyFill="1" applyAlignment="1">
      <alignment horizontal="right" vertical="center"/>
    </xf>
    <xf numFmtId="0" fontId="9" fillId="2" borderId="0" xfId="0" applyFont="1" applyFill="1"/>
    <xf numFmtId="0" fontId="0" fillId="0" borderId="0" xfId="0" applyAlignment="1">
      <alignment vertical="center"/>
    </xf>
    <xf numFmtId="0" fontId="0" fillId="0" borderId="0" xfId="0" applyAlignment="1">
      <alignment horizontal="center" vertical="center"/>
    </xf>
    <xf numFmtId="38" fontId="0" fillId="0" borderId="0" xfId="0" applyNumberFormat="1" applyAlignment="1">
      <alignment horizontal="center" vertical="center" shrinkToFit="1"/>
    </xf>
    <xf numFmtId="0" fontId="10" fillId="2" borderId="0" xfId="0" applyFont="1" applyFill="1" applyAlignment="1">
      <alignment vertical="center"/>
    </xf>
    <xf numFmtId="0" fontId="10" fillId="2" borderId="0" xfId="0" applyFont="1" applyFill="1" applyAlignment="1">
      <alignment horizontal="left" vertical="center"/>
    </xf>
    <xf numFmtId="0" fontId="10" fillId="2" borderId="1" xfId="0" applyFont="1" applyFill="1" applyBorder="1" applyAlignment="1">
      <alignment vertical="center"/>
    </xf>
    <xf numFmtId="38" fontId="10" fillId="2" borderId="1" xfId="3" applyFont="1" applyFill="1" applyBorder="1" applyAlignment="1">
      <alignment vertical="center"/>
    </xf>
    <xf numFmtId="0" fontId="10" fillId="2" borderId="0" xfId="0" applyFont="1" applyFill="1" applyAlignment="1">
      <alignment horizontal="right" vertical="center"/>
    </xf>
    <xf numFmtId="38" fontId="10" fillId="3" borderId="8" xfId="0" applyNumberFormat="1" applyFont="1" applyFill="1" applyBorder="1" applyAlignment="1">
      <alignment vertical="center" shrinkToFit="1"/>
    </xf>
    <xf numFmtId="0" fontId="10" fillId="0" borderId="0" xfId="0" applyFont="1" applyAlignment="1">
      <alignment vertical="center"/>
    </xf>
    <xf numFmtId="38" fontId="10" fillId="0" borderId="9" xfId="0" applyNumberFormat="1" applyFont="1" applyBorder="1" applyAlignment="1">
      <alignment horizontal="center" vertical="center" shrinkToFit="1"/>
    </xf>
    <xf numFmtId="0" fontId="10" fillId="0" borderId="0" xfId="0" applyFont="1" applyAlignment="1">
      <alignment horizontal="center" vertical="center"/>
    </xf>
    <xf numFmtId="0" fontId="9" fillId="0" borderId="0" xfId="0" applyFont="1"/>
    <xf numFmtId="0" fontId="9" fillId="2" borderId="0" xfId="0" applyFont="1" applyFill="1" applyAlignment="1">
      <alignment horizontal="left" vertical="top"/>
    </xf>
    <xf numFmtId="177" fontId="10" fillId="5" borderId="7" xfId="0" applyNumberFormat="1" applyFont="1" applyFill="1" applyBorder="1" applyAlignment="1">
      <alignment vertical="center" shrinkToFit="1"/>
    </xf>
    <xf numFmtId="179" fontId="11" fillId="5" borderId="11" xfId="0" applyNumberFormat="1" applyFont="1" applyFill="1" applyBorder="1" applyAlignment="1">
      <alignment vertical="center"/>
    </xf>
    <xf numFmtId="0" fontId="9" fillId="0" borderId="0" xfId="0" applyFont="1" applyAlignment="1">
      <alignment horizontal="center" vertical="center"/>
    </xf>
    <xf numFmtId="0" fontId="9" fillId="0" borderId="0" xfId="0" applyFont="1" applyAlignment="1">
      <alignment horizontal="center"/>
    </xf>
    <xf numFmtId="176" fontId="9" fillId="0" borderId="0" xfId="0" applyNumberFormat="1" applyFont="1" applyAlignment="1">
      <alignment horizontal="center" vertical="center"/>
    </xf>
    <xf numFmtId="176" fontId="9" fillId="0" borderId="0" xfId="0" applyNumberFormat="1" applyFont="1"/>
    <xf numFmtId="0" fontId="14" fillId="0" borderId="0" xfId="19" applyFont="1">
      <alignment vertical="center"/>
    </xf>
    <xf numFmtId="0" fontId="14" fillId="2" borderId="0" xfId="10" applyFont="1" applyFill="1">
      <alignment vertical="center"/>
    </xf>
    <xf numFmtId="0" fontId="0" fillId="2" borderId="0" xfId="10" applyFont="1" applyFill="1">
      <alignment vertical="center"/>
    </xf>
    <xf numFmtId="0" fontId="15" fillId="6" borderId="15" xfId="10" applyFont="1" applyFill="1" applyBorder="1">
      <alignment vertical="center"/>
    </xf>
    <xf numFmtId="0" fontId="7" fillId="6" borderId="16" xfId="10" applyFill="1" applyBorder="1">
      <alignment vertical="center"/>
    </xf>
    <xf numFmtId="0" fontId="15" fillId="6" borderId="1" xfId="10" applyFont="1" applyFill="1" applyBorder="1">
      <alignment vertical="center"/>
    </xf>
    <xf numFmtId="0" fontId="7" fillId="6" borderId="17" xfId="10" applyFill="1" applyBorder="1">
      <alignment vertical="center"/>
    </xf>
    <xf numFmtId="0" fontId="7" fillId="6" borderId="1" xfId="10" applyFill="1" applyBorder="1">
      <alignment vertical="center"/>
    </xf>
    <xf numFmtId="0" fontId="10" fillId="0" borderId="0" xfId="19" applyFont="1">
      <alignment vertical="center"/>
    </xf>
    <xf numFmtId="0" fontId="16" fillId="0" borderId="0" xfId="19" applyFont="1" applyAlignment="1">
      <alignment vertical="top"/>
    </xf>
    <xf numFmtId="0" fontId="18" fillId="0" borderId="0" xfId="19" applyFont="1" applyAlignment="1">
      <alignment horizontal="center" vertical="center"/>
    </xf>
    <xf numFmtId="184" fontId="10" fillId="0" borderId="0" xfId="3" applyNumberFormat="1" applyFont="1" applyFill="1" applyBorder="1" applyAlignment="1">
      <alignment vertical="center"/>
    </xf>
    <xf numFmtId="38" fontId="10" fillId="0" borderId="0" xfId="3" applyFont="1" applyFill="1" applyBorder="1" applyAlignment="1">
      <alignment horizontal="left" vertical="center"/>
    </xf>
    <xf numFmtId="0" fontId="17" fillId="0" borderId="0" xfId="19" applyFont="1" applyAlignment="1">
      <alignment vertical="top"/>
    </xf>
    <xf numFmtId="38" fontId="10" fillId="0" borderId="0" xfId="19" applyNumberFormat="1" applyFont="1">
      <alignment vertical="center"/>
    </xf>
    <xf numFmtId="0" fontId="10" fillId="0" borderId="0" xfId="19" applyFont="1" applyAlignment="1">
      <alignment horizontal="center" vertical="center"/>
    </xf>
    <xf numFmtId="0" fontId="16" fillId="0" borderId="0" xfId="19" applyFont="1" applyAlignment="1">
      <alignment vertical="center" shrinkToFit="1"/>
    </xf>
    <xf numFmtId="0" fontId="21" fillId="0" borderId="0" xfId="19" applyFont="1">
      <alignment vertical="center"/>
    </xf>
    <xf numFmtId="0" fontId="20" fillId="0" borderId="0" xfId="19" applyFont="1">
      <alignment vertical="center"/>
    </xf>
    <xf numFmtId="189" fontId="10" fillId="0" borderId="0" xfId="19" applyNumberFormat="1" applyFont="1">
      <alignment vertical="center"/>
    </xf>
    <xf numFmtId="0" fontId="17" fillId="0" borderId="9" xfId="19" applyFont="1" applyBorder="1">
      <alignment vertical="center"/>
    </xf>
    <xf numFmtId="0" fontId="10" fillId="7" borderId="9" xfId="19" applyFont="1" applyFill="1" applyBorder="1">
      <alignment vertical="center"/>
    </xf>
    <xf numFmtId="0" fontId="10" fillId="7" borderId="16" xfId="19" applyFont="1" applyFill="1" applyBorder="1">
      <alignment vertical="center"/>
    </xf>
    <xf numFmtId="0" fontId="10" fillId="7" borderId="23" xfId="19" applyFont="1" applyFill="1" applyBorder="1">
      <alignment vertical="center"/>
    </xf>
    <xf numFmtId="0" fontId="10" fillId="7" borderId="24" xfId="19" applyFont="1" applyFill="1" applyBorder="1">
      <alignment vertical="center"/>
    </xf>
    <xf numFmtId="0" fontId="20" fillId="0" borderId="0" xfId="19" applyFont="1" applyAlignment="1">
      <alignment horizontal="center" vertical="center" shrinkToFit="1"/>
    </xf>
    <xf numFmtId="0" fontId="20" fillId="0" borderId="0" xfId="19" applyFont="1" applyAlignment="1"/>
    <xf numFmtId="40" fontId="10" fillId="0" borderId="0" xfId="19" applyNumberFormat="1" applyFont="1">
      <alignment vertical="center"/>
    </xf>
    <xf numFmtId="38" fontId="10" fillId="0" borderId="0" xfId="19" applyNumberFormat="1" applyFont="1" applyAlignment="1">
      <alignment horizontal="center" vertical="center"/>
    </xf>
    <xf numFmtId="38" fontId="10" fillId="8" borderId="25" xfId="0" applyNumberFormat="1" applyFont="1" applyFill="1" applyBorder="1" applyAlignment="1">
      <alignment vertical="center"/>
    </xf>
    <xf numFmtId="38" fontId="10" fillId="8" borderId="16" xfId="19" applyNumberFormat="1" applyFont="1" applyFill="1" applyBorder="1" applyAlignment="1">
      <alignment horizontal="left" vertical="center"/>
    </xf>
    <xf numFmtId="0" fontId="10" fillId="8" borderId="10" xfId="19" applyFont="1" applyFill="1" applyBorder="1">
      <alignment vertical="center"/>
    </xf>
    <xf numFmtId="0" fontId="10" fillId="11" borderId="26" xfId="19" applyFont="1" applyFill="1" applyBorder="1" applyAlignment="1">
      <alignment horizontal="center" vertical="center"/>
    </xf>
    <xf numFmtId="176" fontId="37" fillId="0" borderId="0" xfId="0" applyNumberFormat="1" applyFont="1" applyAlignment="1">
      <alignment horizontal="center" vertical="center"/>
    </xf>
    <xf numFmtId="176" fontId="37" fillId="0" borderId="0" xfId="0" applyNumberFormat="1" applyFont="1"/>
    <xf numFmtId="0" fontId="37" fillId="0" borderId="0" xfId="0" applyFont="1"/>
    <xf numFmtId="0" fontId="37" fillId="8" borderId="14" xfId="0" applyFont="1" applyFill="1" applyBorder="1" applyAlignment="1">
      <alignment horizontal="center" vertical="center" wrapText="1"/>
    </xf>
    <xf numFmtId="0" fontId="37" fillId="9" borderId="14" xfId="0" applyFont="1" applyFill="1" applyBorder="1" applyAlignment="1">
      <alignment horizontal="center" vertical="center" wrapText="1"/>
    </xf>
    <xf numFmtId="0" fontId="37" fillId="10" borderId="14" xfId="0" applyFont="1" applyFill="1" applyBorder="1" applyAlignment="1">
      <alignment horizontal="center" vertical="center" wrapText="1"/>
    </xf>
    <xf numFmtId="38" fontId="10" fillId="9" borderId="26" xfId="19" applyNumberFormat="1" applyFont="1" applyFill="1" applyBorder="1" applyAlignment="1">
      <alignment horizontal="left" vertical="center"/>
    </xf>
    <xf numFmtId="0" fontId="14" fillId="9" borderId="15" xfId="10" applyFont="1" applyFill="1" applyBorder="1">
      <alignment vertical="center"/>
    </xf>
    <xf numFmtId="0" fontId="14" fillId="9" borderId="9" xfId="10" applyFont="1" applyFill="1" applyBorder="1">
      <alignment vertical="center"/>
    </xf>
    <xf numFmtId="0" fontId="14" fillId="9" borderId="16" xfId="10" applyFont="1" applyFill="1" applyBorder="1">
      <alignment vertical="center"/>
    </xf>
    <xf numFmtId="0" fontId="10" fillId="0" borderId="0" xfId="19" applyFont="1" applyAlignment="1">
      <alignment horizontal="center" vertical="center" wrapText="1"/>
    </xf>
    <xf numFmtId="38" fontId="10" fillId="0" borderId="0" xfId="19" applyNumberFormat="1" applyFont="1" applyAlignment="1">
      <alignment horizontal="left" vertical="top" shrinkToFit="1"/>
    </xf>
    <xf numFmtId="0" fontId="10" fillId="0" borderId="0" xfId="19" applyFont="1" applyAlignment="1">
      <alignment horizontal="center" vertical="center" shrinkToFit="1"/>
    </xf>
    <xf numFmtId="0" fontId="10" fillId="8" borderId="9" xfId="19" applyFont="1" applyFill="1" applyBorder="1">
      <alignment vertical="center"/>
    </xf>
    <xf numFmtId="0" fontId="10" fillId="0" borderId="0" xfId="19" applyFont="1" applyAlignment="1">
      <alignment horizontal="left"/>
    </xf>
    <xf numFmtId="38" fontId="10" fillId="4" borderId="29" xfId="3" applyFont="1" applyFill="1" applyBorder="1" applyAlignment="1">
      <alignment vertical="center" shrinkToFit="1"/>
    </xf>
    <xf numFmtId="38" fontId="10" fillId="4" borderId="30" xfId="3" applyFont="1" applyFill="1" applyBorder="1" applyAlignment="1">
      <alignment vertical="center" shrinkToFit="1"/>
    </xf>
    <xf numFmtId="38" fontId="10" fillId="4" borderId="31" xfId="3" applyFont="1" applyFill="1" applyBorder="1" applyAlignment="1">
      <alignment vertical="center" shrinkToFit="1"/>
    </xf>
    <xf numFmtId="38" fontId="10" fillId="3" borderId="32" xfId="3" applyFont="1" applyFill="1" applyBorder="1" applyAlignment="1">
      <alignment vertical="center" shrinkToFit="1"/>
    </xf>
    <xf numFmtId="38" fontId="10" fillId="3" borderId="8" xfId="3" applyFont="1" applyFill="1" applyBorder="1" applyAlignment="1">
      <alignment vertical="center" shrinkToFit="1"/>
    </xf>
    <xf numFmtId="38" fontId="10" fillId="3" borderId="11" xfId="3" applyFont="1" applyFill="1" applyBorder="1" applyAlignment="1">
      <alignment vertical="center" shrinkToFit="1"/>
    </xf>
    <xf numFmtId="0" fontId="7" fillId="0" borderId="0" xfId="19">
      <alignment vertical="center"/>
    </xf>
    <xf numFmtId="38" fontId="7" fillId="8" borderId="9" xfId="19" applyNumberFormat="1" applyFill="1" applyBorder="1" applyAlignment="1">
      <alignment horizontal="right" vertical="center"/>
    </xf>
    <xf numFmtId="38" fontId="7" fillId="9" borderId="33" xfId="19" applyNumberFormat="1" applyFill="1" applyBorder="1" applyAlignment="1">
      <alignment horizontal="right" vertical="center"/>
    </xf>
    <xf numFmtId="38" fontId="7" fillId="11" borderId="34" xfId="19" applyNumberFormat="1" applyFill="1" applyBorder="1">
      <alignment vertical="center"/>
    </xf>
    <xf numFmtId="38" fontId="10" fillId="4" borderId="37" xfId="3" applyFont="1" applyFill="1" applyBorder="1" applyAlignment="1">
      <alignment vertical="center" shrinkToFit="1"/>
    </xf>
    <xf numFmtId="38" fontId="10" fillId="3" borderId="33" xfId="3" applyFont="1" applyFill="1" applyBorder="1" applyAlignment="1">
      <alignment vertical="center" shrinkToFit="1"/>
    </xf>
    <xf numFmtId="0" fontId="41" fillId="9" borderId="1" xfId="10" applyFont="1" applyFill="1" applyBorder="1">
      <alignment vertical="center"/>
    </xf>
    <xf numFmtId="0" fontId="41" fillId="9" borderId="0" xfId="10" applyFont="1" applyFill="1">
      <alignment vertical="center"/>
    </xf>
    <xf numFmtId="0" fontId="41" fillId="9" borderId="17" xfId="10" applyFont="1" applyFill="1" applyBorder="1">
      <alignment vertical="center"/>
    </xf>
    <xf numFmtId="0" fontId="41" fillId="9" borderId="1" xfId="10" applyFont="1" applyFill="1" applyBorder="1" applyAlignment="1">
      <alignment vertical="center" wrapText="1"/>
    </xf>
    <xf numFmtId="0" fontId="41" fillId="9" borderId="0" xfId="10" applyFont="1" applyFill="1" applyAlignment="1">
      <alignment vertical="center" wrapText="1"/>
    </xf>
    <xf numFmtId="0" fontId="41" fillId="9" borderId="17" xfId="10" applyFont="1" applyFill="1" applyBorder="1" applyAlignment="1">
      <alignment vertical="center" wrapText="1"/>
    </xf>
    <xf numFmtId="0" fontId="41" fillId="9" borderId="1" xfId="10" applyFont="1" applyFill="1" applyBorder="1" applyAlignment="1">
      <alignment vertical="top"/>
    </xf>
    <xf numFmtId="0" fontId="41" fillId="6" borderId="1" xfId="10" applyFont="1" applyFill="1" applyBorder="1" applyAlignment="1">
      <alignment vertical="top"/>
    </xf>
    <xf numFmtId="0" fontId="41" fillId="6" borderId="17" xfId="10" applyFont="1" applyFill="1" applyBorder="1" applyAlignment="1">
      <alignment vertical="top"/>
    </xf>
    <xf numFmtId="0" fontId="41" fillId="6" borderId="17" xfId="10" applyFont="1" applyFill="1" applyBorder="1" applyAlignment="1">
      <alignment vertical="top" wrapText="1"/>
    </xf>
    <xf numFmtId="0" fontId="41" fillId="6" borderId="10" xfId="10" applyFont="1" applyFill="1" applyBorder="1">
      <alignment vertical="center"/>
    </xf>
    <xf numFmtId="0" fontId="41" fillId="6" borderId="24" xfId="10" applyFont="1" applyFill="1" applyBorder="1">
      <alignment vertical="center"/>
    </xf>
    <xf numFmtId="0" fontId="41" fillId="9" borderId="10" xfId="10" applyFont="1" applyFill="1" applyBorder="1">
      <alignment vertical="center"/>
    </xf>
    <xf numFmtId="0" fontId="41" fillId="9" borderId="23" xfId="10" applyFont="1" applyFill="1" applyBorder="1">
      <alignment vertical="center"/>
    </xf>
    <xf numFmtId="0" fontId="41" fillId="9" borderId="24" xfId="10" applyFont="1" applyFill="1" applyBorder="1">
      <alignment vertical="center"/>
    </xf>
    <xf numFmtId="181" fontId="9" fillId="0" borderId="12" xfId="0" applyNumberFormat="1" applyFont="1" applyBorder="1" applyAlignment="1">
      <alignment horizontal="center"/>
    </xf>
    <xf numFmtId="0" fontId="9" fillId="2" borderId="0" xfId="0" applyFont="1" applyFill="1" applyAlignment="1">
      <alignment vertical="top" wrapText="1"/>
    </xf>
    <xf numFmtId="0" fontId="6" fillId="0" borderId="0" xfId="22" applyAlignment="1">
      <alignment horizontal="left"/>
    </xf>
    <xf numFmtId="0" fontId="6" fillId="0" borderId="0" xfId="22" applyAlignment="1">
      <alignment horizontal="center"/>
    </xf>
    <xf numFmtId="0" fontId="6" fillId="0" borderId="0" xfId="22" applyAlignment="1">
      <alignment vertical="center"/>
    </xf>
    <xf numFmtId="0" fontId="6" fillId="0" borderId="0" xfId="22" applyAlignment="1">
      <alignment horizontal="distributed" vertical="center"/>
    </xf>
    <xf numFmtId="187" fontId="6" fillId="0" borderId="0" xfId="24" applyNumberFormat="1" applyFont="1" applyAlignment="1">
      <alignment horizontal="right"/>
    </xf>
    <xf numFmtId="187" fontId="6" fillId="0" borderId="0" xfId="24" applyNumberFormat="1" applyFont="1" applyAlignment="1">
      <alignment horizontal="right" vertical="center"/>
    </xf>
    <xf numFmtId="188" fontId="6" fillId="0" borderId="0" xfId="24" applyNumberFormat="1" applyFont="1" applyAlignment="1">
      <alignment horizontal="right" vertical="center"/>
    </xf>
    <xf numFmtId="188" fontId="6" fillId="0" borderId="0" xfId="24" applyNumberFormat="1" applyFont="1" applyAlignment="1">
      <alignment horizontal="right"/>
    </xf>
    <xf numFmtId="4" fontId="9" fillId="13" borderId="30" xfId="0" applyNumberFormat="1" applyFont="1" applyFill="1" applyBorder="1" applyAlignment="1">
      <alignment vertical="center"/>
    </xf>
    <xf numFmtId="4" fontId="9" fillId="13" borderId="13" xfId="0" applyNumberFormat="1" applyFont="1" applyFill="1" applyBorder="1" applyAlignment="1">
      <alignment vertical="center"/>
    </xf>
    <xf numFmtId="4" fontId="9" fillId="14" borderId="30" xfId="0" applyNumberFormat="1" applyFont="1" applyFill="1" applyBorder="1" applyAlignment="1">
      <alignment vertical="center"/>
    </xf>
    <xf numFmtId="4" fontId="9" fillId="14" borderId="13" xfId="0" applyNumberFormat="1" applyFont="1" applyFill="1" applyBorder="1" applyAlignment="1">
      <alignment vertical="center"/>
    </xf>
    <xf numFmtId="4" fontId="9" fillId="11" borderId="30" xfId="0" applyNumberFormat="1" applyFont="1" applyFill="1" applyBorder="1" applyAlignment="1">
      <alignment vertical="center"/>
    </xf>
    <xf numFmtId="4" fontId="9" fillId="11" borderId="13" xfId="0" applyNumberFormat="1" applyFont="1" applyFill="1" applyBorder="1" applyAlignment="1">
      <alignment vertical="center"/>
    </xf>
    <xf numFmtId="0" fontId="50" fillId="9" borderId="1" xfId="10" applyFont="1" applyFill="1" applyBorder="1" applyAlignment="1">
      <alignment vertical="top"/>
    </xf>
    <xf numFmtId="0" fontId="9" fillId="0" borderId="37" xfId="10" applyFont="1" applyBorder="1" applyAlignment="1">
      <alignment vertical="center" wrapText="1"/>
    </xf>
    <xf numFmtId="0" fontId="9" fillId="0" borderId="0" xfId="10" applyFont="1" applyAlignment="1">
      <alignment vertical="center" wrapText="1"/>
    </xf>
    <xf numFmtId="0" fontId="9" fillId="0" borderId="0" xfId="10" applyFont="1" applyAlignment="1">
      <alignment horizontal="left" vertical="center" wrapText="1"/>
    </xf>
    <xf numFmtId="0" fontId="9" fillId="0" borderId="0" xfId="10" applyFont="1" applyAlignment="1">
      <alignment vertical="center" shrinkToFit="1"/>
    </xf>
    <xf numFmtId="4" fontId="9" fillId="15" borderId="30" xfId="0" applyNumberFormat="1" applyFont="1" applyFill="1" applyBorder="1" applyAlignment="1">
      <alignment vertical="center"/>
    </xf>
    <xf numFmtId="4" fontId="9" fillId="15" borderId="13" xfId="0" applyNumberFormat="1" applyFont="1" applyFill="1" applyBorder="1" applyAlignment="1">
      <alignment vertical="center"/>
    </xf>
    <xf numFmtId="4" fontId="9" fillId="0" borderId="0" xfId="0" applyNumberFormat="1" applyFont="1" applyAlignment="1">
      <alignment vertical="center"/>
    </xf>
    <xf numFmtId="0" fontId="0" fillId="9" borderId="2" xfId="19" applyFont="1" applyFill="1" applyBorder="1" applyAlignment="1">
      <alignment horizontal="center" vertical="center" shrinkToFit="1"/>
    </xf>
    <xf numFmtId="0" fontId="8" fillId="0" borderId="0" xfId="0" applyFont="1" applyAlignment="1">
      <alignment horizontal="left" vertical="center"/>
    </xf>
    <xf numFmtId="0" fontId="52" fillId="0" borderId="0" xfId="25" applyFont="1"/>
    <xf numFmtId="49" fontId="35" fillId="0" borderId="0" xfId="23" applyNumberFormat="1" applyFont="1" applyAlignment="1">
      <alignment vertical="center"/>
    </xf>
    <xf numFmtId="49" fontId="35" fillId="0" borderId="0" xfId="23" applyNumberFormat="1" applyFont="1"/>
    <xf numFmtId="49" fontId="35" fillId="0" borderId="0" xfId="25" applyNumberFormat="1" applyFont="1" applyAlignment="1">
      <alignment vertical="center"/>
    </xf>
    <xf numFmtId="0" fontId="36" fillId="0" borderId="0" xfId="2" applyAlignment="1" applyProtection="1"/>
    <xf numFmtId="49" fontId="55" fillId="0" borderId="0" xfId="0" applyNumberFormat="1" applyFont="1" applyAlignment="1">
      <alignment horizontal="left" vertical="top"/>
    </xf>
    <xf numFmtId="49" fontId="55" fillId="0" borderId="0" xfId="0" applyNumberFormat="1" applyFont="1" applyAlignment="1">
      <alignment horizontal="right" vertical="top"/>
    </xf>
    <xf numFmtId="38" fontId="57" fillId="0" borderId="0" xfId="3" applyFont="1" applyAlignment="1">
      <alignment horizontal="right" vertical="top"/>
    </xf>
    <xf numFmtId="38" fontId="57" fillId="0" borderId="12" xfId="3" applyFont="1" applyBorder="1" applyAlignment="1">
      <alignment horizontal="right" vertical="top"/>
    </xf>
    <xf numFmtId="176" fontId="7" fillId="0" borderId="14" xfId="0" applyNumberFormat="1" applyFont="1" applyBorder="1" applyAlignment="1">
      <alignment horizontal="center" vertical="center" wrapText="1"/>
    </xf>
    <xf numFmtId="0" fontId="10" fillId="11" borderId="1" xfId="0" applyFont="1" applyFill="1" applyBorder="1" applyAlignment="1">
      <alignment horizontal="center" vertical="center"/>
    </xf>
    <xf numFmtId="38" fontId="10" fillId="11" borderId="10" xfId="0" applyNumberFormat="1" applyFont="1" applyFill="1" applyBorder="1" applyAlignment="1">
      <alignment vertical="center"/>
    </xf>
    <xf numFmtId="38" fontId="10" fillId="11" borderId="2" xfId="3" applyFont="1" applyFill="1" applyBorder="1" applyAlignment="1">
      <alignment vertical="center"/>
    </xf>
    <xf numFmtId="38" fontId="10" fillId="11" borderId="3" xfId="3" applyFont="1" applyFill="1" applyBorder="1" applyAlignment="1">
      <alignment vertical="center"/>
    </xf>
    <xf numFmtId="0" fontId="10" fillId="17" borderId="15" xfId="0" applyFont="1" applyFill="1" applyBorder="1" applyAlignment="1">
      <alignment vertical="center"/>
    </xf>
    <xf numFmtId="0" fontId="10" fillId="17" borderId="9" xfId="0" applyFont="1" applyFill="1" applyBorder="1" applyAlignment="1">
      <alignment vertical="center"/>
    </xf>
    <xf numFmtId="0" fontId="10" fillId="17" borderId="43" xfId="0" applyFont="1" applyFill="1" applyBorder="1" applyAlignment="1">
      <alignment vertical="center"/>
    </xf>
    <xf numFmtId="38" fontId="10" fillId="17" borderId="10" xfId="3" applyFont="1" applyFill="1" applyBorder="1" applyAlignment="1">
      <alignment vertical="center"/>
    </xf>
    <xf numFmtId="0" fontId="10" fillId="17" borderId="4" xfId="0" applyFont="1" applyFill="1" applyBorder="1" applyAlignment="1">
      <alignment horizontal="center" vertical="center" shrinkToFit="1"/>
    </xf>
    <xf numFmtId="0" fontId="10" fillId="17" borderId="5" xfId="0" applyFont="1" applyFill="1" applyBorder="1" applyAlignment="1">
      <alignment horizontal="center" vertical="center" shrinkToFit="1"/>
    </xf>
    <xf numFmtId="0" fontId="10" fillId="17" borderId="6" xfId="0" applyFont="1" applyFill="1" applyBorder="1" applyAlignment="1">
      <alignment horizontal="center" vertical="center" shrinkToFit="1"/>
    </xf>
    <xf numFmtId="38" fontId="10" fillId="17" borderId="44" xfId="0" applyNumberFormat="1" applyFont="1" applyFill="1" applyBorder="1" applyAlignment="1">
      <alignment vertical="center"/>
    </xf>
    <xf numFmtId="0" fontId="10" fillId="17" borderId="7" xfId="0" applyFont="1" applyFill="1" applyBorder="1" applyAlignment="1">
      <alignment horizontal="center" vertical="center" shrinkToFit="1"/>
    </xf>
    <xf numFmtId="38" fontId="11" fillId="11" borderId="0" xfId="3" applyFont="1" applyFill="1" applyBorder="1" applyAlignment="1">
      <alignment vertical="center" shrinkToFit="1"/>
    </xf>
    <xf numFmtId="38" fontId="10" fillId="11" borderId="27" xfId="3" applyFont="1" applyFill="1" applyBorder="1" applyAlignment="1">
      <alignment vertical="center" shrinkToFit="1"/>
    </xf>
    <xf numFmtId="38" fontId="10" fillId="11" borderId="28" xfId="3" applyFont="1" applyFill="1" applyBorder="1" applyAlignment="1">
      <alignment vertical="center" shrinkToFit="1"/>
    </xf>
    <xf numFmtId="38" fontId="11" fillId="11" borderId="2" xfId="3" applyFont="1" applyFill="1" applyBorder="1" applyAlignment="1">
      <alignment vertical="center"/>
    </xf>
    <xf numFmtId="0" fontId="68" fillId="2" borderId="0" xfId="0" applyFont="1" applyFill="1" applyAlignment="1">
      <alignment vertical="center"/>
    </xf>
    <xf numFmtId="3" fontId="38" fillId="0" borderId="55" xfId="0" applyNumberFormat="1" applyFont="1" applyBorder="1" applyAlignment="1" applyProtection="1">
      <alignment horizontal="center" vertical="center"/>
      <protection locked="0"/>
    </xf>
    <xf numFmtId="3" fontId="38" fillId="0" borderId="56" xfId="0" applyNumberFormat="1" applyFont="1" applyBorder="1" applyAlignment="1" applyProtection="1">
      <alignment horizontal="center" vertical="center"/>
      <protection locked="0"/>
    </xf>
    <xf numFmtId="3" fontId="38" fillId="0" borderId="57" xfId="0" applyNumberFormat="1" applyFont="1" applyBorder="1" applyAlignment="1" applyProtection="1">
      <alignment horizontal="center" vertical="center"/>
      <protection locked="0"/>
    </xf>
    <xf numFmtId="197" fontId="38" fillId="11" borderId="54" xfId="0" applyNumberFormat="1" applyFont="1" applyFill="1" applyBorder="1" applyAlignment="1" applyProtection="1">
      <alignment horizontal="center" vertical="center"/>
      <protection locked="0"/>
    </xf>
    <xf numFmtId="0" fontId="70" fillId="2" borderId="0" xfId="10" applyFont="1" applyFill="1">
      <alignment vertical="center"/>
    </xf>
    <xf numFmtId="0" fontId="71" fillId="2" borderId="0" xfId="10" applyFont="1" applyFill="1">
      <alignment vertical="center"/>
    </xf>
    <xf numFmtId="198" fontId="38" fillId="0" borderId="55" xfId="0" applyNumberFormat="1" applyFont="1" applyBorder="1" applyAlignment="1" applyProtection="1">
      <alignment vertical="center"/>
      <protection locked="0"/>
    </xf>
    <xf numFmtId="198" fontId="38" fillId="0" borderId="56" xfId="0" applyNumberFormat="1" applyFont="1" applyBorder="1" applyAlignment="1" applyProtection="1">
      <alignment vertical="center"/>
      <protection locked="0"/>
    </xf>
    <xf numFmtId="198" fontId="38" fillId="0" borderId="57" xfId="0" applyNumberFormat="1" applyFont="1" applyBorder="1" applyAlignment="1" applyProtection="1">
      <alignment vertical="center"/>
      <protection locked="0"/>
    </xf>
    <xf numFmtId="185" fontId="30" fillId="0" borderId="0" xfId="0" applyNumberFormat="1" applyFont="1" applyAlignment="1">
      <alignment horizontal="left" vertical="center"/>
    </xf>
    <xf numFmtId="0" fontId="0" fillId="2" borderId="0" xfId="10" applyFont="1" applyFill="1" applyAlignment="1">
      <alignment vertical="center" wrapText="1"/>
    </xf>
    <xf numFmtId="0" fontId="55" fillId="0" borderId="0" xfId="0" applyFont="1" applyAlignment="1">
      <alignment horizontal="left" vertical="top"/>
    </xf>
    <xf numFmtId="49" fontId="55" fillId="0" borderId="12" xfId="0" applyNumberFormat="1" applyFont="1" applyBorder="1" applyAlignment="1">
      <alignment horizontal="right" vertical="top"/>
    </xf>
    <xf numFmtId="199" fontId="57" fillId="0" borderId="0" xfId="0" applyNumberFormat="1" applyFont="1" applyAlignment="1">
      <alignment horizontal="right" vertical="top"/>
    </xf>
    <xf numFmtId="49" fontId="55" fillId="0" borderId="18" xfId="0" applyNumberFormat="1" applyFont="1" applyBorder="1" applyAlignment="1">
      <alignment horizontal="left" vertical="top"/>
    </xf>
    <xf numFmtId="49" fontId="55" fillId="0" borderId="13" xfId="0" applyNumberFormat="1" applyFont="1" applyBorder="1" applyAlignment="1">
      <alignment horizontal="left" vertical="top"/>
    </xf>
    <xf numFmtId="195" fontId="55" fillId="0" borderId="28" xfId="0" applyNumberFormat="1" applyFont="1" applyBorder="1" applyAlignment="1">
      <alignment horizontal="left" vertical="top"/>
    </xf>
    <xf numFmtId="180" fontId="57" fillId="0" borderId="0" xfId="0" applyNumberFormat="1" applyFont="1" applyAlignment="1">
      <alignment horizontal="right" vertical="top"/>
    </xf>
    <xf numFmtId="49" fontId="55" fillId="0" borderId="65" xfId="0" applyNumberFormat="1" applyFont="1" applyBorder="1" applyAlignment="1">
      <alignment horizontal="left" vertical="top" wrapText="1"/>
    </xf>
    <xf numFmtId="49" fontId="55" fillId="0" borderId="6" xfId="0" applyNumberFormat="1" applyFont="1" applyBorder="1" applyAlignment="1">
      <alignment horizontal="left" vertical="top" wrapText="1"/>
    </xf>
    <xf numFmtId="49" fontId="55" fillId="0" borderId="66" xfId="0" applyNumberFormat="1" applyFont="1" applyBorder="1" applyAlignment="1">
      <alignment horizontal="left" vertical="top" wrapText="1"/>
    </xf>
    <xf numFmtId="49" fontId="55" fillId="0" borderId="14" xfId="0" applyNumberFormat="1" applyFont="1" applyBorder="1" applyAlignment="1">
      <alignment horizontal="left" vertical="top" wrapText="1"/>
    </xf>
    <xf numFmtId="195" fontId="55" fillId="0" borderId="7" xfId="0" applyNumberFormat="1" applyFont="1" applyBorder="1" applyAlignment="1">
      <alignment horizontal="left" vertical="top"/>
    </xf>
    <xf numFmtId="49" fontId="55" fillId="0" borderId="14" xfId="0" applyNumberFormat="1" applyFont="1" applyBorder="1" applyAlignment="1">
      <alignment horizontal="left" vertical="top"/>
    </xf>
    <xf numFmtId="49" fontId="55" fillId="0" borderId="6" xfId="0" applyNumberFormat="1" applyFont="1" applyBorder="1" applyAlignment="1">
      <alignment horizontal="left" vertical="top"/>
    </xf>
    <xf numFmtId="49" fontId="55" fillId="11" borderId="13" xfId="0" applyNumberFormat="1" applyFont="1" applyFill="1" applyBorder="1" applyAlignment="1">
      <alignment horizontal="left" vertical="top"/>
    </xf>
    <xf numFmtId="195" fontId="55" fillId="11" borderId="28" xfId="0" applyNumberFormat="1" applyFont="1" applyFill="1" applyBorder="1" applyAlignment="1">
      <alignment horizontal="left" vertical="top"/>
    </xf>
    <xf numFmtId="0" fontId="8" fillId="0" borderId="0" xfId="29" applyFont="1" applyAlignment="1"/>
    <xf numFmtId="0" fontId="7" fillId="0" borderId="0" xfId="29" applyFont="1">
      <alignment vertical="center"/>
    </xf>
    <xf numFmtId="0" fontId="7" fillId="0" borderId="37" xfId="30" applyFont="1" applyBorder="1" applyAlignment="1">
      <alignment horizontal="center" vertical="center"/>
    </xf>
    <xf numFmtId="0" fontId="7" fillId="0" borderId="41" xfId="30" applyFont="1" applyBorder="1" applyAlignment="1">
      <alignment horizontal="center" vertical="center"/>
    </xf>
    <xf numFmtId="0" fontId="7" fillId="0" borderId="19" xfId="30" applyFont="1" applyBorder="1" applyAlignment="1">
      <alignment horizontal="center" vertical="center" wrapText="1" shrinkToFit="1"/>
    </xf>
    <xf numFmtId="0" fontId="7" fillId="0" borderId="12" xfId="30" applyFont="1" applyBorder="1" applyAlignment="1">
      <alignment horizontal="center" vertical="center" wrapText="1" shrinkToFit="1"/>
    </xf>
    <xf numFmtId="38" fontId="7" fillId="0" borderId="39" xfId="31" applyFont="1" applyFill="1" applyBorder="1">
      <alignment vertical="center"/>
    </xf>
    <xf numFmtId="176" fontId="7" fillId="0" borderId="39" xfId="32" applyNumberFormat="1" applyFont="1" applyFill="1" applyBorder="1">
      <alignment vertical="center"/>
    </xf>
    <xf numFmtId="176" fontId="7" fillId="0" borderId="37" xfId="32" applyNumberFormat="1" applyFont="1" applyFill="1" applyBorder="1">
      <alignment vertical="center"/>
    </xf>
    <xf numFmtId="0" fontId="1" fillId="0" borderId="0" xfId="30" applyAlignment="1">
      <alignment vertical="center" shrinkToFit="1"/>
    </xf>
    <xf numFmtId="0" fontId="59" fillId="0" borderId="0" xfId="30" applyFont="1">
      <alignment vertical="center"/>
    </xf>
    <xf numFmtId="0" fontId="75" fillId="0" borderId="0" xfId="29" applyFont="1">
      <alignment vertical="center"/>
    </xf>
    <xf numFmtId="0" fontId="2" fillId="0" borderId="0" xfId="29">
      <alignment vertical="center"/>
    </xf>
    <xf numFmtId="0" fontId="76" fillId="0" borderId="0" xfId="29" applyFont="1" applyAlignment="1"/>
    <xf numFmtId="0" fontId="2" fillId="0" borderId="0" xfId="29" applyAlignment="1">
      <alignment horizontal="center" vertical="center"/>
    </xf>
    <xf numFmtId="0" fontId="2" fillId="0" borderId="0" xfId="29" applyAlignment="1">
      <alignment horizontal="center" vertical="center" wrapText="1"/>
    </xf>
    <xf numFmtId="0" fontId="78" fillId="0" borderId="21" xfId="30" applyFont="1" applyBorder="1">
      <alignment vertical="center"/>
    </xf>
    <xf numFmtId="0" fontId="78" fillId="0" borderId="18" xfId="30" applyFont="1" applyBorder="1" applyAlignment="1">
      <alignment vertical="center" shrinkToFit="1"/>
    </xf>
    <xf numFmtId="190" fontId="7" fillId="0" borderId="39" xfId="31" applyNumberFormat="1" applyFont="1" applyFill="1" applyBorder="1">
      <alignment vertical="center"/>
    </xf>
    <xf numFmtId="190" fontId="7" fillId="0" borderId="0" xfId="30" applyNumberFormat="1" applyFont="1">
      <alignment vertical="center"/>
    </xf>
    <xf numFmtId="190" fontId="7" fillId="0" borderId="18" xfId="30" applyNumberFormat="1" applyFont="1" applyBorder="1">
      <alignment vertical="center"/>
    </xf>
    <xf numFmtId="0" fontId="78" fillId="0" borderId="36" xfId="30" applyFont="1" applyBorder="1">
      <alignment vertical="center"/>
    </xf>
    <xf numFmtId="0" fontId="78" fillId="0" borderId="19" xfId="30" applyFont="1" applyBorder="1" applyAlignment="1">
      <alignment vertical="center" shrinkToFit="1"/>
    </xf>
    <xf numFmtId="190" fontId="7" fillId="0" borderId="12" xfId="30" applyNumberFormat="1" applyFont="1" applyBorder="1">
      <alignment vertical="center"/>
    </xf>
    <xf numFmtId="190" fontId="7" fillId="0" borderId="19" xfId="30" applyNumberFormat="1" applyFont="1" applyBorder="1">
      <alignment vertical="center"/>
    </xf>
    <xf numFmtId="190" fontId="7" fillId="0" borderId="39" xfId="32" applyNumberFormat="1" applyFont="1" applyFill="1" applyBorder="1">
      <alignment vertical="center"/>
    </xf>
    <xf numFmtId="190" fontId="7" fillId="0" borderId="37" xfId="30" applyNumberFormat="1" applyFont="1" applyBorder="1">
      <alignment vertical="center"/>
    </xf>
    <xf numFmtId="190" fontId="7" fillId="0" borderId="37" xfId="32" applyNumberFormat="1" applyFont="1" applyFill="1" applyBorder="1">
      <alignment vertical="center"/>
    </xf>
    <xf numFmtId="190" fontId="75" fillId="0" borderId="0" xfId="29" applyNumberFormat="1" applyFont="1">
      <alignment vertical="center"/>
    </xf>
    <xf numFmtId="0" fontId="78" fillId="0" borderId="0" xfId="29" applyFont="1">
      <alignment vertical="center"/>
    </xf>
    <xf numFmtId="0" fontId="7" fillId="0" borderId="30" xfId="29" applyFont="1" applyBorder="1" applyAlignment="1">
      <alignment horizontal="center" vertical="center"/>
    </xf>
    <xf numFmtId="0" fontId="7" fillId="0" borderId="20" xfId="30" applyFont="1" applyBorder="1" applyAlignment="1">
      <alignment horizontal="center" vertical="center" wrapText="1" shrinkToFit="1"/>
    </xf>
    <xf numFmtId="0" fontId="7" fillId="0" borderId="0" xfId="29" applyFont="1" applyAlignment="1">
      <alignment vertical="center" wrapText="1"/>
    </xf>
    <xf numFmtId="0" fontId="78" fillId="0" borderId="0" xfId="29" applyFont="1" applyAlignment="1">
      <alignment vertical="center" wrapText="1"/>
    </xf>
    <xf numFmtId="192" fontId="7" fillId="0" borderId="39" xfId="31" applyNumberFormat="1" applyFont="1" applyBorder="1">
      <alignment vertical="center"/>
    </xf>
    <xf numFmtId="192" fontId="7" fillId="0" borderId="0" xfId="30" applyNumberFormat="1" applyFont="1">
      <alignment vertical="center"/>
    </xf>
    <xf numFmtId="192" fontId="7" fillId="0" borderId="18" xfId="30" applyNumberFormat="1" applyFont="1" applyBorder="1">
      <alignment vertical="center"/>
    </xf>
    <xf numFmtId="192" fontId="7" fillId="0" borderId="30" xfId="29" applyNumberFormat="1" applyFont="1" applyBorder="1">
      <alignment vertical="center"/>
    </xf>
    <xf numFmtId="192" fontId="7" fillId="0" borderId="13" xfId="29" applyNumberFormat="1" applyFont="1" applyBorder="1">
      <alignment vertical="center"/>
    </xf>
    <xf numFmtId="192" fontId="7" fillId="0" borderId="12" xfId="30" applyNumberFormat="1" applyFont="1" applyBorder="1">
      <alignment vertical="center"/>
    </xf>
    <xf numFmtId="192" fontId="7" fillId="0" borderId="19" xfId="30" applyNumberFormat="1" applyFont="1" applyBorder="1">
      <alignment vertical="center"/>
    </xf>
    <xf numFmtId="192" fontId="7" fillId="0" borderId="20" xfId="30" applyNumberFormat="1" applyFont="1" applyBorder="1">
      <alignment vertical="center"/>
    </xf>
    <xf numFmtId="192" fontId="7" fillId="0" borderId="20" xfId="29" applyNumberFormat="1" applyFont="1" applyBorder="1">
      <alignment vertical="center"/>
    </xf>
    <xf numFmtId="0" fontId="78" fillId="0" borderId="40" xfId="30" applyFont="1" applyBorder="1">
      <alignment vertical="center"/>
    </xf>
    <xf numFmtId="0" fontId="78" fillId="0" borderId="42" xfId="30" applyFont="1" applyBorder="1" applyAlignment="1">
      <alignment vertical="center" shrinkToFit="1"/>
    </xf>
    <xf numFmtId="192" fontId="7" fillId="0" borderId="40" xfId="30" applyNumberFormat="1" applyFont="1" applyBorder="1">
      <alignment vertical="center"/>
    </xf>
    <xf numFmtId="192" fontId="7" fillId="0" borderId="22" xfId="30" applyNumberFormat="1" applyFont="1" applyBorder="1">
      <alignment vertical="center"/>
    </xf>
    <xf numFmtId="192" fontId="7" fillId="0" borderId="42" xfId="30" applyNumberFormat="1" applyFont="1" applyBorder="1">
      <alignment vertical="center"/>
    </xf>
    <xf numFmtId="192" fontId="7" fillId="0" borderId="0" xfId="29" applyNumberFormat="1" applyFont="1">
      <alignment vertical="center"/>
    </xf>
    <xf numFmtId="0" fontId="78" fillId="0" borderId="40" xfId="29" applyFont="1" applyBorder="1">
      <alignment vertical="center"/>
    </xf>
    <xf numFmtId="192" fontId="7" fillId="0" borderId="40" xfId="29" applyNumberFormat="1" applyFont="1" applyBorder="1">
      <alignment vertical="center"/>
    </xf>
    <xf numFmtId="192" fontId="7" fillId="0" borderId="22" xfId="29" applyNumberFormat="1" applyFont="1" applyBorder="1">
      <alignment vertical="center"/>
    </xf>
    <xf numFmtId="192" fontId="7" fillId="0" borderId="42" xfId="29" applyNumberFormat="1" applyFont="1" applyBorder="1">
      <alignment vertical="center"/>
    </xf>
    <xf numFmtId="200" fontId="7" fillId="0" borderId="0" xfId="29" applyNumberFormat="1" applyFont="1">
      <alignment vertical="center"/>
    </xf>
    <xf numFmtId="198" fontId="78" fillId="0" borderId="0" xfId="30" applyNumberFormat="1" applyFont="1">
      <alignment vertical="center"/>
    </xf>
    <xf numFmtId="0" fontId="78" fillId="0" borderId="0" xfId="30" applyFont="1">
      <alignment vertical="center"/>
    </xf>
    <xf numFmtId="198" fontId="78" fillId="0" borderId="0" xfId="30" applyNumberFormat="1" applyFont="1" applyAlignment="1">
      <alignment horizontal="center" vertical="center"/>
    </xf>
    <xf numFmtId="0" fontId="78" fillId="0" borderId="0" xfId="30" applyFont="1" applyAlignment="1">
      <alignment horizontal="center" vertical="center"/>
    </xf>
    <xf numFmtId="198" fontId="78" fillId="0" borderId="0" xfId="30" applyNumberFormat="1" applyFont="1" applyAlignment="1">
      <alignment horizontal="center" vertical="center" wrapText="1" shrinkToFit="1"/>
    </xf>
    <xf numFmtId="0" fontId="78" fillId="0" borderId="0" xfId="30" applyFont="1" applyAlignment="1">
      <alignment horizontal="center" vertical="center" wrapText="1" shrinkToFit="1"/>
    </xf>
    <xf numFmtId="201" fontId="78" fillId="0" borderId="0" xfId="30" applyNumberFormat="1" applyFont="1">
      <alignment vertical="center"/>
    </xf>
    <xf numFmtId="202" fontId="78" fillId="0" borderId="14" xfId="30" applyNumberFormat="1" applyFont="1" applyBorder="1">
      <alignment vertical="center"/>
    </xf>
    <xf numFmtId="0" fontId="78" fillId="0" borderId="0" xfId="30" applyFont="1" applyAlignment="1">
      <alignment vertical="center" shrinkToFit="1"/>
    </xf>
    <xf numFmtId="0" fontId="7" fillId="0" borderId="0" xfId="10" applyAlignment="1">
      <alignment horizontal="left" vertical="center" wrapText="1"/>
    </xf>
    <xf numFmtId="0" fontId="7" fillId="0" borderId="0" xfId="10" applyAlignment="1">
      <alignment horizontal="left" vertical="center"/>
    </xf>
    <xf numFmtId="203" fontId="78" fillId="0" borderId="0" xfId="30" applyNumberFormat="1" applyFont="1">
      <alignment vertical="center"/>
    </xf>
    <xf numFmtId="176" fontId="0" fillId="0" borderId="0" xfId="0" applyNumberFormat="1"/>
    <xf numFmtId="0" fontId="0" fillId="0" borderId="14" xfId="0" applyBorder="1" applyAlignment="1">
      <alignment horizontal="center" vertical="center"/>
    </xf>
    <xf numFmtId="0" fontId="0" fillId="0" borderId="0" xfId="0" applyAlignment="1">
      <alignment horizontal="center"/>
    </xf>
    <xf numFmtId="0" fontId="0" fillId="0" borderId="14" xfId="0" applyBorder="1" applyAlignment="1">
      <alignment horizontal="center" vertical="center" wrapText="1"/>
    </xf>
    <xf numFmtId="0" fontId="0" fillId="0" borderId="12" xfId="0" applyBorder="1" applyAlignment="1">
      <alignment horizontal="center" vertical="center" wrapText="1"/>
    </xf>
    <xf numFmtId="176" fontId="0" fillId="0" borderId="12" xfId="0" applyNumberFormat="1" applyBorder="1" applyAlignment="1">
      <alignment horizontal="center" vertical="center" wrapText="1"/>
    </xf>
    <xf numFmtId="0" fontId="0" fillId="0" borderId="18" xfId="30" applyFont="1" applyBorder="1" applyAlignment="1">
      <alignment vertical="center" shrinkToFit="1"/>
    </xf>
    <xf numFmtId="194" fontId="0" fillId="0" borderId="30" xfId="0" applyNumberFormat="1" applyBorder="1" applyAlignment="1">
      <alignment horizontal="center" vertical="center"/>
    </xf>
    <xf numFmtId="194" fontId="0" fillId="0" borderId="0" xfId="0" applyNumberFormat="1" applyAlignment="1">
      <alignment horizontal="center" vertical="center"/>
    </xf>
    <xf numFmtId="194" fontId="0" fillId="0" borderId="13" xfId="0" applyNumberFormat="1" applyBorder="1" applyAlignment="1">
      <alignment horizontal="center" vertical="center"/>
    </xf>
    <xf numFmtId="49" fontId="0" fillId="0" borderId="0" xfId="0" applyNumberFormat="1" applyAlignment="1">
      <alignment horizontal="center" vertical="center"/>
    </xf>
    <xf numFmtId="176" fontId="0" fillId="0" borderId="0" xfId="0" applyNumberFormat="1" applyAlignment="1">
      <alignment vertical="center"/>
    </xf>
    <xf numFmtId="194" fontId="0" fillId="0" borderId="20" xfId="0" applyNumberFormat="1" applyBorder="1" applyAlignment="1">
      <alignment horizontal="center" vertical="center"/>
    </xf>
    <xf numFmtId="0" fontId="0" fillId="0" borderId="19" xfId="30" applyFont="1" applyBorder="1" applyAlignment="1">
      <alignment vertical="center" shrinkToFit="1"/>
    </xf>
    <xf numFmtId="203" fontId="0" fillId="0" borderId="30" xfId="0" applyNumberFormat="1" applyBorder="1" applyAlignment="1">
      <alignment horizontal="center" vertical="center"/>
    </xf>
    <xf numFmtId="203" fontId="0" fillId="0" borderId="13" xfId="0" applyNumberFormat="1" applyBorder="1" applyAlignment="1">
      <alignment horizontal="center" vertical="center"/>
    </xf>
    <xf numFmtId="194" fontId="0" fillId="0" borderId="13" xfId="0" applyNumberFormat="1" applyBorder="1" applyAlignment="1">
      <alignment horizontal="center"/>
    </xf>
    <xf numFmtId="194" fontId="0" fillId="0" borderId="20" xfId="0" applyNumberFormat="1" applyBorder="1" applyAlignment="1">
      <alignment horizontal="center"/>
    </xf>
    <xf numFmtId="203" fontId="0" fillId="0" borderId="13" xfId="0" applyNumberFormat="1" applyBorder="1" applyAlignment="1">
      <alignment horizontal="center"/>
    </xf>
    <xf numFmtId="203" fontId="0" fillId="0" borderId="20" xfId="0" applyNumberFormat="1" applyBorder="1" applyAlignment="1">
      <alignment horizontal="center"/>
    </xf>
    <xf numFmtId="198" fontId="38" fillId="0" borderId="67" xfId="0" applyNumberFormat="1" applyFont="1" applyBorder="1" applyAlignment="1" applyProtection="1">
      <alignment vertical="center"/>
      <protection locked="0"/>
    </xf>
    <xf numFmtId="38" fontId="10" fillId="11" borderId="13" xfId="3" applyFont="1" applyFill="1" applyBorder="1" applyAlignment="1">
      <alignment vertical="center" shrinkToFit="1"/>
    </xf>
    <xf numFmtId="176" fontId="9" fillId="12" borderId="14" xfId="0" applyNumberFormat="1" applyFont="1" applyFill="1" applyBorder="1"/>
    <xf numFmtId="176" fontId="9" fillId="8" borderId="14" xfId="0" applyNumberFormat="1" applyFont="1" applyFill="1" applyBorder="1"/>
    <xf numFmtId="176" fontId="9" fillId="9" borderId="14" xfId="0" applyNumberFormat="1" applyFont="1" applyFill="1" applyBorder="1"/>
    <xf numFmtId="176" fontId="9" fillId="20" borderId="14" xfId="0" applyNumberFormat="1" applyFont="1" applyFill="1" applyBorder="1"/>
    <xf numFmtId="49" fontId="7" fillId="0" borderId="0" xfId="30" applyNumberFormat="1" applyFont="1" applyAlignment="1">
      <alignment vertical="center" shrinkToFit="1"/>
    </xf>
    <xf numFmtId="0" fontId="7" fillId="0" borderId="0" xfId="30" applyFont="1" applyAlignment="1">
      <alignment horizontal="left" vertical="center"/>
    </xf>
    <xf numFmtId="0" fontId="7" fillId="0" borderId="0" xfId="30" applyFont="1">
      <alignment vertical="center"/>
    </xf>
    <xf numFmtId="49" fontId="73" fillId="0" borderId="0" xfId="30" applyNumberFormat="1" applyFont="1">
      <alignment vertical="center"/>
    </xf>
    <xf numFmtId="0" fontId="7" fillId="0" borderId="0" xfId="30" applyFont="1" applyAlignment="1">
      <alignment vertical="center" shrinkToFit="1"/>
    </xf>
    <xf numFmtId="0" fontId="7" fillId="0" borderId="39" xfId="30" applyFont="1" applyBorder="1" applyAlignment="1">
      <alignment horizontal="center" vertical="center"/>
    </xf>
    <xf numFmtId="0" fontId="7" fillId="0" borderId="41" xfId="30" applyFont="1" applyBorder="1" applyAlignment="1">
      <alignment horizontal="center" vertical="center" shrinkToFit="1"/>
    </xf>
    <xf numFmtId="0" fontId="7" fillId="0" borderId="36" xfId="30" applyFont="1" applyBorder="1" applyAlignment="1">
      <alignment horizontal="center" vertical="center" wrapText="1" shrinkToFit="1"/>
    </xf>
    <xf numFmtId="0" fontId="7" fillId="0" borderId="21" xfId="30" applyFont="1" applyBorder="1">
      <alignment vertical="center"/>
    </xf>
    <xf numFmtId="0" fontId="7" fillId="0" borderId="18" xfId="30" applyFont="1" applyBorder="1" applyAlignment="1">
      <alignment vertical="center" shrinkToFit="1"/>
    </xf>
    <xf numFmtId="3" fontId="7" fillId="0" borderId="0" xfId="30" applyNumberFormat="1" applyFont="1">
      <alignment vertical="center"/>
    </xf>
    <xf numFmtId="3" fontId="7" fillId="0" borderId="18" xfId="30" applyNumberFormat="1" applyFont="1" applyBorder="1">
      <alignment vertical="center"/>
    </xf>
    <xf numFmtId="38" fontId="7" fillId="0" borderId="0" xfId="13" applyNumberFormat="1"/>
    <xf numFmtId="3" fontId="8" fillId="0" borderId="0" xfId="30" applyNumberFormat="1" applyFont="1">
      <alignment vertical="center"/>
    </xf>
    <xf numFmtId="40" fontId="7" fillId="0" borderId="0" xfId="13" applyNumberFormat="1"/>
    <xf numFmtId="0" fontId="7" fillId="0" borderId="36" xfId="30" applyFont="1" applyBorder="1">
      <alignment vertical="center"/>
    </xf>
    <xf numFmtId="0" fontId="7" fillId="0" borderId="19" xfId="30" applyFont="1" applyBorder="1" applyAlignment="1">
      <alignment vertical="center" shrinkToFit="1"/>
    </xf>
    <xf numFmtId="3" fontId="7" fillId="0" borderId="12" xfId="30" applyNumberFormat="1" applyFont="1" applyBorder="1">
      <alignment vertical="center"/>
    </xf>
    <xf numFmtId="3" fontId="7" fillId="0" borderId="19" xfId="30" applyNumberFormat="1" applyFont="1" applyBorder="1">
      <alignment vertical="center"/>
    </xf>
    <xf numFmtId="176" fontId="7" fillId="0" borderId="37" xfId="30" applyNumberFormat="1" applyFont="1" applyBorder="1">
      <alignment vertical="center"/>
    </xf>
    <xf numFmtId="176" fontId="7" fillId="0" borderId="0" xfId="30" applyNumberFormat="1" applyFont="1">
      <alignment vertical="center"/>
    </xf>
    <xf numFmtId="176" fontId="7" fillId="0" borderId="18" xfId="30" applyNumberFormat="1" applyFont="1" applyBorder="1">
      <alignment vertical="center"/>
    </xf>
    <xf numFmtId="198" fontId="7" fillId="0" borderId="0" xfId="30" applyNumberFormat="1" applyFont="1">
      <alignment vertical="center"/>
    </xf>
    <xf numFmtId="176" fontId="7" fillId="0" borderId="12" xfId="30" applyNumberFormat="1" applyFont="1" applyBorder="1">
      <alignment vertical="center"/>
    </xf>
    <xf numFmtId="176" fontId="7" fillId="0" borderId="19" xfId="30" applyNumberFormat="1" applyFont="1" applyBorder="1">
      <alignment vertical="center"/>
    </xf>
    <xf numFmtId="49" fontId="9" fillId="0" borderId="30" xfId="10" applyNumberFormat="1" applyFont="1" applyBorder="1" applyAlignment="1">
      <alignment horizontal="center" vertical="center"/>
    </xf>
    <xf numFmtId="49" fontId="9" fillId="0" borderId="13" xfId="10" applyNumberFormat="1" applyFont="1" applyBorder="1" applyAlignment="1">
      <alignment horizontal="center" vertical="center"/>
    </xf>
    <xf numFmtId="49" fontId="7" fillId="0" borderId="30" xfId="10" applyNumberFormat="1" applyBorder="1" applyAlignment="1">
      <alignment horizontal="center" vertical="center"/>
    </xf>
    <xf numFmtId="49" fontId="7" fillId="0" borderId="13" xfId="10" applyNumberFormat="1" applyBorder="1" applyAlignment="1">
      <alignment horizontal="center" vertical="center"/>
    </xf>
    <xf numFmtId="49" fontId="7" fillId="0" borderId="20" xfId="10" applyNumberFormat="1" applyBorder="1" applyAlignment="1">
      <alignment horizontal="center" vertical="center"/>
    </xf>
    <xf numFmtId="0" fontId="7" fillId="0" borderId="40" xfId="30" applyFont="1" applyBorder="1">
      <alignment vertical="center"/>
    </xf>
    <xf numFmtId="49" fontId="7" fillId="0" borderId="39" xfId="10" applyNumberFormat="1" applyBorder="1" applyAlignment="1">
      <alignment horizontal="center" vertical="center"/>
    </xf>
    <xf numFmtId="49" fontId="7" fillId="0" borderId="21" xfId="10" applyNumberFormat="1" applyBorder="1" applyAlignment="1">
      <alignment horizontal="center" vertical="center"/>
    </xf>
    <xf numFmtId="49" fontId="7" fillId="0" borderId="36" xfId="10" applyNumberFormat="1" applyBorder="1" applyAlignment="1">
      <alignment horizontal="center" vertical="center"/>
    </xf>
    <xf numFmtId="49" fontId="7" fillId="0" borderId="39" xfId="10" applyNumberFormat="1" applyBorder="1" applyAlignment="1">
      <alignment horizontal="right" vertical="center"/>
    </xf>
    <xf numFmtId="49" fontId="7" fillId="0" borderId="21" xfId="10" applyNumberFormat="1" applyBorder="1" applyAlignment="1">
      <alignment horizontal="right" vertical="center"/>
    </xf>
    <xf numFmtId="49" fontId="7" fillId="0" borderId="36" xfId="10" applyNumberFormat="1" applyBorder="1" applyAlignment="1">
      <alignment horizontal="right" vertical="center"/>
    </xf>
    <xf numFmtId="0" fontId="66" fillId="2" borderId="0" xfId="0" applyFont="1" applyFill="1" applyAlignment="1">
      <alignment vertical="center"/>
    </xf>
    <xf numFmtId="204" fontId="9" fillId="0" borderId="0" xfId="0" applyNumberFormat="1" applyFont="1"/>
    <xf numFmtId="0" fontId="0" fillId="19" borderId="15" xfId="0" applyFill="1" applyBorder="1" applyAlignment="1">
      <alignment vertical="center"/>
    </xf>
    <xf numFmtId="0" fontId="10" fillId="19" borderId="9" xfId="0" applyFont="1" applyFill="1" applyBorder="1" applyAlignment="1">
      <alignment vertical="center"/>
    </xf>
    <xf numFmtId="0" fontId="10" fillId="19" borderId="43" xfId="0" applyFont="1" applyFill="1" applyBorder="1" applyAlignment="1">
      <alignment vertical="center"/>
    </xf>
    <xf numFmtId="38" fontId="65" fillId="19" borderId="7" xfId="0" applyNumberFormat="1" applyFont="1" applyFill="1" applyBorder="1" applyAlignment="1">
      <alignment vertical="center"/>
    </xf>
    <xf numFmtId="0" fontId="10" fillId="19" borderId="4" xfId="0" applyFont="1" applyFill="1" applyBorder="1" applyAlignment="1">
      <alignment horizontal="center" vertical="center"/>
    </xf>
    <xf numFmtId="0" fontId="10" fillId="19" borderId="4" xfId="0" applyFont="1" applyFill="1" applyBorder="1" applyAlignment="1">
      <alignment horizontal="center" vertical="center" shrinkToFit="1"/>
    </xf>
    <xf numFmtId="0" fontId="10" fillId="19" borderId="5" xfId="0" applyFont="1" applyFill="1" applyBorder="1" applyAlignment="1">
      <alignment horizontal="center" vertical="center" shrinkToFit="1"/>
    </xf>
    <xf numFmtId="0" fontId="10" fillId="19" borderId="6" xfId="0" applyFont="1" applyFill="1" applyBorder="1" applyAlignment="1">
      <alignment horizontal="center" vertical="center" shrinkToFit="1"/>
    </xf>
    <xf numFmtId="38" fontId="10" fillId="19" borderId="10" xfId="3" applyFont="1" applyFill="1" applyBorder="1" applyAlignment="1" applyProtection="1">
      <alignment vertical="center"/>
    </xf>
    <xf numFmtId="38" fontId="10" fillId="19" borderId="2" xfId="3" applyFont="1" applyFill="1" applyBorder="1" applyAlignment="1" applyProtection="1">
      <alignment vertical="center"/>
    </xf>
    <xf numFmtId="38" fontId="10" fillId="19" borderId="3" xfId="3" applyFont="1" applyFill="1" applyBorder="1" applyAlignment="1" applyProtection="1">
      <alignment vertical="center"/>
    </xf>
    <xf numFmtId="38" fontId="65" fillId="19" borderId="11" xfId="3" applyFont="1" applyFill="1" applyBorder="1" applyAlignment="1" applyProtection="1">
      <alignment vertical="center"/>
    </xf>
    <xf numFmtId="38" fontId="65" fillId="19" borderId="0" xfId="3" applyFont="1" applyFill="1" applyBorder="1" applyAlignment="1" applyProtection="1">
      <alignment vertical="center" shrinkToFit="1"/>
    </xf>
    <xf numFmtId="38" fontId="14" fillId="19" borderId="27" xfId="3" applyFont="1" applyFill="1" applyBorder="1" applyAlignment="1" applyProtection="1">
      <alignment vertical="center" shrinkToFit="1"/>
    </xf>
    <xf numFmtId="38" fontId="14" fillId="19" borderId="13" xfId="3" applyFont="1" applyFill="1" applyBorder="1" applyAlignment="1" applyProtection="1">
      <alignment vertical="center" shrinkToFit="1"/>
    </xf>
    <xf numFmtId="0" fontId="10" fillId="19" borderId="1" xfId="0" applyFont="1" applyFill="1" applyBorder="1" applyAlignment="1">
      <alignment horizontal="center" vertical="center"/>
    </xf>
    <xf numFmtId="38" fontId="14" fillId="19" borderId="37" xfId="3" applyFont="1" applyFill="1" applyBorder="1" applyAlignment="1" applyProtection="1">
      <alignment vertical="center" shrinkToFit="1"/>
    </xf>
    <xf numFmtId="38" fontId="14" fillId="19" borderId="29" xfId="3" applyFont="1" applyFill="1" applyBorder="1" applyAlignment="1" applyProtection="1">
      <alignment vertical="center" shrinkToFit="1"/>
    </xf>
    <xf numFmtId="38" fontId="14" fillId="19" borderId="30" xfId="3" applyFont="1" applyFill="1" applyBorder="1" applyAlignment="1" applyProtection="1">
      <alignment vertical="center" shrinkToFit="1"/>
    </xf>
    <xf numFmtId="176" fontId="9" fillId="0" borderId="0" xfId="0" applyNumberFormat="1" applyFont="1" applyAlignment="1">
      <alignment wrapText="1"/>
    </xf>
    <xf numFmtId="38" fontId="10" fillId="19" borderId="10" xfId="0" applyNumberFormat="1" applyFont="1" applyFill="1" applyBorder="1" applyAlignment="1">
      <alignment vertical="center"/>
    </xf>
    <xf numFmtId="38" fontId="10" fillId="19" borderId="25" xfId="0" applyNumberFormat="1" applyFont="1" applyFill="1" applyBorder="1" applyAlignment="1">
      <alignment vertical="center"/>
    </xf>
    <xf numFmtId="38" fontId="14" fillId="19" borderId="33" xfId="3" applyFont="1" applyFill="1" applyBorder="1" applyAlignment="1" applyProtection="1">
      <alignment vertical="center" shrinkToFit="1"/>
    </xf>
    <xf numFmtId="38" fontId="14" fillId="19" borderId="32" xfId="3" applyFont="1" applyFill="1" applyBorder="1" applyAlignment="1" applyProtection="1">
      <alignment vertical="center" shrinkToFit="1"/>
    </xf>
    <xf numFmtId="38" fontId="14" fillId="19" borderId="8" xfId="3" applyFont="1" applyFill="1" applyBorder="1" applyAlignment="1" applyProtection="1">
      <alignment vertical="center" shrinkToFit="1"/>
    </xf>
    <xf numFmtId="38" fontId="10" fillId="0" borderId="0" xfId="0" applyNumberFormat="1" applyFont="1" applyAlignment="1">
      <alignment vertical="center"/>
    </xf>
    <xf numFmtId="38" fontId="10" fillId="0" borderId="0" xfId="0" applyNumberFormat="1" applyFont="1" applyAlignment="1">
      <alignment vertical="center" shrinkToFit="1"/>
    </xf>
    <xf numFmtId="38" fontId="10" fillId="0" borderId="0" xfId="3" applyFont="1" applyFill="1" applyBorder="1" applyAlignment="1" applyProtection="1">
      <alignment vertical="center" shrinkToFit="1"/>
    </xf>
    <xf numFmtId="0" fontId="9" fillId="11" borderId="0" xfId="0" applyFont="1" applyFill="1" applyAlignment="1">
      <alignment horizontal="center" vertical="center"/>
    </xf>
    <xf numFmtId="38" fontId="10" fillId="11" borderId="0" xfId="3" applyFont="1" applyFill="1" applyBorder="1" applyAlignment="1" applyProtection="1">
      <alignment vertical="center" shrinkToFit="1"/>
    </xf>
    <xf numFmtId="0" fontId="11" fillId="18" borderId="0" xfId="0" applyFont="1" applyFill="1" applyAlignment="1">
      <alignment horizontal="center" wrapText="1"/>
    </xf>
    <xf numFmtId="0" fontId="8" fillId="0" borderId="0" xfId="0" applyFont="1"/>
    <xf numFmtId="0" fontId="9" fillId="0" borderId="0" xfId="0" applyFont="1" applyAlignment="1">
      <alignment horizontal="center" vertical="center" wrapText="1"/>
    </xf>
    <xf numFmtId="0" fontId="0" fillId="0" borderId="0" xfId="0" applyAlignment="1">
      <alignment vertical="center" wrapText="1"/>
    </xf>
    <xf numFmtId="0" fontId="9" fillId="0" borderId="35" xfId="0" applyFont="1" applyBorder="1" applyAlignment="1">
      <alignment horizontal="center" vertical="center"/>
    </xf>
    <xf numFmtId="0" fontId="48" fillId="0" borderId="0" xfId="0" applyFont="1" applyAlignment="1">
      <alignment vertical="center" wrapText="1"/>
    </xf>
    <xf numFmtId="0" fontId="48" fillId="0" borderId="38" xfId="0" applyFont="1" applyBorder="1" applyAlignment="1">
      <alignment horizontal="left" vertical="center" wrapText="1"/>
    </xf>
    <xf numFmtId="0" fontId="49"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45" fillId="0" borderId="35" xfId="0" applyFont="1" applyBorder="1" applyAlignment="1">
      <alignment horizontal="center" vertical="center" wrapText="1"/>
    </xf>
    <xf numFmtId="0" fontId="46" fillId="0" borderId="0" xfId="0" applyFont="1" applyAlignment="1">
      <alignment horizontal="left" vertical="center" wrapText="1"/>
    </xf>
    <xf numFmtId="0" fontId="66" fillId="0" borderId="0" xfId="0" applyFont="1" applyAlignment="1">
      <alignment horizontal="center" vertical="center" wrapText="1"/>
    </xf>
    <xf numFmtId="0" fontId="69" fillId="0" borderId="0" xfId="0" applyFont="1" applyAlignment="1">
      <alignment horizontal="center" vertical="center"/>
    </xf>
    <xf numFmtId="0" fontId="48" fillId="0" borderId="0" xfId="0" applyFont="1" applyAlignment="1">
      <alignment horizontal="center" vertical="center" wrapText="1"/>
    </xf>
    <xf numFmtId="0" fontId="48" fillId="0" borderId="0" xfId="0" applyFont="1" applyAlignment="1">
      <alignment horizontal="left" vertical="center" wrapText="1"/>
    </xf>
    <xf numFmtId="0" fontId="49" fillId="0" borderId="0" xfId="0" applyFont="1" applyAlignment="1">
      <alignment horizontal="center" vertical="center" wrapText="1"/>
    </xf>
    <xf numFmtId="0" fontId="45" fillId="0" borderId="0" xfId="0" applyFont="1" applyAlignment="1">
      <alignment horizontal="center" vertical="center" wrapText="1"/>
    </xf>
    <xf numFmtId="0" fontId="66" fillId="0" borderId="12" xfId="0" applyFont="1" applyBorder="1" applyAlignment="1">
      <alignment horizontal="center" vertical="center" wrapText="1"/>
    </xf>
    <xf numFmtId="0" fontId="9" fillId="0" borderId="0" xfId="0" applyFont="1" applyAlignment="1">
      <alignment horizontal="right"/>
    </xf>
    <xf numFmtId="0" fontId="10" fillId="0" borderId="0" xfId="0" applyFont="1"/>
    <xf numFmtId="0" fontId="9" fillId="11" borderId="14" xfId="0" applyFont="1" applyFill="1" applyBorder="1" applyAlignment="1">
      <alignment horizontal="center" vertical="center"/>
    </xf>
    <xf numFmtId="0" fontId="9" fillId="0" borderId="0" xfId="0" applyFont="1" applyAlignment="1">
      <alignment vertical="center"/>
    </xf>
    <xf numFmtId="38" fontId="9" fillId="0" borderId="0" xfId="3" applyFont="1" applyBorder="1" applyAlignment="1" applyProtection="1">
      <alignment vertical="center" wrapText="1"/>
    </xf>
    <xf numFmtId="0" fontId="9" fillId="8" borderId="14"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10" borderId="14" xfId="0" applyFont="1" applyFill="1" applyBorder="1" applyAlignment="1">
      <alignment horizontal="center" vertical="center" wrapText="1"/>
    </xf>
    <xf numFmtId="194" fontId="9" fillId="11" borderId="30" xfId="0" applyNumberFormat="1" applyFont="1" applyFill="1" applyBorder="1" applyAlignment="1">
      <alignment horizontal="center" vertical="center"/>
    </xf>
    <xf numFmtId="183" fontId="9" fillId="0" borderId="0" xfId="0" applyNumberFormat="1" applyFont="1"/>
    <xf numFmtId="203" fontId="9" fillId="11" borderId="30" xfId="0" applyNumberFormat="1" applyFont="1" applyFill="1" applyBorder="1" applyAlignment="1">
      <alignment horizontal="center" vertical="center"/>
    </xf>
    <xf numFmtId="2" fontId="9" fillId="0" borderId="0" xfId="0" applyNumberFormat="1" applyFont="1" applyAlignment="1">
      <alignment vertical="center"/>
    </xf>
    <xf numFmtId="182" fontId="9" fillId="0" borderId="0" xfId="0" applyNumberFormat="1" applyFont="1" applyAlignment="1">
      <alignment vertical="center"/>
    </xf>
    <xf numFmtId="4" fontId="9" fillId="11" borderId="13" xfId="3" applyNumberFormat="1" applyFont="1" applyFill="1" applyBorder="1" applyAlignment="1" applyProtection="1">
      <alignment vertical="center"/>
    </xf>
    <xf numFmtId="194" fontId="9" fillId="11" borderId="13" xfId="3" applyNumberFormat="1" applyFont="1" applyFill="1" applyBorder="1" applyAlignment="1" applyProtection="1">
      <alignment horizontal="center" vertical="center"/>
    </xf>
    <xf numFmtId="178" fontId="9" fillId="0" borderId="0" xfId="3" applyNumberFormat="1" applyFont="1" applyBorder="1" applyAlignment="1" applyProtection="1">
      <alignment vertical="center"/>
    </xf>
    <xf numFmtId="194" fontId="9" fillId="11" borderId="13" xfId="0" applyNumberFormat="1" applyFont="1" applyFill="1" applyBorder="1" applyAlignment="1">
      <alignment horizontal="center" vertical="center" wrapText="1"/>
    </xf>
    <xf numFmtId="4" fontId="9" fillId="0" borderId="13" xfId="0" applyNumberFormat="1" applyFont="1" applyBorder="1" applyAlignment="1">
      <alignment vertical="center"/>
    </xf>
    <xf numFmtId="194" fontId="9" fillId="0" borderId="0" xfId="0" applyNumberFormat="1" applyFont="1" applyAlignment="1">
      <alignment horizontal="center" vertical="center"/>
    </xf>
    <xf numFmtId="194" fontId="9" fillId="11" borderId="13" xfId="0" applyNumberFormat="1" applyFont="1" applyFill="1" applyBorder="1" applyAlignment="1">
      <alignment horizontal="center" vertical="center"/>
    </xf>
    <xf numFmtId="203" fontId="9" fillId="11" borderId="13" xfId="0" applyNumberFormat="1" applyFont="1" applyFill="1" applyBorder="1" applyAlignment="1">
      <alignment horizontal="center" vertical="center"/>
    </xf>
    <xf numFmtId="193" fontId="9" fillId="11" borderId="13" xfId="3" applyNumberFormat="1" applyFont="1" applyFill="1" applyBorder="1" applyAlignment="1" applyProtection="1">
      <alignment horizontal="center" vertical="center"/>
    </xf>
    <xf numFmtId="49" fontId="10" fillId="0" borderId="0" xfId="0" applyNumberFormat="1" applyFont="1" applyAlignment="1">
      <alignment vertical="center"/>
    </xf>
    <xf numFmtId="0" fontId="9" fillId="0" borderId="0" xfId="0" applyFont="1" applyAlignment="1">
      <alignment vertical="center" wrapText="1"/>
    </xf>
    <xf numFmtId="49" fontId="10" fillId="0" borderId="0" xfId="0" applyNumberFormat="1" applyFont="1" applyAlignment="1">
      <alignment horizontal="center" vertical="center"/>
    </xf>
    <xf numFmtId="0" fontId="9" fillId="0" borderId="27" xfId="0" applyFont="1" applyBorder="1" applyAlignment="1">
      <alignment vertical="center" wrapText="1" shrinkToFit="1"/>
    </xf>
    <xf numFmtId="0" fontId="45" fillId="0" borderId="27" xfId="0" applyFont="1" applyBorder="1" applyAlignment="1">
      <alignment vertical="center" wrapText="1" shrinkToFit="1"/>
    </xf>
    <xf numFmtId="4" fontId="45" fillId="0" borderId="13" xfId="0" applyNumberFormat="1" applyFont="1" applyBorder="1" applyAlignment="1">
      <alignment vertical="center"/>
    </xf>
    <xf numFmtId="0" fontId="9" fillId="0" borderId="68" xfId="10" applyFont="1" applyBorder="1" applyAlignment="1">
      <alignment vertical="center" wrapText="1"/>
    </xf>
    <xf numFmtId="4" fontId="9" fillId="11" borderId="13" xfId="0" applyNumberFormat="1" applyFont="1" applyFill="1" applyBorder="1"/>
    <xf numFmtId="2" fontId="9" fillId="0" borderId="13" xfId="0" applyNumberFormat="1" applyFont="1" applyBorder="1"/>
    <xf numFmtId="4" fontId="9" fillId="0" borderId="13" xfId="0" applyNumberFormat="1" applyFont="1" applyBorder="1"/>
    <xf numFmtId="4" fontId="9" fillId="0" borderId="0" xfId="0" applyNumberFormat="1" applyFont="1"/>
    <xf numFmtId="4" fontId="9" fillId="19" borderId="13" xfId="0" applyNumberFormat="1" applyFont="1" applyFill="1" applyBorder="1" applyAlignment="1">
      <alignment vertical="center"/>
    </xf>
    <xf numFmtId="203" fontId="9" fillId="19" borderId="13" xfId="0" applyNumberFormat="1" applyFont="1" applyFill="1" applyBorder="1" applyAlignment="1">
      <alignment horizontal="center" vertical="center"/>
    </xf>
    <xf numFmtId="194" fontId="9" fillId="21" borderId="13" xfId="0" applyNumberFormat="1" applyFont="1" applyFill="1" applyBorder="1" applyAlignment="1">
      <alignment horizontal="center" vertical="center"/>
    </xf>
    <xf numFmtId="0" fontId="14" fillId="0" borderId="0" xfId="0" applyFont="1"/>
    <xf numFmtId="203" fontId="9" fillId="21" borderId="13" xfId="0" applyNumberFormat="1" applyFont="1" applyFill="1" applyBorder="1" applyAlignment="1">
      <alignment horizontal="center" vertical="center"/>
    </xf>
    <xf numFmtId="4" fontId="9" fillId="21" borderId="13" xfId="0" applyNumberFormat="1" applyFont="1" applyFill="1" applyBorder="1" applyAlignment="1">
      <alignment vertical="center"/>
    </xf>
    <xf numFmtId="194" fontId="9" fillId="11" borderId="20" xfId="0" applyNumberFormat="1" applyFont="1" applyFill="1" applyBorder="1" applyAlignment="1">
      <alignment horizontal="center" vertical="center"/>
    </xf>
    <xf numFmtId="203" fontId="9" fillId="11" borderId="20" xfId="0" applyNumberFormat="1" applyFont="1" applyFill="1" applyBorder="1" applyAlignment="1">
      <alignment horizontal="center" vertical="center"/>
    </xf>
    <xf numFmtId="4" fontId="9" fillId="11" borderId="20" xfId="0" applyNumberFormat="1" applyFont="1" applyFill="1" applyBorder="1" applyAlignment="1">
      <alignment vertical="center"/>
    </xf>
    <xf numFmtId="194" fontId="9" fillId="11" borderId="20" xfId="3" applyNumberFormat="1" applyFont="1" applyFill="1" applyBorder="1" applyAlignment="1" applyProtection="1">
      <alignment horizontal="center" vertical="center"/>
    </xf>
    <xf numFmtId="4" fontId="9" fillId="0" borderId="20" xfId="0" applyNumberFormat="1" applyFont="1" applyBorder="1"/>
    <xf numFmtId="0" fontId="9" fillId="0" borderId="40" xfId="10" applyFont="1" applyBorder="1" applyAlignment="1">
      <alignment horizontal="center" vertical="center"/>
    </xf>
    <xf numFmtId="0" fontId="9" fillId="0" borderId="42" xfId="10" applyFont="1" applyBorder="1" applyAlignment="1">
      <alignment horizontal="center" vertical="center" wrapText="1"/>
    </xf>
    <xf numFmtId="198" fontId="14" fillId="0" borderId="20" xfId="0" applyNumberFormat="1" applyFont="1" applyBorder="1"/>
    <xf numFmtId="4" fontId="14" fillId="12" borderId="14" xfId="0" applyNumberFormat="1" applyFont="1" applyFill="1" applyBorder="1"/>
    <xf numFmtId="3" fontId="9" fillId="11" borderId="14" xfId="0" applyNumberFormat="1" applyFont="1" applyFill="1" applyBorder="1" applyAlignment="1">
      <alignment vertical="center"/>
    </xf>
    <xf numFmtId="4" fontId="9" fillId="11" borderId="14" xfId="0" applyNumberFormat="1" applyFont="1" applyFill="1" applyBorder="1" applyAlignment="1">
      <alignment vertical="center"/>
    </xf>
    <xf numFmtId="180" fontId="9" fillId="11" borderId="14" xfId="0" applyNumberFormat="1" applyFont="1" applyFill="1" applyBorder="1" applyAlignment="1">
      <alignment vertical="center"/>
    </xf>
    <xf numFmtId="4" fontId="9" fillId="11" borderId="14" xfId="0" applyNumberFormat="1" applyFont="1" applyFill="1" applyBorder="1"/>
    <xf numFmtId="197" fontId="9" fillId="11" borderId="14" xfId="0" applyNumberFormat="1" applyFont="1" applyFill="1" applyBorder="1"/>
    <xf numFmtId="0" fontId="9" fillId="11" borderId="14" xfId="0" applyFont="1" applyFill="1" applyBorder="1"/>
    <xf numFmtId="4" fontId="9" fillId="12" borderId="14" xfId="0" applyNumberFormat="1" applyFont="1" applyFill="1" applyBorder="1"/>
    <xf numFmtId="4" fontId="9" fillId="8" borderId="14" xfId="0" applyNumberFormat="1" applyFont="1" applyFill="1" applyBorder="1"/>
    <xf numFmtId="4" fontId="9" fillId="9" borderId="14" xfId="0" applyNumberFormat="1" applyFont="1" applyFill="1" applyBorder="1"/>
    <xf numFmtId="4" fontId="9" fillId="10" borderId="14" xfId="0" applyNumberFormat="1" applyFont="1" applyFill="1" applyBorder="1"/>
    <xf numFmtId="0" fontId="10" fillId="19" borderId="0" xfId="0" applyFont="1" applyFill="1" applyAlignment="1">
      <alignment vertical="center"/>
    </xf>
    <xf numFmtId="185" fontId="0" fillId="0" borderId="0" xfId="0" applyNumberFormat="1" applyAlignment="1">
      <alignment horizontal="right"/>
    </xf>
    <xf numFmtId="0" fontId="2" fillId="0" borderId="0" xfId="33">
      <alignment vertical="center"/>
    </xf>
    <xf numFmtId="0" fontId="2" fillId="11" borderId="0" xfId="33" applyFill="1" applyAlignment="1"/>
    <xf numFmtId="0" fontId="2" fillId="0" borderId="0" xfId="33" applyAlignment="1"/>
    <xf numFmtId="185" fontId="2" fillId="0" borderId="0" xfId="33" applyNumberFormat="1" applyAlignment="1">
      <alignment horizontal="right"/>
    </xf>
    <xf numFmtId="0" fontId="2" fillId="11" borderId="0" xfId="33" applyFill="1">
      <alignment vertical="center"/>
    </xf>
    <xf numFmtId="0" fontId="80" fillId="0" borderId="0" xfId="0" applyFont="1"/>
    <xf numFmtId="185" fontId="60" fillId="0" borderId="0" xfId="33" applyNumberFormat="1" applyFont="1" applyAlignment="1">
      <alignment horizontal="left"/>
    </xf>
    <xf numFmtId="0" fontId="27" fillId="11" borderId="0" xfId="33" applyFont="1" applyFill="1">
      <alignment vertical="center"/>
    </xf>
    <xf numFmtId="0" fontId="27" fillId="0" borderId="0" xfId="33" applyFont="1">
      <alignment vertical="center"/>
    </xf>
    <xf numFmtId="185" fontId="28" fillId="0" borderId="0" xfId="33" applyNumberFormat="1" applyFont="1" applyAlignment="1">
      <alignment horizontal="left" vertical="center"/>
    </xf>
    <xf numFmtId="0" fontId="23" fillId="0" borderId="0" xfId="33" applyFont="1">
      <alignment vertical="center"/>
    </xf>
    <xf numFmtId="185" fontId="23" fillId="0" borderId="0" xfId="33" applyNumberFormat="1" applyFont="1" applyAlignment="1">
      <alignment horizontal="right" vertical="center"/>
    </xf>
    <xf numFmtId="0" fontId="30" fillId="0" borderId="0" xfId="0" applyFont="1" applyAlignment="1">
      <alignment vertical="center"/>
    </xf>
    <xf numFmtId="0" fontId="23" fillId="0" borderId="0" xfId="0" applyFont="1" applyAlignment="1">
      <alignment vertical="center"/>
    </xf>
    <xf numFmtId="185" fontId="23" fillId="0" borderId="0" xfId="0" applyNumberFormat="1" applyFont="1" applyAlignment="1">
      <alignment horizontal="right" vertical="center"/>
    </xf>
    <xf numFmtId="49" fontId="30" fillId="0" borderId="0" xfId="0" applyNumberFormat="1" applyFont="1" applyAlignment="1">
      <alignment horizontal="left"/>
    </xf>
    <xf numFmtId="0" fontId="25" fillId="11" borderId="0" xfId="33" applyFont="1" applyFill="1">
      <alignment vertical="center"/>
    </xf>
    <xf numFmtId="0" fontId="25" fillId="0" borderId="0" xfId="33" applyFont="1">
      <alignment vertical="center"/>
    </xf>
    <xf numFmtId="185" fontId="25" fillId="0" borderId="0" xfId="33" applyNumberFormat="1" applyFont="1" applyAlignment="1">
      <alignment horizontal="right" vertical="center"/>
    </xf>
    <xf numFmtId="0" fontId="30" fillId="0" borderId="0" xfId="0" applyFont="1"/>
    <xf numFmtId="0" fontId="25" fillId="0" borderId="0" xfId="0" applyFont="1" applyAlignment="1">
      <alignment vertical="center"/>
    </xf>
    <xf numFmtId="185" fontId="25" fillId="0" borderId="0" xfId="0" applyNumberFormat="1" applyFont="1" applyAlignment="1">
      <alignment horizontal="right" vertical="center"/>
    </xf>
    <xf numFmtId="0" fontId="81" fillId="0" borderId="0" xfId="0" applyFont="1" applyAlignment="1">
      <alignment vertical="center"/>
    </xf>
    <xf numFmtId="185" fontId="82" fillId="0" borderId="0" xfId="0" applyNumberFormat="1" applyFont="1" applyAlignment="1">
      <alignment horizontal="right"/>
    </xf>
    <xf numFmtId="0" fontId="2" fillId="0" borderId="0" xfId="33" applyAlignment="1">
      <alignment horizontal="right"/>
    </xf>
    <xf numFmtId="185" fontId="61" fillId="0" borderId="0" xfId="33" applyNumberFormat="1" applyFont="1" applyAlignment="1">
      <alignment horizontal="right"/>
    </xf>
    <xf numFmtId="185" fontId="54" fillId="0" borderId="0" xfId="33" applyNumberFormat="1" applyFont="1" applyAlignment="1">
      <alignment horizontal="left"/>
    </xf>
    <xf numFmtId="0" fontId="81" fillId="0" borderId="12" xfId="0" applyFont="1" applyBorder="1" applyAlignment="1">
      <alignment vertical="center"/>
    </xf>
    <xf numFmtId="185" fontId="82" fillId="0" borderId="12" xfId="0" applyNumberFormat="1" applyFont="1" applyBorder="1" applyAlignment="1">
      <alignment vertical="center"/>
    </xf>
    <xf numFmtId="0" fontId="81" fillId="0" borderId="0" xfId="0" applyFont="1"/>
    <xf numFmtId="205" fontId="82" fillId="0" borderId="0" xfId="0" applyNumberFormat="1" applyFont="1" applyAlignment="1">
      <alignment horizontal="right"/>
    </xf>
    <xf numFmtId="205" fontId="0" fillId="0" borderId="0" xfId="0" applyNumberFormat="1" applyAlignment="1">
      <alignment horizontal="right"/>
    </xf>
    <xf numFmtId="0" fontId="30" fillId="11" borderId="0" xfId="33" applyFont="1" applyFill="1" applyAlignment="1">
      <alignment horizontal="left" vertical="center"/>
    </xf>
    <xf numFmtId="0" fontId="30" fillId="0" borderId="0" xfId="33" applyFont="1" applyAlignment="1">
      <alignment horizontal="left" vertical="center"/>
    </xf>
    <xf numFmtId="0" fontId="30" fillId="0" borderId="37" xfId="33" applyFont="1" applyBorder="1" applyAlignment="1">
      <alignment horizontal="left" vertical="center"/>
    </xf>
    <xf numFmtId="183" fontId="62" fillId="0" borderId="37" xfId="33" applyNumberFormat="1" applyFont="1" applyBorder="1" applyAlignment="1">
      <alignment horizontal="right" vertical="center"/>
    </xf>
    <xf numFmtId="185" fontId="30" fillId="0" borderId="0" xfId="33" applyNumberFormat="1" applyFont="1" applyAlignment="1">
      <alignment horizontal="right" vertical="center"/>
    </xf>
    <xf numFmtId="185" fontId="30" fillId="0" borderId="0" xfId="33" applyNumberFormat="1" applyFont="1" applyAlignment="1">
      <alignment horizontal="center" vertical="center"/>
    </xf>
    <xf numFmtId="185" fontId="64" fillId="0" borderId="0" xfId="33" applyNumberFormat="1" applyFont="1" applyAlignment="1">
      <alignment horizontal="left"/>
    </xf>
    <xf numFmtId="205" fontId="83" fillId="0" borderId="0" xfId="0" applyNumberFormat="1" applyFont="1" applyAlignment="1">
      <alignment horizontal="right"/>
    </xf>
    <xf numFmtId="49" fontId="30" fillId="0" borderId="0" xfId="33" applyNumberFormat="1" applyFont="1" applyAlignment="1">
      <alignment horizontal="left" vertical="center"/>
    </xf>
    <xf numFmtId="185" fontId="31" fillId="0" borderId="0" xfId="33" applyNumberFormat="1" applyFont="1" applyAlignment="1">
      <alignment horizontal="center" vertical="center"/>
    </xf>
    <xf numFmtId="185" fontId="30" fillId="0" borderId="0" xfId="0" applyNumberFormat="1" applyFont="1" applyAlignment="1">
      <alignment horizontal="right" vertical="center"/>
    </xf>
    <xf numFmtId="0" fontId="6" fillId="0" borderId="14" xfId="0" applyFont="1" applyBorder="1" applyAlignment="1">
      <alignment horizontal="center" vertical="center"/>
    </xf>
    <xf numFmtId="0" fontId="6" fillId="0" borderId="14" xfId="0" applyFont="1" applyBorder="1" applyAlignment="1">
      <alignment horizontal="center" vertical="center" shrinkToFit="1"/>
    </xf>
    <xf numFmtId="185" fontId="32" fillId="0" borderId="22" xfId="33" applyNumberFormat="1" applyFont="1" applyBorder="1" applyAlignment="1">
      <alignment horizontal="center" vertical="center"/>
    </xf>
    <xf numFmtId="186" fontId="32" fillId="0" borderId="22" xfId="33" applyNumberFormat="1" applyFont="1" applyBorder="1" applyAlignment="1">
      <alignment horizontal="left" vertical="center"/>
    </xf>
    <xf numFmtId="0" fontId="52" fillId="0" borderId="39" xfId="33" applyFont="1" applyBorder="1" applyAlignment="1">
      <alignment horizontal="center" vertical="center"/>
    </xf>
    <xf numFmtId="0" fontId="52" fillId="0" borderId="0" xfId="33" applyFont="1" applyAlignment="1">
      <alignment horizontal="center" vertical="center"/>
    </xf>
    <xf numFmtId="0" fontId="6" fillId="0" borderId="37" xfId="13" applyFont="1" applyBorder="1"/>
    <xf numFmtId="0" fontId="6" fillId="0" borderId="41" xfId="13" applyFont="1" applyBorder="1" applyAlignment="1">
      <alignment horizontal="center"/>
    </xf>
    <xf numFmtId="185" fontId="6" fillId="0" borderId="0" xfId="0" applyNumberFormat="1" applyFont="1" applyAlignment="1">
      <alignment horizontal="right"/>
    </xf>
    <xf numFmtId="185" fontId="6" fillId="0" borderId="41" xfId="33" applyNumberFormat="1" applyFont="1" applyBorder="1" applyAlignment="1">
      <alignment horizontal="center"/>
    </xf>
    <xf numFmtId="186" fontId="2" fillId="0" borderId="30" xfId="33" applyNumberFormat="1" applyBorder="1" applyAlignment="1">
      <alignment horizontal="center"/>
    </xf>
    <xf numFmtId="0" fontId="52" fillId="0" borderId="21" xfId="33" applyFont="1" applyBorder="1" applyAlignment="1">
      <alignment horizontal="center" vertical="center"/>
    </xf>
    <xf numFmtId="0" fontId="6" fillId="0" borderId="0" xfId="13" applyFont="1"/>
    <xf numFmtId="0" fontId="6" fillId="0" borderId="18" xfId="13" applyFont="1" applyBorder="1" applyAlignment="1">
      <alignment horizontal="center"/>
    </xf>
    <xf numFmtId="185" fontId="6" fillId="0" borderId="0" xfId="0" applyNumberFormat="1" applyFont="1" applyAlignment="1">
      <alignment horizontal="right" vertical="center"/>
    </xf>
    <xf numFmtId="185" fontId="32" fillId="0" borderId="18" xfId="33" applyNumberFormat="1" applyFont="1" applyBorder="1" applyAlignment="1">
      <alignment horizontal="center" shrinkToFit="1"/>
    </xf>
    <xf numFmtId="186" fontId="2" fillId="0" borderId="13" xfId="33" applyNumberFormat="1" applyBorder="1" applyAlignment="1">
      <alignment horizontal="center"/>
    </xf>
    <xf numFmtId="186" fontId="32" fillId="0" borderId="13" xfId="33" applyNumberFormat="1" applyFont="1" applyBorder="1" applyAlignment="1">
      <alignment horizontal="center" vertical="top"/>
    </xf>
    <xf numFmtId="185" fontId="32" fillId="0" borderId="19" xfId="33" applyNumberFormat="1" applyFont="1" applyBorder="1" applyAlignment="1">
      <alignment horizontal="center" vertical="center" shrinkToFit="1"/>
    </xf>
    <xf numFmtId="186" fontId="32" fillId="0" borderId="20" xfId="33" applyNumberFormat="1" applyFont="1" applyBorder="1" applyAlignment="1">
      <alignment horizontal="center" vertical="center"/>
    </xf>
    <xf numFmtId="0" fontId="52" fillId="0" borderId="36" xfId="33" applyFont="1" applyBorder="1" applyAlignment="1">
      <alignment horizontal="center" vertical="center"/>
    </xf>
    <xf numFmtId="0" fontId="6" fillId="11" borderId="0" xfId="33" applyFont="1" applyFill="1" applyAlignment="1"/>
    <xf numFmtId="0" fontId="6" fillId="0" borderId="0" xfId="33" applyFont="1" applyAlignment="1"/>
    <xf numFmtId="0" fontId="6" fillId="0" borderId="0" xfId="33" applyFont="1" applyAlignment="1">
      <alignment horizontal="distributed"/>
    </xf>
    <xf numFmtId="0" fontId="34" fillId="0" borderId="18" xfId="33" applyFont="1" applyBorder="1" applyAlignment="1">
      <alignment horizontal="right"/>
    </xf>
    <xf numFmtId="185" fontId="6" fillId="0" borderId="0" xfId="33" applyNumberFormat="1" applyFont="1" applyAlignment="1">
      <alignment horizontal="right"/>
    </xf>
    <xf numFmtId="0" fontId="34" fillId="0" borderId="21" xfId="33" applyFont="1" applyBorder="1" applyAlignment="1">
      <alignment horizontal="right"/>
    </xf>
    <xf numFmtId="49" fontId="35" fillId="0" borderId="0" xfId="33" applyNumberFormat="1" applyFont="1" applyAlignment="1"/>
    <xf numFmtId="0" fontId="6" fillId="11" borderId="0" xfId="33" applyFont="1" applyFill="1">
      <alignment vertical="center"/>
    </xf>
    <xf numFmtId="0" fontId="6" fillId="0" borderId="0" xfId="33" applyFont="1">
      <alignment vertical="center"/>
    </xf>
    <xf numFmtId="0" fontId="6" fillId="0" borderId="0" xfId="33" applyFont="1" applyAlignment="1">
      <alignment horizontal="distributed" vertical="center"/>
    </xf>
    <xf numFmtId="0" fontId="34" fillId="0" borderId="18" xfId="33" applyFont="1" applyBorder="1" applyAlignment="1">
      <alignment horizontal="right" vertical="center"/>
    </xf>
    <xf numFmtId="185" fontId="6" fillId="0" borderId="0" xfId="33" applyNumberFormat="1" applyFont="1" applyAlignment="1">
      <alignment horizontal="right" vertical="center"/>
    </xf>
    <xf numFmtId="0" fontId="34" fillId="0" borderId="21" xfId="33" applyFont="1" applyBorder="1" applyAlignment="1">
      <alignment horizontal="right" vertical="center"/>
    </xf>
    <xf numFmtId="49" fontId="35" fillId="0" borderId="0" xfId="33" applyNumberFormat="1" applyFont="1">
      <alignment vertical="center"/>
    </xf>
    <xf numFmtId="49" fontId="6" fillId="0" borderId="0" xfId="13" applyNumberFormat="1" applyFont="1"/>
    <xf numFmtId="49" fontId="6" fillId="0" borderId="18" xfId="13" applyNumberFormat="1" applyFont="1" applyBorder="1" applyAlignment="1">
      <alignment horizontal="center"/>
    </xf>
    <xf numFmtId="0" fontId="6" fillId="11" borderId="0" xfId="13" applyFont="1" applyFill="1"/>
    <xf numFmtId="49" fontId="6" fillId="11" borderId="18" xfId="13" applyNumberFormat="1" applyFont="1" applyFill="1" applyBorder="1" applyAlignment="1">
      <alignment horizontal="center"/>
    </xf>
    <xf numFmtId="185" fontId="6" fillId="11" borderId="0" xfId="0" applyNumberFormat="1" applyFont="1" applyFill="1" applyAlignment="1">
      <alignment horizontal="right"/>
    </xf>
    <xf numFmtId="49" fontId="32" fillId="0" borderId="0" xfId="33" applyNumberFormat="1" applyFont="1" applyAlignment="1"/>
    <xf numFmtId="0" fontId="34" fillId="11" borderId="18" xfId="33" applyFont="1" applyFill="1" applyBorder="1" applyAlignment="1">
      <alignment horizontal="right" vertical="center"/>
    </xf>
    <xf numFmtId="185" fontId="6" fillId="11" borderId="0" xfId="33" applyNumberFormat="1" applyFont="1" applyFill="1" applyAlignment="1">
      <alignment horizontal="right" vertical="center"/>
    </xf>
    <xf numFmtId="0" fontId="2" fillId="0" borderId="0" xfId="33" applyAlignment="1">
      <alignment vertical="center" wrapText="1"/>
    </xf>
    <xf numFmtId="49" fontId="63" fillId="0" borderId="0" xfId="33" applyNumberFormat="1" applyFont="1" applyAlignment="1">
      <alignment horizontal="center" wrapText="1"/>
    </xf>
    <xf numFmtId="0" fontId="6" fillId="22" borderId="0" xfId="13" applyFont="1" applyFill="1"/>
    <xf numFmtId="185" fontId="6" fillId="22" borderId="0" xfId="0" applyNumberFormat="1" applyFont="1" applyFill="1" applyAlignment="1">
      <alignment horizontal="right"/>
    </xf>
    <xf numFmtId="0" fontId="34" fillId="11" borderId="18" xfId="33" applyFont="1" applyFill="1" applyBorder="1" applyAlignment="1">
      <alignment horizontal="right"/>
    </xf>
    <xf numFmtId="185" fontId="6" fillId="11" borderId="0" xfId="33" applyNumberFormat="1" applyFont="1" applyFill="1" applyAlignment="1">
      <alignment horizontal="right"/>
    </xf>
    <xf numFmtId="0" fontId="6" fillId="0" borderId="0" xfId="13" applyFont="1" applyAlignment="1">
      <alignment vertical="top"/>
    </xf>
    <xf numFmtId="49" fontId="6" fillId="0" borderId="0" xfId="0" applyNumberFormat="1" applyFont="1"/>
    <xf numFmtId="0" fontId="34" fillId="0" borderId="0" xfId="33" applyFont="1" applyAlignment="1"/>
    <xf numFmtId="0" fontId="6" fillId="0" borderId="0" xfId="34" applyFont="1"/>
    <xf numFmtId="49" fontId="53" fillId="0" borderId="0" xfId="33" applyNumberFormat="1" applyFont="1">
      <alignment vertical="center"/>
    </xf>
    <xf numFmtId="49" fontId="35" fillId="0" borderId="0" xfId="33" applyNumberFormat="1" applyFont="1" applyAlignment="1">
      <alignment wrapText="1"/>
    </xf>
    <xf numFmtId="0" fontId="6" fillId="0" borderId="12" xfId="13" applyFont="1" applyBorder="1"/>
    <xf numFmtId="49" fontId="6" fillId="0" borderId="19" xfId="13" applyNumberFormat="1" applyFont="1" applyBorder="1" applyAlignment="1">
      <alignment horizontal="center"/>
    </xf>
    <xf numFmtId="185" fontId="6" fillId="0" borderId="12" xfId="0" applyNumberFormat="1" applyFont="1" applyBorder="1" applyAlignment="1">
      <alignment horizontal="right"/>
    </xf>
    <xf numFmtId="0" fontId="6" fillId="0" borderId="0" xfId="0" applyFont="1"/>
    <xf numFmtId="181" fontId="32" fillId="0" borderId="0" xfId="35" applyNumberFormat="1" applyFont="1" applyAlignment="1">
      <alignment vertical="center"/>
    </xf>
    <xf numFmtId="185" fontId="6" fillId="0" borderId="0" xfId="35" applyNumberFormat="1" applyAlignment="1">
      <alignment horizontal="right" vertical="center"/>
    </xf>
    <xf numFmtId="0" fontId="6" fillId="0" borderId="12" xfId="33" applyFont="1" applyBorder="1" applyAlignment="1"/>
    <xf numFmtId="0" fontId="34" fillId="0" borderId="19" xfId="33" applyFont="1" applyBorder="1" applyAlignment="1">
      <alignment horizontal="right"/>
    </xf>
    <xf numFmtId="185" fontId="6" fillId="0" borderId="12" xfId="33" applyNumberFormat="1" applyFont="1" applyBorder="1" applyAlignment="1">
      <alignment horizontal="right"/>
    </xf>
    <xf numFmtId="0" fontId="34" fillId="0" borderId="36" xfId="33" applyFont="1" applyBorder="1" applyAlignment="1">
      <alignment horizontal="right"/>
    </xf>
    <xf numFmtId="0" fontId="32" fillId="0" borderId="12" xfId="33" applyFont="1" applyBorder="1" applyAlignment="1"/>
    <xf numFmtId="185" fontId="32" fillId="0" borderId="0" xfId="33" applyNumberFormat="1" applyFont="1" applyAlignment="1">
      <alignment horizontal="left"/>
    </xf>
    <xf numFmtId="0" fontId="34" fillId="0" borderId="0" xfId="33" applyFont="1" applyAlignment="1">
      <alignment horizontal="right"/>
    </xf>
    <xf numFmtId="0" fontId="32" fillId="0" borderId="0" xfId="33" applyFont="1" applyAlignment="1"/>
    <xf numFmtId="0" fontId="34" fillId="11" borderId="0" xfId="33" applyFont="1" applyFill="1" applyAlignment="1"/>
    <xf numFmtId="0" fontId="9" fillId="0" borderId="18" xfId="0" applyFont="1" applyBorder="1" applyAlignment="1">
      <alignment vertical="center" wrapText="1" shrinkToFit="1"/>
    </xf>
    <xf numFmtId="197" fontId="38" fillId="0" borderId="70" xfId="0" applyNumberFormat="1" applyFont="1" applyBorder="1" applyAlignment="1" applyProtection="1">
      <alignment horizontal="center" vertical="center"/>
      <protection locked="0"/>
    </xf>
    <xf numFmtId="38" fontId="55" fillId="0" borderId="0" xfId="3" applyFont="1" applyAlignment="1">
      <alignment horizontal="left" vertical="top"/>
    </xf>
    <xf numFmtId="185" fontId="85" fillId="0" borderId="0" xfId="0" applyNumberFormat="1" applyFont="1" applyAlignment="1">
      <alignment vertical="center"/>
    </xf>
    <xf numFmtId="38" fontId="55" fillId="0" borderId="0" xfId="3" applyFont="1" applyAlignment="1">
      <alignment horizontal="right" vertical="top"/>
    </xf>
    <xf numFmtId="0" fontId="6" fillId="0" borderId="0" xfId="0" applyFont="1" applyAlignment="1">
      <alignment horizontal="center" vertical="center" shrinkToFit="1"/>
    </xf>
    <xf numFmtId="38" fontId="55" fillId="0" borderId="0" xfId="3" applyFont="1" applyBorder="1" applyAlignment="1">
      <alignment horizontal="right" vertical="top"/>
    </xf>
    <xf numFmtId="38" fontId="57" fillId="0" borderId="0" xfId="3" applyFont="1" applyBorder="1" applyAlignment="1">
      <alignment horizontal="right" vertical="top"/>
    </xf>
    <xf numFmtId="38" fontId="55" fillId="0" borderId="0" xfId="3" applyFont="1" applyBorder="1" applyAlignment="1">
      <alignment horizontal="left" vertical="top"/>
    </xf>
    <xf numFmtId="38" fontId="55" fillId="0" borderId="4" xfId="3" applyFont="1" applyBorder="1" applyAlignment="1">
      <alignment horizontal="left" vertical="top" wrapText="1"/>
    </xf>
    <xf numFmtId="38" fontId="55" fillId="0" borderId="22" xfId="3" applyFont="1" applyBorder="1" applyAlignment="1">
      <alignment horizontal="left" vertical="top" wrapText="1"/>
    </xf>
    <xf numFmtId="38" fontId="55" fillId="0" borderId="36" xfId="3" applyFont="1" applyBorder="1" applyAlignment="1">
      <alignment horizontal="left" vertical="top"/>
    </xf>
    <xf numFmtId="38" fontId="55" fillId="0" borderId="0" xfId="3" applyFont="1" applyBorder="1" applyAlignment="1">
      <alignment horizontal="right" vertical="center"/>
    </xf>
    <xf numFmtId="37" fontId="55" fillId="0" borderId="0" xfId="0" applyNumberFormat="1" applyFont="1" applyAlignment="1">
      <alignment horizontal="right" vertical="center"/>
    </xf>
    <xf numFmtId="39" fontId="55" fillId="0" borderId="0" xfId="0" applyNumberFormat="1" applyFont="1" applyAlignment="1">
      <alignment horizontal="right" vertical="center"/>
    </xf>
    <xf numFmtId="196" fontId="55" fillId="0" borderId="0" xfId="0" applyNumberFormat="1" applyFont="1" applyAlignment="1">
      <alignment horizontal="right" vertical="center"/>
    </xf>
    <xf numFmtId="38" fontId="55" fillId="11" borderId="0" xfId="3" applyFont="1" applyFill="1" applyBorder="1" applyAlignment="1">
      <alignment horizontal="right" vertical="center"/>
    </xf>
    <xf numFmtId="37" fontId="55" fillId="11" borderId="0" xfId="0" applyNumberFormat="1" applyFont="1" applyFill="1" applyAlignment="1">
      <alignment horizontal="right" vertical="center"/>
    </xf>
    <xf numFmtId="37" fontId="55" fillId="0" borderId="0" xfId="0" quotePrefix="1" applyNumberFormat="1" applyFont="1" applyAlignment="1">
      <alignment horizontal="right" vertical="center"/>
    </xf>
    <xf numFmtId="0" fontId="9" fillId="0" borderId="68" xfId="0" applyFont="1" applyBorder="1" applyAlignment="1">
      <alignment horizontal="right" vertical="center"/>
    </xf>
    <xf numFmtId="0" fontId="9" fillId="0" borderId="14" xfId="0" applyFont="1" applyBorder="1" applyAlignment="1">
      <alignment horizontal="center" vertical="center"/>
    </xf>
    <xf numFmtId="183" fontId="38" fillId="19" borderId="14" xfId="0" applyNumberFormat="1" applyFont="1" applyFill="1" applyBorder="1" applyAlignment="1">
      <alignment horizontal="center" vertical="center"/>
    </xf>
    <xf numFmtId="197" fontId="38" fillId="19" borderId="14" xfId="0" applyNumberFormat="1" applyFont="1" applyFill="1" applyBorder="1" applyAlignment="1">
      <alignment horizontal="center" vertical="center"/>
    </xf>
    <xf numFmtId="197" fontId="38" fillId="19" borderId="30" xfId="0" applyNumberFormat="1" applyFont="1" applyFill="1" applyBorder="1" applyAlignment="1">
      <alignment horizontal="center" vertical="center"/>
    </xf>
    <xf numFmtId="191" fontId="9" fillId="0" borderId="0" xfId="0" applyNumberFormat="1" applyFont="1" applyAlignment="1">
      <alignment horizontal="center"/>
    </xf>
    <xf numFmtId="0" fontId="0" fillId="0" borderId="23" xfId="0" applyBorder="1" applyAlignment="1">
      <alignment vertical="center"/>
    </xf>
    <xf numFmtId="0" fontId="45" fillId="0" borderId="1" xfId="0" applyFont="1" applyBorder="1" applyAlignment="1">
      <alignment vertical="center" wrapText="1" shrinkToFit="1"/>
    </xf>
    <xf numFmtId="0" fontId="45" fillId="0" borderId="0" xfId="0" applyFont="1" applyAlignment="1">
      <alignment vertical="center" wrapText="1" shrinkToFit="1"/>
    </xf>
    <xf numFmtId="0" fontId="45" fillId="0" borderId="17" xfId="0" applyFont="1" applyBorder="1" applyAlignment="1">
      <alignment vertical="center" wrapText="1" shrinkToFit="1"/>
    </xf>
    <xf numFmtId="0" fontId="45" fillId="0" borderId="10" xfId="0" applyFont="1" applyBorder="1" applyAlignment="1">
      <alignment vertical="center" wrapText="1" shrinkToFit="1"/>
    </xf>
    <xf numFmtId="0" fontId="45" fillId="0" borderId="23" xfId="0" applyFont="1" applyBorder="1" applyAlignment="1">
      <alignment vertical="center" wrapText="1" shrinkToFit="1"/>
    </xf>
    <xf numFmtId="0" fontId="45" fillId="0" borderId="24" xfId="0" applyFont="1" applyBorder="1" applyAlignment="1">
      <alignment vertical="center" wrapText="1" shrinkToFit="1"/>
    </xf>
    <xf numFmtId="38" fontId="14" fillId="19" borderId="40" xfId="3" applyFont="1" applyFill="1" applyBorder="1" applyAlignment="1" applyProtection="1">
      <alignment vertical="center" shrinkToFit="1"/>
    </xf>
    <xf numFmtId="38" fontId="14" fillId="19" borderId="69" xfId="3" applyFont="1" applyFill="1" applyBorder="1" applyAlignment="1" applyProtection="1">
      <alignment vertical="center" shrinkToFit="1"/>
    </xf>
    <xf numFmtId="0" fontId="10" fillId="19" borderId="44" xfId="0" applyFont="1" applyFill="1" applyBorder="1" applyAlignment="1">
      <alignment horizontal="left" vertical="center" shrinkToFit="1"/>
    </xf>
    <xf numFmtId="0" fontId="10" fillId="19" borderId="53" xfId="0" applyFont="1" applyFill="1" applyBorder="1" applyAlignment="1">
      <alignment horizontal="left" vertical="center" shrinkToFit="1"/>
    </xf>
    <xf numFmtId="0" fontId="9" fillId="11" borderId="14" xfId="0" applyFont="1" applyFill="1" applyBorder="1" applyAlignment="1">
      <alignment horizontal="center" vertical="center" wrapText="1"/>
    </xf>
    <xf numFmtId="0" fontId="9" fillId="16" borderId="55" xfId="0" applyFont="1" applyFill="1" applyBorder="1" applyAlignment="1">
      <alignment horizontal="center" vertical="center"/>
    </xf>
    <xf numFmtId="0" fontId="9" fillId="16" borderId="64" xfId="0" applyFont="1" applyFill="1" applyBorder="1" applyAlignment="1">
      <alignment horizontal="center" vertical="center"/>
    </xf>
    <xf numFmtId="38" fontId="51" fillId="16" borderId="58" xfId="3" applyFont="1" applyFill="1" applyBorder="1" applyAlignment="1" applyProtection="1">
      <alignment horizontal="center" vertical="center" wrapText="1"/>
    </xf>
    <xf numFmtId="38" fontId="51" fillId="16" borderId="59" xfId="3" applyFont="1" applyFill="1" applyBorder="1" applyAlignment="1" applyProtection="1">
      <alignment horizontal="center" vertical="center" wrapText="1"/>
    </xf>
    <xf numFmtId="38" fontId="51" fillId="16" borderId="60" xfId="3" applyFont="1" applyFill="1" applyBorder="1" applyAlignment="1" applyProtection="1">
      <alignment horizontal="center" vertical="center" wrapText="1"/>
    </xf>
    <xf numFmtId="38" fontId="51" fillId="16" borderId="61" xfId="3" applyFont="1" applyFill="1" applyBorder="1" applyAlignment="1" applyProtection="1">
      <alignment horizontal="center" vertical="center" wrapText="1"/>
    </xf>
    <xf numFmtId="38" fontId="51" fillId="16" borderId="62" xfId="3" applyFont="1" applyFill="1" applyBorder="1" applyAlignment="1" applyProtection="1">
      <alignment horizontal="center" vertical="center" wrapText="1"/>
    </xf>
    <xf numFmtId="38" fontId="51" fillId="16" borderId="63" xfId="3" applyFont="1" applyFill="1" applyBorder="1" applyAlignment="1" applyProtection="1">
      <alignment horizontal="center" vertical="center" wrapText="1"/>
    </xf>
    <xf numFmtId="176" fontId="9" fillId="11" borderId="0" xfId="0" applyNumberFormat="1" applyFont="1" applyFill="1" applyAlignment="1">
      <alignment horizont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0" xfId="0" applyFont="1" applyAlignment="1">
      <alignment horizontal="center"/>
    </xf>
    <xf numFmtId="0" fontId="10" fillId="19" borderId="50" xfId="0" applyFont="1" applyFill="1" applyBorder="1" applyAlignment="1">
      <alignment horizontal="center" vertical="center"/>
    </xf>
    <xf numFmtId="0" fontId="10" fillId="19" borderId="4" xfId="0" applyFont="1" applyFill="1" applyBorder="1" applyAlignment="1">
      <alignment horizontal="center" vertical="center"/>
    </xf>
    <xf numFmtId="0" fontId="10" fillId="19" borderId="51" xfId="0" applyFont="1" applyFill="1" applyBorder="1" applyAlignment="1">
      <alignment horizontal="center" vertical="center"/>
    </xf>
    <xf numFmtId="0" fontId="0" fillId="19" borderId="52" xfId="0" applyFill="1" applyBorder="1" applyAlignment="1">
      <alignment vertical="center"/>
    </xf>
    <xf numFmtId="0" fontId="0" fillId="19" borderId="37" xfId="0" applyFill="1" applyBorder="1" applyAlignment="1">
      <alignment vertical="center"/>
    </xf>
    <xf numFmtId="0" fontId="0" fillId="19" borderId="41" xfId="0" applyFill="1" applyBorder="1" applyAlignment="1">
      <alignment vertical="center"/>
    </xf>
    <xf numFmtId="0" fontId="10" fillId="19" borderId="39" xfId="0" applyFont="1" applyFill="1" applyBorder="1" applyAlignment="1">
      <alignment vertical="center"/>
    </xf>
    <xf numFmtId="0" fontId="10" fillId="19" borderId="37" xfId="0" applyFont="1" applyFill="1" applyBorder="1" applyAlignment="1">
      <alignment vertical="center"/>
    </xf>
    <xf numFmtId="38" fontId="10" fillId="19" borderId="2" xfId="0" applyNumberFormat="1" applyFont="1" applyFill="1" applyBorder="1" applyAlignment="1">
      <alignment vertical="center" shrinkToFit="1"/>
    </xf>
    <xf numFmtId="38" fontId="10" fillId="19" borderId="33" xfId="0" applyNumberFormat="1" applyFont="1" applyFill="1" applyBorder="1" applyAlignment="1">
      <alignment vertical="center" shrinkToFit="1"/>
    </xf>
    <xf numFmtId="0" fontId="9" fillId="16" borderId="57" xfId="0" applyFont="1" applyFill="1" applyBorder="1" applyAlignment="1">
      <alignment horizontal="center" vertical="center"/>
    </xf>
    <xf numFmtId="0" fontId="9" fillId="0" borderId="15" xfId="0" applyFont="1" applyBorder="1" applyAlignment="1">
      <alignment vertical="center" wrapText="1" shrinkToFit="1"/>
    </xf>
    <xf numFmtId="0" fontId="9" fillId="0" borderId="9" xfId="0" applyFont="1" applyBorder="1" applyAlignment="1">
      <alignment vertical="center" wrapText="1" shrinkToFit="1"/>
    </xf>
    <xf numFmtId="0" fontId="9" fillId="0" borderId="16" xfId="0" applyFont="1" applyBorder="1" applyAlignment="1">
      <alignment vertical="center" wrapText="1" shrinkToFit="1"/>
    </xf>
    <xf numFmtId="0" fontId="9" fillId="0" borderId="1" xfId="0" applyFont="1" applyBorder="1" applyAlignment="1">
      <alignment vertical="center" wrapText="1" shrinkToFit="1"/>
    </xf>
    <xf numFmtId="0" fontId="9" fillId="0" borderId="0" xfId="0" applyFont="1" applyAlignment="1">
      <alignment vertical="center" wrapText="1" shrinkToFit="1"/>
    </xf>
    <xf numFmtId="0" fontId="9" fillId="0" borderId="17" xfId="0" applyFont="1" applyBorder="1" applyAlignment="1">
      <alignment vertical="center" wrapText="1" shrinkToFit="1"/>
    </xf>
    <xf numFmtId="38" fontId="14" fillId="19" borderId="2" xfId="3" applyFont="1" applyFill="1" applyBorder="1" applyAlignment="1" applyProtection="1">
      <alignment vertical="center" shrinkToFit="1"/>
    </xf>
    <xf numFmtId="38" fontId="14" fillId="19" borderId="26" xfId="3" applyFont="1" applyFill="1" applyBorder="1" applyAlignment="1" applyProtection="1">
      <alignment vertical="center" shrinkToFit="1"/>
    </xf>
    <xf numFmtId="0" fontId="9" fillId="0" borderId="40" xfId="0" applyFont="1" applyBorder="1" applyAlignment="1">
      <alignment vertical="center"/>
    </xf>
    <xf numFmtId="0" fontId="9" fillId="0" borderId="42" xfId="0" applyFont="1" applyBorder="1" applyAlignment="1">
      <alignment vertical="center"/>
    </xf>
    <xf numFmtId="0" fontId="45" fillId="0" borderId="40" xfId="0" applyFont="1" applyBorder="1" applyAlignment="1">
      <alignment vertical="center"/>
    </xf>
    <xf numFmtId="0" fontId="45" fillId="0" borderId="42" xfId="0" applyFont="1" applyBorder="1" applyAlignment="1">
      <alignment vertical="center"/>
    </xf>
    <xf numFmtId="0" fontId="9" fillId="0" borderId="69" xfId="0" applyFont="1" applyBorder="1" applyAlignment="1">
      <alignment vertical="center"/>
    </xf>
    <xf numFmtId="0" fontId="9" fillId="0" borderId="12" xfId="0" applyFont="1" applyBorder="1" applyAlignment="1">
      <alignment horizontal="center"/>
    </xf>
    <xf numFmtId="0" fontId="46" fillId="0" borderId="0" xfId="0" applyFont="1" applyAlignment="1">
      <alignment horizontal="left" vertical="center" wrapText="1"/>
    </xf>
    <xf numFmtId="0" fontId="46" fillId="0" borderId="0" xfId="0" applyFont="1" applyAlignment="1">
      <alignment vertical="center" wrapText="1"/>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37" fillId="0" borderId="30" xfId="0" applyFont="1" applyBorder="1" applyAlignment="1">
      <alignment horizontal="center" vertical="center" wrapText="1"/>
    </xf>
    <xf numFmtId="0" fontId="37" fillId="0" borderId="20" xfId="0" applyFont="1" applyBorder="1" applyAlignment="1">
      <alignment horizontal="center" vertical="center"/>
    </xf>
    <xf numFmtId="0" fontId="9" fillId="0" borderId="37" xfId="0" applyFont="1" applyBorder="1" applyAlignment="1">
      <alignment horizontal="center" vertical="center"/>
    </xf>
    <xf numFmtId="0" fontId="9" fillId="0" borderId="12" xfId="0" applyFont="1" applyBorder="1" applyAlignment="1">
      <alignment horizontal="center" vertical="center"/>
    </xf>
    <xf numFmtId="0" fontId="40" fillId="11" borderId="30" xfId="0" applyFont="1" applyFill="1" applyBorder="1" applyAlignment="1">
      <alignment horizontal="center" vertical="center" wrapText="1"/>
    </xf>
    <xf numFmtId="0" fontId="40" fillId="11" borderId="20"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11" borderId="14" xfId="0" applyFont="1" applyFill="1" applyBorder="1" applyAlignment="1">
      <alignment vertical="center" wrapText="1"/>
    </xf>
    <xf numFmtId="38" fontId="9" fillId="17" borderId="14" xfId="3" applyFont="1" applyFill="1" applyBorder="1" applyAlignment="1" applyProtection="1">
      <alignment horizontal="center" vertical="center" wrapText="1"/>
    </xf>
    <xf numFmtId="38" fontId="9" fillId="11" borderId="30" xfId="3" applyFont="1" applyFill="1" applyBorder="1" applyAlignment="1" applyProtection="1">
      <alignment horizontal="center" vertical="center" wrapText="1"/>
    </xf>
    <xf numFmtId="38" fontId="9" fillId="11" borderId="20" xfId="3" applyFont="1" applyFill="1" applyBorder="1" applyAlignment="1" applyProtection="1">
      <alignment horizontal="center" vertical="center" wrapText="1"/>
    </xf>
    <xf numFmtId="0" fontId="10" fillId="0" borderId="0" xfId="0" applyFont="1" applyAlignment="1">
      <alignment vertical="center" wrapText="1"/>
    </xf>
    <xf numFmtId="0" fontId="9" fillId="8" borderId="14"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10" borderId="14" xfId="0" applyFont="1" applyFill="1" applyBorder="1" applyAlignment="1">
      <alignment horizontal="center" vertical="center" shrinkToFit="1"/>
    </xf>
    <xf numFmtId="0" fontId="9" fillId="11" borderId="14" xfId="0" applyFont="1" applyFill="1" applyBorder="1" applyAlignment="1">
      <alignment horizontal="center" vertical="center"/>
    </xf>
    <xf numFmtId="0" fontId="9" fillId="11" borderId="30" xfId="0" applyFont="1" applyFill="1" applyBorder="1" applyAlignment="1">
      <alignment horizontal="center" vertical="center"/>
    </xf>
    <xf numFmtId="0" fontId="9" fillId="11" borderId="20" xfId="0" applyFont="1" applyFill="1" applyBorder="1" applyAlignment="1">
      <alignment horizontal="center" vertical="center"/>
    </xf>
    <xf numFmtId="38" fontId="9" fillId="11" borderId="14" xfId="3" applyFont="1" applyFill="1" applyBorder="1" applyAlignment="1" applyProtection="1">
      <alignment horizontal="center" vertical="center" wrapText="1"/>
    </xf>
    <xf numFmtId="38" fontId="9" fillId="11" borderId="14" xfId="3" applyFont="1" applyFill="1" applyBorder="1" applyAlignment="1" applyProtection="1">
      <alignment vertical="center" wrapText="1"/>
    </xf>
    <xf numFmtId="0" fontId="9" fillId="11" borderId="30" xfId="0" applyFont="1" applyFill="1" applyBorder="1" applyAlignment="1">
      <alignment horizontal="center" vertical="center" wrapText="1"/>
    </xf>
    <xf numFmtId="0" fontId="9" fillId="11" borderId="20" xfId="0" applyFont="1" applyFill="1" applyBorder="1" applyAlignment="1">
      <alignment horizontal="center" vertical="center" wrapText="1"/>
    </xf>
    <xf numFmtId="0" fontId="50" fillId="9" borderId="1" xfId="10" applyFont="1" applyFill="1" applyBorder="1" applyAlignment="1">
      <alignment vertical="top" wrapText="1"/>
    </xf>
    <xf numFmtId="0" fontId="50" fillId="9" borderId="0" xfId="10" applyFont="1" applyFill="1" applyAlignment="1">
      <alignment vertical="top" wrapText="1"/>
    </xf>
    <xf numFmtId="0" fontId="50" fillId="9" borderId="17" xfId="10" applyFont="1" applyFill="1" applyBorder="1" applyAlignment="1">
      <alignment vertical="top" wrapText="1"/>
    </xf>
    <xf numFmtId="0" fontId="15" fillId="9" borderId="1" xfId="10" applyFont="1" applyFill="1" applyBorder="1" applyAlignment="1">
      <alignment horizontal="center" vertical="center"/>
    </xf>
    <xf numFmtId="0" fontId="15" fillId="9" borderId="0" xfId="10" applyFont="1" applyFill="1" applyAlignment="1">
      <alignment horizontal="center" vertical="center"/>
    </xf>
    <xf numFmtId="0" fontId="15" fillId="9" borderId="17" xfId="10" applyFont="1" applyFill="1" applyBorder="1" applyAlignment="1">
      <alignment horizontal="center" vertical="center"/>
    </xf>
    <xf numFmtId="0" fontId="38" fillId="9" borderId="1" xfId="10" applyFont="1" applyFill="1" applyBorder="1" applyAlignment="1">
      <alignment horizontal="center" vertical="center"/>
    </xf>
    <xf numFmtId="0" fontId="38" fillId="9" borderId="0" xfId="10" applyFont="1" applyFill="1" applyAlignment="1">
      <alignment horizontal="center" vertical="center"/>
    </xf>
    <xf numFmtId="0" fontId="38" fillId="9" borderId="17" xfId="10" applyFont="1" applyFill="1" applyBorder="1" applyAlignment="1">
      <alignment horizontal="center" vertical="center"/>
    </xf>
    <xf numFmtId="0" fontId="41" fillId="9" borderId="1" xfId="10" applyFont="1" applyFill="1" applyBorder="1" applyAlignment="1">
      <alignment vertical="center" wrapText="1"/>
    </xf>
    <xf numFmtId="0" fontId="41" fillId="9" borderId="0" xfId="10" applyFont="1" applyFill="1" applyAlignment="1">
      <alignment vertical="center" wrapText="1"/>
    </xf>
    <xf numFmtId="0" fontId="41" fillId="9" borderId="17" xfId="10" applyFont="1" applyFill="1" applyBorder="1" applyAlignment="1">
      <alignment vertical="center" wrapText="1"/>
    </xf>
    <xf numFmtId="38" fontId="11" fillId="10" borderId="48" xfId="0" applyNumberFormat="1" applyFont="1" applyFill="1" applyBorder="1" applyAlignment="1">
      <alignment horizontal="right" vertical="center" shrinkToFit="1"/>
    </xf>
    <xf numFmtId="0" fontId="11" fillId="10" borderId="49" xfId="0" applyFont="1" applyFill="1" applyBorder="1" applyAlignment="1">
      <alignment horizontal="right" vertical="center"/>
    </xf>
    <xf numFmtId="0" fontId="9" fillId="2" borderId="0" xfId="0" applyFont="1" applyFill="1" applyAlignment="1">
      <alignment vertical="top" wrapText="1"/>
    </xf>
    <xf numFmtId="0" fontId="10" fillId="17" borderId="50" xfId="0" applyFont="1" applyFill="1" applyBorder="1" applyAlignment="1">
      <alignment horizontal="center" vertical="center"/>
    </xf>
    <xf numFmtId="0" fontId="10" fillId="17" borderId="4" xfId="0" applyFont="1" applyFill="1" applyBorder="1" applyAlignment="1">
      <alignment horizontal="center" vertical="center"/>
    </xf>
    <xf numFmtId="0" fontId="10" fillId="17" borderId="51" xfId="0" applyFont="1" applyFill="1" applyBorder="1" applyAlignment="1">
      <alignment horizontal="center" vertical="center"/>
    </xf>
    <xf numFmtId="0" fontId="10" fillId="11" borderId="52" xfId="0" applyFont="1" applyFill="1" applyBorder="1" applyAlignment="1">
      <alignment vertical="center"/>
    </xf>
    <xf numFmtId="0" fontId="10" fillId="11" borderId="37" xfId="0" applyFont="1" applyFill="1" applyBorder="1" applyAlignment="1">
      <alignment vertical="center"/>
    </xf>
    <xf numFmtId="0" fontId="10" fillId="11" borderId="41" xfId="0" applyFont="1" applyFill="1" applyBorder="1" applyAlignment="1">
      <alignment vertical="center"/>
    </xf>
    <xf numFmtId="0" fontId="10" fillId="4" borderId="39" xfId="0" applyFont="1" applyFill="1" applyBorder="1" applyAlignment="1">
      <alignment vertical="center"/>
    </xf>
    <xf numFmtId="0" fontId="10" fillId="4" borderId="41" xfId="0" applyFont="1" applyFill="1" applyBorder="1" applyAlignment="1">
      <alignment vertical="center"/>
    </xf>
    <xf numFmtId="0" fontId="10" fillId="5" borderId="15" xfId="0" applyFont="1" applyFill="1" applyBorder="1" applyAlignment="1">
      <alignment horizontal="center" vertical="center" shrinkToFit="1"/>
    </xf>
    <xf numFmtId="0" fontId="10" fillId="5" borderId="9" xfId="0" applyFont="1" applyFill="1" applyBorder="1" applyAlignment="1">
      <alignment horizontal="center" vertical="center" shrinkToFit="1"/>
    </xf>
    <xf numFmtId="179" fontId="10" fillId="5" borderId="34" xfId="0" applyNumberFormat="1" applyFont="1" applyFill="1" applyBorder="1" applyAlignment="1">
      <alignment horizontal="center" vertical="center" shrinkToFit="1"/>
    </xf>
    <xf numFmtId="179" fontId="10" fillId="5" borderId="33" xfId="0" applyNumberFormat="1" applyFont="1" applyFill="1" applyBorder="1" applyAlignment="1">
      <alignment horizontal="center" vertical="center" shrinkToFit="1"/>
    </xf>
    <xf numFmtId="0" fontId="9" fillId="2" borderId="0" xfId="0" applyFont="1" applyFill="1" applyAlignment="1">
      <alignment vertical="center" wrapText="1"/>
    </xf>
    <xf numFmtId="38" fontId="9" fillId="2" borderId="0" xfId="0" applyNumberFormat="1" applyFont="1" applyFill="1" applyAlignment="1">
      <alignment wrapText="1"/>
    </xf>
    <xf numFmtId="176" fontId="9" fillId="0" borderId="40" xfId="0" applyNumberFormat="1" applyFont="1" applyBorder="1" applyAlignment="1">
      <alignment horizontal="center" vertical="center"/>
    </xf>
    <xf numFmtId="176" fontId="9" fillId="0" borderId="42" xfId="0" applyNumberFormat="1" applyFont="1" applyBorder="1" applyAlignment="1">
      <alignment horizontal="center" vertical="center"/>
    </xf>
    <xf numFmtId="0" fontId="37" fillId="0" borderId="41" xfId="0" applyFont="1" applyBorder="1" applyAlignment="1">
      <alignment horizontal="center" vertical="center"/>
    </xf>
    <xf numFmtId="0" fontId="37" fillId="0" borderId="19" xfId="0" applyFont="1" applyBorder="1" applyAlignment="1">
      <alignment horizontal="center" vertical="center"/>
    </xf>
    <xf numFmtId="0" fontId="37" fillId="12" borderId="30" xfId="0" applyFont="1" applyFill="1" applyBorder="1" applyAlignment="1">
      <alignment horizontal="center" vertical="center" wrapText="1"/>
    </xf>
    <xf numFmtId="0" fontId="37" fillId="12" borderId="20" xfId="0" applyFont="1" applyFill="1" applyBorder="1" applyAlignment="1">
      <alignment horizontal="center" vertical="center" wrapText="1"/>
    </xf>
    <xf numFmtId="0" fontId="37" fillId="10" borderId="40" xfId="0" applyFont="1" applyFill="1" applyBorder="1" applyAlignment="1">
      <alignment horizontal="center" vertical="center" shrinkToFit="1"/>
    </xf>
    <xf numFmtId="0" fontId="37" fillId="10" borderId="22" xfId="0" applyFont="1" applyFill="1" applyBorder="1" applyAlignment="1">
      <alignment horizontal="center" vertical="center" shrinkToFit="1"/>
    </xf>
    <xf numFmtId="0" fontId="37" fillId="10" borderId="42" xfId="0" applyFont="1" applyFill="1" applyBorder="1" applyAlignment="1">
      <alignment horizontal="center" vertical="center" shrinkToFit="1"/>
    </xf>
    <xf numFmtId="38" fontId="37" fillId="12" borderId="30" xfId="3" applyFont="1" applyFill="1" applyBorder="1" applyAlignment="1">
      <alignment horizontal="center" vertical="center" wrapText="1"/>
    </xf>
    <xf numFmtId="38" fontId="37" fillId="12" borderId="20" xfId="3" applyFont="1" applyFill="1" applyBorder="1" applyAlignment="1">
      <alignment horizontal="center" vertical="center" wrapText="1"/>
    </xf>
    <xf numFmtId="0" fontId="37" fillId="8" borderId="14" xfId="0" applyFont="1" applyFill="1" applyBorder="1" applyAlignment="1">
      <alignment horizontal="center" vertical="center" wrapText="1"/>
    </xf>
    <xf numFmtId="0" fontId="37" fillId="9" borderId="14" xfId="0" applyFont="1" applyFill="1" applyBorder="1" applyAlignment="1">
      <alignment horizontal="center" vertical="center" wrapText="1"/>
    </xf>
    <xf numFmtId="0" fontId="0" fillId="8" borderId="15" xfId="19" applyFont="1" applyFill="1" applyBorder="1" applyAlignment="1">
      <alignment horizontal="center" vertical="center"/>
    </xf>
    <xf numFmtId="0" fontId="7" fillId="8" borderId="9" xfId="19" applyFill="1" applyBorder="1" applyAlignment="1">
      <alignment horizontal="center" vertical="center"/>
    </xf>
    <xf numFmtId="0" fontId="0" fillId="7" borderId="15" xfId="19" applyFont="1" applyFill="1" applyBorder="1" applyAlignment="1">
      <alignment horizontal="center" vertical="center"/>
    </xf>
    <xf numFmtId="0" fontId="7" fillId="7" borderId="9" xfId="19" applyFill="1" applyBorder="1" applyAlignment="1">
      <alignment horizontal="center" vertical="center"/>
    </xf>
    <xf numFmtId="0" fontId="7" fillId="7" borderId="10" xfId="19" applyFill="1" applyBorder="1" applyAlignment="1">
      <alignment horizontal="center" vertical="center"/>
    </xf>
    <xf numFmtId="0" fontId="7" fillId="7" borderId="23" xfId="19" applyFill="1" applyBorder="1" applyAlignment="1">
      <alignment horizontal="center" vertical="center"/>
    </xf>
    <xf numFmtId="38" fontId="7" fillId="7" borderId="9" xfId="19" applyNumberFormat="1" applyFill="1" applyBorder="1" applyAlignment="1">
      <alignment horizontal="right" vertical="center"/>
    </xf>
    <xf numFmtId="38" fontId="7" fillId="7" borderId="23" xfId="19" applyNumberFormat="1" applyFill="1" applyBorder="1" applyAlignment="1">
      <alignment horizontal="right" vertical="center"/>
    </xf>
    <xf numFmtId="38" fontId="10" fillId="7" borderId="9" xfId="3" applyFont="1" applyFill="1" applyBorder="1" applyAlignment="1">
      <alignment horizontal="center" vertical="center"/>
    </xf>
    <xf numFmtId="38" fontId="10" fillId="7" borderId="23" xfId="3" applyFont="1" applyFill="1" applyBorder="1" applyAlignment="1">
      <alignment horizontal="center" vertical="center"/>
    </xf>
    <xf numFmtId="0" fontId="0" fillId="10" borderId="50" xfId="19" applyFont="1" applyFill="1" applyBorder="1" applyAlignment="1">
      <alignment horizontal="center" vertical="center" shrinkToFit="1"/>
    </xf>
    <xf numFmtId="0" fontId="7" fillId="10" borderId="53" xfId="19" applyFill="1" applyBorder="1" applyAlignment="1">
      <alignment horizontal="center" vertical="center" shrinkToFit="1"/>
    </xf>
    <xf numFmtId="0" fontId="0" fillId="17" borderId="15" xfId="19" applyFont="1" applyFill="1" applyBorder="1" applyAlignment="1">
      <alignment horizontal="center" vertical="center" wrapText="1"/>
    </xf>
    <xf numFmtId="0" fontId="7" fillId="17" borderId="9" xfId="19" applyFill="1" applyBorder="1" applyAlignment="1">
      <alignment horizontal="center" vertical="center" wrapText="1"/>
    </xf>
    <xf numFmtId="0" fontId="7" fillId="17" borderId="10" xfId="19" applyFill="1" applyBorder="1" applyAlignment="1">
      <alignment horizontal="center" vertical="center" wrapText="1"/>
    </xf>
    <xf numFmtId="0" fontId="7" fillId="17" borderId="23" xfId="19" applyFill="1" applyBorder="1" applyAlignment="1">
      <alignment horizontal="center" vertical="center" wrapText="1"/>
    </xf>
    <xf numFmtId="0" fontId="17" fillId="0" borderId="9" xfId="19" applyFont="1" applyBorder="1">
      <alignment vertical="center"/>
    </xf>
    <xf numFmtId="0" fontId="17" fillId="0" borderId="0" xfId="19" applyFont="1">
      <alignment vertical="center"/>
    </xf>
    <xf numFmtId="0" fontId="38" fillId="0" borderId="0" xfId="19" applyFont="1">
      <alignment vertical="center"/>
    </xf>
    <xf numFmtId="0" fontId="0" fillId="17" borderId="15" xfId="19" applyFont="1" applyFill="1" applyBorder="1" applyAlignment="1">
      <alignment horizontal="center" vertical="center" shrinkToFit="1"/>
    </xf>
    <xf numFmtId="0" fontId="7" fillId="17" borderId="10" xfId="19" applyFill="1" applyBorder="1" applyAlignment="1">
      <alignment horizontal="center" vertical="center" shrinkToFit="1"/>
    </xf>
    <xf numFmtId="38" fontId="7" fillId="17" borderId="9" xfId="19" applyNumberFormat="1" applyFill="1" applyBorder="1" applyAlignment="1">
      <alignment horizontal="right" vertical="center"/>
    </xf>
    <xf numFmtId="38" fontId="7" fillId="17" borderId="23" xfId="19" applyNumberFormat="1" applyFill="1" applyBorder="1" applyAlignment="1">
      <alignment horizontal="right" vertical="center"/>
    </xf>
    <xf numFmtId="38" fontId="10" fillId="17" borderId="16" xfId="3" applyFont="1" applyFill="1" applyBorder="1" applyAlignment="1">
      <alignment horizontal="center" vertical="center"/>
    </xf>
    <xf numFmtId="38" fontId="10" fillId="17" borderId="24" xfId="3" applyFont="1" applyFill="1" applyBorder="1" applyAlignment="1">
      <alignment horizontal="center" vertical="center"/>
    </xf>
    <xf numFmtId="0" fontId="0" fillId="9" borderId="2" xfId="19" applyFont="1" applyFill="1" applyBorder="1" applyAlignment="1">
      <alignment horizontal="center" vertical="center" shrinkToFit="1"/>
    </xf>
    <xf numFmtId="0" fontId="7" fillId="9" borderId="33" xfId="19" applyFill="1" applyBorder="1" applyAlignment="1">
      <alignment horizontal="center" vertical="center" shrinkToFit="1"/>
    </xf>
    <xf numFmtId="0" fontId="0" fillId="10" borderId="5" xfId="19" applyFont="1" applyFill="1" applyBorder="1" applyAlignment="1">
      <alignment horizontal="center" vertical="center"/>
    </xf>
    <xf numFmtId="0" fontId="7" fillId="10" borderId="7" xfId="19" applyFill="1" applyBorder="1" applyAlignment="1">
      <alignment horizontal="center" vertical="center"/>
    </xf>
    <xf numFmtId="0" fontId="19" fillId="0" borderId="0" xfId="19" applyFont="1" applyAlignment="1">
      <alignment horizontal="center" vertical="center"/>
    </xf>
    <xf numFmtId="0" fontId="19" fillId="0" borderId="23" xfId="19" applyFont="1" applyBorder="1" applyAlignment="1">
      <alignment horizontal="center" vertical="center"/>
    </xf>
    <xf numFmtId="0" fontId="0" fillId="0" borderId="15" xfId="19" applyFont="1" applyBorder="1" applyAlignment="1">
      <alignment horizontal="center" vertical="center"/>
    </xf>
    <xf numFmtId="0" fontId="7" fillId="0" borderId="10" xfId="19" applyBorder="1" applyAlignment="1">
      <alignment horizontal="center" vertical="center"/>
    </xf>
    <xf numFmtId="38" fontId="7" fillId="0" borderId="9" xfId="19" applyNumberFormat="1" applyBorder="1" applyAlignment="1">
      <alignment horizontal="right" vertical="center"/>
    </xf>
    <xf numFmtId="38" fontId="7" fillId="0" borderId="23" xfId="19" applyNumberFormat="1" applyBorder="1" applyAlignment="1">
      <alignment horizontal="right" vertical="center"/>
    </xf>
    <xf numFmtId="38" fontId="10" fillId="0" borderId="16" xfId="3" applyFont="1" applyFill="1" applyBorder="1" applyAlignment="1">
      <alignment horizontal="left" vertical="center"/>
    </xf>
    <xf numFmtId="38" fontId="10" fillId="0" borderId="24" xfId="3" applyFont="1" applyFill="1" applyBorder="1" applyAlignment="1">
      <alignment horizontal="left" vertical="center"/>
    </xf>
    <xf numFmtId="0" fontId="22" fillId="0" borderId="9" xfId="19" applyFont="1" applyBorder="1" applyAlignment="1">
      <alignment horizontal="left" vertical="center"/>
    </xf>
    <xf numFmtId="0" fontId="22" fillId="0" borderId="23" xfId="19" applyFont="1" applyBorder="1" applyAlignment="1">
      <alignment horizontal="left" vertical="center"/>
    </xf>
    <xf numFmtId="0" fontId="10" fillId="0" borderId="15" xfId="19" applyFont="1" applyBorder="1" applyAlignment="1">
      <alignment horizontal="center" vertical="center"/>
    </xf>
    <xf numFmtId="0" fontId="10" fillId="0" borderId="10" xfId="19" applyFont="1" applyBorder="1" applyAlignment="1">
      <alignment horizontal="center" vertical="center"/>
    </xf>
    <xf numFmtId="38" fontId="10" fillId="0" borderId="16" xfId="19" applyNumberFormat="1" applyFont="1" applyBorder="1" applyAlignment="1">
      <alignment horizontal="center" vertical="center"/>
    </xf>
    <xf numFmtId="38" fontId="10" fillId="0" borderId="24" xfId="19" applyNumberFormat="1" applyFont="1" applyBorder="1" applyAlignment="1">
      <alignment horizontal="center" vertical="center"/>
    </xf>
    <xf numFmtId="0" fontId="10" fillId="0" borderId="9" xfId="19" applyFont="1" applyBorder="1">
      <alignment vertical="center"/>
    </xf>
    <xf numFmtId="0" fontId="10" fillId="0" borderId="23" xfId="19" applyFont="1" applyBorder="1">
      <alignment vertical="center"/>
    </xf>
    <xf numFmtId="38" fontId="7" fillId="17" borderId="9" xfId="19" applyNumberFormat="1" applyFill="1" applyBorder="1" applyAlignment="1">
      <alignment horizontal="right" vertical="center" shrinkToFit="1"/>
    </xf>
    <xf numFmtId="38" fontId="7" fillId="17" borderId="23" xfId="19" applyNumberFormat="1" applyFill="1" applyBorder="1" applyAlignment="1">
      <alignment horizontal="right" vertical="center" shrinkToFit="1"/>
    </xf>
    <xf numFmtId="38" fontId="10" fillId="17" borderId="16" xfId="19" applyNumberFormat="1" applyFont="1" applyFill="1" applyBorder="1" applyAlignment="1">
      <alignment horizontal="center" vertical="center" shrinkToFit="1"/>
    </xf>
    <xf numFmtId="38" fontId="10" fillId="17" borderId="24" xfId="19" applyNumberFormat="1" applyFont="1" applyFill="1" applyBorder="1" applyAlignment="1">
      <alignment horizontal="center" vertical="center" shrinkToFit="1"/>
    </xf>
    <xf numFmtId="0" fontId="7" fillId="0" borderId="0" xfId="10" applyAlignment="1">
      <alignment horizontal="left" vertical="center" wrapText="1"/>
    </xf>
    <xf numFmtId="0" fontId="77" fillId="0" borderId="39" xfId="30" applyFont="1" applyBorder="1" applyAlignment="1">
      <alignment horizontal="center" vertical="center"/>
    </xf>
    <xf numFmtId="0" fontId="77" fillId="0" borderId="41" xfId="30" applyFont="1" applyBorder="1" applyAlignment="1">
      <alignment horizontal="center" vertical="center"/>
    </xf>
    <xf numFmtId="0" fontId="77" fillId="0" borderId="36" xfId="30" applyFont="1" applyBorder="1" applyAlignment="1">
      <alignment horizontal="center" vertical="center"/>
    </xf>
    <xf numFmtId="0" fontId="77" fillId="0" borderId="19" xfId="30" applyFont="1" applyBorder="1" applyAlignment="1">
      <alignment horizontal="center" vertical="center"/>
    </xf>
    <xf numFmtId="0" fontId="0" fillId="0" borderId="14" xfId="0" applyBorder="1" applyAlignment="1">
      <alignment horizontal="center" vertical="center" wrapText="1"/>
    </xf>
    <xf numFmtId="176" fontId="0" fillId="0" borderId="0" xfId="0" applyNumberFormat="1" applyAlignment="1">
      <alignment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6" fillId="0" borderId="0" xfId="33" applyFont="1" applyAlignment="1">
      <alignment horizontal="distributed" vertical="center"/>
    </xf>
    <xf numFmtId="0" fontId="34" fillId="0" borderId="0" xfId="33" applyFont="1" applyAlignment="1">
      <alignment horizontal="distributed" vertical="center"/>
    </xf>
    <xf numFmtId="0" fontId="6" fillId="0" borderId="0" xfId="33" applyFont="1" applyAlignment="1">
      <alignment horizontal="distributed"/>
    </xf>
    <xf numFmtId="0" fontId="43" fillId="0" borderId="0" xfId="33" applyFont="1" applyAlignment="1">
      <alignment horizontal="distributed"/>
    </xf>
    <xf numFmtId="0" fontId="6" fillId="11" borderId="0" xfId="33" applyFont="1" applyFill="1" applyAlignment="1">
      <alignment horizontal="distributed" vertical="center"/>
    </xf>
    <xf numFmtId="0" fontId="43" fillId="11" borderId="0" xfId="33" applyFont="1" applyFill="1" applyAlignment="1">
      <alignment horizontal="distributed" vertical="center"/>
    </xf>
    <xf numFmtId="49" fontId="55" fillId="0" borderId="0" xfId="0" applyNumberFormat="1" applyFont="1" applyAlignment="1">
      <alignment horizontal="left" vertical="top" wrapText="1"/>
    </xf>
    <xf numFmtId="49" fontId="55" fillId="0" borderId="0" xfId="0" applyNumberFormat="1" applyFont="1" applyAlignment="1">
      <alignment horizontal="right" vertical="top"/>
    </xf>
    <xf numFmtId="0" fontId="2" fillId="0" borderId="37" xfId="33" applyBorder="1" applyAlignment="1">
      <alignment horizontal="center" vertical="center"/>
    </xf>
    <xf numFmtId="0" fontId="2" fillId="0" borderId="41" xfId="33" applyBorder="1" applyAlignment="1">
      <alignment horizontal="center" vertical="center"/>
    </xf>
    <xf numFmtId="0" fontId="2" fillId="0" borderId="0" xfId="33" applyAlignment="1">
      <alignment horizontal="center" vertical="center"/>
    </xf>
    <xf numFmtId="0" fontId="2" fillId="0" borderId="18" xfId="33" applyBorder="1" applyAlignment="1">
      <alignment horizontal="center" vertical="center"/>
    </xf>
    <xf numFmtId="0" fontId="2" fillId="0" borderId="12" xfId="33" applyBorder="1" applyAlignment="1">
      <alignment horizontal="center" vertical="center"/>
    </xf>
    <xf numFmtId="0" fontId="2" fillId="0" borderId="19" xfId="33" applyBorder="1" applyAlignment="1">
      <alignment horizontal="center" vertical="center"/>
    </xf>
    <xf numFmtId="0" fontId="43" fillId="0" borderId="0" xfId="33" applyFont="1" applyAlignment="1">
      <alignment horizontal="distributed" vertical="center"/>
    </xf>
    <xf numFmtId="0" fontId="2" fillId="0" borderId="0" xfId="33" applyAlignment="1">
      <alignment horizontal="distributed" vertical="center"/>
    </xf>
    <xf numFmtId="0" fontId="2" fillId="0" borderId="0" xfId="33" applyAlignment="1">
      <alignment horizontal="distributed"/>
    </xf>
    <xf numFmtId="0" fontId="6" fillId="11" borderId="0" xfId="33" applyFont="1" applyFill="1" applyAlignment="1">
      <alignment horizontal="distributed"/>
    </xf>
    <xf numFmtId="0" fontId="43" fillId="11" borderId="0" xfId="33" applyFont="1" applyFill="1" applyAlignment="1">
      <alignment horizontal="distributed"/>
    </xf>
    <xf numFmtId="0" fontId="6" fillId="0" borderId="0" xfId="33" applyFont="1" applyAlignment="1">
      <alignment horizontal="left" vertical="center"/>
    </xf>
    <xf numFmtId="0" fontId="43" fillId="0" borderId="0" xfId="33" applyFont="1" applyAlignment="1">
      <alignment horizontal="left" vertical="center"/>
    </xf>
    <xf numFmtId="49" fontId="44" fillId="0" borderId="0" xfId="33" applyNumberFormat="1" applyFont="1" applyAlignment="1">
      <alignment horizontal="distributed" vertical="center"/>
    </xf>
    <xf numFmtId="0" fontId="6" fillId="0" borderId="0" xfId="22" applyAlignment="1">
      <alignment horizontal="distributed"/>
    </xf>
    <xf numFmtId="0" fontId="6" fillId="0" borderId="0" xfId="22" applyAlignment="1">
      <alignment horizontal="distributed" vertical="center"/>
    </xf>
    <xf numFmtId="0" fontId="6" fillId="0" borderId="0" xfId="33" applyFont="1" applyAlignment="1">
      <alignment horizontal="distributed" wrapText="1"/>
    </xf>
  </cellXfs>
  <cellStyles count="36">
    <cellStyle name="パーセント 2" xfId="1" xr:uid="{00000000-0005-0000-0000-000000000000}"/>
    <cellStyle name="ハイパーリンク" xfId="2" builtinId="8"/>
    <cellStyle name="桁区切り" xfId="3" builtinId="6"/>
    <cellStyle name="桁区切り 2" xfId="4" xr:uid="{00000000-0005-0000-0000-000003000000}"/>
    <cellStyle name="桁区切り 2 2" xfId="5" xr:uid="{00000000-0005-0000-0000-000004000000}"/>
    <cellStyle name="桁区切り 2 3" xfId="32" xr:uid="{CCAC499A-970C-4A14-9B4B-112B6C1BC34C}"/>
    <cellStyle name="桁区切り 3" xfId="6" xr:uid="{00000000-0005-0000-0000-000005000000}"/>
    <cellStyle name="桁区切り 3 2" xfId="7" xr:uid="{00000000-0005-0000-0000-000006000000}"/>
    <cellStyle name="桁区切り 4" xfId="28" xr:uid="{C6AFB361-0D91-4E69-94D4-C9DE3DC3DD59}"/>
    <cellStyle name="桁区切り 5" xfId="31" xr:uid="{101CDF0A-EF03-452B-AE2C-5FBED90592A4}"/>
    <cellStyle name="標準" xfId="0" builtinId="0"/>
    <cellStyle name="標準 10" xfId="8" xr:uid="{00000000-0005-0000-0000-000008000000}"/>
    <cellStyle name="標準 11" xfId="9" xr:uid="{00000000-0005-0000-0000-000009000000}"/>
    <cellStyle name="標準 12" xfId="26" xr:uid="{A2D0AA00-AF64-4CE5-8684-00A8CE9B53A3}"/>
    <cellStyle name="標準 12 2" xfId="33" xr:uid="{F7D807C5-2F17-4BDB-8E5B-CF730C50083E}"/>
    <cellStyle name="標準 13" xfId="27" xr:uid="{E78B2DCA-49B9-4DE5-987D-D2CEFB08DD12}"/>
    <cellStyle name="標準 14" xfId="29" xr:uid="{7BCAFFFE-35FE-42A1-8F03-F662C917A100}"/>
    <cellStyle name="標準 2" xfId="10" xr:uid="{00000000-0005-0000-0000-00000A000000}"/>
    <cellStyle name="標準 2 15" xfId="11" xr:uid="{00000000-0005-0000-0000-00000B000000}"/>
    <cellStyle name="標準 2 2" xfId="12" xr:uid="{00000000-0005-0000-0000-00000C000000}"/>
    <cellStyle name="標準 2 2 2" xfId="13" xr:uid="{00000000-0005-0000-0000-00000D000000}"/>
    <cellStyle name="標準 3" xfId="14" xr:uid="{00000000-0005-0000-0000-00000E000000}"/>
    <cellStyle name="標準 3 2" xfId="15" xr:uid="{00000000-0005-0000-0000-00000F000000}"/>
    <cellStyle name="標準 4" xfId="16" xr:uid="{00000000-0005-0000-0000-000010000000}"/>
    <cellStyle name="標準 5" xfId="17" xr:uid="{00000000-0005-0000-0000-000011000000}"/>
    <cellStyle name="標準 5 2" xfId="30" xr:uid="{24CB9FBC-9470-476B-BE3F-1FFC64AFC36B}"/>
    <cellStyle name="標準 6" xfId="18" xr:uid="{00000000-0005-0000-0000-000012000000}"/>
    <cellStyle name="標準 7" xfId="19" xr:uid="{00000000-0005-0000-0000-000013000000}"/>
    <cellStyle name="標準 8" xfId="20" xr:uid="{00000000-0005-0000-0000-000014000000}"/>
    <cellStyle name="標準 9" xfId="21" xr:uid="{00000000-0005-0000-0000-000015000000}"/>
    <cellStyle name="標準_A0110P" xfId="22" xr:uid="{00000000-0005-0000-0000-000016000000}"/>
    <cellStyle name="標準_A0220Y" xfId="23" xr:uid="{00000000-0005-0000-0000-000017000000}"/>
    <cellStyle name="標準_A1000P" xfId="24" xr:uid="{00000000-0005-0000-0000-000018000000}"/>
    <cellStyle name="標準_勤労（小）" xfId="25" xr:uid="{00000000-0005-0000-0000-000019000000}"/>
    <cellStyle name="標準_総世帯 季報 掲載表（品目）  A1101P" xfId="35" xr:uid="{81BB3DEC-80FB-4030-B964-47726E695942}"/>
    <cellStyle name="標準_用途分勤(案2）" xfId="34" xr:uid="{86B4E18F-847A-4E63-90C7-2907ED9F1C96}"/>
  </cellStyles>
  <dxfs count="1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9E1F2"/>
      <color rgb="FFE9EDF7"/>
      <color rgb="FFB4C6E7"/>
      <color rgb="FFCCFFFF"/>
      <color rgb="FFFFFF99"/>
      <color rgb="FFCCFFCC"/>
      <color rgb="FFCCECFF"/>
      <color rgb="FFCCFF99"/>
      <color rgb="FF8BFF8B"/>
      <color rgb="FF93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266701</xdr:colOff>
      <xdr:row>42</xdr:row>
      <xdr:rowOff>95250</xdr:rowOff>
    </xdr:from>
    <xdr:to>
      <xdr:col>15</xdr:col>
      <xdr:colOff>449477</xdr:colOff>
      <xdr:row>76</xdr:row>
      <xdr:rowOff>60195</xdr:rowOff>
    </xdr:to>
    <xdr:pic>
      <xdr:nvPicPr>
        <xdr:cNvPr id="21" name="図 20">
          <a:extLst>
            <a:ext uri="{FF2B5EF4-FFF2-40B4-BE49-F238E27FC236}">
              <a16:creationId xmlns:a16="http://schemas.microsoft.com/office/drawing/2014/main" id="{ED0A5AD1-A061-62CD-B251-B6C7C9E03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9734550"/>
          <a:ext cx="8926726" cy="611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57150</xdr:colOff>
      <xdr:row>11</xdr:row>
      <xdr:rowOff>129540</xdr:rowOff>
    </xdr:from>
    <xdr:to>
      <xdr:col>30</xdr:col>
      <xdr:colOff>444555</xdr:colOff>
      <xdr:row>36</xdr:row>
      <xdr:rowOff>2160</xdr:rowOff>
    </xdr:to>
    <xdr:pic>
      <xdr:nvPicPr>
        <xdr:cNvPr id="3" name="図 2">
          <a:extLst>
            <a:ext uri="{FF2B5EF4-FFF2-40B4-BE49-F238E27FC236}">
              <a16:creationId xmlns:a16="http://schemas.microsoft.com/office/drawing/2014/main" id="{C258FA5E-69E2-DD13-74FB-78FCCE8E97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15500" y="2939415"/>
          <a:ext cx="9674280" cy="558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153912</xdr:colOff>
      <xdr:row>41</xdr:row>
      <xdr:rowOff>10584</xdr:rowOff>
    </xdr:from>
    <xdr:to>
      <xdr:col>18</xdr:col>
      <xdr:colOff>375254</xdr:colOff>
      <xdr:row>77</xdr:row>
      <xdr:rowOff>72814</xdr:rowOff>
    </xdr:to>
    <xdr:sp macro="" textlink="">
      <xdr:nvSpPr>
        <xdr:cNvPr id="4" name="四角形: 角を丸くする 3">
          <a:extLst>
            <a:ext uri="{FF2B5EF4-FFF2-40B4-BE49-F238E27FC236}">
              <a16:creationId xmlns:a16="http://schemas.microsoft.com/office/drawing/2014/main" id="{A4EF7A0A-A79F-4D5F-9469-0B1C7836F35F}"/>
            </a:ext>
          </a:extLst>
        </xdr:cNvPr>
        <xdr:cNvSpPr/>
      </xdr:nvSpPr>
      <xdr:spPr>
        <a:xfrm>
          <a:off x="153912" y="9468909"/>
          <a:ext cx="11746592" cy="6577330"/>
        </a:xfrm>
        <a:prstGeom prst="roundRect">
          <a:avLst/>
        </a:prstGeom>
        <a:no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138220</xdr:colOff>
      <xdr:row>0</xdr:row>
      <xdr:rowOff>148379</xdr:rowOff>
    </xdr:from>
    <xdr:to>
      <xdr:col>18</xdr:col>
      <xdr:colOff>182880</xdr:colOff>
      <xdr:row>9</xdr:row>
      <xdr:rowOff>177800</xdr:rowOff>
    </xdr:to>
    <xdr:sp macro="" textlink="">
      <xdr:nvSpPr>
        <xdr:cNvPr id="5" name="テキスト ボックス 4">
          <a:extLst>
            <a:ext uri="{FF2B5EF4-FFF2-40B4-BE49-F238E27FC236}">
              <a16:creationId xmlns:a16="http://schemas.microsoft.com/office/drawing/2014/main" id="{C843EF2D-4B66-4BE3-9304-006EEB74F290}"/>
            </a:ext>
          </a:extLst>
        </xdr:cNvPr>
        <xdr:cNvSpPr txBox="1"/>
      </xdr:nvSpPr>
      <xdr:spPr>
        <a:xfrm>
          <a:off x="9846100" y="148379"/>
          <a:ext cx="1896320" cy="23382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223-2219</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twoCellAnchor>
    <xdr:from>
      <xdr:col>1</xdr:col>
      <xdr:colOff>435721</xdr:colOff>
      <xdr:row>74</xdr:row>
      <xdr:rowOff>159749</xdr:rowOff>
    </xdr:from>
    <xdr:to>
      <xdr:col>3</xdr:col>
      <xdr:colOff>670265</xdr:colOff>
      <xdr:row>78</xdr:row>
      <xdr:rowOff>93073</xdr:rowOff>
    </xdr:to>
    <xdr:sp macro="" textlink="">
      <xdr:nvSpPr>
        <xdr:cNvPr id="9" name="吹き出し: 角を丸めた四角形 8">
          <a:extLst>
            <a:ext uri="{FF2B5EF4-FFF2-40B4-BE49-F238E27FC236}">
              <a16:creationId xmlns:a16="http://schemas.microsoft.com/office/drawing/2014/main" id="{051DC2DD-00CA-4C16-8259-B52ED93CA5E3}"/>
            </a:ext>
          </a:extLst>
        </xdr:cNvPr>
        <xdr:cNvSpPr/>
      </xdr:nvSpPr>
      <xdr:spPr>
        <a:xfrm>
          <a:off x="645271" y="15590249"/>
          <a:ext cx="1644244" cy="657224"/>
        </a:xfrm>
        <a:prstGeom prst="wedgeRoundRectCallout">
          <a:avLst>
            <a:gd name="adj1" fmla="val 81141"/>
            <a:gd name="adj2" fmla="val -74923"/>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lt1"/>
              </a:solidFill>
              <a:effectLst/>
              <a:latin typeface="+mn-lt"/>
              <a:ea typeface="+mn-ea"/>
              <a:cs typeface="+mn-cs"/>
            </a:rPr>
            <a:t>チーバくんが</a:t>
          </a:r>
          <a:endParaRPr lang="ja-JP" altLang="ja-JP">
            <a:effectLst/>
          </a:endParaRPr>
        </a:p>
        <a:p>
          <a:r>
            <a:rPr kumimoji="1" lang="ja-JP" altLang="ja-JP" sz="1100" b="1">
              <a:solidFill>
                <a:schemeClr val="lt1"/>
              </a:solidFill>
              <a:effectLst/>
              <a:latin typeface="+mn-lt"/>
              <a:ea typeface="+mn-ea"/>
              <a:cs typeface="+mn-cs"/>
            </a:rPr>
            <a:t>描かれたサンダル</a:t>
          </a:r>
          <a:endParaRPr lang="ja-JP" altLang="ja-JP">
            <a:effectLst/>
          </a:endParaRPr>
        </a:p>
      </xdr:txBody>
    </xdr:sp>
    <xdr:clientData/>
  </xdr:twoCellAnchor>
  <xdr:twoCellAnchor>
    <xdr:from>
      <xdr:col>16</xdr:col>
      <xdr:colOff>550321</xdr:colOff>
      <xdr:row>67</xdr:row>
      <xdr:rowOff>96359</xdr:rowOff>
    </xdr:from>
    <xdr:to>
      <xdr:col>22</xdr:col>
      <xdr:colOff>541835</xdr:colOff>
      <xdr:row>74</xdr:row>
      <xdr:rowOff>98244</xdr:rowOff>
    </xdr:to>
    <xdr:sp macro="" textlink="">
      <xdr:nvSpPr>
        <xdr:cNvPr id="10" name="吹き出し: 角を丸めた四角形 9">
          <a:extLst>
            <a:ext uri="{FF2B5EF4-FFF2-40B4-BE49-F238E27FC236}">
              <a16:creationId xmlns:a16="http://schemas.microsoft.com/office/drawing/2014/main" id="{6C712245-D126-43A4-9C03-7808928CA8BB}"/>
            </a:ext>
          </a:extLst>
        </xdr:cNvPr>
        <xdr:cNvSpPr/>
      </xdr:nvSpPr>
      <xdr:spPr>
        <a:xfrm>
          <a:off x="10827796" y="14260034"/>
          <a:ext cx="3706264" cy="1268710"/>
        </a:xfrm>
        <a:prstGeom prst="wedgeRoundRectCallout">
          <a:avLst>
            <a:gd name="adj1" fmla="val -103287"/>
            <a:gd name="adj2" fmla="val -11494"/>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chemeClr val="lt1"/>
              </a:solidFill>
              <a:effectLst/>
              <a:latin typeface="+mn-lt"/>
              <a:ea typeface="+mn-ea"/>
              <a:cs typeface="+mn-cs"/>
            </a:rPr>
            <a:t>③分析者が計算した値を、③のセルに入力し、「採用する数値」を変更してください。</a:t>
          </a:r>
        </a:p>
        <a:p>
          <a:r>
            <a:rPr kumimoji="1" lang="ja-JP" altLang="en-US" sz="1100" b="1">
              <a:solidFill>
                <a:schemeClr val="lt1"/>
              </a:solidFill>
              <a:effectLst/>
              <a:latin typeface="+mn-lt"/>
              <a:ea typeface="+mn-ea"/>
              <a:cs typeface="+mn-cs"/>
            </a:rPr>
            <a:t>直近の統計（家計調査など）を利用されることを推奨します。</a:t>
          </a:r>
          <a:endParaRPr lang="ja-JP" altLang="ja-JP">
            <a:effectLst/>
          </a:endParaRPr>
        </a:p>
      </xdr:txBody>
    </xdr:sp>
    <xdr:clientData/>
  </xdr:twoCellAnchor>
  <xdr:twoCellAnchor>
    <xdr:from>
      <xdr:col>16</xdr:col>
      <xdr:colOff>130394</xdr:colOff>
      <xdr:row>56</xdr:row>
      <xdr:rowOff>151853</xdr:rowOff>
    </xdr:from>
    <xdr:to>
      <xdr:col>20</xdr:col>
      <xdr:colOff>315957</xdr:colOff>
      <xdr:row>59</xdr:row>
      <xdr:rowOff>153126</xdr:rowOff>
    </xdr:to>
    <xdr:sp macro="" textlink="">
      <xdr:nvSpPr>
        <xdr:cNvPr id="11" name="吹き出し: 角を丸めた四角形 10">
          <a:extLst>
            <a:ext uri="{FF2B5EF4-FFF2-40B4-BE49-F238E27FC236}">
              <a16:creationId xmlns:a16="http://schemas.microsoft.com/office/drawing/2014/main" id="{58F35BB6-E317-4D86-B475-04BA63708D8E}"/>
            </a:ext>
          </a:extLst>
        </xdr:cNvPr>
        <xdr:cNvSpPr/>
      </xdr:nvSpPr>
      <xdr:spPr>
        <a:xfrm>
          <a:off x="10407869" y="12324803"/>
          <a:ext cx="2662063" cy="544198"/>
        </a:xfrm>
        <a:prstGeom prst="wedgeRoundRectCallout">
          <a:avLst>
            <a:gd name="adj1" fmla="val -107393"/>
            <a:gd name="adj2" fmla="val 7650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消費転換率をドロップダウンで選択</a:t>
          </a:r>
          <a:endParaRPr kumimoji="1" lang="en-US" altLang="ja-JP" sz="1100" b="1"/>
        </a:p>
      </xdr:txBody>
    </xdr:sp>
    <xdr:clientData/>
  </xdr:twoCellAnchor>
  <xdr:twoCellAnchor>
    <xdr:from>
      <xdr:col>13</xdr:col>
      <xdr:colOff>495692</xdr:colOff>
      <xdr:row>47</xdr:row>
      <xdr:rowOff>174879</xdr:rowOff>
    </xdr:from>
    <xdr:to>
      <xdr:col>18</xdr:col>
      <xdr:colOff>482657</xdr:colOff>
      <xdr:row>56</xdr:row>
      <xdr:rowOff>78376</xdr:rowOff>
    </xdr:to>
    <xdr:sp macro="" textlink="">
      <xdr:nvSpPr>
        <xdr:cNvPr id="12" name="吹き出し: 折線 11">
          <a:extLst>
            <a:ext uri="{FF2B5EF4-FFF2-40B4-BE49-F238E27FC236}">
              <a16:creationId xmlns:a16="http://schemas.microsoft.com/office/drawing/2014/main" id="{2C616B17-CE00-4190-B2E0-66BEE5ACEAD9}"/>
            </a:ext>
          </a:extLst>
        </xdr:cNvPr>
        <xdr:cNvSpPr/>
      </xdr:nvSpPr>
      <xdr:spPr>
        <a:xfrm>
          <a:off x="9163442" y="10719054"/>
          <a:ext cx="2834940" cy="1532272"/>
        </a:xfrm>
        <a:prstGeom prst="borderCallout2">
          <a:avLst>
            <a:gd name="adj1" fmla="val 42279"/>
            <a:gd name="adj2" fmla="val -546"/>
            <a:gd name="adj3" fmla="val 73844"/>
            <a:gd name="adj4" fmla="val -29516"/>
            <a:gd name="adj5" fmla="val 189615"/>
            <a:gd name="adj6" fmla="val -91868"/>
          </a:avLst>
        </a:prstGeom>
        <a:ln w="28575">
          <a:solidFill>
            <a:srgbClr val="0070C0"/>
          </a:solidFill>
          <a:tailEnd type="arrow"/>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県</a:t>
          </a:r>
          <a:r>
            <a:rPr kumimoji="1" lang="ja-JP" altLang="en-US" sz="1100" b="1">
              <a:solidFill>
                <a:schemeClr val="lt1"/>
              </a:solidFill>
              <a:effectLst/>
              <a:latin typeface="+mn-lt"/>
              <a:ea typeface="+mn-ea"/>
              <a:cs typeface="+mn-cs"/>
            </a:rPr>
            <a:t>の企業・事業所が出荷した</a:t>
          </a:r>
          <a:r>
            <a:rPr kumimoji="1" lang="ja-JP" altLang="ja-JP" sz="1100" b="1">
              <a:solidFill>
                <a:schemeClr val="lt1"/>
              </a:solidFill>
              <a:effectLst/>
              <a:latin typeface="+mn-lt"/>
              <a:ea typeface="+mn-ea"/>
              <a:cs typeface="+mn-cs"/>
            </a:rPr>
            <a:t>産品なので、自給率</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である</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として、「１</a:t>
          </a:r>
          <a:r>
            <a:rPr kumimoji="1" lang="en-US"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」を入力しま</a:t>
          </a:r>
          <a:r>
            <a:rPr kumimoji="1" lang="ja-JP" altLang="en-US" sz="1100" b="1">
              <a:solidFill>
                <a:schemeClr val="lt1"/>
              </a:solidFill>
              <a:effectLst/>
              <a:latin typeface="+mn-lt"/>
              <a:ea typeface="+mn-ea"/>
              <a:cs typeface="+mn-cs"/>
            </a:rPr>
            <a:t>した。</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・県内企業の産品かどうかわからない場合は、空欄のままで。</a:t>
          </a:r>
          <a:endParaRPr kumimoji="1" lang="ja-JP" altLang="en-US" sz="1100"/>
        </a:p>
      </xdr:txBody>
    </xdr:sp>
    <xdr:clientData/>
  </xdr:twoCellAnchor>
  <xdr:twoCellAnchor>
    <xdr:from>
      <xdr:col>9</xdr:col>
      <xdr:colOff>208770</xdr:colOff>
      <xdr:row>56</xdr:row>
      <xdr:rowOff>63011</xdr:rowOff>
    </xdr:from>
    <xdr:to>
      <xdr:col>10</xdr:col>
      <xdr:colOff>315694</xdr:colOff>
      <xdr:row>76</xdr:row>
      <xdr:rowOff>85725</xdr:rowOff>
    </xdr:to>
    <xdr:sp macro="" textlink="">
      <xdr:nvSpPr>
        <xdr:cNvPr id="15" name="四角形: 角を丸くする 14">
          <a:extLst>
            <a:ext uri="{FF2B5EF4-FFF2-40B4-BE49-F238E27FC236}">
              <a16:creationId xmlns:a16="http://schemas.microsoft.com/office/drawing/2014/main" id="{468CC45A-FB52-47AB-916A-F6E15D1D24E5}"/>
            </a:ext>
          </a:extLst>
        </xdr:cNvPr>
        <xdr:cNvSpPr/>
      </xdr:nvSpPr>
      <xdr:spPr>
        <a:xfrm>
          <a:off x="6057120" y="12235961"/>
          <a:ext cx="811774" cy="3642214"/>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401682</xdr:colOff>
      <xdr:row>59</xdr:row>
      <xdr:rowOff>95249</xdr:rowOff>
    </xdr:from>
    <xdr:to>
      <xdr:col>13</xdr:col>
      <xdr:colOff>342899</xdr:colOff>
      <xdr:row>71</xdr:row>
      <xdr:rowOff>126272</xdr:rowOff>
    </xdr:to>
    <xdr:sp macro="" textlink="">
      <xdr:nvSpPr>
        <xdr:cNvPr id="16" name="四角形: 角を丸くする 15">
          <a:extLst>
            <a:ext uri="{FF2B5EF4-FFF2-40B4-BE49-F238E27FC236}">
              <a16:creationId xmlns:a16="http://schemas.microsoft.com/office/drawing/2014/main" id="{D6BB58F3-0333-4409-B362-67BCE3502CD4}"/>
            </a:ext>
          </a:extLst>
        </xdr:cNvPr>
        <xdr:cNvSpPr/>
      </xdr:nvSpPr>
      <xdr:spPr>
        <a:xfrm>
          <a:off x="6954882" y="12811124"/>
          <a:ext cx="2055767" cy="2202723"/>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213305</xdr:colOff>
      <xdr:row>55</xdr:row>
      <xdr:rowOff>174082</xdr:rowOff>
    </xdr:from>
    <xdr:to>
      <xdr:col>5</xdr:col>
      <xdr:colOff>436018</xdr:colOff>
      <xdr:row>75</xdr:row>
      <xdr:rowOff>95250</xdr:rowOff>
    </xdr:to>
    <xdr:sp macro="" textlink="">
      <xdr:nvSpPr>
        <xdr:cNvPr id="18" name="四角形: 角を丸くする 17">
          <a:extLst>
            <a:ext uri="{FF2B5EF4-FFF2-40B4-BE49-F238E27FC236}">
              <a16:creationId xmlns:a16="http://schemas.microsoft.com/office/drawing/2014/main" id="{33EA7427-C496-4A13-9F4C-394EA8F1DD4B}"/>
            </a:ext>
          </a:extLst>
        </xdr:cNvPr>
        <xdr:cNvSpPr/>
      </xdr:nvSpPr>
      <xdr:spPr>
        <a:xfrm>
          <a:off x="2537405" y="12166057"/>
          <a:ext cx="927563" cy="3540668"/>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551995</xdr:colOff>
      <xdr:row>67</xdr:row>
      <xdr:rowOff>153099</xdr:rowOff>
    </xdr:from>
    <xdr:to>
      <xdr:col>8</xdr:col>
      <xdr:colOff>65634</xdr:colOff>
      <xdr:row>70</xdr:row>
      <xdr:rowOff>57059</xdr:rowOff>
    </xdr:to>
    <xdr:sp macro="" textlink="">
      <xdr:nvSpPr>
        <xdr:cNvPr id="13" name="吹き出し: 角を丸めた四角形 12">
          <a:extLst>
            <a:ext uri="{FF2B5EF4-FFF2-40B4-BE49-F238E27FC236}">
              <a16:creationId xmlns:a16="http://schemas.microsoft.com/office/drawing/2014/main" id="{DDC0D683-3596-4ADF-A740-FC57022202C6}"/>
            </a:ext>
          </a:extLst>
        </xdr:cNvPr>
        <xdr:cNvSpPr/>
      </xdr:nvSpPr>
      <xdr:spPr>
        <a:xfrm>
          <a:off x="3580945" y="14316774"/>
          <a:ext cx="1628189" cy="446885"/>
        </a:xfrm>
        <a:prstGeom prst="wedgeRoundRectCallout">
          <a:avLst>
            <a:gd name="adj1" fmla="val -81560"/>
            <a:gd name="adj2" fmla="val -16028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落花生の手土産品</a:t>
          </a:r>
        </a:p>
      </xdr:txBody>
    </xdr:sp>
    <xdr:clientData/>
  </xdr:twoCellAnchor>
  <xdr:twoCellAnchor>
    <xdr:from>
      <xdr:col>10</xdr:col>
      <xdr:colOff>563124</xdr:colOff>
      <xdr:row>19</xdr:row>
      <xdr:rowOff>123673</xdr:rowOff>
    </xdr:from>
    <xdr:to>
      <xdr:col>23</xdr:col>
      <xdr:colOff>449036</xdr:colOff>
      <xdr:row>24</xdr:row>
      <xdr:rowOff>13608</xdr:rowOff>
    </xdr:to>
    <xdr:cxnSp macro="">
      <xdr:nvCxnSpPr>
        <xdr:cNvPr id="7" name="コネクタ: 曲線 6">
          <a:extLst>
            <a:ext uri="{FF2B5EF4-FFF2-40B4-BE49-F238E27FC236}">
              <a16:creationId xmlns:a16="http://schemas.microsoft.com/office/drawing/2014/main" id="{673E3088-F466-44C3-9D2D-FF7A7AA21B17}"/>
            </a:ext>
          </a:extLst>
        </xdr:cNvPr>
        <xdr:cNvCxnSpPr/>
      </xdr:nvCxnSpPr>
      <xdr:spPr>
        <a:xfrm>
          <a:off x="7135374" y="4899780"/>
          <a:ext cx="8009376" cy="1155399"/>
        </a:xfrm>
        <a:prstGeom prst="curvedConnector3">
          <a:avLst>
            <a:gd name="adj1" fmla="val 40316"/>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54973</xdr:colOff>
      <xdr:row>21</xdr:row>
      <xdr:rowOff>133350</xdr:rowOff>
    </xdr:from>
    <xdr:to>
      <xdr:col>26</xdr:col>
      <xdr:colOff>400050</xdr:colOff>
      <xdr:row>26</xdr:row>
      <xdr:rowOff>19050</xdr:rowOff>
    </xdr:to>
    <xdr:cxnSp macro="">
      <xdr:nvCxnSpPr>
        <xdr:cNvPr id="8" name="コネクタ: 曲線 7">
          <a:extLst>
            <a:ext uri="{FF2B5EF4-FFF2-40B4-BE49-F238E27FC236}">
              <a16:creationId xmlns:a16="http://schemas.microsoft.com/office/drawing/2014/main" id="{8B0665AA-6BB0-4337-AC50-7CA6D134EF18}"/>
            </a:ext>
          </a:extLst>
        </xdr:cNvPr>
        <xdr:cNvCxnSpPr/>
      </xdr:nvCxnSpPr>
      <xdr:spPr>
        <a:xfrm>
          <a:off x="8017873" y="5419725"/>
          <a:ext cx="8850902" cy="1162050"/>
        </a:xfrm>
        <a:prstGeom prst="curvedConnector3">
          <a:avLst>
            <a:gd name="adj1" fmla="val 23073"/>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440418</xdr:colOff>
      <xdr:row>14</xdr:row>
      <xdr:rowOff>20139</xdr:rowOff>
    </xdr:from>
    <xdr:to>
      <xdr:col>20</xdr:col>
      <xdr:colOff>449035</xdr:colOff>
      <xdr:row>20</xdr:row>
      <xdr:rowOff>217714</xdr:rowOff>
    </xdr:to>
    <xdr:cxnSp macro="">
      <xdr:nvCxnSpPr>
        <xdr:cNvPr id="6" name="コネクタ: 曲線 5">
          <a:extLst>
            <a:ext uri="{FF2B5EF4-FFF2-40B4-BE49-F238E27FC236}">
              <a16:creationId xmlns:a16="http://schemas.microsoft.com/office/drawing/2014/main" id="{016A5565-7386-4C8E-B887-C22310A690BE}"/>
            </a:ext>
          </a:extLst>
        </xdr:cNvPr>
        <xdr:cNvCxnSpPr/>
      </xdr:nvCxnSpPr>
      <xdr:spPr>
        <a:xfrm>
          <a:off x="3474811" y="3571603"/>
          <a:ext cx="9792153" cy="1667147"/>
        </a:xfrm>
        <a:prstGeom prst="curvedConnector3">
          <a:avLst>
            <a:gd name="adj1" fmla="val 75564"/>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434340</xdr:colOff>
      <xdr:row>15</xdr:row>
      <xdr:rowOff>8435</xdr:rowOff>
    </xdr:from>
    <xdr:to>
      <xdr:col>17</xdr:col>
      <xdr:colOff>408214</xdr:colOff>
      <xdr:row>21</xdr:row>
      <xdr:rowOff>13607</xdr:rowOff>
    </xdr:to>
    <xdr:cxnSp macro="">
      <xdr:nvCxnSpPr>
        <xdr:cNvPr id="19" name="コネクタ: 曲線 18">
          <a:extLst>
            <a:ext uri="{FF2B5EF4-FFF2-40B4-BE49-F238E27FC236}">
              <a16:creationId xmlns:a16="http://schemas.microsoft.com/office/drawing/2014/main" id="{19C96762-3004-4236-BA64-FB2333DC5D48}"/>
            </a:ext>
          </a:extLst>
        </xdr:cNvPr>
        <xdr:cNvCxnSpPr/>
      </xdr:nvCxnSpPr>
      <xdr:spPr>
        <a:xfrm>
          <a:off x="2053590" y="3804828"/>
          <a:ext cx="9294767" cy="1474743"/>
        </a:xfrm>
        <a:prstGeom prst="curvedConnector3">
          <a:avLst>
            <a:gd name="adj1" fmla="val 87940"/>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71</xdr:col>
          <xdr:colOff>464820</xdr:colOff>
          <xdr:row>17</xdr:row>
          <xdr:rowOff>0</xdr:rowOff>
        </xdr:from>
        <xdr:to>
          <xdr:col>73</xdr:col>
          <xdr:colOff>259080</xdr:colOff>
          <xdr:row>18</xdr:row>
          <xdr:rowOff>60960</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xdr:col>
      <xdr:colOff>523875</xdr:colOff>
      <xdr:row>10</xdr:row>
      <xdr:rowOff>56515</xdr:rowOff>
    </xdr:from>
    <xdr:to>
      <xdr:col>6</xdr:col>
      <xdr:colOff>419100</xdr:colOff>
      <xdr:row>10</xdr:row>
      <xdr:rowOff>551815</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611755" y="2548255"/>
          <a:ext cx="2364105" cy="49530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B</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G</a:t>
          </a:r>
          <a:r>
            <a:rPr kumimoji="1" lang="ja-JP" altLang="en-US" sz="1000">
              <a:solidFill>
                <a:srgbClr val="FF0000"/>
              </a:solidFill>
              <a:latin typeface="HG丸ｺﾞｼｯｸM-PRO" pitchFamily="50" charset="-128"/>
              <a:ea typeface="HG丸ｺﾞｼｯｸM-PRO" pitchFamily="50" charset="-128"/>
            </a:rPr>
            <a:t>列）に入力してください。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a:extLst>
            <a:ext uri="{FF2B5EF4-FFF2-40B4-BE49-F238E27FC236}">
              <a16:creationId xmlns:a16="http://schemas.microsoft.com/office/drawing/2014/main" id="{00000000-0008-0000-0700-000012950000}"/>
            </a:ext>
          </a:extLst>
        </xdr:cNvPr>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a:extLst>
            <a:ext uri="{FF2B5EF4-FFF2-40B4-BE49-F238E27FC236}">
              <a16:creationId xmlns:a16="http://schemas.microsoft.com/office/drawing/2014/main" id="{00000000-0008-0000-0700-000013950000}"/>
            </a:ext>
          </a:extLst>
        </xdr:cNvPr>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a:extLst>
            <a:ext uri="{FF2B5EF4-FFF2-40B4-BE49-F238E27FC236}">
              <a16:creationId xmlns:a16="http://schemas.microsoft.com/office/drawing/2014/main" id="{00000000-0008-0000-0700-000014950000}"/>
            </a:ext>
          </a:extLst>
        </xdr:cNvPr>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a:extLst>
            <a:ext uri="{FF2B5EF4-FFF2-40B4-BE49-F238E27FC236}">
              <a16:creationId xmlns:a16="http://schemas.microsoft.com/office/drawing/2014/main" id="{00000000-0008-0000-0700-000015950000}"/>
            </a:ext>
          </a:extLst>
        </xdr:cNvPr>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a:extLst>
            <a:ext uri="{FF2B5EF4-FFF2-40B4-BE49-F238E27FC236}">
              <a16:creationId xmlns:a16="http://schemas.microsoft.com/office/drawing/2014/main" id="{00000000-0008-0000-0700-000016950000}"/>
            </a:ext>
          </a:extLst>
        </xdr:cNvPr>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a:extLst>
            <a:ext uri="{FF2B5EF4-FFF2-40B4-BE49-F238E27FC236}">
              <a16:creationId xmlns:a16="http://schemas.microsoft.com/office/drawing/2014/main" id="{00000000-0008-0000-0700-000017950000}"/>
            </a:ext>
          </a:extLst>
        </xdr:cNvPr>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a:extLst>
            <a:ext uri="{FF2B5EF4-FFF2-40B4-BE49-F238E27FC236}">
              <a16:creationId xmlns:a16="http://schemas.microsoft.com/office/drawing/2014/main" id="{00000000-0008-0000-0700-000018950000}"/>
            </a:ext>
          </a:extLst>
        </xdr:cNvPr>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a:extLst>
            <a:ext uri="{FF2B5EF4-FFF2-40B4-BE49-F238E27FC236}">
              <a16:creationId xmlns:a16="http://schemas.microsoft.com/office/drawing/2014/main" id="{00000000-0008-0000-0700-000019950000}"/>
            </a:ext>
          </a:extLst>
        </xdr:cNvPr>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a:extLst>
            <a:ext uri="{FF2B5EF4-FFF2-40B4-BE49-F238E27FC236}">
              <a16:creationId xmlns:a16="http://schemas.microsoft.com/office/drawing/2014/main" id="{00000000-0008-0000-0700-00001A950000}"/>
            </a:ext>
          </a:extLst>
        </xdr:cNvPr>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4</xdr:col>
      <xdr:colOff>57150</xdr:colOff>
      <xdr:row>6</xdr:row>
      <xdr:rowOff>219075</xdr:rowOff>
    </xdr:from>
    <xdr:to>
      <xdr:col>4</xdr:col>
      <xdr:colOff>1247775</xdr:colOff>
      <xdr:row>7</xdr:row>
      <xdr:rowOff>104775</xdr:rowOff>
    </xdr:to>
    <xdr:sp macro="" textlink="">
      <xdr:nvSpPr>
        <xdr:cNvPr id="38171" name="AutoShape 14">
          <a:extLst>
            <a:ext uri="{FF2B5EF4-FFF2-40B4-BE49-F238E27FC236}">
              <a16:creationId xmlns:a16="http://schemas.microsoft.com/office/drawing/2014/main" id="{00000000-0008-0000-0700-00001B950000}"/>
            </a:ext>
          </a:extLst>
        </xdr:cNvPr>
        <xdr:cNvSpPr>
          <a:spLocks noChangeArrowheads="1"/>
        </xdr:cNvSpPr>
      </xdr:nvSpPr>
      <xdr:spPr bwMode="auto">
        <a:xfrm>
          <a:off x="2114550" y="1857375"/>
          <a:ext cx="119062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a:extLst>
            <a:ext uri="{FF2B5EF4-FFF2-40B4-BE49-F238E27FC236}">
              <a16:creationId xmlns:a16="http://schemas.microsoft.com/office/drawing/2014/main" id="{00000000-0008-0000-0700-00001C950000}"/>
            </a:ext>
          </a:extLst>
        </xdr:cNvPr>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a:extLst>
            <a:ext uri="{FF2B5EF4-FFF2-40B4-BE49-F238E27FC236}">
              <a16:creationId xmlns:a16="http://schemas.microsoft.com/office/drawing/2014/main" id="{00000000-0008-0000-0700-00001D950000}"/>
            </a:ext>
          </a:extLst>
        </xdr:cNvPr>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a:extLst>
            <a:ext uri="{FF2B5EF4-FFF2-40B4-BE49-F238E27FC236}">
              <a16:creationId xmlns:a16="http://schemas.microsoft.com/office/drawing/2014/main" id="{00000000-0008-0000-0700-00001E950000}"/>
            </a:ext>
          </a:extLst>
        </xdr:cNvPr>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a:extLst>
            <a:ext uri="{FF2B5EF4-FFF2-40B4-BE49-F238E27FC236}">
              <a16:creationId xmlns:a16="http://schemas.microsoft.com/office/drawing/2014/main" id="{00000000-0008-0000-0700-00001F950000}"/>
            </a:ext>
          </a:extLst>
        </xdr:cNvPr>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a:extLst>
            <a:ext uri="{FF2B5EF4-FFF2-40B4-BE49-F238E27FC236}">
              <a16:creationId xmlns:a16="http://schemas.microsoft.com/office/drawing/2014/main" id="{00000000-0008-0000-0700-000020950000}"/>
            </a:ext>
          </a:extLst>
        </xdr:cNvPr>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a:extLst>
            <a:ext uri="{FF2B5EF4-FFF2-40B4-BE49-F238E27FC236}">
              <a16:creationId xmlns:a16="http://schemas.microsoft.com/office/drawing/2014/main" id="{00000000-0008-0000-0700-000021950000}"/>
            </a:ext>
          </a:extLst>
        </xdr:cNvPr>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a:extLst>
            <a:ext uri="{FF2B5EF4-FFF2-40B4-BE49-F238E27FC236}">
              <a16:creationId xmlns:a16="http://schemas.microsoft.com/office/drawing/2014/main" id="{00000000-0008-0000-0700-000022950000}"/>
            </a:ext>
          </a:extLst>
        </xdr:cNvPr>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a:extLst>
            <a:ext uri="{FF2B5EF4-FFF2-40B4-BE49-F238E27FC236}">
              <a16:creationId xmlns:a16="http://schemas.microsoft.com/office/drawing/2014/main" id="{00000000-0008-0000-0700-000023950000}"/>
            </a:ext>
          </a:extLst>
        </xdr:cNvPr>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a:extLst>
            <a:ext uri="{FF2B5EF4-FFF2-40B4-BE49-F238E27FC236}">
              <a16:creationId xmlns:a16="http://schemas.microsoft.com/office/drawing/2014/main" id="{00000000-0008-0000-0700-000024950000}"/>
            </a:ext>
          </a:extLst>
        </xdr:cNvPr>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e-stat.go.jp/stat-search/files?page=1&amp;layout=datalist&amp;toukei=00200561&amp;kikan=00200&amp;tstat=000000330001&amp;cycle=7&amp;year=20200&amp;month=0&amp;tclass1=000000330001&amp;tclass2=000000330019&amp;tclass3=000000330020&amp;result_back=1&amp;cycle_facet=tclass1%3Atclass2%3Atclass3%3Acycle&amp;tclass4val=0&amp;metadata=1&amp;data=1" TargetMode="External"/><Relationship Id="rId2" Type="http://schemas.openxmlformats.org/officeDocument/2006/relationships/hyperlink" Target="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TargetMode="External"/><Relationship Id="rId1" Type="http://schemas.openxmlformats.org/officeDocument/2006/relationships/hyperlink" Target="https://www.e-stat.go.jp/stat-search/files?page=1&amp;layout=datalist&amp;toukei=00200564&amp;tstat=000001223684&amp;cycle=0&amp;tclass1=000001223685&amp;tclass2=000001223686&amp;tclass3val=0&amp;metadata=1&amp;data=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7"/>
  <sheetViews>
    <sheetView workbookViewId="0"/>
  </sheetViews>
  <sheetFormatPr defaultColWidth="9" defaultRowHeight="13.2"/>
  <cols>
    <col min="1" max="1" width="1.6640625" style="27" customWidth="1"/>
    <col min="2" max="2" width="2.88671875" style="27" customWidth="1"/>
    <col min="3" max="3" width="119.33203125" style="27" bestFit="1" customWidth="1"/>
    <col min="4" max="4" width="1.44140625" style="27" customWidth="1"/>
    <col min="5" max="16384" width="9" style="27"/>
  </cols>
  <sheetData>
    <row r="1" spans="2:5" ht="9.75" customHeight="1" thickBot="1"/>
    <row r="2" spans="2:5" ht="9" customHeight="1">
      <c r="B2" s="28"/>
      <c r="C2" s="29"/>
    </row>
    <row r="3" spans="2:5" ht="22.5" customHeight="1">
      <c r="B3" s="30" t="s">
        <v>114</v>
      </c>
      <c r="C3" s="31"/>
    </row>
    <row r="4" spans="2:5">
      <c r="B4" s="32"/>
      <c r="C4" s="31"/>
    </row>
    <row r="5" spans="2:5" ht="34.950000000000003" customHeight="1">
      <c r="B5" s="92" t="s">
        <v>348</v>
      </c>
      <c r="C5" s="93" t="s">
        <v>115</v>
      </c>
    </row>
    <row r="6" spans="2:5" ht="34.950000000000003" customHeight="1">
      <c r="B6" s="92" t="s">
        <v>349</v>
      </c>
      <c r="C6" s="93" t="s">
        <v>116</v>
      </c>
    </row>
    <row r="7" spans="2:5" ht="34.950000000000003" customHeight="1">
      <c r="B7" s="92" t="s">
        <v>350</v>
      </c>
      <c r="C7" s="93" t="s">
        <v>117</v>
      </c>
    </row>
    <row r="8" spans="2:5" ht="34.950000000000003" customHeight="1">
      <c r="B8" s="92" t="s">
        <v>118</v>
      </c>
      <c r="C8" s="94" t="s">
        <v>119</v>
      </c>
    </row>
    <row r="9" spans="2:5" ht="34.950000000000003" customHeight="1">
      <c r="B9" s="92" t="s">
        <v>120</v>
      </c>
      <c r="C9" s="94" t="s">
        <v>121</v>
      </c>
    </row>
    <row r="10" spans="2:5" ht="34.950000000000003" customHeight="1">
      <c r="B10" s="92" t="s">
        <v>351</v>
      </c>
      <c r="C10" s="94" t="s">
        <v>122</v>
      </c>
    </row>
    <row r="11" spans="2:5" ht="34.950000000000003" customHeight="1">
      <c r="B11" s="92" t="s">
        <v>123</v>
      </c>
      <c r="C11" s="94" t="s">
        <v>634</v>
      </c>
      <c r="E11" s="164"/>
    </row>
    <row r="12" spans="2:5" ht="34.950000000000003" customHeight="1">
      <c r="B12" s="92" t="s">
        <v>124</v>
      </c>
      <c r="C12" s="94" t="s">
        <v>125</v>
      </c>
    </row>
    <row r="13" spans="2:5" ht="40.200000000000003" customHeight="1">
      <c r="B13" s="92" t="s">
        <v>352</v>
      </c>
      <c r="C13" s="94" t="s">
        <v>1194</v>
      </c>
    </row>
    <row r="14" spans="2:5" ht="10.5" customHeight="1" thickBot="1">
      <c r="B14" s="95"/>
      <c r="C14" s="96"/>
    </row>
    <row r="15" spans="2:5" ht="19.2" customHeight="1"/>
    <row r="17" ht="22.95" customHeight="1"/>
  </sheetData>
  <sheetProtection sheet="1" objects="1" scenarios="1"/>
  <phoneticPr fontId="5"/>
  <printOptions horizontalCentered="1" verticalCentered="1"/>
  <pageMargins left="0.47244094488188981" right="0.31496062992125984" top="0.78740157480314965" bottom="0.47244094488188981" header="0.19685039370078741" footer="0.19685039370078741"/>
  <pageSetup paperSize="9" fitToHeight="0" orientation="landscape" r:id="rId1"/>
  <headerFooter scaleWithDoc="0" alignWithMargins="0">
    <oddFooter>&amp;C&amp;9&amp;P／&amp;N&amp;R&amp;9&amp;F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5518F-431D-419D-B4DC-AFFEE2E4C20E}">
  <sheetPr>
    <pageSetUpPr fitToPage="1"/>
  </sheetPr>
  <dimension ref="A1:O112"/>
  <sheetViews>
    <sheetView workbookViewId="0"/>
  </sheetViews>
  <sheetFormatPr defaultRowHeight="13.2"/>
  <cols>
    <col min="1" max="1" width="5" style="249" bestFit="1" customWidth="1"/>
    <col min="2" max="2" width="60" style="247" bestFit="1" customWidth="1"/>
    <col min="3" max="3" width="2.77734375" style="247" customWidth="1"/>
    <col min="4" max="4" width="13.21875" style="249" customWidth="1"/>
    <col min="5" max="5" width="2.77734375" style="249" customWidth="1"/>
    <col min="6" max="6" width="11.88671875" style="249" customWidth="1"/>
    <col min="7" max="7" width="2.77734375" style="249" customWidth="1"/>
    <col min="8" max="8" width="13.21875" style="249" customWidth="1"/>
    <col min="9" max="9" width="2.77734375" style="249" customWidth="1"/>
    <col min="10" max="10" width="13.21875" style="249" customWidth="1"/>
    <col min="11" max="11" width="2.77734375" style="249" customWidth="1"/>
    <col min="12" max="12" width="13.21875" style="249" customWidth="1"/>
    <col min="13" max="13" width="2.77734375" style="249" customWidth="1"/>
    <col min="14" max="14" width="13.21875" style="249" customWidth="1"/>
    <col min="15" max="15" width="4.33203125" customWidth="1"/>
  </cols>
  <sheetData>
    <row r="1" spans="1:15" ht="27" customHeight="1">
      <c r="A1" s="125" t="s">
        <v>1077</v>
      </c>
      <c r="D1" s="248" t="s">
        <v>47</v>
      </c>
      <c r="E1" s="6"/>
      <c r="F1" s="248" t="s">
        <v>53</v>
      </c>
      <c r="H1" s="250" t="s">
        <v>57</v>
      </c>
      <c r="J1" s="248" t="s">
        <v>18</v>
      </c>
      <c r="L1" s="248" t="s">
        <v>67</v>
      </c>
      <c r="N1" s="248" t="s">
        <v>56</v>
      </c>
    </row>
    <row r="2" spans="1:15">
      <c r="J2" s="6"/>
      <c r="L2" s="6"/>
      <c r="N2" s="6"/>
    </row>
    <row r="3" spans="1:15" ht="20.399999999999999" customHeight="1">
      <c r="C3" s="733"/>
      <c r="D3" s="734" t="s">
        <v>48</v>
      </c>
      <c r="F3" s="734" t="s">
        <v>54</v>
      </c>
      <c r="H3" s="734" t="s">
        <v>331</v>
      </c>
      <c r="J3" s="732" t="s">
        <v>1078</v>
      </c>
      <c r="L3" s="732" t="s">
        <v>333</v>
      </c>
      <c r="N3" s="732" t="s">
        <v>332</v>
      </c>
    </row>
    <row r="4" spans="1:15" ht="20.399999999999999" customHeight="1">
      <c r="A4" s="251"/>
      <c r="B4" s="252"/>
      <c r="C4" s="733"/>
      <c r="D4" s="735"/>
      <c r="F4" s="735"/>
      <c r="H4" s="735"/>
      <c r="J4" s="732"/>
      <c r="L4" s="732"/>
      <c r="N4" s="732"/>
    </row>
    <row r="5" spans="1:15" s="5" customFormat="1">
      <c r="A5" s="300" t="s">
        <v>1084</v>
      </c>
      <c r="B5" s="253" t="s">
        <v>928</v>
      </c>
      <c r="D5" s="254">
        <f t="array" ref="D5:D112">TRANSPOSE(取引基本表!C125:DF125)</f>
        <v>0.51900959287176962</v>
      </c>
      <c r="E5" s="255"/>
      <c r="F5" s="261">
        <f t="array" ref="F5:F112">TRANSPOSE(取引基本表!C129:DF129)</f>
        <v>0.20060992168634906</v>
      </c>
      <c r="G5" s="255"/>
      <c r="H5" s="254">
        <f>取引基本表!EC5</f>
        <v>1.0205369153779103E-2</v>
      </c>
      <c r="I5" s="255"/>
      <c r="J5" s="254">
        <f>取引基本表!ED5</f>
        <v>1.9359603475767262E-2</v>
      </c>
      <c r="K5" s="255"/>
      <c r="L5" s="254">
        <v>0.28225575609004233</v>
      </c>
      <c r="M5" s="255"/>
      <c r="N5" s="254">
        <v>9.0857046393682056E-2</v>
      </c>
      <c r="O5" s="257"/>
    </row>
    <row r="6" spans="1:15" s="5" customFormat="1">
      <c r="A6" s="301" t="s">
        <v>1085</v>
      </c>
      <c r="B6" s="253" t="s">
        <v>929</v>
      </c>
      <c r="D6" s="256">
        <v>0.28845633289858996</v>
      </c>
      <c r="E6" s="255"/>
      <c r="F6" s="262">
        <v>0.10045853122359755</v>
      </c>
      <c r="G6" s="255"/>
      <c r="H6" s="256">
        <f>取引基本表!EC6</f>
        <v>7.5819375660416506E-4</v>
      </c>
      <c r="I6" s="255"/>
      <c r="J6" s="256">
        <f>取引基本表!ED6</f>
        <v>2.1661035619456315E-2</v>
      </c>
      <c r="K6" s="255"/>
      <c r="L6" s="256">
        <v>0.30687140618976139</v>
      </c>
      <c r="M6" s="255"/>
      <c r="N6" s="256">
        <v>8.0542362871274947E-2</v>
      </c>
    </row>
    <row r="7" spans="1:15" s="5" customFormat="1">
      <c r="A7" s="301" t="s">
        <v>1086</v>
      </c>
      <c r="B7" s="253" t="s">
        <v>930</v>
      </c>
      <c r="D7" s="256">
        <v>0.61032569792412317</v>
      </c>
      <c r="E7" s="255"/>
      <c r="F7" s="262">
        <v>0.16079098067287043</v>
      </c>
      <c r="G7" s="255"/>
      <c r="H7" s="256">
        <f>取引基本表!EC7</f>
        <v>0</v>
      </c>
      <c r="I7" s="255"/>
      <c r="J7" s="256">
        <f>取引基本表!ED7</f>
        <v>0.57519968829144752</v>
      </c>
      <c r="K7" s="255"/>
      <c r="L7" s="256">
        <v>0.85782032927702223</v>
      </c>
      <c r="M7" s="255"/>
      <c r="N7" s="256">
        <v>0.54303865425912667</v>
      </c>
    </row>
    <row r="8" spans="1:15" s="5" customFormat="1">
      <c r="A8" s="301" t="s">
        <v>1087</v>
      </c>
      <c r="B8" s="253" t="s">
        <v>931</v>
      </c>
      <c r="D8" s="256">
        <v>0.42999377722464222</v>
      </c>
      <c r="E8" s="255"/>
      <c r="F8" s="262">
        <v>0.23055382700684504</v>
      </c>
      <c r="G8" s="255"/>
      <c r="H8" s="256">
        <f>取引基本表!EC8</f>
        <v>7.8328276268156086E-4</v>
      </c>
      <c r="I8" s="255"/>
      <c r="J8" s="256">
        <f>取引基本表!ED8</f>
        <v>4.733131923464251E-3</v>
      </c>
      <c r="K8" s="255"/>
      <c r="L8" s="256">
        <v>0.83011823273179841</v>
      </c>
      <c r="M8" s="255"/>
      <c r="N8" s="256">
        <v>0.7822028624766646</v>
      </c>
    </row>
    <row r="9" spans="1:15" s="5" customFormat="1">
      <c r="A9" s="301" t="s">
        <v>1088</v>
      </c>
      <c r="B9" s="253" t="s">
        <v>932</v>
      </c>
      <c r="D9" s="256">
        <v>0.54499311768754299</v>
      </c>
      <c r="E9" s="255"/>
      <c r="F9" s="262">
        <v>0.17364934618031658</v>
      </c>
      <c r="G9" s="255"/>
      <c r="H9" s="256">
        <f>取引基本表!EC9</f>
        <v>1.5182508876650069E-3</v>
      </c>
      <c r="I9" s="255"/>
      <c r="J9" s="256">
        <f>取引基本表!ED9</f>
        <v>1.3203282978470288E-2</v>
      </c>
      <c r="K9" s="255"/>
      <c r="L9" s="256">
        <v>0.25881796283551273</v>
      </c>
      <c r="M9" s="255"/>
      <c r="N9" s="256">
        <v>0.12448382656572608</v>
      </c>
    </row>
    <row r="10" spans="1:15" s="5" customFormat="1">
      <c r="A10" s="301" t="s">
        <v>1089</v>
      </c>
      <c r="B10" s="253" t="s">
        <v>933</v>
      </c>
      <c r="D10" s="256">
        <v>0.57503729487817001</v>
      </c>
      <c r="E10" s="255"/>
      <c r="F10" s="262">
        <v>0.11133764296369965</v>
      </c>
      <c r="G10" s="255"/>
      <c r="H10" s="256">
        <f>取引基本表!EC10</f>
        <v>0</v>
      </c>
      <c r="I10" s="255"/>
      <c r="J10" s="256">
        <f>取引基本表!ED10</f>
        <v>9.0709170294477337E-3</v>
      </c>
      <c r="K10" s="255"/>
      <c r="L10" s="256">
        <v>1.1636001989060169E-2</v>
      </c>
      <c r="M10" s="255"/>
      <c r="N10" s="256">
        <v>1.1636001989060169E-2</v>
      </c>
    </row>
    <row r="11" spans="1:15" s="5" customFormat="1">
      <c r="A11" s="301" t="s">
        <v>1090</v>
      </c>
      <c r="B11" s="253" t="s">
        <v>934</v>
      </c>
      <c r="D11" s="256">
        <v>0.55843367398563193</v>
      </c>
      <c r="E11" s="255"/>
      <c r="F11" s="262">
        <v>0.25488212081351819</v>
      </c>
      <c r="G11" s="255"/>
      <c r="H11" s="256">
        <f>取引基本表!EC11</f>
        <v>0</v>
      </c>
      <c r="I11" s="255"/>
      <c r="J11" s="256">
        <f>取引基本表!ED11</f>
        <v>0.1828481326831547</v>
      </c>
      <c r="K11" s="255"/>
      <c r="L11" s="256">
        <v>6.5465951634119196E-2</v>
      </c>
      <c r="M11" s="255"/>
      <c r="N11" s="256">
        <v>6.5263583932004446E-2</v>
      </c>
    </row>
    <row r="12" spans="1:15" s="5" customFormat="1">
      <c r="A12" s="301" t="s">
        <v>1091</v>
      </c>
      <c r="B12" s="253" t="s">
        <v>935</v>
      </c>
      <c r="D12" s="256">
        <v>0.30517811885170021</v>
      </c>
      <c r="E12" s="255"/>
      <c r="F12" s="262">
        <v>0.13876769845635076</v>
      </c>
      <c r="G12" s="255"/>
      <c r="H12" s="256">
        <f>取引基本表!EC12</f>
        <v>7.8040584561862761E-2</v>
      </c>
      <c r="I12" s="255"/>
      <c r="J12" s="256">
        <f>取引基本表!ED12</f>
        <v>5.8144000812130114E-2</v>
      </c>
      <c r="K12" s="255"/>
      <c r="L12" s="256">
        <v>3.7197192526515897E-2</v>
      </c>
      <c r="M12" s="255"/>
      <c r="N12" s="256">
        <v>3.7022217128192536E-2</v>
      </c>
    </row>
    <row r="13" spans="1:15" s="5" customFormat="1">
      <c r="A13" s="301" t="s">
        <v>1092</v>
      </c>
      <c r="B13" s="253" t="s">
        <v>196</v>
      </c>
      <c r="D13" s="256">
        <v>0.55041703054005142</v>
      </c>
      <c r="E13" s="255"/>
      <c r="F13" s="262">
        <v>7.4799711432585334E-2</v>
      </c>
      <c r="G13" s="255"/>
      <c r="H13" s="256">
        <f>取引基本表!EC13</f>
        <v>2.2205234458425521E-2</v>
      </c>
      <c r="I13" s="255"/>
      <c r="J13" s="256">
        <f>取引基本表!ED13</f>
        <v>0.11291716899842053</v>
      </c>
      <c r="K13" s="255"/>
      <c r="L13" s="256">
        <v>1.3270304134867296E-2</v>
      </c>
      <c r="M13" s="255"/>
      <c r="N13" s="256">
        <v>1.3270304134867296E-2</v>
      </c>
    </row>
    <row r="14" spans="1:15" s="5" customFormat="1">
      <c r="A14" s="301" t="s">
        <v>1093</v>
      </c>
      <c r="B14" s="253" t="s">
        <v>1032</v>
      </c>
      <c r="D14" s="256">
        <v>0.26041464832396821</v>
      </c>
      <c r="E14" s="255"/>
      <c r="F14" s="262">
        <v>5.9567636393832869E-2</v>
      </c>
      <c r="G14" s="255"/>
      <c r="H14" s="256">
        <f>取引基本表!EC14</f>
        <v>1.3190029189760863E-4</v>
      </c>
      <c r="I14" s="255"/>
      <c r="J14" s="256">
        <f>取引基本表!ED14</f>
        <v>0.19676239900925874</v>
      </c>
      <c r="K14" s="255"/>
      <c r="L14" s="256">
        <v>1.6331275777119608E-2</v>
      </c>
      <c r="M14" s="255"/>
      <c r="N14" s="256">
        <v>1.6026794364325851E-2</v>
      </c>
    </row>
    <row r="15" spans="1:15" s="5" customFormat="1">
      <c r="A15" s="301" t="s">
        <v>1094</v>
      </c>
      <c r="B15" s="253" t="s">
        <v>72</v>
      </c>
      <c r="D15" s="256">
        <v>0</v>
      </c>
      <c r="E15" s="255"/>
      <c r="F15" s="262">
        <v>0</v>
      </c>
      <c r="G15" s="255"/>
      <c r="H15" s="256">
        <f>取引基本表!EC15</f>
        <v>6.4327679189740902E-3</v>
      </c>
      <c r="I15" s="255"/>
      <c r="J15" s="256">
        <f>取引基本表!ED15</f>
        <v>0</v>
      </c>
      <c r="K15" s="255"/>
      <c r="L15" s="256"/>
      <c r="M15" s="255"/>
      <c r="N15" s="256"/>
    </row>
    <row r="16" spans="1:15" s="5" customFormat="1">
      <c r="A16" s="301" t="s">
        <v>1095</v>
      </c>
      <c r="B16" s="253" t="s">
        <v>937</v>
      </c>
      <c r="D16" s="256">
        <v>0.44199095022624435</v>
      </c>
      <c r="E16" s="255"/>
      <c r="F16" s="262">
        <v>0.25891402714932127</v>
      </c>
      <c r="G16" s="255"/>
      <c r="H16" s="256">
        <f>取引基本表!EC16</f>
        <v>8.8776483043092794E-5</v>
      </c>
      <c r="I16" s="255"/>
      <c r="J16" s="256">
        <f>取引基本表!ED16</f>
        <v>7.3222530009233622E-2</v>
      </c>
      <c r="K16" s="255"/>
      <c r="L16" s="256">
        <v>6.0723981900452487E-2</v>
      </c>
      <c r="M16" s="255"/>
      <c r="N16" s="256">
        <v>5.7737556561085972E-2</v>
      </c>
    </row>
    <row r="17" spans="1:14" s="5" customFormat="1">
      <c r="A17" s="301" t="s">
        <v>1096</v>
      </c>
      <c r="B17" s="253" t="s">
        <v>1033</v>
      </c>
      <c r="D17" s="256">
        <v>0.4172521467603435</v>
      </c>
      <c r="E17" s="255"/>
      <c r="F17" s="262">
        <v>0.2848360655737705</v>
      </c>
      <c r="G17" s="255"/>
      <c r="H17" s="256">
        <f>取引基本表!EC17</f>
        <v>1.4182608833379851E-2</v>
      </c>
      <c r="I17" s="255"/>
      <c r="J17" s="256">
        <f>取引基本表!ED17</f>
        <v>3.9610553139178828E-3</v>
      </c>
      <c r="K17" s="255"/>
      <c r="L17" s="256">
        <v>0.2508782201405152</v>
      </c>
      <c r="M17" s="255"/>
      <c r="N17" s="256">
        <v>0.23311865729898518</v>
      </c>
    </row>
    <row r="18" spans="1:14" s="5" customFormat="1">
      <c r="A18" s="301" t="s">
        <v>1097</v>
      </c>
      <c r="B18" s="253" t="s">
        <v>939</v>
      </c>
      <c r="D18" s="256">
        <v>0.47389237699975167</v>
      </c>
      <c r="E18" s="255"/>
      <c r="F18" s="262">
        <v>0.16217941896349899</v>
      </c>
      <c r="G18" s="255"/>
      <c r="H18" s="256">
        <f>取引基本表!EC18</f>
        <v>1.7655472977010884E-4</v>
      </c>
      <c r="I18" s="255"/>
      <c r="J18" s="256">
        <f>取引基本表!ED18</f>
        <v>0.1568538470546903</v>
      </c>
      <c r="K18" s="255"/>
      <c r="L18" s="256">
        <v>4.870348692845234E-2</v>
      </c>
      <c r="M18" s="255"/>
      <c r="N18" s="256">
        <v>4.7337802844879574E-2</v>
      </c>
    </row>
    <row r="19" spans="1:14" s="5" customFormat="1">
      <c r="A19" s="301" t="s">
        <v>1098</v>
      </c>
      <c r="B19" s="253" t="s">
        <v>940</v>
      </c>
      <c r="D19" s="256">
        <v>0.42153268027508711</v>
      </c>
      <c r="E19" s="255"/>
      <c r="F19" s="262">
        <v>0.23631405169740419</v>
      </c>
      <c r="G19" s="255"/>
      <c r="H19" s="256">
        <f>取引基本表!EC19</f>
        <v>4.9193085656262521E-4</v>
      </c>
      <c r="I19" s="255"/>
      <c r="J19" s="256">
        <f>取引基本表!ED19</f>
        <v>0.14642092044027477</v>
      </c>
      <c r="K19" s="255"/>
      <c r="L19" s="256">
        <v>2.5383534905780842E-2</v>
      </c>
      <c r="M19" s="255"/>
      <c r="N19" s="256">
        <v>2.4188693701089038E-2</v>
      </c>
    </row>
    <row r="20" spans="1:14" s="5" customFormat="1">
      <c r="A20" s="301" t="s">
        <v>1099</v>
      </c>
      <c r="B20" s="253" t="s">
        <v>1034</v>
      </c>
      <c r="D20" s="256">
        <v>0.24388270484970334</v>
      </c>
      <c r="E20" s="255"/>
      <c r="F20" s="262">
        <v>9.3193742951012598E-2</v>
      </c>
      <c r="G20" s="255"/>
      <c r="H20" s="256">
        <f>取引基本表!EC20</f>
        <v>0</v>
      </c>
      <c r="I20" s="255"/>
      <c r="J20" s="256">
        <f>取引基本表!ED20</f>
        <v>0.42738898877166798</v>
      </c>
      <c r="K20" s="255"/>
      <c r="L20" s="256">
        <v>1.4539302701907517E-2</v>
      </c>
      <c r="M20" s="255"/>
      <c r="N20" s="256">
        <v>1.4539302701907517E-2</v>
      </c>
    </row>
    <row r="21" spans="1:14" s="5" customFormat="1">
      <c r="A21" s="301" t="s">
        <v>1100</v>
      </c>
      <c r="B21" s="253" t="s">
        <v>942</v>
      </c>
      <c r="D21" s="256">
        <v>0.45104694325382988</v>
      </c>
      <c r="E21" s="255"/>
      <c r="F21" s="262">
        <v>0.22508767252517381</v>
      </c>
      <c r="G21" s="255"/>
      <c r="H21" s="256">
        <f>取引基本表!EC21</f>
        <v>1.1339964550631943E-3</v>
      </c>
      <c r="I21" s="255"/>
      <c r="J21" s="256">
        <f>取引基本表!ED21</f>
        <v>0.15855619018799405</v>
      </c>
      <c r="K21" s="255"/>
      <c r="L21" s="256">
        <v>5.0050245072906625E-2</v>
      </c>
      <c r="M21" s="255"/>
      <c r="N21" s="256">
        <v>4.9681097598490598E-2</v>
      </c>
    </row>
    <row r="22" spans="1:14" s="5" customFormat="1">
      <c r="A22" s="301" t="s">
        <v>1101</v>
      </c>
      <c r="B22" s="253" t="s">
        <v>943</v>
      </c>
      <c r="D22" s="256">
        <v>0.60610684988104835</v>
      </c>
      <c r="E22" s="255"/>
      <c r="F22" s="262">
        <v>0.28824278126895064</v>
      </c>
      <c r="G22" s="255"/>
      <c r="H22" s="256">
        <f>取引基本表!EC22</f>
        <v>1.1938906340277997E-4</v>
      </c>
      <c r="I22" s="255"/>
      <c r="J22" s="256">
        <f>取引基本表!ED22</f>
        <v>1.9646365422396617E-3</v>
      </c>
      <c r="K22" s="255"/>
      <c r="L22" s="256">
        <v>4.0810070571301003E-2</v>
      </c>
      <c r="M22" s="255"/>
      <c r="N22" s="256">
        <v>4.0436888998473954E-2</v>
      </c>
    </row>
    <row r="23" spans="1:14" s="5" customFormat="1">
      <c r="A23" s="301" t="s">
        <v>1102</v>
      </c>
      <c r="B23" s="253" t="s">
        <v>944</v>
      </c>
      <c r="D23" s="256">
        <v>0.37410986775178029</v>
      </c>
      <c r="E23" s="255"/>
      <c r="F23" s="262">
        <v>0.10427263479145472</v>
      </c>
      <c r="G23" s="255"/>
      <c r="H23" s="256">
        <f>取引基本表!EC23</f>
        <v>2.1961198953688622E-5</v>
      </c>
      <c r="I23" s="255"/>
      <c r="J23" s="256">
        <f>取引基本表!ED23</f>
        <v>6.2568485645408733E-2</v>
      </c>
      <c r="K23" s="255"/>
      <c r="L23" s="256">
        <v>1.7293997965412006E-2</v>
      </c>
      <c r="M23" s="255"/>
      <c r="N23" s="256">
        <v>1.7293997965412006E-2</v>
      </c>
    </row>
    <row r="24" spans="1:14" s="5" customFormat="1">
      <c r="A24" s="301" t="s">
        <v>1103</v>
      </c>
      <c r="B24" s="253" t="s">
        <v>945</v>
      </c>
      <c r="D24" s="256">
        <v>0.45346994033648319</v>
      </c>
      <c r="E24" s="255"/>
      <c r="F24" s="262">
        <v>0.1141702553217544</v>
      </c>
      <c r="G24" s="255"/>
      <c r="H24" s="256">
        <f>取引基本表!EC24</f>
        <v>3.7067841870316856E-5</v>
      </c>
      <c r="I24" s="255"/>
      <c r="J24" s="256">
        <f>取引基本表!ED24</f>
        <v>0.41554834327119028</v>
      </c>
      <c r="K24" s="255"/>
      <c r="L24" s="256">
        <v>1.5470334918464395E-2</v>
      </c>
      <c r="M24" s="255"/>
      <c r="N24" s="256">
        <v>1.5470334918464395E-2</v>
      </c>
    </row>
    <row r="25" spans="1:14" s="5" customFormat="1">
      <c r="A25" s="301" t="s">
        <v>1104</v>
      </c>
      <c r="B25" s="253" t="s">
        <v>946</v>
      </c>
      <c r="D25" s="256">
        <v>0.12901680424528303</v>
      </c>
      <c r="E25" s="255"/>
      <c r="F25" s="262">
        <v>1.9848874101527404E-2</v>
      </c>
      <c r="G25" s="255"/>
      <c r="H25" s="256">
        <f>取引基本表!EC25</f>
        <v>0</v>
      </c>
      <c r="I25" s="255"/>
      <c r="J25" s="256">
        <f>取引基本表!ED25</f>
        <v>0.68266757057432903</v>
      </c>
      <c r="K25" s="255"/>
      <c r="L25" s="256">
        <v>1.3038381626235399E-3</v>
      </c>
      <c r="M25" s="255"/>
      <c r="N25" s="256">
        <v>1.3038381626235399E-3</v>
      </c>
    </row>
    <row r="26" spans="1:14" s="5" customFormat="1">
      <c r="A26" s="301" t="s">
        <v>1105</v>
      </c>
      <c r="B26" s="253" t="s">
        <v>1035</v>
      </c>
      <c r="D26" s="256">
        <v>0.27484579952392407</v>
      </c>
      <c r="E26" s="255"/>
      <c r="F26" s="262">
        <v>9.4576740022500036E-2</v>
      </c>
      <c r="G26" s="255"/>
      <c r="H26" s="256">
        <f>取引基本表!EC26</f>
        <v>3.3274543869225184E-7</v>
      </c>
      <c r="I26" s="255"/>
      <c r="J26" s="256">
        <f>取引基本表!ED26</f>
        <v>9.2682418618750262E-4</v>
      </c>
      <c r="K26" s="255"/>
      <c r="L26" s="256">
        <v>7.6048489312485635E-3</v>
      </c>
      <c r="M26" s="255"/>
      <c r="N26" s="256">
        <v>7.6048489312485635E-3</v>
      </c>
    </row>
    <row r="27" spans="1:14" s="5" customFormat="1">
      <c r="A27" s="301" t="s">
        <v>1106</v>
      </c>
      <c r="B27" s="253" t="s">
        <v>948</v>
      </c>
      <c r="D27" s="256">
        <v>0.2925492458584027</v>
      </c>
      <c r="E27" s="255"/>
      <c r="F27" s="262">
        <v>8.431767211649828E-2</v>
      </c>
      <c r="G27" s="255"/>
      <c r="H27" s="256">
        <f>取引基本表!EC27</f>
        <v>0</v>
      </c>
      <c r="I27" s="255"/>
      <c r="J27" s="256">
        <f>取引基本表!ED27</f>
        <v>2.0113055960474524E-3</v>
      </c>
      <c r="K27" s="255"/>
      <c r="L27" s="256">
        <v>9.6734872704715719E-3</v>
      </c>
      <c r="M27" s="255"/>
      <c r="N27" s="256">
        <v>9.6713183271373848E-3</v>
      </c>
    </row>
    <row r="28" spans="1:14" s="5" customFormat="1">
      <c r="A28" s="301" t="s">
        <v>1107</v>
      </c>
      <c r="B28" s="253" t="s">
        <v>949</v>
      </c>
      <c r="D28" s="256">
        <v>0</v>
      </c>
      <c r="E28" s="255"/>
      <c r="F28" s="262">
        <v>0</v>
      </c>
      <c r="G28" s="255"/>
      <c r="H28" s="256">
        <f>取引基本表!EC28</f>
        <v>0</v>
      </c>
      <c r="I28" s="255"/>
      <c r="J28" s="256">
        <f>取引基本表!ED28</f>
        <v>0</v>
      </c>
      <c r="K28" s="255"/>
      <c r="L28" s="256"/>
      <c r="M28" s="255"/>
      <c r="N28" s="256"/>
    </row>
    <row r="29" spans="1:14" s="5" customFormat="1">
      <c r="A29" s="301" t="s">
        <v>1108</v>
      </c>
      <c r="B29" s="253" t="s">
        <v>73</v>
      </c>
      <c r="D29" s="256">
        <v>0.41479070350756181</v>
      </c>
      <c r="E29" s="255"/>
      <c r="F29" s="262">
        <v>9.6544883451810212E-2</v>
      </c>
      <c r="G29" s="255"/>
      <c r="H29" s="256">
        <f>取引基本表!EC29</f>
        <v>3.1114360481235086E-3</v>
      </c>
      <c r="I29" s="255"/>
      <c r="J29" s="256">
        <f>取引基本表!ED29</f>
        <v>0.50898042352071182</v>
      </c>
      <c r="K29" s="255"/>
      <c r="L29" s="256">
        <v>1.2432947024586565E-2</v>
      </c>
      <c r="M29" s="255"/>
      <c r="N29" s="256">
        <v>1.2432947024586565E-2</v>
      </c>
    </row>
    <row r="30" spans="1:14" s="5" customFormat="1">
      <c r="A30" s="301" t="s">
        <v>1109</v>
      </c>
      <c r="B30" s="253" t="s">
        <v>950</v>
      </c>
      <c r="D30" s="256">
        <v>0.35250678118730311</v>
      </c>
      <c r="E30" s="255"/>
      <c r="F30" s="262">
        <v>0.12928733895535502</v>
      </c>
      <c r="G30" s="255"/>
      <c r="H30" s="256">
        <f>取引基本表!EC30</f>
        <v>5.8430764525236809E-3</v>
      </c>
      <c r="I30" s="255"/>
      <c r="J30" s="256">
        <f>取引基本表!ED30</f>
        <v>1.8991946921208536E-3</v>
      </c>
      <c r="K30" s="255"/>
      <c r="L30" s="256">
        <v>1.8502856173138561E-2</v>
      </c>
      <c r="M30" s="255"/>
      <c r="N30" s="256">
        <v>1.8489170628631802E-2</v>
      </c>
    </row>
    <row r="31" spans="1:14" s="5" customFormat="1">
      <c r="A31" s="301" t="s">
        <v>1110</v>
      </c>
      <c r="B31" s="253" t="s">
        <v>951</v>
      </c>
      <c r="D31" s="256">
        <v>0.41412869232368493</v>
      </c>
      <c r="E31" s="255"/>
      <c r="F31" s="262">
        <v>1.2596674444748301E-2</v>
      </c>
      <c r="G31" s="255"/>
      <c r="H31" s="256">
        <f>取引基本表!EC31</f>
        <v>1.2640866117743172E-2</v>
      </c>
      <c r="I31" s="255"/>
      <c r="J31" s="256">
        <f>取引基本表!ED31</f>
        <v>0.54637441312909418</v>
      </c>
      <c r="K31" s="255"/>
      <c r="L31" s="256">
        <v>1.2042678055891804E-3</v>
      </c>
      <c r="M31" s="255"/>
      <c r="N31" s="256">
        <v>1.2038528270207486E-3</v>
      </c>
    </row>
    <row r="32" spans="1:14" s="5" customFormat="1">
      <c r="A32" s="301" t="s">
        <v>1111</v>
      </c>
      <c r="B32" s="253" t="s">
        <v>952</v>
      </c>
      <c r="D32" s="256">
        <v>0.28925863387281764</v>
      </c>
      <c r="E32" s="255"/>
      <c r="F32" s="262">
        <v>3.518064228367529E-2</v>
      </c>
      <c r="G32" s="255"/>
      <c r="H32" s="256">
        <f>取引基本表!EC32</f>
        <v>0</v>
      </c>
      <c r="I32" s="255"/>
      <c r="J32" s="256">
        <f>取引基本表!ED32</f>
        <v>0.96365875643691601</v>
      </c>
      <c r="K32" s="255"/>
      <c r="L32" s="256">
        <v>3.2098254109850896E-3</v>
      </c>
      <c r="M32" s="255"/>
      <c r="N32" s="256">
        <v>3.2098254109850896E-3</v>
      </c>
    </row>
    <row r="33" spans="1:14" s="5" customFormat="1">
      <c r="A33" s="301" t="s">
        <v>1112</v>
      </c>
      <c r="B33" s="253" t="s">
        <v>953</v>
      </c>
      <c r="D33" s="256">
        <v>0.41292151884269129</v>
      </c>
      <c r="E33" s="255"/>
      <c r="F33" s="262">
        <v>0.22644440397244572</v>
      </c>
      <c r="G33" s="255"/>
      <c r="H33" s="256">
        <f>取引基本表!EC33</f>
        <v>1.5302962725456664E-3</v>
      </c>
      <c r="I33" s="255"/>
      <c r="J33" s="256">
        <f>取引基本表!ED33</f>
        <v>0.14116796016761002</v>
      </c>
      <c r="K33" s="255"/>
      <c r="L33" s="256">
        <v>4.1859950219441555E-2</v>
      </c>
      <c r="M33" s="255"/>
      <c r="N33" s="256">
        <v>4.1620689285752549E-2</v>
      </c>
    </row>
    <row r="34" spans="1:14" s="5" customFormat="1">
      <c r="A34" s="301" t="s">
        <v>1113</v>
      </c>
      <c r="B34" s="253" t="s">
        <v>954</v>
      </c>
      <c r="D34" s="256">
        <v>0.57314656833067312</v>
      </c>
      <c r="E34" s="255"/>
      <c r="F34" s="262">
        <v>0.31933513126754359</v>
      </c>
      <c r="G34" s="255"/>
      <c r="H34" s="256">
        <f>取引基本表!EC34</f>
        <v>1.3138120901324873E-3</v>
      </c>
      <c r="I34" s="255"/>
      <c r="J34" s="256">
        <f>取引基本表!ED34</f>
        <v>4.7842113346644122E-2</v>
      </c>
      <c r="K34" s="255"/>
      <c r="L34" s="256">
        <v>7.4192305575430675E-2</v>
      </c>
      <c r="M34" s="255"/>
      <c r="N34" s="256">
        <v>7.2843854917716985E-2</v>
      </c>
    </row>
    <row r="35" spans="1:14" s="5" customFormat="1">
      <c r="A35" s="301" t="s">
        <v>1114</v>
      </c>
      <c r="B35" s="253" t="s">
        <v>955</v>
      </c>
      <c r="D35" s="256">
        <v>0.42816485717297353</v>
      </c>
      <c r="E35" s="255"/>
      <c r="F35" s="262">
        <v>0.39770211868873195</v>
      </c>
      <c r="G35" s="255"/>
      <c r="H35" s="256">
        <f>取引基本表!EC35</f>
        <v>3.0285824338891379E-3</v>
      </c>
      <c r="I35" s="255"/>
      <c r="J35" s="256">
        <f>取引基本表!ED35</f>
        <v>1.7633438223594422E-2</v>
      </c>
      <c r="K35" s="255"/>
      <c r="L35" s="256">
        <v>7.5050068514809734E-2</v>
      </c>
      <c r="M35" s="255"/>
      <c r="N35" s="256">
        <v>6.8514809739643717E-2</v>
      </c>
    </row>
    <row r="36" spans="1:14" s="5" customFormat="1">
      <c r="A36" s="301" t="s">
        <v>1115</v>
      </c>
      <c r="B36" s="253" t="s">
        <v>956</v>
      </c>
      <c r="D36" s="256">
        <v>0.49365810679344335</v>
      </c>
      <c r="E36" s="255"/>
      <c r="F36" s="262">
        <v>0.22735365920813524</v>
      </c>
      <c r="G36" s="255"/>
      <c r="H36" s="256">
        <f>取引基本表!EC36</f>
        <v>1.9964726321535113E-5</v>
      </c>
      <c r="I36" s="255"/>
      <c r="J36" s="256">
        <f>取引基本表!ED36</f>
        <v>0.29049729197439689</v>
      </c>
      <c r="K36" s="255"/>
      <c r="L36" s="256">
        <v>5.196497733071459E-2</v>
      </c>
      <c r="M36" s="255"/>
      <c r="N36" s="256">
        <v>5.1432662126691016E-2</v>
      </c>
    </row>
    <row r="37" spans="1:14" s="5" customFormat="1" ht="13.2" customHeight="1">
      <c r="A37" s="301" t="s">
        <v>1116</v>
      </c>
      <c r="B37" s="253" t="s">
        <v>957</v>
      </c>
      <c r="D37" s="256">
        <v>0.49902766087133194</v>
      </c>
      <c r="E37" s="255"/>
      <c r="F37" s="262">
        <v>0.1915749958881181</v>
      </c>
      <c r="G37" s="255"/>
      <c r="H37" s="256">
        <f>取引基本表!EC37</f>
        <v>5.5901233700298316E-6</v>
      </c>
      <c r="I37" s="255"/>
      <c r="J37" s="256">
        <f>取引基本表!ED37</f>
        <v>0.59944370129732261</v>
      </c>
      <c r="K37" s="255"/>
      <c r="L37" s="256">
        <v>3.4917133486198591E-2</v>
      </c>
      <c r="M37" s="255"/>
      <c r="N37" s="256">
        <v>3.4539807854178158E-2</v>
      </c>
    </row>
    <row r="38" spans="1:14" s="5" customFormat="1">
      <c r="A38" s="301" t="s">
        <v>1117</v>
      </c>
      <c r="B38" s="253" t="s">
        <v>958</v>
      </c>
      <c r="D38" s="256">
        <v>0.52941176470588236</v>
      </c>
      <c r="E38" s="255"/>
      <c r="F38" s="262">
        <v>0.29411764705882354</v>
      </c>
      <c r="G38" s="255"/>
      <c r="H38" s="256">
        <f>取引基本表!EC38</f>
        <v>4.7316401382038215E-5</v>
      </c>
      <c r="I38" s="255"/>
      <c r="J38" s="256">
        <f>取引基本表!ED38</f>
        <v>1.2870012870012881E-2</v>
      </c>
      <c r="K38" s="255"/>
      <c r="L38" s="256">
        <v>0.23529411764705882</v>
      </c>
      <c r="M38" s="255"/>
      <c r="N38" s="256">
        <v>0.11764705882352941</v>
      </c>
    </row>
    <row r="39" spans="1:14" s="5" customFormat="1">
      <c r="A39" s="301" t="s">
        <v>1118</v>
      </c>
      <c r="B39" s="253" t="s">
        <v>1036</v>
      </c>
      <c r="D39" s="256">
        <v>0.50241708138694674</v>
      </c>
      <c r="E39" s="255"/>
      <c r="F39" s="262">
        <v>0.23542881568100632</v>
      </c>
      <c r="G39" s="255"/>
      <c r="H39" s="256">
        <f>取引基本表!EC39</f>
        <v>3.0086842566553416E-4</v>
      </c>
      <c r="I39" s="255"/>
      <c r="J39" s="256">
        <f>取引基本表!ED39</f>
        <v>0.14027833803953205</v>
      </c>
      <c r="K39" s="255"/>
      <c r="L39" s="256">
        <v>3.6922826407759082E-2</v>
      </c>
      <c r="M39" s="255"/>
      <c r="N39" s="256">
        <v>3.5833867635534658E-2</v>
      </c>
    </row>
    <row r="40" spans="1:14" s="5" customFormat="1">
      <c r="A40" s="301" t="s">
        <v>1119</v>
      </c>
      <c r="B40" s="253" t="s">
        <v>960</v>
      </c>
      <c r="D40" s="256">
        <v>0.24367644980759057</v>
      </c>
      <c r="E40" s="255"/>
      <c r="F40" s="262">
        <v>2.9106240901218865E-2</v>
      </c>
      <c r="G40" s="255"/>
      <c r="H40" s="256">
        <f>取引基本表!EC40</f>
        <v>0</v>
      </c>
      <c r="I40" s="255"/>
      <c r="J40" s="256">
        <f>取引基本表!ED40</f>
        <v>0.90603534582911727</v>
      </c>
      <c r="K40" s="255"/>
      <c r="L40" s="256">
        <v>1.3703627024735539E-3</v>
      </c>
      <c r="M40" s="255"/>
      <c r="N40" s="256">
        <v>1.3703627024735539E-3</v>
      </c>
    </row>
    <row r="41" spans="1:14" s="5" customFormat="1">
      <c r="A41" s="301" t="s">
        <v>1120</v>
      </c>
      <c r="B41" s="253" t="s">
        <v>961</v>
      </c>
      <c r="C41" s="258"/>
      <c r="D41" s="256">
        <v>0.25530571744211539</v>
      </c>
      <c r="E41" s="255"/>
      <c r="F41" s="262">
        <v>7.9025714671337954E-2</v>
      </c>
      <c r="G41" s="255"/>
      <c r="H41" s="256">
        <f>取引基本表!EC41</f>
        <v>0</v>
      </c>
      <c r="I41" s="255"/>
      <c r="J41" s="256">
        <f>取引基本表!ED41</f>
        <v>0.64278934442054791</v>
      </c>
      <c r="K41" s="255"/>
      <c r="L41" s="256">
        <v>8.7015265698275196E-3</v>
      </c>
      <c r="M41" s="255"/>
      <c r="N41" s="256">
        <v>8.7015265698275196E-3</v>
      </c>
    </row>
    <row r="42" spans="1:14">
      <c r="A42" s="301" t="s">
        <v>1121</v>
      </c>
      <c r="B42" s="253" t="s">
        <v>962</v>
      </c>
      <c r="D42" s="263">
        <v>0.4281218790631065</v>
      </c>
      <c r="F42" s="265">
        <v>0.21081987601047691</v>
      </c>
      <c r="H42" s="256">
        <f>取引基本表!EC42</f>
        <v>0</v>
      </c>
      <c r="J42" s="263">
        <f>取引基本表!ED42</f>
        <v>0.46339961829711263</v>
      </c>
      <c r="L42" s="263">
        <v>1.6808306167442385E-2</v>
      </c>
      <c r="N42" s="263">
        <v>1.678946277487799E-2</v>
      </c>
    </row>
    <row r="43" spans="1:14">
      <c r="A43" s="301" t="s">
        <v>1122</v>
      </c>
      <c r="B43" s="253" t="s">
        <v>963</v>
      </c>
      <c r="D43" s="263">
        <v>0.40975744657889057</v>
      </c>
      <c r="F43" s="265">
        <v>0.11676424562918196</v>
      </c>
      <c r="H43" s="256">
        <f>取引基本表!EC43</f>
        <v>0</v>
      </c>
      <c r="J43" s="263">
        <f>取引基本表!ED43</f>
        <v>0.22510325209923143</v>
      </c>
      <c r="L43" s="263">
        <v>2.8261925318368228E-2</v>
      </c>
      <c r="N43" s="263">
        <v>2.8052827541549752E-2</v>
      </c>
    </row>
    <row r="44" spans="1:14">
      <c r="A44" s="301" t="s">
        <v>1123</v>
      </c>
      <c r="B44" s="253" t="s">
        <v>964</v>
      </c>
      <c r="D44" s="263">
        <v>0.17770945497455565</v>
      </c>
      <c r="F44" s="265">
        <v>4.7072055461317208E-2</v>
      </c>
      <c r="H44" s="256">
        <f>取引基本表!EC44</f>
        <v>6.3061915540955568E-4</v>
      </c>
      <c r="J44" s="263">
        <f>取引基本表!ED44</f>
        <v>1.0374604719046499E-2</v>
      </c>
      <c r="L44" s="263">
        <v>4.263773139612066E-3</v>
      </c>
      <c r="N44" s="263">
        <v>4.1946308724832215E-3</v>
      </c>
    </row>
    <row r="45" spans="1:14">
      <c r="A45" s="301" t="s">
        <v>1124</v>
      </c>
      <c r="B45" s="253" t="s">
        <v>965</v>
      </c>
      <c r="D45" s="263">
        <v>0.23604671209632783</v>
      </c>
      <c r="F45" s="265">
        <v>0.15367444899144336</v>
      </c>
      <c r="H45" s="256">
        <f>取引基本表!EC45</f>
        <v>2.2293944392380875E-5</v>
      </c>
      <c r="J45" s="263">
        <f>取引基本表!ED45</f>
        <v>0.20955623737184759</v>
      </c>
      <c r="L45" s="263">
        <v>4.110446704837261E-2</v>
      </c>
      <c r="N45" s="263">
        <v>4.110446704837261E-2</v>
      </c>
    </row>
    <row r="46" spans="1:14">
      <c r="A46" s="301" t="s">
        <v>1125</v>
      </c>
      <c r="B46" s="253" t="s">
        <v>1037</v>
      </c>
      <c r="D46" s="263">
        <v>0.47408776476418157</v>
      </c>
      <c r="F46" s="265">
        <v>0.23320676885576336</v>
      </c>
      <c r="H46" s="256">
        <f>取引基本表!EC46</f>
        <v>8.3652203287232118E-5</v>
      </c>
      <c r="J46" s="263">
        <f>取引基本表!ED46</f>
        <v>0.42920107937352669</v>
      </c>
      <c r="L46" s="263">
        <v>2.9551801032605421E-2</v>
      </c>
      <c r="N46" s="263">
        <v>2.9551801032605421E-2</v>
      </c>
    </row>
    <row r="47" spans="1:14">
      <c r="A47" s="301" t="s">
        <v>1126</v>
      </c>
      <c r="B47" s="253" t="s">
        <v>967</v>
      </c>
      <c r="D47" s="263">
        <v>0.54499966735646432</v>
      </c>
      <c r="F47" s="265">
        <v>0.36259195843006259</v>
      </c>
      <c r="H47" s="256">
        <f>取引基本表!EC47</f>
        <v>7.7003949422160931E-4</v>
      </c>
      <c r="J47" s="263">
        <f>取引基本表!ED47</f>
        <v>0.50874400927268293</v>
      </c>
      <c r="L47" s="263">
        <v>5.6255274150796071E-2</v>
      </c>
      <c r="N47" s="263">
        <v>5.5302863185464526E-2</v>
      </c>
    </row>
    <row r="48" spans="1:14">
      <c r="A48" s="301" t="s">
        <v>1127</v>
      </c>
      <c r="B48" s="253" t="s">
        <v>59</v>
      </c>
      <c r="D48" s="263">
        <v>0.48825150702603659</v>
      </c>
      <c r="F48" s="265">
        <v>0.2896193210943136</v>
      </c>
      <c r="H48" s="256">
        <f>取引基本表!EC48</f>
        <v>4.7981892259422719E-5</v>
      </c>
      <c r="J48" s="263">
        <f>取引基本表!ED48</f>
        <v>0.38008150967394194</v>
      </c>
      <c r="L48" s="263">
        <v>5.9244936719707961E-3</v>
      </c>
      <c r="N48" s="263">
        <v>5.8567183991947982E-3</v>
      </c>
    </row>
    <row r="49" spans="1:14">
      <c r="A49" s="301" t="s">
        <v>1128</v>
      </c>
      <c r="B49" s="253" t="s">
        <v>60</v>
      </c>
      <c r="D49" s="263">
        <v>0.4536544582071621</v>
      </c>
      <c r="F49" s="265">
        <v>0.24651579980280985</v>
      </c>
      <c r="H49" s="256">
        <f>取引基本表!EC49</f>
        <v>1.4840446565674434E-5</v>
      </c>
      <c r="J49" s="263">
        <f>取引基本表!ED49</f>
        <v>7.5601684778928702E-3</v>
      </c>
      <c r="L49" s="263">
        <v>3.725535656992171E-2</v>
      </c>
      <c r="N49" s="263">
        <v>3.6967299689226442E-2</v>
      </c>
    </row>
    <row r="50" spans="1:14">
      <c r="A50" s="301" t="s">
        <v>1129</v>
      </c>
      <c r="B50" s="253" t="s">
        <v>61</v>
      </c>
      <c r="D50" s="263">
        <v>0.36509114966186418</v>
      </c>
      <c r="F50" s="265">
        <v>0.24461187885915908</v>
      </c>
      <c r="H50" s="256">
        <f>取引基本表!EC50</f>
        <v>2.7058859074453922E-4</v>
      </c>
      <c r="J50" s="263">
        <f>取引基本表!ED50</f>
        <v>1.2181484525834896E-2</v>
      </c>
      <c r="L50" s="263">
        <v>3.0446927374301675E-2</v>
      </c>
      <c r="N50" s="263">
        <v>3.0241105557189063E-2</v>
      </c>
    </row>
    <row r="51" spans="1:14">
      <c r="A51" s="301" t="s">
        <v>1130</v>
      </c>
      <c r="B51" s="253" t="s">
        <v>968</v>
      </c>
      <c r="D51" s="263">
        <v>0.40616789173840373</v>
      </c>
      <c r="F51" s="265">
        <v>0.15600884208256205</v>
      </c>
      <c r="H51" s="256">
        <f>取引基本表!EC51</f>
        <v>5.7897706332451827E-6</v>
      </c>
      <c r="J51" s="263">
        <f>取引基本表!ED51</f>
        <v>0</v>
      </c>
      <c r="L51" s="263">
        <v>1.117481084772568E-2</v>
      </c>
      <c r="N51" s="263">
        <v>1.1149650450191399E-2</v>
      </c>
    </row>
    <row r="52" spans="1:14">
      <c r="A52" s="301" t="s">
        <v>1131</v>
      </c>
      <c r="B52" s="253" t="s">
        <v>969</v>
      </c>
      <c r="D52" s="263">
        <v>0.33296962702617638</v>
      </c>
      <c r="F52" s="265">
        <v>0.25152389445522738</v>
      </c>
      <c r="H52" s="256">
        <f>取引基本表!EC52</f>
        <v>1.2897213203711682E-4</v>
      </c>
      <c r="J52" s="263">
        <f>取引基本表!ED52</f>
        <v>6.3443568253443994E-3</v>
      </c>
      <c r="L52" s="263">
        <v>5.0957351938309817E-2</v>
      </c>
      <c r="N52" s="263">
        <v>5.0862928185490215E-2</v>
      </c>
    </row>
    <row r="53" spans="1:14">
      <c r="A53" s="301" t="s">
        <v>1132</v>
      </c>
      <c r="B53" s="253" t="s">
        <v>970</v>
      </c>
      <c r="D53" s="263">
        <v>0.35368033364025347</v>
      </c>
      <c r="F53" s="265">
        <v>0.21191572333856903</v>
      </c>
      <c r="H53" s="256">
        <f>取引基本表!EC53</f>
        <v>3.5137918325901798E-5</v>
      </c>
      <c r="J53" s="263">
        <f>取引基本表!ED53</f>
        <v>9.1788321167882714E-3</v>
      </c>
      <c r="L53" s="263">
        <v>4.8042030005957859E-2</v>
      </c>
      <c r="N53" s="263">
        <v>4.7782050587661808E-2</v>
      </c>
    </row>
    <row r="54" spans="1:14">
      <c r="A54" s="301" t="s">
        <v>1133</v>
      </c>
      <c r="B54" s="253" t="s">
        <v>971</v>
      </c>
      <c r="D54" s="263">
        <v>0.35432330827067671</v>
      </c>
      <c r="F54" s="265">
        <v>0.13768796992481203</v>
      </c>
      <c r="H54" s="256">
        <f>取引基本表!EC54</f>
        <v>8.4318359655494012E-3</v>
      </c>
      <c r="J54" s="263">
        <f>取引基本表!ED54</f>
        <v>8.23408516020252E-4</v>
      </c>
      <c r="L54" s="263">
        <v>8.7406015037593987E-2</v>
      </c>
      <c r="N54" s="263">
        <v>8.7406015037593987E-2</v>
      </c>
    </row>
    <row r="55" spans="1:14">
      <c r="A55" s="301" t="s">
        <v>1134</v>
      </c>
      <c r="B55" s="253" t="s">
        <v>1038</v>
      </c>
      <c r="D55" s="263">
        <v>0.38606369875065988</v>
      </c>
      <c r="F55" s="265">
        <v>0.22983752712769076</v>
      </c>
      <c r="H55" s="256">
        <f>取引基本表!EC55</f>
        <v>3.3274543869225184E-7</v>
      </c>
      <c r="J55" s="263">
        <f>取引基本表!ED55</f>
        <v>1.585313654306475E-4</v>
      </c>
      <c r="L55" s="263">
        <v>5.4138072614229572E-2</v>
      </c>
      <c r="N55" s="263">
        <v>5.4138072614229572E-2</v>
      </c>
    </row>
    <row r="56" spans="1:14">
      <c r="A56" s="301" t="s">
        <v>1135</v>
      </c>
      <c r="B56" s="253" t="s">
        <v>973</v>
      </c>
      <c r="D56" s="263">
        <v>0.38916786226685796</v>
      </c>
      <c r="F56" s="265">
        <v>0.18342001434720229</v>
      </c>
      <c r="H56" s="256">
        <f>取引基本表!EC56</f>
        <v>2.0966290091998792E-3</v>
      </c>
      <c r="J56" s="263">
        <f>取引基本表!ED56</f>
        <v>3.1339257378609764E-3</v>
      </c>
      <c r="L56" s="263">
        <v>5.2994978479196556E-2</v>
      </c>
      <c r="N56" s="263">
        <v>5.2815638450502154E-2</v>
      </c>
    </row>
    <row r="57" spans="1:14">
      <c r="A57" s="301" t="s">
        <v>1136</v>
      </c>
      <c r="B57" s="253" t="s">
        <v>974</v>
      </c>
      <c r="D57" s="263">
        <v>0.35312420946116874</v>
      </c>
      <c r="F57" s="265">
        <v>0.18461927649886162</v>
      </c>
      <c r="H57" s="256">
        <f>取引基本表!EC57</f>
        <v>9.6617962051314399E-3</v>
      </c>
      <c r="J57" s="263">
        <f>取引基本表!ED57</f>
        <v>2.2014532199771453E-2</v>
      </c>
      <c r="L57" s="263">
        <v>4.4599038704781178E-2</v>
      </c>
      <c r="N57" s="263">
        <v>4.4599038704781178E-2</v>
      </c>
    </row>
    <row r="58" spans="1:14">
      <c r="A58" s="301" t="s">
        <v>1137</v>
      </c>
      <c r="B58" s="253" t="s">
        <v>1039</v>
      </c>
      <c r="D58" s="263">
        <v>0.30305815081431564</v>
      </c>
      <c r="F58" s="265">
        <v>0.14729157093990913</v>
      </c>
      <c r="H58" s="256">
        <f>取引基本表!EC58</f>
        <v>4.0487799489195824E-3</v>
      </c>
      <c r="J58" s="263">
        <f>取引基本表!ED58</f>
        <v>5.8553772417631045E-3</v>
      </c>
      <c r="L58" s="263">
        <v>6.6472660438045644E-2</v>
      </c>
      <c r="N58" s="263">
        <v>6.6472660438045644E-2</v>
      </c>
    </row>
    <row r="59" spans="1:14">
      <c r="A59" s="301" t="s">
        <v>1138</v>
      </c>
      <c r="B59" s="253" t="s">
        <v>976</v>
      </c>
      <c r="D59" s="263">
        <v>0</v>
      </c>
      <c r="F59" s="265">
        <v>0</v>
      </c>
      <c r="H59" s="256">
        <f>取引基本表!EC59</f>
        <v>1.6347517206599379E-2</v>
      </c>
      <c r="J59" s="263">
        <f>取引基本表!ED59</f>
        <v>0</v>
      </c>
      <c r="L59" s="263"/>
      <c r="N59" s="263"/>
    </row>
    <row r="60" spans="1:14">
      <c r="A60" s="301" t="s">
        <v>1139</v>
      </c>
      <c r="B60" s="253" t="s">
        <v>977</v>
      </c>
      <c r="D60" s="263">
        <v>0.22009984805730409</v>
      </c>
      <c r="F60" s="265">
        <v>9.5940959409594101E-2</v>
      </c>
      <c r="H60" s="256">
        <f>取引基本表!EC60</f>
        <v>1.1013874020713538E-3</v>
      </c>
      <c r="J60" s="263">
        <f>取引基本表!ED60</f>
        <v>2.2584880885387348E-2</v>
      </c>
      <c r="L60" s="263">
        <v>7.944432385500326E-2</v>
      </c>
      <c r="N60" s="263">
        <v>7.9010201866724555E-2</v>
      </c>
    </row>
    <row r="61" spans="1:14">
      <c r="A61" s="301" t="s">
        <v>1140</v>
      </c>
      <c r="B61" s="253" t="s">
        <v>978</v>
      </c>
      <c r="D61" s="263">
        <v>0.26043762263119985</v>
      </c>
      <c r="F61" s="265">
        <v>0.18679681096788614</v>
      </c>
      <c r="H61" s="256">
        <f>取引基本表!EC61</f>
        <v>3.2076660289933077E-5</v>
      </c>
      <c r="J61" s="263">
        <f>取引基本表!ED61</f>
        <v>0.83174693825750368</v>
      </c>
      <c r="L61" s="263">
        <v>6.4252539552442686E-2</v>
      </c>
      <c r="N61" s="263">
        <v>6.3755805578322527E-2</v>
      </c>
    </row>
    <row r="62" spans="1:14">
      <c r="A62" s="301" t="s">
        <v>1141</v>
      </c>
      <c r="B62" s="253" t="s">
        <v>979</v>
      </c>
      <c r="D62" s="263">
        <v>0.30113636363636365</v>
      </c>
      <c r="F62" s="265">
        <v>0.1810850439882698</v>
      </c>
      <c r="H62" s="256">
        <f>取引基本表!EC62</f>
        <v>5.3505466541714099E-5</v>
      </c>
      <c r="J62" s="263">
        <f>取引基本表!ED62</f>
        <v>0.13846802961144566</v>
      </c>
      <c r="L62" s="263">
        <v>0.14387829912023462</v>
      </c>
      <c r="N62" s="263">
        <v>0.13819648093841641</v>
      </c>
    </row>
    <row r="63" spans="1:14">
      <c r="A63" s="301" t="s">
        <v>1142</v>
      </c>
      <c r="B63" s="253" t="s">
        <v>1040</v>
      </c>
      <c r="D63" s="263">
        <v>0.30877096508111079</v>
      </c>
      <c r="F63" s="265">
        <v>0.18263678856200166</v>
      </c>
      <c r="H63" s="256">
        <f>取引基本表!EC63</f>
        <v>3.8645055249718129E-4</v>
      </c>
      <c r="J63" s="263">
        <f>取引基本表!ED63</f>
        <v>9.3215238630208419E-2</v>
      </c>
      <c r="L63" s="263">
        <v>6.2345339565576023E-2</v>
      </c>
      <c r="N63" s="263">
        <v>6.2345339565576023E-2</v>
      </c>
    </row>
    <row r="64" spans="1:14">
      <c r="A64" s="301" t="s">
        <v>1143</v>
      </c>
      <c r="B64" s="253" t="s">
        <v>13</v>
      </c>
      <c r="D64" s="263">
        <v>0.43245361426019757</v>
      </c>
      <c r="F64" s="265">
        <v>0.25702620930995518</v>
      </c>
      <c r="H64" s="256">
        <f>取引基本表!EC64</f>
        <v>4.644860127792882E-3</v>
      </c>
      <c r="J64" s="263">
        <f>取引基本表!ED64</f>
        <v>0.11323874032936343</v>
      </c>
      <c r="L64" s="263">
        <v>4.2403309882258593E-2</v>
      </c>
      <c r="N64" s="263">
        <v>4.0298181022855685E-2</v>
      </c>
    </row>
    <row r="65" spans="1:14">
      <c r="A65" s="301" t="s">
        <v>1144</v>
      </c>
      <c r="B65" s="253" t="s">
        <v>1041</v>
      </c>
      <c r="D65" s="263">
        <v>0.17705763624130971</v>
      </c>
      <c r="F65" s="265">
        <v>0.2468939224041265</v>
      </c>
      <c r="H65" s="256">
        <f>取引基本表!EC65</f>
        <v>2.170831242028251E-4</v>
      </c>
      <c r="J65" s="263">
        <f>取引基本表!ED65</f>
        <v>9.442870632672129E-4</v>
      </c>
      <c r="L65" s="263">
        <v>5.8578156537340213E-2</v>
      </c>
      <c r="N65" s="263">
        <v>5.705315093070195E-2</v>
      </c>
    </row>
    <row r="66" spans="1:14">
      <c r="A66" s="301" t="s">
        <v>1145</v>
      </c>
      <c r="B66" s="253" t="s">
        <v>982</v>
      </c>
      <c r="D66" s="263">
        <v>0.47339191610110759</v>
      </c>
      <c r="F66" s="265">
        <v>0.32635113046434688</v>
      </c>
      <c r="H66" s="256">
        <f>取引基本表!EC66</f>
        <v>0</v>
      </c>
      <c r="J66" s="263">
        <f>取引基本表!ED66</f>
        <v>1</v>
      </c>
      <c r="L66" s="263">
        <v>3.855216873929361E-2</v>
      </c>
      <c r="N66" s="263">
        <v>3.7426281171132295E-2</v>
      </c>
    </row>
    <row r="67" spans="1:14">
      <c r="A67" s="301" t="s">
        <v>1146</v>
      </c>
      <c r="B67" s="253" t="s">
        <v>983</v>
      </c>
      <c r="D67" s="263">
        <v>0.47979904666562578</v>
      </c>
      <c r="F67" s="265">
        <v>0.34143085876629836</v>
      </c>
      <c r="H67" s="256">
        <f>取引基本表!EC67</f>
        <v>0</v>
      </c>
      <c r="J67" s="263">
        <f>取引基本表!ED67</f>
        <v>1</v>
      </c>
      <c r="L67" s="263">
        <v>0.14765661593850166</v>
      </c>
      <c r="N67" s="263">
        <v>0.14332773088662545</v>
      </c>
    </row>
    <row r="68" spans="1:14">
      <c r="A68" s="301" t="s">
        <v>1147</v>
      </c>
      <c r="B68" s="253" t="s">
        <v>984</v>
      </c>
      <c r="D68" s="263">
        <v>0.49907028518570778</v>
      </c>
      <c r="F68" s="265">
        <v>0.33003464873085303</v>
      </c>
      <c r="H68" s="256">
        <f>取引基本表!EC68</f>
        <v>0</v>
      </c>
      <c r="J68" s="263">
        <f>取引基本表!ED68</f>
        <v>1</v>
      </c>
      <c r="L68" s="263">
        <v>7.3703024316824226E-2</v>
      </c>
      <c r="N68" s="263">
        <v>7.1592744148127246E-2</v>
      </c>
    </row>
    <row r="69" spans="1:14">
      <c r="A69" s="301" t="s">
        <v>1148</v>
      </c>
      <c r="B69" s="253" t="s">
        <v>985</v>
      </c>
      <c r="D69" s="263">
        <v>0.5280661074977816</v>
      </c>
      <c r="F69" s="265">
        <v>0.40435254158917744</v>
      </c>
      <c r="H69" s="256">
        <f>取引基本表!EC69</f>
        <v>0</v>
      </c>
      <c r="J69" s="263">
        <f>取引基本表!ED69</f>
        <v>1</v>
      </c>
      <c r="L69" s="263">
        <v>2.6629653177028971E-2</v>
      </c>
      <c r="N69" s="263">
        <v>2.5869777341080553E-2</v>
      </c>
    </row>
    <row r="70" spans="1:14">
      <c r="A70" s="301" t="s">
        <v>1149</v>
      </c>
      <c r="B70" s="253" t="s">
        <v>986</v>
      </c>
      <c r="D70" s="263">
        <v>0.46812776393608879</v>
      </c>
      <c r="F70" s="265">
        <v>6.6007791435272092E-2</v>
      </c>
      <c r="H70" s="256">
        <f>取引基本表!EC70</f>
        <v>2.2591086069133057E-2</v>
      </c>
      <c r="J70" s="263">
        <f>取引基本表!ED70</f>
        <v>0.7812717430547752</v>
      </c>
      <c r="L70" s="263">
        <v>1.4437071239462303E-3</v>
      </c>
      <c r="N70" s="263">
        <v>1.4427319756017884E-3</v>
      </c>
    </row>
    <row r="71" spans="1:14">
      <c r="A71" s="301" t="s">
        <v>1150</v>
      </c>
      <c r="B71" s="253" t="s">
        <v>987</v>
      </c>
      <c r="D71" s="263">
        <v>0.26709239346521879</v>
      </c>
      <c r="F71" s="265">
        <v>8.1722315977345625E-2</v>
      </c>
      <c r="H71" s="256">
        <f>取引基本表!EC71</f>
        <v>1.8412136104597064E-3</v>
      </c>
      <c r="J71" s="263">
        <f>取引基本表!ED71</f>
        <v>0.96881052212868346</v>
      </c>
      <c r="L71" s="263">
        <v>3.8257980720805096E-3</v>
      </c>
      <c r="N71" s="263">
        <v>3.8257980720805096E-3</v>
      </c>
    </row>
    <row r="72" spans="1:14">
      <c r="A72" s="301" t="s">
        <v>1151</v>
      </c>
      <c r="B72" s="253" t="s">
        <v>62</v>
      </c>
      <c r="D72" s="263">
        <v>0.47675588649627693</v>
      </c>
      <c r="F72" s="265">
        <v>0.11748037834574361</v>
      </c>
      <c r="H72" s="256">
        <f>取引基本表!EC72</f>
        <v>7.9137513175055654E-3</v>
      </c>
      <c r="J72" s="263">
        <f>取引基本表!ED72</f>
        <v>0.99480973025048169</v>
      </c>
      <c r="L72" s="263">
        <v>1.6514389213121351E-2</v>
      </c>
      <c r="N72" s="263">
        <v>1.6514389213121351E-2</v>
      </c>
    </row>
    <row r="73" spans="1:14">
      <c r="A73" s="301" t="s">
        <v>1152</v>
      </c>
      <c r="B73" s="253" t="s">
        <v>63</v>
      </c>
      <c r="D73" s="263">
        <v>0.64983314576981199</v>
      </c>
      <c r="F73" s="265">
        <v>0.45280356606670752</v>
      </c>
      <c r="H73" s="256">
        <f>取引基本表!EC73</f>
        <v>1.7071171986667289E-3</v>
      </c>
      <c r="J73" s="263">
        <f>取引基本表!ED73</f>
        <v>0.7755362922061757</v>
      </c>
      <c r="L73" s="263">
        <v>4.1975983732017705E-2</v>
      </c>
      <c r="N73" s="263">
        <v>4.193448377717942E-2</v>
      </c>
    </row>
    <row r="74" spans="1:14">
      <c r="A74" s="301" t="s">
        <v>1153</v>
      </c>
      <c r="B74" s="253" t="s">
        <v>14</v>
      </c>
      <c r="D74" s="263">
        <v>0.68770733439645171</v>
      </c>
      <c r="F74" s="265">
        <v>0.43352380965314657</v>
      </c>
      <c r="H74" s="256">
        <f>取引基本表!EC74</f>
        <v>0.15648232702461293</v>
      </c>
      <c r="J74" s="263">
        <f>取引基本表!ED74</f>
        <v>0.55024328264615063</v>
      </c>
      <c r="L74" s="263">
        <v>0.15173779793258896</v>
      </c>
      <c r="N74" s="263">
        <v>0.14758050032202505</v>
      </c>
    </row>
    <row r="75" spans="1:14">
      <c r="A75" s="301" t="s">
        <v>1154</v>
      </c>
      <c r="B75" s="253" t="s">
        <v>15</v>
      </c>
      <c r="D75" s="263">
        <v>0.63186568345422767</v>
      </c>
      <c r="F75" s="265">
        <v>0.30881983538188373</v>
      </c>
      <c r="H75" s="256">
        <f>取引基本表!EC75</f>
        <v>5.3159477834561895E-2</v>
      </c>
      <c r="J75" s="263">
        <f>取引基本表!ED75</f>
        <v>0.5833844429638585</v>
      </c>
      <c r="L75" s="263">
        <v>4.0246101330984267E-2</v>
      </c>
      <c r="N75" s="263">
        <v>4.012394532916741E-2</v>
      </c>
    </row>
    <row r="76" spans="1:14">
      <c r="A76" s="301" t="s">
        <v>1155</v>
      </c>
      <c r="B76" s="253" t="s">
        <v>988</v>
      </c>
      <c r="D76" s="263">
        <v>0.72052135495126435</v>
      </c>
      <c r="F76" s="265">
        <v>0.18533823170404951</v>
      </c>
      <c r="H76" s="256">
        <f>取引基本表!EC76</f>
        <v>1.5495955079898168E-3</v>
      </c>
      <c r="J76" s="263">
        <f>取引基本表!ED76</f>
        <v>0.9295573069139228</v>
      </c>
      <c r="L76" s="263">
        <v>4.0981976456858416E-2</v>
      </c>
      <c r="N76" s="263">
        <v>3.9720864320291517E-2</v>
      </c>
    </row>
    <row r="77" spans="1:14">
      <c r="A77" s="301" t="s">
        <v>1156</v>
      </c>
      <c r="B77" s="253" t="s">
        <v>989</v>
      </c>
      <c r="D77" s="263">
        <v>0.64366775566420631</v>
      </c>
      <c r="F77" s="265">
        <v>0.10451388733282245</v>
      </c>
      <c r="H77" s="256">
        <f>取引基本表!EC77</f>
        <v>4.9509659666634322E-2</v>
      </c>
      <c r="J77" s="263">
        <f>取引基本表!ED77</f>
        <v>0.89767020586097024</v>
      </c>
      <c r="L77" s="263">
        <v>1.8099168985828095E-2</v>
      </c>
      <c r="N77" s="263">
        <v>1.5060731406001886E-2</v>
      </c>
    </row>
    <row r="78" spans="1:14">
      <c r="A78" s="301" t="s">
        <v>1157</v>
      </c>
      <c r="B78" s="253" t="s">
        <v>990</v>
      </c>
      <c r="D78" s="263">
        <v>0.890959888849852</v>
      </c>
      <c r="F78" s="265">
        <v>0</v>
      </c>
      <c r="H78" s="256">
        <f>取引基本表!EC78</f>
        <v>0.17351623152214668</v>
      </c>
      <c r="J78" s="263">
        <f>取引基本表!ED78</f>
        <v>0.93772930440272129</v>
      </c>
      <c r="L78" s="263">
        <v>0</v>
      </c>
      <c r="N78" s="263">
        <v>0</v>
      </c>
    </row>
    <row r="79" spans="1:14">
      <c r="A79" s="301" t="s">
        <v>1158</v>
      </c>
      <c r="B79" s="253" t="s">
        <v>991</v>
      </c>
      <c r="D79" s="263">
        <v>0.65440256294738952</v>
      </c>
      <c r="F79" s="265">
        <v>0.28239809113814218</v>
      </c>
      <c r="H79" s="256">
        <f>取引基本表!EC79</f>
        <v>9.5920527611815451E-3</v>
      </c>
      <c r="J79" s="263">
        <f>取引基本表!ED79</f>
        <v>0.70510924243561823</v>
      </c>
      <c r="L79" s="263">
        <v>2.7161235420733842E-2</v>
      </c>
      <c r="N79" s="263">
        <v>2.7161235420733842E-2</v>
      </c>
    </row>
    <row r="80" spans="1:14">
      <c r="A80" s="301" t="s">
        <v>1159</v>
      </c>
      <c r="B80" s="253" t="s">
        <v>992</v>
      </c>
      <c r="D80" s="263">
        <v>0.78021968845458178</v>
      </c>
      <c r="F80" s="265">
        <v>0.58324495580009916</v>
      </c>
      <c r="H80" s="256">
        <f>取引基本表!EC80</f>
        <v>1.5755829267516817E-2</v>
      </c>
      <c r="J80" s="263">
        <f>取引基本表!ED80</f>
        <v>0.65208318740623339</v>
      </c>
      <c r="L80" s="263">
        <v>0.1591380142528605</v>
      </c>
      <c r="N80" s="263">
        <v>0.15878728766427783</v>
      </c>
    </row>
    <row r="81" spans="1:14">
      <c r="A81" s="301" t="s">
        <v>1160</v>
      </c>
      <c r="B81" s="253" t="s">
        <v>993</v>
      </c>
      <c r="D81" s="263">
        <v>0</v>
      </c>
      <c r="F81" s="265">
        <v>0</v>
      </c>
      <c r="H81" s="256">
        <f>取引基本表!EC81</f>
        <v>0</v>
      </c>
      <c r="J81" s="263">
        <f>取引基本表!ED81</f>
        <v>0.96483020122759455</v>
      </c>
      <c r="L81" s="263">
        <v>0</v>
      </c>
      <c r="N81" s="263">
        <v>0</v>
      </c>
    </row>
    <row r="82" spans="1:14">
      <c r="A82" s="301" t="s">
        <v>1161</v>
      </c>
      <c r="B82" s="253" t="s">
        <v>994</v>
      </c>
      <c r="D82" s="263">
        <v>0.43662030121864498</v>
      </c>
      <c r="F82" s="265">
        <v>0.25343978448908339</v>
      </c>
      <c r="H82" s="256">
        <f>取引基本表!EC82</f>
        <v>4.9599035091467067E-4</v>
      </c>
      <c r="J82" s="263">
        <f>取引基本表!ED82</f>
        <v>3.4897384468891235E-2</v>
      </c>
      <c r="L82" s="263">
        <v>1.5004496081448679E-2</v>
      </c>
      <c r="N82" s="263">
        <v>1.5004496081448679E-2</v>
      </c>
    </row>
    <row r="83" spans="1:14">
      <c r="A83" s="301" t="s">
        <v>1162</v>
      </c>
      <c r="B83" s="253" t="s">
        <v>995</v>
      </c>
      <c r="D83" s="263">
        <v>0.2361736206234282</v>
      </c>
      <c r="F83" s="265">
        <v>0.19678356851404924</v>
      </c>
      <c r="H83" s="256">
        <f>取引基本表!EC83</f>
        <v>1.861377984044457E-3</v>
      </c>
      <c r="J83" s="263">
        <f>取引基本表!ED83</f>
        <v>0.84287982734721811</v>
      </c>
      <c r="L83" s="263">
        <v>1.1284325875676734E-2</v>
      </c>
      <c r="N83" s="263">
        <v>1.1284325875676734E-2</v>
      </c>
    </row>
    <row r="84" spans="1:14">
      <c r="A84" s="301" t="s">
        <v>1163</v>
      </c>
      <c r="B84" s="253" t="s">
        <v>996</v>
      </c>
      <c r="D84" s="263">
        <v>0.68270485183574581</v>
      </c>
      <c r="F84" s="265">
        <v>0.45732123998260543</v>
      </c>
      <c r="H84" s="256">
        <f>取引基本表!EC84</f>
        <v>6.7766936044064011E-4</v>
      </c>
      <c r="J84" s="263">
        <f>取引基本表!ED84</f>
        <v>0.14671114421737863</v>
      </c>
      <c r="L84" s="263">
        <v>0.60085730260296955</v>
      </c>
      <c r="N84" s="263">
        <v>0.60085730260296955</v>
      </c>
    </row>
    <row r="85" spans="1:14">
      <c r="A85" s="301" t="s">
        <v>1164</v>
      </c>
      <c r="B85" s="253" t="s">
        <v>997</v>
      </c>
      <c r="D85" s="263">
        <v>0.60144639832744484</v>
      </c>
      <c r="F85" s="265">
        <v>0.31759952155274229</v>
      </c>
      <c r="H85" s="256">
        <f>取引基本表!EC85</f>
        <v>1.6055632907778538E-3</v>
      </c>
      <c r="J85" s="263">
        <f>取引基本表!ED85</f>
        <v>0.72945797895343811</v>
      </c>
      <c r="L85" s="263">
        <v>8.9648552345245935E-2</v>
      </c>
      <c r="N85" s="263">
        <v>8.963850093226855E-2</v>
      </c>
    </row>
    <row r="86" spans="1:14">
      <c r="A86" s="301" t="s">
        <v>1165</v>
      </c>
      <c r="B86" s="253" t="s">
        <v>998</v>
      </c>
      <c r="D86" s="263">
        <v>0.60130743769134387</v>
      </c>
      <c r="F86" s="265">
        <v>0.25978248489094907</v>
      </c>
      <c r="H86" s="256">
        <f>取引基本表!EC86</f>
        <v>9.4609510583367976E-3</v>
      </c>
      <c r="J86" s="263">
        <f>取引基本表!ED86</f>
        <v>0.89357045329032736</v>
      </c>
      <c r="L86" s="263">
        <v>8.3202463008280214E-2</v>
      </c>
      <c r="N86" s="263">
        <v>8.3174850807829437E-2</v>
      </c>
    </row>
    <row r="87" spans="1:14">
      <c r="A87" s="301" t="s">
        <v>1166</v>
      </c>
      <c r="B87" s="253" t="s">
        <v>999</v>
      </c>
      <c r="D87" s="263">
        <v>0.78166478248126281</v>
      </c>
      <c r="F87" s="265">
        <v>0.56921241050119331</v>
      </c>
      <c r="H87" s="256">
        <f>取引基本表!EC87</f>
        <v>5.9721151336485361E-4</v>
      </c>
      <c r="J87" s="263">
        <f>取引基本表!ED87</f>
        <v>0.98414636670323075</v>
      </c>
      <c r="L87" s="263">
        <v>0.26868483858811709</v>
      </c>
      <c r="N87" s="263">
        <v>0.26866390319474104</v>
      </c>
    </row>
    <row r="88" spans="1:14">
      <c r="A88" s="301" t="s">
        <v>1167</v>
      </c>
      <c r="B88" s="253" t="s">
        <v>243</v>
      </c>
      <c r="D88" s="263">
        <v>0.45155086571186603</v>
      </c>
      <c r="F88" s="265">
        <v>7.1533581771935667E-2</v>
      </c>
      <c r="H88" s="256">
        <f>取引基本表!EC88</f>
        <v>2.8392768989083422E-2</v>
      </c>
      <c r="J88" s="263">
        <f>取引基本表!ED88</f>
        <v>0.77795142679140994</v>
      </c>
      <c r="L88" s="263">
        <v>2.0717644190331092E-3</v>
      </c>
      <c r="N88" s="263">
        <v>2.0717644190331092E-3</v>
      </c>
    </row>
    <row r="89" spans="1:14">
      <c r="A89" s="301" t="s">
        <v>1168</v>
      </c>
      <c r="B89" s="253" t="s">
        <v>1000</v>
      </c>
      <c r="D89" s="263">
        <v>0.45909035974700885</v>
      </c>
      <c r="F89" s="265">
        <v>0.15881440599444063</v>
      </c>
      <c r="H89" s="256">
        <f>取引基本表!EC89</f>
        <v>6.155990263069875E-3</v>
      </c>
      <c r="J89" s="263">
        <f>取引基本表!ED89</f>
        <v>0.53067441018211925</v>
      </c>
      <c r="L89" s="263">
        <v>1.4865245941264151E-2</v>
      </c>
      <c r="N89" s="263">
        <v>1.4865245941264151E-2</v>
      </c>
    </row>
    <row r="90" spans="1:14">
      <c r="A90" s="301" t="s">
        <v>1169</v>
      </c>
      <c r="B90" s="253" t="s">
        <v>1001</v>
      </c>
      <c r="D90" s="263">
        <v>0.63690914692133571</v>
      </c>
      <c r="F90" s="265">
        <v>0.34367368077972293</v>
      </c>
      <c r="H90" s="256">
        <f>取引基本表!EC90</f>
        <v>1.0980532927756572E-2</v>
      </c>
      <c r="J90" s="263">
        <f>取引基本表!ED90</f>
        <v>0.42188723370065062</v>
      </c>
      <c r="L90" s="263">
        <v>4.5513601843046383E-2</v>
      </c>
      <c r="N90" s="263">
        <v>4.5477883889863693E-2</v>
      </c>
    </row>
    <row r="91" spans="1:14">
      <c r="A91" s="301" t="s">
        <v>1170</v>
      </c>
      <c r="B91" s="253" t="s">
        <v>1042</v>
      </c>
      <c r="D91" s="263">
        <v>0.40874549566770174</v>
      </c>
      <c r="F91" s="265">
        <v>0.18472386993979426</v>
      </c>
      <c r="H91" s="256">
        <f>取引基本表!EC91</f>
        <v>7.8642387962281571E-3</v>
      </c>
      <c r="J91" s="263">
        <f>取引基本表!ED91</f>
        <v>0.83751915846517844</v>
      </c>
      <c r="L91" s="263">
        <v>1.2359320545674731E-2</v>
      </c>
      <c r="N91" s="263">
        <v>1.2344521918000805E-2</v>
      </c>
    </row>
    <row r="92" spans="1:14">
      <c r="A92" s="301" t="s">
        <v>1171</v>
      </c>
      <c r="B92" s="253" t="s">
        <v>1043</v>
      </c>
      <c r="D92" s="263">
        <v>0.51921812683525437</v>
      </c>
      <c r="F92" s="265">
        <v>0.23629311478283735</v>
      </c>
      <c r="H92" s="256">
        <f>取引基本表!EC92</f>
        <v>1.7696067920531338E-3</v>
      </c>
      <c r="J92" s="263">
        <f>取引基本表!ED92</f>
        <v>0.43614031435411682</v>
      </c>
      <c r="L92" s="263">
        <v>4.8165841258710609E-2</v>
      </c>
      <c r="N92" s="263">
        <v>4.7859052460884427E-2</v>
      </c>
    </row>
    <row r="93" spans="1:14">
      <c r="A93" s="301" t="s">
        <v>1172</v>
      </c>
      <c r="B93" s="253" t="s">
        <v>16</v>
      </c>
      <c r="D93" s="263">
        <v>0.71557841578833037</v>
      </c>
      <c r="F93" s="265">
        <v>0.33769101392230022</v>
      </c>
      <c r="H93" s="256">
        <f>取引基本表!EC93</f>
        <v>3.8540573181968765E-3</v>
      </c>
      <c r="J93" s="263">
        <f>取引基本表!ED93</f>
        <v>1</v>
      </c>
      <c r="L93" s="263">
        <v>4.8459426676685458E-2</v>
      </c>
      <c r="N93" s="263">
        <v>4.8459426676685458E-2</v>
      </c>
    </row>
    <row r="94" spans="1:14">
      <c r="A94" s="301" t="s">
        <v>1173</v>
      </c>
      <c r="B94" s="253" t="s">
        <v>74</v>
      </c>
      <c r="D94" s="263">
        <v>0.8008262743985165</v>
      </c>
      <c r="F94" s="265">
        <v>0.6179992147380452</v>
      </c>
      <c r="H94" s="256">
        <f>取引基本表!EC94</f>
        <v>3.5597040482209366E-2</v>
      </c>
      <c r="J94" s="263">
        <f>取引基本表!ED94</f>
        <v>0.74003597359012041</v>
      </c>
      <c r="L94" s="263">
        <v>0.13802047900979245</v>
      </c>
      <c r="N94" s="263">
        <v>0.13502618187755355</v>
      </c>
    </row>
    <row r="95" spans="1:14">
      <c r="A95" s="301" t="s">
        <v>1174</v>
      </c>
      <c r="B95" s="253" t="s">
        <v>1004</v>
      </c>
      <c r="D95" s="263">
        <v>0.56487331709817035</v>
      </c>
      <c r="F95" s="265">
        <v>0.3000718237624429</v>
      </c>
      <c r="H95" s="256">
        <f>取引基本表!EC95</f>
        <v>1.5011477721162251E-3</v>
      </c>
      <c r="J95" s="263">
        <f>取引基本表!ED95</f>
        <v>0.52946763056538848</v>
      </c>
      <c r="L95" s="263">
        <v>1.8634899615069523E-2</v>
      </c>
      <c r="N95" s="263">
        <v>1.8597491405463844E-2</v>
      </c>
    </row>
    <row r="96" spans="1:14">
      <c r="A96" s="301" t="s">
        <v>1175</v>
      </c>
      <c r="B96" s="253" t="s">
        <v>1005</v>
      </c>
      <c r="D96" s="263">
        <v>0.52660444543753959</v>
      </c>
      <c r="F96" s="265">
        <v>0.44807258379478837</v>
      </c>
      <c r="H96" s="256">
        <f>取引基本表!EC96</f>
        <v>2.4423914494537718E-2</v>
      </c>
      <c r="J96" s="263">
        <f>取引基本表!ED96</f>
        <v>0.81542069448373289</v>
      </c>
      <c r="L96" s="263">
        <v>9.1013348535327929E-2</v>
      </c>
      <c r="N96" s="263">
        <v>8.7894647885710026E-2</v>
      </c>
    </row>
    <row r="97" spans="1:14">
      <c r="A97" s="301" t="s">
        <v>1176</v>
      </c>
      <c r="B97" s="253" t="s">
        <v>1006</v>
      </c>
      <c r="D97" s="263">
        <v>0.55373562657399999</v>
      </c>
      <c r="F97" s="265">
        <v>0.47404486265935225</v>
      </c>
      <c r="H97" s="256">
        <f>取引基本表!EC97</f>
        <v>1.7302762811997096E-4</v>
      </c>
      <c r="J97" s="263">
        <f>取引基本表!ED97</f>
        <v>0.66838472278403382</v>
      </c>
      <c r="L97" s="263">
        <v>6.073443570271167E-2</v>
      </c>
      <c r="N97" s="263">
        <v>5.821603576518361E-2</v>
      </c>
    </row>
    <row r="98" spans="1:14">
      <c r="A98" s="301" t="s">
        <v>1177</v>
      </c>
      <c r="B98" s="253" t="s">
        <v>1007</v>
      </c>
      <c r="D98" s="263">
        <v>0.69002736066527348</v>
      </c>
      <c r="F98" s="265">
        <v>0.61313024682048967</v>
      </c>
      <c r="H98" s="256">
        <f>取引基本表!EC98</f>
        <v>2.048966552561601E-2</v>
      </c>
      <c r="J98" s="263">
        <f>取引基本表!ED98</f>
        <v>0.7460726488041719</v>
      </c>
      <c r="L98" s="263">
        <v>0.17248230413665491</v>
      </c>
      <c r="N98" s="263">
        <v>0.17208733390304798</v>
      </c>
    </row>
    <row r="99" spans="1:14">
      <c r="A99" s="301" t="s">
        <v>1178</v>
      </c>
      <c r="B99" s="253" t="s">
        <v>1008</v>
      </c>
      <c r="D99" s="263">
        <v>0.76706370449678796</v>
      </c>
      <c r="F99" s="265">
        <v>0.64630318781515506</v>
      </c>
      <c r="H99" s="256">
        <f>取引基本表!EC99</f>
        <v>3.6424312191886041E-3</v>
      </c>
      <c r="J99" s="263">
        <f>取引基本表!ED99</f>
        <v>0.85360286804328789</v>
      </c>
      <c r="L99" s="263">
        <v>0.22293335981211576</v>
      </c>
      <c r="N99" s="263">
        <v>0.22279736823927609</v>
      </c>
    </row>
    <row r="100" spans="1:14">
      <c r="A100" s="301" t="s">
        <v>1179</v>
      </c>
      <c r="B100" s="253" t="s">
        <v>366</v>
      </c>
      <c r="D100" s="263">
        <v>0.61727408017225005</v>
      </c>
      <c r="F100" s="265">
        <v>0.55245867899436385</v>
      </c>
      <c r="H100" s="256">
        <f>取引基本表!EC100</f>
        <v>9.008683458066288E-3</v>
      </c>
      <c r="J100" s="263">
        <f>取引基本表!ED100</f>
        <v>0.75862829148805877</v>
      </c>
      <c r="L100" s="263">
        <v>0.14304033943385472</v>
      </c>
      <c r="N100" s="263">
        <v>0.14288202140459755</v>
      </c>
    </row>
    <row r="101" spans="1:14">
      <c r="A101" s="301" t="s">
        <v>1180</v>
      </c>
      <c r="B101" s="253" t="s">
        <v>1010</v>
      </c>
      <c r="D101" s="263">
        <v>0.56453037992890465</v>
      </c>
      <c r="F101" s="265">
        <v>0.11995514707824897</v>
      </c>
      <c r="H101" s="256">
        <f>取引基本表!EC101</f>
        <v>1.4121050927221785E-3</v>
      </c>
      <c r="J101" s="263">
        <f>取引基本表!ED101</f>
        <v>0.52964137945935041</v>
      </c>
      <c r="L101" s="263">
        <v>4.0799133469731616E-2</v>
      </c>
      <c r="N101" s="263">
        <v>4.0652363437823809E-2</v>
      </c>
    </row>
    <row r="102" spans="1:14">
      <c r="A102" s="301" t="s">
        <v>1181</v>
      </c>
      <c r="B102" s="253" t="s">
        <v>1011</v>
      </c>
      <c r="D102" s="263">
        <v>0.16909688648230517</v>
      </c>
      <c r="F102" s="265">
        <v>9.0388706246374004E-2</v>
      </c>
      <c r="H102" s="256">
        <f>取引基本表!EC102</f>
        <v>1.5173192004366686E-5</v>
      </c>
      <c r="J102" s="263">
        <f>取引基本表!ED102</f>
        <v>0.78515477894102581</v>
      </c>
      <c r="L102" s="263">
        <v>6.7917230709727328E-2</v>
      </c>
      <c r="N102" s="263">
        <v>6.6370141171920319E-2</v>
      </c>
    </row>
    <row r="103" spans="1:14">
      <c r="A103" s="301" t="s">
        <v>1182</v>
      </c>
      <c r="B103" s="253" t="s">
        <v>1012</v>
      </c>
      <c r="D103" s="263">
        <v>0.35570755354265771</v>
      </c>
      <c r="F103" s="265">
        <v>0.26853702161467841</v>
      </c>
      <c r="H103" s="256">
        <f>取引基本表!EC103</f>
        <v>9.787707079132589E-3</v>
      </c>
      <c r="J103" s="263">
        <f>取引基本表!ED103</f>
        <v>0.72201135645158354</v>
      </c>
      <c r="L103" s="263">
        <v>4.3810103788366105E-2</v>
      </c>
      <c r="N103" s="263">
        <v>4.2890587663561956E-2</v>
      </c>
    </row>
    <row r="104" spans="1:14">
      <c r="A104" s="301" t="s">
        <v>1183</v>
      </c>
      <c r="B104" s="253" t="s">
        <v>1044</v>
      </c>
      <c r="D104" s="263">
        <v>0.72476755958287586</v>
      </c>
      <c r="F104" s="265">
        <v>0.44071293451473276</v>
      </c>
      <c r="H104" s="256">
        <f>取引基本表!EC104</f>
        <v>3.5720222843613238E-3</v>
      </c>
      <c r="J104" s="263">
        <f>取引基本表!ED104</f>
        <v>0.44442516252187758</v>
      </c>
      <c r="L104" s="263">
        <v>0.11595894076003808</v>
      </c>
      <c r="N104" s="263">
        <v>0.11341409188085183</v>
      </c>
    </row>
    <row r="105" spans="1:14">
      <c r="A105" s="301" t="s">
        <v>1184</v>
      </c>
      <c r="B105" s="253" t="s">
        <v>1014</v>
      </c>
      <c r="D105" s="263">
        <v>0.41589094560812495</v>
      </c>
      <c r="F105" s="265">
        <v>0.33392209790110178</v>
      </c>
      <c r="H105" s="256">
        <f>取引基本表!EC105</f>
        <v>8.1644417310163062E-3</v>
      </c>
      <c r="J105" s="263">
        <f>取引基本表!ED105</f>
        <v>5.8166589111214861E-3</v>
      </c>
      <c r="L105" s="263">
        <v>0.1236334370793479</v>
      </c>
      <c r="N105" s="263">
        <v>0.1193031686454379</v>
      </c>
    </row>
    <row r="106" spans="1:14">
      <c r="A106" s="301" t="s">
        <v>1185</v>
      </c>
      <c r="B106" s="253" t="s">
        <v>1015</v>
      </c>
      <c r="D106" s="263">
        <v>0.41416118300569582</v>
      </c>
      <c r="F106" s="265">
        <v>0.31946212438477262</v>
      </c>
      <c r="H106" s="256">
        <f>取引基本表!EC106</f>
        <v>6.5508792398922919E-2</v>
      </c>
      <c r="J106" s="263">
        <f>取引基本表!ED106</f>
        <v>0.11807115401086909</v>
      </c>
      <c r="L106" s="263">
        <v>0.22114875613845225</v>
      </c>
      <c r="N106" s="263">
        <v>0.20671777839513594</v>
      </c>
    </row>
    <row r="107" spans="1:14">
      <c r="A107" s="301" t="s">
        <v>1186</v>
      </c>
      <c r="B107" s="253" t="s">
        <v>1045</v>
      </c>
      <c r="D107" s="263">
        <v>0.65299515703269517</v>
      </c>
      <c r="F107" s="265">
        <v>0.32462430629170042</v>
      </c>
      <c r="H107" s="256">
        <f>取引基本表!EC107</f>
        <v>5.6894146089355993E-3</v>
      </c>
      <c r="J107" s="263">
        <f>取引基本表!ED107</f>
        <v>0.95687683763475984</v>
      </c>
      <c r="L107" s="263">
        <v>0.19998545031281828</v>
      </c>
      <c r="N107" s="263">
        <v>0.14646858306832117</v>
      </c>
    </row>
    <row r="108" spans="1:14">
      <c r="A108" s="301" t="s">
        <v>1187</v>
      </c>
      <c r="B108" s="253" t="s">
        <v>1017</v>
      </c>
      <c r="D108" s="263">
        <v>0.67753086644075189</v>
      </c>
      <c r="F108" s="265">
        <v>0.25559865904734219</v>
      </c>
      <c r="H108" s="256">
        <f>取引基本表!EC108</f>
        <v>1.1260504939872233E-2</v>
      </c>
      <c r="J108" s="263">
        <f>取引基本表!ED108</f>
        <v>0.25215088301482269</v>
      </c>
      <c r="L108" s="263">
        <v>0.11404457123129616</v>
      </c>
      <c r="N108" s="263">
        <v>0.11058998282926474</v>
      </c>
    </row>
    <row r="109" spans="1:14">
      <c r="A109" s="301" t="s">
        <v>1188</v>
      </c>
      <c r="B109" s="253" t="s">
        <v>1018</v>
      </c>
      <c r="D109" s="263">
        <v>0.69363272839126422</v>
      </c>
      <c r="F109" s="265">
        <v>0.32540756690249156</v>
      </c>
      <c r="H109" s="256">
        <f>取引基本表!EC109</f>
        <v>2.5592117180698475E-3</v>
      </c>
      <c r="J109" s="263">
        <f>取引基本表!ED109</f>
        <v>0.56967123620041249</v>
      </c>
      <c r="L109" s="263">
        <v>0.10529067979083359</v>
      </c>
      <c r="N109" s="263">
        <v>9.6462626884035688E-2</v>
      </c>
    </row>
    <row r="110" spans="1:14">
      <c r="A110" s="301" t="s">
        <v>1189</v>
      </c>
      <c r="B110" s="253" t="s">
        <v>1046</v>
      </c>
      <c r="D110" s="263">
        <v>0.73990728191694177</v>
      </c>
      <c r="F110" s="265">
        <v>0.38008653283487509</v>
      </c>
      <c r="H110" s="256">
        <f>取引基本表!EC110</f>
        <v>1.6652245479353744E-2</v>
      </c>
      <c r="J110" s="263">
        <f>取引基本表!ED110</f>
        <v>1.1698023869539664E-3</v>
      </c>
      <c r="L110" s="263">
        <v>0.13034500950527111</v>
      </c>
      <c r="N110" s="263">
        <v>0.12167959808014747</v>
      </c>
    </row>
    <row r="111" spans="1:14">
      <c r="A111" s="301" t="s">
        <v>1190</v>
      </c>
      <c r="B111" s="253" t="s">
        <v>17</v>
      </c>
      <c r="D111" s="263">
        <v>0</v>
      </c>
      <c r="F111" s="265">
        <v>0</v>
      </c>
      <c r="H111" s="256">
        <f>取引基本表!EC111</f>
        <v>0</v>
      </c>
      <c r="J111" s="263">
        <f>取引基本表!ED111</f>
        <v>0.9627899625968005</v>
      </c>
      <c r="L111" s="263">
        <v>0</v>
      </c>
      <c r="N111" s="263">
        <v>0</v>
      </c>
    </row>
    <row r="112" spans="1:14">
      <c r="A112" s="302" t="s">
        <v>1191</v>
      </c>
      <c r="B112" s="260" t="s">
        <v>1</v>
      </c>
      <c r="D112" s="264">
        <v>0.64790560946130993</v>
      </c>
      <c r="F112" s="266">
        <v>2.1946974872259333E-4</v>
      </c>
      <c r="H112" s="259">
        <f>取引基本表!EC112</f>
        <v>5.9894178964605338E-6</v>
      </c>
      <c r="J112" s="264">
        <f>取引基本表!ED112</f>
        <v>0.64275512961196368</v>
      </c>
      <c r="L112" s="264">
        <v>1.2086291795849859E-3</v>
      </c>
      <c r="N112" s="264">
        <v>1.1993558099206508E-3</v>
      </c>
    </row>
  </sheetData>
  <sheetProtection sheet="1" objects="1" scenarios="1"/>
  <mergeCells count="7">
    <mergeCell ref="N3:N4"/>
    <mergeCell ref="J3:J4"/>
    <mergeCell ref="C3:C4"/>
    <mergeCell ref="D3:D4"/>
    <mergeCell ref="F3:F4"/>
    <mergeCell ref="H3:H4"/>
    <mergeCell ref="L3:L4"/>
  </mergeCells>
  <phoneticPr fontId="5"/>
  <conditionalFormatting sqref="H1">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D444-A106-47A0-AA08-72DC68869FB7}">
  <dimension ref="A1:AE434"/>
  <sheetViews>
    <sheetView workbookViewId="0"/>
  </sheetViews>
  <sheetFormatPr defaultColWidth="8.88671875" defaultRowHeight="13.2"/>
  <cols>
    <col min="1" max="1" width="42.44140625" bestFit="1" customWidth="1"/>
    <col min="2" max="2" width="12.88671875" bestFit="1" customWidth="1"/>
    <col min="3" max="3" width="14.33203125" style="419" bestFit="1" customWidth="1"/>
    <col min="4" max="4" width="15.44140625" style="419" bestFit="1" customWidth="1"/>
    <col min="5" max="5" width="15.44140625" style="419" customWidth="1"/>
    <col min="6" max="6" width="8.88671875" style="420" customWidth="1"/>
    <col min="7" max="7" width="2.109375" style="421" customWidth="1"/>
    <col min="8" max="15" width="2.109375" style="422" customWidth="1"/>
    <col min="16" max="16" width="30.88671875" style="422" customWidth="1"/>
    <col min="17" max="17" width="0.88671875" style="422" customWidth="1"/>
    <col min="18" max="18" width="11.6640625" style="423" customWidth="1"/>
    <col min="19" max="19" width="12.6640625" style="423" customWidth="1"/>
    <col min="20" max="20" width="0.44140625" style="423" customWidth="1"/>
    <col min="21" max="21" width="10.6640625" style="423" customWidth="1"/>
    <col min="22" max="22" width="8.88671875" style="420"/>
    <col min="23" max="23" width="2.6640625" style="420" customWidth="1"/>
    <col min="24" max="24" width="2.33203125" style="165" customWidth="1"/>
    <col min="25" max="25" width="8.88671875" style="165"/>
    <col min="26" max="26" width="12.77734375" style="165" customWidth="1"/>
    <col min="27" max="27" width="30.44140625" style="165" customWidth="1"/>
    <col min="28" max="28" width="39.88671875" style="165" customWidth="1"/>
    <col min="29" max="29" width="8.88671875" style="165"/>
    <col min="30" max="30" width="11.6640625" style="535" bestFit="1" customWidth="1"/>
    <col min="31" max="31" width="11.33203125" style="165" customWidth="1"/>
    <col min="32" max="16384" width="8.88671875" style="420"/>
  </cols>
  <sheetData>
    <row r="1" spans="1:31">
      <c r="B1" s="130" t="s">
        <v>1270</v>
      </c>
      <c r="P1" s="130" t="s">
        <v>890</v>
      </c>
      <c r="W1" s="424"/>
      <c r="AB1" s="130" t="s">
        <v>889</v>
      </c>
    </row>
    <row r="2" spans="1:31" ht="21">
      <c r="A2" s="425" t="s">
        <v>1196</v>
      </c>
      <c r="I2" s="426" t="s">
        <v>596</v>
      </c>
      <c r="W2" s="424"/>
      <c r="Y2" s="426" t="s">
        <v>595</v>
      </c>
    </row>
    <row r="3" spans="1:31" ht="23.4">
      <c r="A3" s="425" t="s">
        <v>1197</v>
      </c>
      <c r="G3" s="427"/>
      <c r="H3" s="428"/>
      <c r="I3" s="429" t="s">
        <v>131</v>
      </c>
      <c r="J3" s="430"/>
      <c r="K3" s="430"/>
      <c r="L3" s="430"/>
      <c r="M3" s="430"/>
      <c r="N3" s="430"/>
      <c r="O3" s="430"/>
      <c r="Q3" s="431"/>
      <c r="T3" s="431"/>
      <c r="U3" s="431"/>
      <c r="W3" s="424"/>
    </row>
    <row r="4" spans="1:31" ht="23.4">
      <c r="A4" s="432" t="s">
        <v>1198</v>
      </c>
      <c r="B4" s="433"/>
      <c r="C4" s="433"/>
      <c r="D4" s="434"/>
      <c r="E4" s="434"/>
      <c r="I4" s="429" t="s">
        <v>407</v>
      </c>
      <c r="Q4" s="423"/>
      <c r="W4" s="424"/>
      <c r="X4" s="131" t="s">
        <v>637</v>
      </c>
      <c r="Y4" s="131"/>
      <c r="Z4" s="131"/>
      <c r="AA4" s="131"/>
      <c r="AB4" s="131"/>
      <c r="AC4" s="131"/>
      <c r="AE4" s="131"/>
    </row>
    <row r="5" spans="1:31" ht="16.8">
      <c r="A5" s="435" t="s">
        <v>1199</v>
      </c>
      <c r="G5" s="436"/>
      <c r="H5" s="437"/>
      <c r="I5" s="437"/>
      <c r="J5" s="437"/>
      <c r="K5" s="437"/>
      <c r="L5" s="437"/>
      <c r="M5" s="437"/>
      <c r="N5" s="437"/>
      <c r="O5" s="437"/>
      <c r="P5" s="437"/>
      <c r="T5" s="438"/>
      <c r="U5" s="438"/>
      <c r="W5" s="424"/>
      <c r="X5" s="742" t="s">
        <v>638</v>
      </c>
      <c r="Y5" s="742"/>
      <c r="Z5" s="742"/>
      <c r="AA5" s="742"/>
      <c r="AB5" s="742"/>
      <c r="AC5" s="742"/>
      <c r="AD5" s="742"/>
      <c r="AE5" s="742"/>
    </row>
    <row r="6" spans="1:31" ht="16.8">
      <c r="A6" s="439" t="s">
        <v>1200</v>
      </c>
      <c r="B6" s="440"/>
      <c r="D6" s="441"/>
      <c r="E6" s="441"/>
      <c r="R6" s="163"/>
      <c r="W6" s="424"/>
      <c r="X6" s="742"/>
      <c r="Y6" s="742"/>
      <c r="Z6" s="742"/>
      <c r="AA6" s="742"/>
      <c r="AB6" s="742"/>
      <c r="AC6" s="742"/>
      <c r="AD6" s="742"/>
      <c r="AE6" s="742"/>
    </row>
    <row r="7" spans="1:31" ht="16.8">
      <c r="A7" s="439"/>
      <c r="B7" s="440"/>
      <c r="C7" s="536" t="s">
        <v>1205</v>
      </c>
      <c r="D7" s="441"/>
      <c r="E7" s="441"/>
      <c r="R7" s="423" t="s">
        <v>1271</v>
      </c>
      <c r="W7" s="424"/>
      <c r="X7" s="131"/>
      <c r="Y7" s="131"/>
      <c r="Z7" s="131"/>
      <c r="AA7" s="131"/>
      <c r="AB7" s="131"/>
      <c r="AC7" s="131"/>
      <c r="AD7" s="535" t="s">
        <v>1271</v>
      </c>
      <c r="AE7" s="131" t="s">
        <v>639</v>
      </c>
    </row>
    <row r="8" spans="1:31" ht="16.8">
      <c r="A8" s="439"/>
      <c r="B8" s="442" t="s">
        <v>1201</v>
      </c>
      <c r="C8" s="443">
        <f>C61</f>
        <v>272480</v>
      </c>
      <c r="D8" s="441"/>
      <c r="E8" s="441"/>
      <c r="P8" s="444" t="s">
        <v>130</v>
      </c>
      <c r="R8" s="445">
        <f>R66</f>
        <v>292898</v>
      </c>
      <c r="U8" s="446"/>
      <c r="W8" s="424"/>
      <c r="X8" s="131"/>
      <c r="Y8" s="131"/>
      <c r="Z8" s="131"/>
      <c r="AA8" s="131"/>
      <c r="AB8" s="743" t="s">
        <v>633</v>
      </c>
      <c r="AC8" s="743"/>
      <c r="AD8" s="133">
        <f>AD28</f>
        <v>274289</v>
      </c>
      <c r="AE8" s="133">
        <f>AE28</f>
        <v>284479</v>
      </c>
    </row>
    <row r="9" spans="1:31" ht="16.8">
      <c r="A9" s="439"/>
      <c r="B9" s="447" t="s">
        <v>1202</v>
      </c>
      <c r="C9" s="448">
        <f>C22</f>
        <v>558966</v>
      </c>
      <c r="D9" s="441"/>
      <c r="E9" s="441"/>
      <c r="P9" s="444" t="s">
        <v>632</v>
      </c>
      <c r="R9" s="445">
        <f>R27</f>
        <v>581525</v>
      </c>
      <c r="U9" s="446"/>
      <c r="W9" s="424"/>
      <c r="X9" s="131"/>
      <c r="Y9" s="131"/>
      <c r="Z9" s="131"/>
      <c r="AA9" s="131"/>
      <c r="AB9" s="132" t="s">
        <v>408</v>
      </c>
      <c r="AC9" s="166" t="s">
        <v>888</v>
      </c>
      <c r="AD9" s="134">
        <f>AD379</f>
        <v>500382</v>
      </c>
      <c r="AE9" s="134">
        <f>AE379</f>
        <v>504374</v>
      </c>
    </row>
    <row r="10" spans="1:31" ht="14.4">
      <c r="B10" s="449" t="s">
        <v>313</v>
      </c>
      <c r="C10" s="450">
        <f>C8/C9</f>
        <v>0.48747150989505622</v>
      </c>
      <c r="D10" s="451"/>
      <c r="E10" s="451"/>
      <c r="G10" s="452"/>
      <c r="H10" s="453"/>
      <c r="I10" s="453"/>
      <c r="J10" s="453"/>
      <c r="K10" s="453"/>
      <c r="L10" s="453"/>
      <c r="M10" s="453"/>
      <c r="N10" s="453"/>
      <c r="O10" s="453"/>
      <c r="P10" s="454"/>
      <c r="Q10" s="454"/>
      <c r="R10" s="455">
        <f>R8/R9</f>
        <v>0.50367224109023689</v>
      </c>
      <c r="S10" s="456"/>
      <c r="T10" s="457"/>
      <c r="U10" s="457"/>
      <c r="W10" s="424"/>
      <c r="X10" s="131"/>
      <c r="Y10" s="131"/>
      <c r="Z10" s="131"/>
      <c r="AA10" s="131"/>
      <c r="AB10" s="131"/>
      <c r="AC10" s="131"/>
      <c r="AD10" s="171">
        <f>AD8/AD9</f>
        <v>0.54815920636633608</v>
      </c>
      <c r="AE10" s="171">
        <f>AE8/AE9</f>
        <v>0.56402391875869895</v>
      </c>
    </row>
    <row r="11" spans="1:31" ht="15">
      <c r="A11" s="458" t="s">
        <v>630</v>
      </c>
      <c r="B11" s="449"/>
      <c r="C11" s="459"/>
      <c r="D11" s="451"/>
      <c r="E11" s="451"/>
      <c r="G11" s="452"/>
      <c r="H11" s="453"/>
      <c r="I11" s="453"/>
      <c r="J11" s="460" t="s">
        <v>406</v>
      </c>
      <c r="K11" s="453"/>
      <c r="L11" s="453"/>
      <c r="M11" s="453"/>
      <c r="N11" s="453"/>
      <c r="O11" s="453"/>
      <c r="P11" s="458" t="s">
        <v>630</v>
      </c>
      <c r="Q11" s="453"/>
      <c r="R11" s="456"/>
      <c r="T11" s="461"/>
      <c r="U11" s="461"/>
      <c r="W11" s="424"/>
      <c r="X11" s="131"/>
      <c r="Y11" s="131"/>
      <c r="Z11" s="131"/>
      <c r="AA11" s="131"/>
      <c r="AB11" s="131"/>
      <c r="AC11" s="131"/>
      <c r="AE11" s="131"/>
    </row>
    <row r="12" spans="1:31" ht="15">
      <c r="A12" s="458" t="s">
        <v>631</v>
      </c>
      <c r="B12" s="432"/>
      <c r="C12" s="462"/>
      <c r="D12" s="462"/>
      <c r="E12" s="462"/>
      <c r="G12" s="452"/>
      <c r="H12" s="453"/>
      <c r="I12" s="453"/>
      <c r="J12" s="460"/>
      <c r="K12" s="453"/>
      <c r="L12" s="453"/>
      <c r="M12" s="453"/>
      <c r="N12" s="453"/>
      <c r="O12" s="453"/>
      <c r="P12" s="458" t="s">
        <v>631</v>
      </c>
      <c r="Q12" s="453"/>
      <c r="R12" s="456"/>
      <c r="T12" s="461"/>
      <c r="U12" s="461"/>
      <c r="W12" s="424"/>
      <c r="X12" s="131"/>
      <c r="Y12" s="131"/>
      <c r="Z12" s="131"/>
      <c r="AA12" s="131"/>
      <c r="AB12" s="131"/>
      <c r="AC12" s="132"/>
      <c r="AD12" s="537"/>
      <c r="AE12" s="133"/>
    </row>
    <row r="13" spans="1:31" ht="13.8">
      <c r="A13" s="463" t="s">
        <v>1203</v>
      </c>
      <c r="B13" s="463" t="s">
        <v>1204</v>
      </c>
      <c r="C13" s="464" t="s">
        <v>1205</v>
      </c>
      <c r="D13" s="464" t="s">
        <v>1206</v>
      </c>
      <c r="E13" s="538"/>
      <c r="G13" s="424"/>
      <c r="H13" s="420"/>
      <c r="I13" s="744" t="s">
        <v>132</v>
      </c>
      <c r="J13" s="744"/>
      <c r="K13" s="744"/>
      <c r="L13" s="744"/>
      <c r="M13" s="744"/>
      <c r="N13" s="744"/>
      <c r="O13" s="744"/>
      <c r="P13" s="744"/>
      <c r="Q13" s="745"/>
      <c r="R13" s="465"/>
      <c r="S13" s="466"/>
      <c r="T13" s="467"/>
      <c r="U13" s="468"/>
      <c r="W13" s="424"/>
      <c r="X13" s="131"/>
      <c r="Y13" s="131"/>
      <c r="Z13" s="131"/>
      <c r="AA13" s="131"/>
      <c r="AB13" s="132"/>
      <c r="AC13" s="132"/>
      <c r="AD13" s="539"/>
      <c r="AE13" s="540"/>
    </row>
    <row r="14" spans="1:31" ht="13.8">
      <c r="A14" s="469" t="s">
        <v>1207</v>
      </c>
      <c r="B14" s="470" t="s">
        <v>1208</v>
      </c>
      <c r="C14" s="471">
        <v>3916</v>
      </c>
      <c r="D14" s="471">
        <v>135</v>
      </c>
      <c r="E14" s="471"/>
      <c r="I14" s="746"/>
      <c r="J14" s="746"/>
      <c r="K14" s="746"/>
      <c r="L14" s="746"/>
      <c r="M14" s="746"/>
      <c r="N14" s="746"/>
      <c r="O14" s="746"/>
      <c r="P14" s="746"/>
      <c r="Q14" s="747"/>
      <c r="R14" s="472" t="s">
        <v>133</v>
      </c>
      <c r="S14" s="473" t="s">
        <v>134</v>
      </c>
      <c r="T14" s="474"/>
      <c r="U14" s="468"/>
      <c r="W14" s="424"/>
      <c r="X14" s="131"/>
      <c r="Y14" s="131"/>
      <c r="Z14" s="131"/>
      <c r="AA14" s="131"/>
      <c r="AB14" s="131"/>
      <c r="AC14" s="131"/>
      <c r="AD14" s="541"/>
      <c r="AE14" s="167"/>
    </row>
    <row r="15" spans="1:31" ht="14.4" thickBot="1">
      <c r="A15" s="475" t="s">
        <v>1209</v>
      </c>
      <c r="B15" s="476" t="s">
        <v>1210</v>
      </c>
      <c r="C15" s="477">
        <v>1101</v>
      </c>
      <c r="D15" s="477">
        <v>49</v>
      </c>
      <c r="E15" s="477"/>
      <c r="I15" s="746"/>
      <c r="J15" s="746"/>
      <c r="K15" s="746"/>
      <c r="L15" s="746"/>
      <c r="M15" s="746"/>
      <c r="N15" s="746"/>
      <c r="O15" s="746"/>
      <c r="P15" s="746"/>
      <c r="Q15" s="747"/>
      <c r="R15" s="478"/>
      <c r="S15" s="479"/>
      <c r="T15" s="474"/>
      <c r="U15" s="468"/>
      <c r="W15" s="424"/>
      <c r="X15" s="131"/>
      <c r="Y15" s="131"/>
      <c r="Z15" s="131"/>
      <c r="AA15" s="131"/>
      <c r="AB15" s="131"/>
      <c r="AC15" s="131"/>
      <c r="AE15" s="131"/>
    </row>
    <row r="16" spans="1:31" ht="13.8">
      <c r="A16" s="475" t="s">
        <v>409</v>
      </c>
      <c r="B16" s="476" t="s">
        <v>419</v>
      </c>
      <c r="C16" s="106">
        <v>2.46</v>
      </c>
      <c r="D16" s="106">
        <v>1.98</v>
      </c>
      <c r="E16" s="106"/>
      <c r="I16" s="746"/>
      <c r="J16" s="746"/>
      <c r="K16" s="746"/>
      <c r="L16" s="746"/>
      <c r="M16" s="746"/>
      <c r="N16" s="746"/>
      <c r="O16" s="746"/>
      <c r="P16" s="746"/>
      <c r="Q16" s="747"/>
      <c r="R16" s="478"/>
      <c r="S16" s="479"/>
      <c r="T16" s="474"/>
      <c r="U16" s="468"/>
      <c r="W16" s="424"/>
      <c r="X16" s="131"/>
      <c r="Y16" s="131"/>
      <c r="Z16" s="131"/>
      <c r="AA16" s="131"/>
      <c r="AB16" s="131"/>
      <c r="AC16" s="172" t="s">
        <v>640</v>
      </c>
      <c r="AD16" s="542" t="s">
        <v>1272</v>
      </c>
      <c r="AE16" s="173" t="s">
        <v>641</v>
      </c>
    </row>
    <row r="17" spans="1:31" ht="24.6" thickBot="1">
      <c r="A17" s="475" t="s">
        <v>422</v>
      </c>
      <c r="B17" s="476" t="s">
        <v>419</v>
      </c>
      <c r="C17" s="107">
        <v>1.5</v>
      </c>
      <c r="D17" s="107">
        <v>1.36</v>
      </c>
      <c r="E17" s="107"/>
      <c r="I17" s="746"/>
      <c r="J17" s="746"/>
      <c r="K17" s="746"/>
      <c r="L17" s="746"/>
      <c r="M17" s="746"/>
      <c r="N17" s="746"/>
      <c r="O17" s="746"/>
      <c r="P17" s="746"/>
      <c r="Q17" s="747"/>
      <c r="R17" s="478"/>
      <c r="S17" s="480"/>
      <c r="T17" s="474"/>
      <c r="U17" s="468"/>
      <c r="W17" s="424"/>
      <c r="X17" s="131"/>
      <c r="Y17" s="131"/>
      <c r="Z17" s="131"/>
      <c r="AA17" s="131"/>
      <c r="AB17" s="131"/>
      <c r="AC17" s="174" t="s">
        <v>642</v>
      </c>
      <c r="AD17" s="543" t="s">
        <v>1273</v>
      </c>
      <c r="AE17" s="175" t="s">
        <v>413</v>
      </c>
    </row>
    <row r="18" spans="1:31" ht="13.8">
      <c r="A18" s="475" t="s">
        <v>423</v>
      </c>
      <c r="B18" s="476" t="s">
        <v>424</v>
      </c>
      <c r="C18" s="108">
        <v>46.9</v>
      </c>
      <c r="D18" s="108">
        <v>44.2</v>
      </c>
      <c r="E18" s="108"/>
      <c r="G18" s="424"/>
      <c r="H18" s="420"/>
      <c r="I18" s="748"/>
      <c r="J18" s="748"/>
      <c r="K18" s="748"/>
      <c r="L18" s="748"/>
      <c r="M18" s="748"/>
      <c r="N18" s="748"/>
      <c r="O18" s="748"/>
      <c r="P18" s="748"/>
      <c r="Q18" s="749"/>
      <c r="R18" s="481" t="s">
        <v>308</v>
      </c>
      <c r="S18" s="482" t="s">
        <v>309</v>
      </c>
      <c r="T18" s="483"/>
      <c r="U18" s="468"/>
      <c r="W18" s="424"/>
      <c r="X18" s="168"/>
      <c r="Y18" s="178" t="s">
        <v>643</v>
      </c>
      <c r="Z18" s="178" t="s">
        <v>410</v>
      </c>
      <c r="AA18" s="178" t="s">
        <v>411</v>
      </c>
      <c r="AB18" s="178" t="s">
        <v>412</v>
      </c>
      <c r="AC18" s="176" t="s">
        <v>644</v>
      </c>
      <c r="AD18" s="544"/>
      <c r="AE18" s="177"/>
    </row>
    <row r="19" spans="1:31" ht="13.8">
      <c r="A19" s="475" t="s">
        <v>1211</v>
      </c>
      <c r="B19" s="476" t="s">
        <v>1212</v>
      </c>
      <c r="C19" s="108">
        <v>63</v>
      </c>
      <c r="D19" s="108">
        <v>46.7</v>
      </c>
      <c r="E19" s="108"/>
      <c r="G19" s="484"/>
      <c r="H19" s="485"/>
      <c r="I19" s="738" t="s">
        <v>373</v>
      </c>
      <c r="J19" s="738"/>
      <c r="K19" s="738"/>
      <c r="L19" s="738"/>
      <c r="M19" s="738"/>
      <c r="N19" s="738"/>
      <c r="O19" s="738"/>
      <c r="P19" s="739"/>
      <c r="Q19" s="487"/>
      <c r="R19" s="488">
        <v>3891</v>
      </c>
      <c r="S19" s="488">
        <v>101</v>
      </c>
      <c r="T19" s="489"/>
      <c r="U19" s="490"/>
      <c r="W19" s="424"/>
      <c r="X19" s="168"/>
      <c r="Y19" s="169" t="s">
        <v>645</v>
      </c>
      <c r="Z19" s="169" t="s">
        <v>414</v>
      </c>
      <c r="AA19" s="169" t="s">
        <v>415</v>
      </c>
      <c r="AB19" s="169" t="s">
        <v>416</v>
      </c>
      <c r="AC19" s="170"/>
      <c r="AD19" s="545">
        <v>6180</v>
      </c>
      <c r="AE19" s="546">
        <v>910</v>
      </c>
    </row>
    <row r="20" spans="1:31">
      <c r="A20" s="475" t="s">
        <v>1213</v>
      </c>
      <c r="B20" s="476" t="s">
        <v>1212</v>
      </c>
      <c r="C20" s="108">
        <v>32.4</v>
      </c>
      <c r="D20" s="108">
        <v>47.2</v>
      </c>
      <c r="E20" s="108"/>
      <c r="G20" s="491"/>
      <c r="H20" s="492"/>
      <c r="I20" s="736" t="s">
        <v>135</v>
      </c>
      <c r="J20" s="736"/>
      <c r="K20" s="736"/>
      <c r="L20" s="736"/>
      <c r="M20" s="736"/>
      <c r="N20" s="736"/>
      <c r="O20" s="736"/>
      <c r="P20" s="750"/>
      <c r="Q20" s="494"/>
      <c r="R20" s="495">
        <v>1053</v>
      </c>
      <c r="S20" s="495">
        <v>51</v>
      </c>
      <c r="T20" s="496"/>
      <c r="U20" s="497"/>
      <c r="W20" s="424"/>
      <c r="X20" s="168"/>
      <c r="Y20" s="169" t="s">
        <v>645</v>
      </c>
      <c r="Z20" s="169" t="s">
        <v>414</v>
      </c>
      <c r="AA20" s="169" t="s">
        <v>417</v>
      </c>
      <c r="AB20" s="169" t="s">
        <v>416</v>
      </c>
      <c r="AC20" s="170"/>
      <c r="AD20" s="545">
        <v>12267842</v>
      </c>
      <c r="AE20" s="546">
        <v>1608234</v>
      </c>
    </row>
    <row r="21" spans="1:31" ht="13.8">
      <c r="A21" s="498" t="s">
        <v>1214</v>
      </c>
      <c r="B21" s="499" t="s">
        <v>427</v>
      </c>
      <c r="C21" s="471">
        <v>1093892</v>
      </c>
      <c r="D21" s="471">
        <v>891805</v>
      </c>
      <c r="E21" s="471"/>
      <c r="G21" s="484"/>
      <c r="H21" s="485"/>
      <c r="I21" s="738" t="s">
        <v>374</v>
      </c>
      <c r="J21" s="738"/>
      <c r="K21" s="738"/>
      <c r="L21" s="738"/>
      <c r="M21" s="738"/>
      <c r="N21" s="738"/>
      <c r="O21" s="738"/>
      <c r="P21" s="738"/>
      <c r="Q21" s="487"/>
      <c r="R21" s="106">
        <v>2.38</v>
      </c>
      <c r="S21" s="106">
        <v>2.19</v>
      </c>
      <c r="T21" s="489"/>
      <c r="U21" s="490"/>
      <c r="W21" s="424"/>
      <c r="X21" s="168"/>
      <c r="Y21" s="169" t="s">
        <v>645</v>
      </c>
      <c r="Z21" s="169" t="s">
        <v>414</v>
      </c>
      <c r="AA21" s="169" t="s">
        <v>409</v>
      </c>
      <c r="AB21" s="169" t="s">
        <v>418</v>
      </c>
      <c r="AC21" s="170" t="s">
        <v>419</v>
      </c>
      <c r="AD21" s="545">
        <v>2.15</v>
      </c>
      <c r="AE21" s="547">
        <v>2.25</v>
      </c>
    </row>
    <row r="22" spans="1:31">
      <c r="A22" s="500" t="s">
        <v>136</v>
      </c>
      <c r="B22" s="501" t="s">
        <v>427</v>
      </c>
      <c r="C22" s="502">
        <v>558966</v>
      </c>
      <c r="D22" s="502">
        <v>490775</v>
      </c>
      <c r="E22" s="471"/>
      <c r="G22" s="491"/>
      <c r="H22" s="492"/>
      <c r="I22" s="736" t="s">
        <v>310</v>
      </c>
      <c r="J22" s="736"/>
      <c r="K22" s="736"/>
      <c r="L22" s="736"/>
      <c r="M22" s="736"/>
      <c r="N22" s="736"/>
      <c r="O22" s="736"/>
      <c r="P22" s="736"/>
      <c r="Q22" s="494"/>
      <c r="R22" s="107">
        <v>1.5</v>
      </c>
      <c r="S22" s="107">
        <v>1.38</v>
      </c>
      <c r="T22" s="496"/>
      <c r="U22" s="497"/>
      <c r="W22" s="424"/>
      <c r="X22" s="168"/>
      <c r="Y22" s="169" t="s">
        <v>645</v>
      </c>
      <c r="Z22" s="169" t="s">
        <v>414</v>
      </c>
      <c r="AA22" s="169" t="s">
        <v>420</v>
      </c>
      <c r="AB22" s="169" t="s">
        <v>418</v>
      </c>
      <c r="AC22" s="170" t="s">
        <v>419</v>
      </c>
      <c r="AD22" s="545">
        <v>0.39</v>
      </c>
      <c r="AE22" s="547">
        <v>0.43</v>
      </c>
    </row>
    <row r="23" spans="1:31">
      <c r="A23" s="475" t="s">
        <v>137</v>
      </c>
      <c r="B23" s="499" t="s">
        <v>427</v>
      </c>
      <c r="C23" s="471">
        <v>538107</v>
      </c>
      <c r="D23" s="471">
        <v>474238</v>
      </c>
      <c r="E23" s="471"/>
      <c r="G23" s="491"/>
      <c r="H23" s="492"/>
      <c r="I23" s="736" t="s">
        <v>311</v>
      </c>
      <c r="J23" s="736"/>
      <c r="K23" s="736"/>
      <c r="L23" s="736"/>
      <c r="M23" s="736"/>
      <c r="N23" s="736"/>
      <c r="O23" s="736"/>
      <c r="P23" s="736"/>
      <c r="Q23" s="494"/>
      <c r="R23" s="108">
        <v>47.1</v>
      </c>
      <c r="S23" s="108">
        <v>46</v>
      </c>
      <c r="T23" s="496"/>
      <c r="U23" s="497"/>
      <c r="W23" s="424"/>
      <c r="X23" s="168"/>
      <c r="Y23" s="169" t="s">
        <v>645</v>
      </c>
      <c r="Z23" s="169" t="s">
        <v>414</v>
      </c>
      <c r="AA23" s="169" t="s">
        <v>421</v>
      </c>
      <c r="AB23" s="169" t="s">
        <v>418</v>
      </c>
      <c r="AC23" s="170" t="s">
        <v>419</v>
      </c>
      <c r="AD23" s="545">
        <v>0.19</v>
      </c>
      <c r="AE23" s="547">
        <v>0.21</v>
      </c>
    </row>
    <row r="24" spans="1:31">
      <c r="A24" s="475" t="s">
        <v>138</v>
      </c>
      <c r="B24" s="499" t="s">
        <v>427</v>
      </c>
      <c r="C24" s="471">
        <v>507902</v>
      </c>
      <c r="D24" s="471">
        <v>447923</v>
      </c>
      <c r="E24" s="471"/>
      <c r="G24" s="491"/>
      <c r="H24" s="492"/>
      <c r="I24" s="736" t="s">
        <v>375</v>
      </c>
      <c r="J24" s="736"/>
      <c r="K24" s="736"/>
      <c r="L24" s="736"/>
      <c r="M24" s="736"/>
      <c r="N24" s="736"/>
      <c r="O24" s="736"/>
      <c r="P24" s="736"/>
      <c r="Q24" s="494"/>
      <c r="R24" s="108">
        <v>64.7</v>
      </c>
      <c r="S24" s="108">
        <v>66.900000000000006</v>
      </c>
      <c r="T24" s="496"/>
      <c r="U24" s="497"/>
      <c r="W24" s="424"/>
      <c r="X24" s="168"/>
      <c r="Y24" s="169" t="s">
        <v>645</v>
      </c>
      <c r="Z24" s="169" t="s">
        <v>414</v>
      </c>
      <c r="AA24" s="169" t="s">
        <v>422</v>
      </c>
      <c r="AB24" s="169" t="s">
        <v>418</v>
      </c>
      <c r="AC24" s="170" t="s">
        <v>419</v>
      </c>
      <c r="AD24" s="545">
        <v>1.49</v>
      </c>
      <c r="AE24" s="547">
        <v>1.52</v>
      </c>
    </row>
    <row r="25" spans="1:31">
      <c r="A25" s="475" t="s">
        <v>139</v>
      </c>
      <c r="B25" s="499" t="s">
        <v>427</v>
      </c>
      <c r="C25" s="477">
        <v>438626</v>
      </c>
      <c r="D25" s="477">
        <v>397293</v>
      </c>
      <c r="E25" s="477"/>
      <c r="G25" s="491"/>
      <c r="H25" s="492"/>
      <c r="I25" s="737" t="s">
        <v>376</v>
      </c>
      <c r="J25" s="737"/>
      <c r="K25" s="737"/>
      <c r="L25" s="737"/>
      <c r="M25" s="737"/>
      <c r="N25" s="737"/>
      <c r="O25" s="737"/>
      <c r="P25" s="737"/>
      <c r="Q25" s="494"/>
      <c r="R25" s="108">
        <v>31.8</v>
      </c>
      <c r="S25" s="108">
        <v>29.1</v>
      </c>
      <c r="T25" s="496"/>
      <c r="U25" s="497"/>
      <c r="W25" s="424"/>
      <c r="X25" s="168"/>
      <c r="Y25" s="169" t="s">
        <v>645</v>
      </c>
      <c r="Z25" s="169" t="s">
        <v>414</v>
      </c>
      <c r="AA25" s="169" t="s">
        <v>423</v>
      </c>
      <c r="AB25" s="169" t="s">
        <v>418</v>
      </c>
      <c r="AC25" s="170" t="s">
        <v>424</v>
      </c>
      <c r="AD25" s="545">
        <v>46</v>
      </c>
      <c r="AE25" s="548">
        <v>46.6</v>
      </c>
    </row>
    <row r="26" spans="1:31" ht="13.8">
      <c r="A26" s="475" t="s">
        <v>1215</v>
      </c>
      <c r="B26" s="499" t="s">
        <v>427</v>
      </c>
      <c r="C26" s="477">
        <v>376259</v>
      </c>
      <c r="D26" s="477">
        <v>297815</v>
      </c>
      <c r="E26" s="477"/>
      <c r="G26" s="484"/>
      <c r="H26" s="485"/>
      <c r="I26" s="738" t="s">
        <v>312</v>
      </c>
      <c r="J26" s="738"/>
      <c r="K26" s="738"/>
      <c r="L26" s="738"/>
      <c r="M26" s="738"/>
      <c r="N26" s="738"/>
      <c r="O26" s="738"/>
      <c r="P26" s="739"/>
      <c r="Q26" s="487"/>
      <c r="R26" s="488">
        <v>1264464</v>
      </c>
      <c r="S26" s="488">
        <v>1163645</v>
      </c>
      <c r="T26" s="489"/>
      <c r="U26" s="503"/>
      <c r="W26" s="424"/>
      <c r="X26" s="168"/>
      <c r="Y26" s="169" t="s">
        <v>645</v>
      </c>
      <c r="Z26" s="169" t="s">
        <v>414</v>
      </c>
      <c r="AA26" s="169" t="s">
        <v>425</v>
      </c>
      <c r="AB26" s="169" t="s">
        <v>426</v>
      </c>
      <c r="AC26" s="170" t="s">
        <v>427</v>
      </c>
      <c r="AD26" s="545">
        <v>1132748</v>
      </c>
      <c r="AE26" s="546">
        <v>1101599</v>
      </c>
    </row>
    <row r="27" spans="1:31">
      <c r="A27" s="475" t="s">
        <v>141</v>
      </c>
      <c r="B27" s="499" t="s">
        <v>427</v>
      </c>
      <c r="C27" s="477">
        <v>354105</v>
      </c>
      <c r="D27" s="477">
        <v>343198</v>
      </c>
      <c r="E27" s="477"/>
      <c r="G27" s="484"/>
      <c r="H27" s="485"/>
      <c r="I27" s="485"/>
      <c r="J27" s="740" t="s">
        <v>136</v>
      </c>
      <c r="K27" s="740"/>
      <c r="L27" s="740"/>
      <c r="M27" s="740"/>
      <c r="N27" s="740"/>
      <c r="O27" s="740"/>
      <c r="P27" s="741"/>
      <c r="Q27" s="504"/>
      <c r="R27" s="505">
        <v>581525</v>
      </c>
      <c r="S27" s="505">
        <v>612791</v>
      </c>
      <c r="T27" s="496"/>
      <c r="U27" s="506"/>
      <c r="W27" s="424"/>
      <c r="X27" s="168"/>
      <c r="Y27" s="169" t="s">
        <v>645</v>
      </c>
      <c r="Z27" s="169" t="s">
        <v>414</v>
      </c>
      <c r="AA27" s="169" t="s">
        <v>425</v>
      </c>
      <c r="AB27" s="169" t="s">
        <v>428</v>
      </c>
      <c r="AC27" s="170" t="s">
        <v>427</v>
      </c>
      <c r="AD27" s="545">
        <v>362409</v>
      </c>
      <c r="AE27" s="546">
        <v>370710</v>
      </c>
    </row>
    <row r="28" spans="1:31">
      <c r="A28" s="475" t="s">
        <v>1216</v>
      </c>
      <c r="B28" s="499" t="s">
        <v>427</v>
      </c>
      <c r="C28" s="477">
        <v>84521</v>
      </c>
      <c r="D28" s="477">
        <v>54095</v>
      </c>
      <c r="E28" s="477"/>
      <c r="G28" s="484"/>
      <c r="H28" s="485"/>
      <c r="I28" s="485"/>
      <c r="J28" s="485"/>
      <c r="K28" s="736" t="s">
        <v>137</v>
      </c>
      <c r="L28" s="736"/>
      <c r="M28" s="736"/>
      <c r="N28" s="736"/>
      <c r="O28" s="736"/>
      <c r="P28" s="750"/>
      <c r="Q28" s="494"/>
      <c r="R28" s="495">
        <v>572606</v>
      </c>
      <c r="S28" s="495">
        <v>605974</v>
      </c>
      <c r="T28" s="489"/>
      <c r="U28" s="507"/>
      <c r="W28" s="424"/>
      <c r="X28" s="168"/>
      <c r="Y28" s="169" t="s">
        <v>645</v>
      </c>
      <c r="Z28" s="169" t="s">
        <v>414</v>
      </c>
      <c r="AA28" s="169" t="s">
        <v>425</v>
      </c>
      <c r="AB28" s="179" t="s">
        <v>429</v>
      </c>
      <c r="AC28" s="180" t="s">
        <v>427</v>
      </c>
      <c r="AD28" s="549">
        <v>274289</v>
      </c>
      <c r="AE28" s="550">
        <v>284479</v>
      </c>
    </row>
    <row r="29" spans="1:31" ht="13.8">
      <c r="A29" s="475" t="s">
        <v>1217</v>
      </c>
      <c r="B29" s="499" t="s">
        <v>427</v>
      </c>
      <c r="C29" s="477">
        <v>5038</v>
      </c>
      <c r="D29" s="477">
        <v>5037</v>
      </c>
      <c r="E29" s="477"/>
      <c r="G29" s="484"/>
      <c r="H29" s="485"/>
      <c r="I29" s="485"/>
      <c r="J29" s="485"/>
      <c r="K29" s="492"/>
      <c r="L29" s="736" t="s">
        <v>138</v>
      </c>
      <c r="M29" s="736"/>
      <c r="N29" s="736"/>
      <c r="O29" s="736"/>
      <c r="P29" s="750"/>
      <c r="Q29" s="494"/>
      <c r="R29" s="495">
        <v>540369</v>
      </c>
      <c r="S29" s="495">
        <v>570403</v>
      </c>
      <c r="T29" s="489"/>
      <c r="U29" s="490"/>
      <c r="W29" s="424"/>
      <c r="X29" s="168"/>
      <c r="Y29" s="169" t="s">
        <v>645</v>
      </c>
      <c r="Z29" s="169" t="s">
        <v>414</v>
      </c>
      <c r="AA29" s="169" t="s">
        <v>425</v>
      </c>
      <c r="AB29" s="169" t="s">
        <v>430</v>
      </c>
      <c r="AC29" s="170" t="s">
        <v>427</v>
      </c>
      <c r="AD29" s="545">
        <v>73878</v>
      </c>
      <c r="AE29" s="546">
        <v>74860</v>
      </c>
    </row>
    <row r="30" spans="1:31">
      <c r="A30" s="475" t="s">
        <v>1218</v>
      </c>
      <c r="B30" s="499" t="s">
        <v>427</v>
      </c>
      <c r="C30" s="477">
        <v>79483</v>
      </c>
      <c r="D30" s="477">
        <v>49058</v>
      </c>
      <c r="E30" s="477"/>
      <c r="G30" s="491"/>
      <c r="H30" s="492"/>
      <c r="I30" s="492"/>
      <c r="J30" s="492"/>
      <c r="K30" s="492"/>
      <c r="L30" s="492"/>
      <c r="M30" s="736" t="s">
        <v>139</v>
      </c>
      <c r="N30" s="736"/>
      <c r="O30" s="736"/>
      <c r="P30" s="750"/>
      <c r="Q30" s="494"/>
      <c r="R30" s="495">
        <v>461101</v>
      </c>
      <c r="S30" s="495">
        <v>498561</v>
      </c>
      <c r="T30" s="496"/>
      <c r="U30" s="497"/>
      <c r="W30" s="424"/>
      <c r="X30" s="168"/>
      <c r="Y30" s="169" t="s">
        <v>645</v>
      </c>
      <c r="Z30" s="169" t="s">
        <v>414</v>
      </c>
      <c r="AA30" s="169" t="s">
        <v>425</v>
      </c>
      <c r="AB30" s="169" t="s">
        <v>431</v>
      </c>
      <c r="AC30" s="170" t="s">
        <v>427</v>
      </c>
      <c r="AD30" s="545">
        <v>4789</v>
      </c>
      <c r="AE30" s="546">
        <v>4824</v>
      </c>
    </row>
    <row r="31" spans="1:31">
      <c r="A31" s="475" t="s">
        <v>142</v>
      </c>
      <c r="B31" s="499" t="s">
        <v>427</v>
      </c>
      <c r="C31" s="471">
        <v>59959</v>
      </c>
      <c r="D31" s="471">
        <v>44421</v>
      </c>
      <c r="E31" s="471"/>
      <c r="G31" s="491"/>
      <c r="H31" s="492"/>
      <c r="I31" s="492"/>
      <c r="J31" s="492"/>
      <c r="K31" s="492"/>
      <c r="L31" s="492"/>
      <c r="M31" s="492"/>
      <c r="N31" s="492"/>
      <c r="O31" s="736" t="s">
        <v>140</v>
      </c>
      <c r="P31" s="750"/>
      <c r="Q31" s="494"/>
      <c r="R31" s="495">
        <v>390335</v>
      </c>
      <c r="S31" s="495">
        <v>403535</v>
      </c>
      <c r="T31" s="496"/>
      <c r="U31" s="497"/>
      <c r="W31" s="424"/>
      <c r="X31" s="168"/>
      <c r="Y31" s="169" t="s">
        <v>645</v>
      </c>
      <c r="Z31" s="169" t="s">
        <v>414</v>
      </c>
      <c r="AA31" s="169" t="s">
        <v>425</v>
      </c>
      <c r="AB31" s="169" t="s">
        <v>432</v>
      </c>
      <c r="AC31" s="170" t="s">
        <v>427</v>
      </c>
      <c r="AD31" s="545">
        <v>4289</v>
      </c>
      <c r="AE31" s="546">
        <v>4524</v>
      </c>
    </row>
    <row r="32" spans="1:31">
      <c r="A32" s="475" t="s">
        <v>1219</v>
      </c>
      <c r="B32" s="499" t="s">
        <v>427</v>
      </c>
      <c r="C32" s="477">
        <v>57909</v>
      </c>
      <c r="D32" s="477">
        <v>44421</v>
      </c>
      <c r="E32" s="477"/>
      <c r="G32" s="491"/>
      <c r="H32" s="492"/>
      <c r="I32" s="492"/>
      <c r="J32" s="492"/>
      <c r="K32" s="492"/>
      <c r="L32" s="492"/>
      <c r="M32" s="492"/>
      <c r="N32" s="736" t="s">
        <v>141</v>
      </c>
      <c r="O32" s="736"/>
      <c r="P32" s="750"/>
      <c r="Q32" s="494"/>
      <c r="R32" s="495">
        <v>373935</v>
      </c>
      <c r="S32" s="495">
        <v>390144</v>
      </c>
      <c r="T32" s="496"/>
      <c r="U32" s="497"/>
      <c r="W32" s="424"/>
      <c r="X32" s="168"/>
      <c r="Y32" s="169" t="s">
        <v>645</v>
      </c>
      <c r="Z32" s="169" t="s">
        <v>414</v>
      </c>
      <c r="AA32" s="169" t="s">
        <v>425</v>
      </c>
      <c r="AB32" s="169" t="s">
        <v>433</v>
      </c>
      <c r="AC32" s="170" t="s">
        <v>427</v>
      </c>
      <c r="AD32" s="545">
        <v>5495</v>
      </c>
      <c r="AE32" s="546">
        <v>5906</v>
      </c>
    </row>
    <row r="33" spans="1:31">
      <c r="A33" s="475" t="s">
        <v>144</v>
      </c>
      <c r="B33" s="499" t="s">
        <v>427</v>
      </c>
      <c r="C33" s="471">
        <v>9317</v>
      </c>
      <c r="D33" s="471">
        <v>6210</v>
      </c>
      <c r="E33" s="471"/>
      <c r="G33" s="491"/>
      <c r="H33" s="492"/>
      <c r="I33" s="492"/>
      <c r="J33" s="492"/>
      <c r="K33" s="492"/>
      <c r="L33" s="492"/>
      <c r="M33" s="492"/>
      <c r="N33" s="751" t="s">
        <v>405</v>
      </c>
      <c r="O33" s="736"/>
      <c r="P33" s="736"/>
      <c r="Q33" s="494"/>
      <c r="R33" s="495">
        <v>87165</v>
      </c>
      <c r="S33" s="495">
        <v>108417</v>
      </c>
      <c r="T33" s="496"/>
      <c r="U33" s="497"/>
      <c r="W33" s="424"/>
      <c r="X33" s="168"/>
      <c r="Y33" s="169" t="s">
        <v>645</v>
      </c>
      <c r="Z33" s="169" t="s">
        <v>414</v>
      </c>
      <c r="AA33" s="169" t="s">
        <v>425</v>
      </c>
      <c r="AB33" s="169" t="s">
        <v>434</v>
      </c>
      <c r="AC33" s="170" t="s">
        <v>427</v>
      </c>
      <c r="AD33" s="545">
        <v>2471</v>
      </c>
      <c r="AE33" s="546">
        <v>2750</v>
      </c>
    </row>
    <row r="34" spans="1:31">
      <c r="A34" s="475" t="s">
        <v>145</v>
      </c>
      <c r="B34" s="499" t="s">
        <v>427</v>
      </c>
      <c r="C34" s="471">
        <v>3197</v>
      </c>
      <c r="D34" s="471">
        <v>2600</v>
      </c>
      <c r="E34" s="471"/>
      <c r="G34" s="491"/>
      <c r="H34" s="492"/>
      <c r="I34" s="492"/>
      <c r="J34" s="492"/>
      <c r="K34" s="492"/>
      <c r="L34" s="492"/>
      <c r="M34" s="492"/>
      <c r="N34" s="493"/>
      <c r="O34" s="751" t="s">
        <v>404</v>
      </c>
      <c r="P34" s="736"/>
      <c r="Q34" s="494"/>
      <c r="R34" s="495">
        <v>5025</v>
      </c>
      <c r="S34" s="495">
        <v>4319</v>
      </c>
      <c r="T34" s="496"/>
      <c r="U34" s="497"/>
      <c r="W34" s="424"/>
      <c r="X34" s="168"/>
      <c r="Y34" s="169" t="s">
        <v>645</v>
      </c>
      <c r="Z34" s="169" t="s">
        <v>414</v>
      </c>
      <c r="AA34" s="169" t="s">
        <v>425</v>
      </c>
      <c r="AB34" s="169" t="s">
        <v>435</v>
      </c>
      <c r="AC34" s="170" t="s">
        <v>427</v>
      </c>
      <c r="AD34" s="545">
        <v>6269</v>
      </c>
      <c r="AE34" s="546">
        <v>6535</v>
      </c>
    </row>
    <row r="35" spans="1:31">
      <c r="A35" s="475" t="s">
        <v>146</v>
      </c>
      <c r="B35" s="499" t="s">
        <v>427</v>
      </c>
      <c r="C35" s="477">
        <v>1361</v>
      </c>
      <c r="D35" s="477">
        <v>2326</v>
      </c>
      <c r="E35" s="477"/>
      <c r="G35" s="491"/>
      <c r="H35" s="492"/>
      <c r="I35" s="492"/>
      <c r="J35" s="492"/>
      <c r="K35" s="492"/>
      <c r="L35" s="492"/>
      <c r="M35" s="492"/>
      <c r="N35" s="493"/>
      <c r="O35" s="751" t="s">
        <v>403</v>
      </c>
      <c r="P35" s="736"/>
      <c r="Q35" s="494"/>
      <c r="R35" s="495">
        <v>82141</v>
      </c>
      <c r="S35" s="495">
        <v>104098</v>
      </c>
      <c r="T35" s="496"/>
      <c r="U35" s="497"/>
      <c r="W35" s="424"/>
      <c r="X35" s="168"/>
      <c r="Y35" s="169" t="s">
        <v>645</v>
      </c>
      <c r="Z35" s="169" t="s">
        <v>414</v>
      </c>
      <c r="AA35" s="169" t="s">
        <v>425</v>
      </c>
      <c r="AB35" s="169" t="s">
        <v>436</v>
      </c>
      <c r="AC35" s="170" t="s">
        <v>427</v>
      </c>
      <c r="AD35" s="545">
        <v>2365</v>
      </c>
      <c r="AE35" s="546">
        <v>2372</v>
      </c>
    </row>
    <row r="36" spans="1:31" ht="13.8">
      <c r="A36" s="475" t="s">
        <v>147</v>
      </c>
      <c r="B36" s="499" t="s">
        <v>427</v>
      </c>
      <c r="C36" s="477">
        <v>1180</v>
      </c>
      <c r="D36" s="477">
        <v>179</v>
      </c>
      <c r="E36" s="477"/>
      <c r="G36" s="491"/>
      <c r="H36" s="492"/>
      <c r="I36" s="485"/>
      <c r="J36" s="485"/>
      <c r="K36" s="485"/>
      <c r="L36" s="485"/>
      <c r="M36" s="738" t="s">
        <v>142</v>
      </c>
      <c r="N36" s="738"/>
      <c r="O36" s="738"/>
      <c r="P36" s="739"/>
      <c r="Q36" s="487"/>
      <c r="R36" s="488">
        <v>69822</v>
      </c>
      <c r="S36" s="488">
        <v>64527</v>
      </c>
      <c r="T36" s="489"/>
      <c r="U36" s="490"/>
      <c r="W36" s="424"/>
      <c r="X36" s="168"/>
      <c r="Y36" s="169" t="s">
        <v>645</v>
      </c>
      <c r="Z36" s="169" t="s">
        <v>414</v>
      </c>
      <c r="AA36" s="169" t="s">
        <v>425</v>
      </c>
      <c r="AB36" s="169" t="s">
        <v>437</v>
      </c>
      <c r="AC36" s="170" t="s">
        <v>427</v>
      </c>
      <c r="AD36" s="545">
        <v>3009</v>
      </c>
      <c r="AE36" s="546">
        <v>3189</v>
      </c>
    </row>
    <row r="37" spans="1:31">
      <c r="A37" s="475" t="s">
        <v>148</v>
      </c>
      <c r="B37" s="499" t="s">
        <v>427</v>
      </c>
      <c r="C37" s="477">
        <v>656</v>
      </c>
      <c r="D37" s="477">
        <v>95</v>
      </c>
      <c r="E37" s="477"/>
      <c r="G37" s="491"/>
      <c r="H37" s="492"/>
      <c r="I37" s="492"/>
      <c r="J37" s="492"/>
      <c r="K37" s="492"/>
      <c r="L37" s="492"/>
      <c r="M37" s="492"/>
      <c r="N37" s="493"/>
      <c r="O37" s="736" t="s">
        <v>143</v>
      </c>
      <c r="P37" s="750"/>
      <c r="Q37" s="494"/>
      <c r="R37" s="495">
        <v>67369</v>
      </c>
      <c r="S37" s="495">
        <v>64192</v>
      </c>
      <c r="T37" s="496"/>
      <c r="U37" s="497"/>
      <c r="W37" s="424"/>
      <c r="X37" s="168"/>
      <c r="Y37" s="169" t="s">
        <v>645</v>
      </c>
      <c r="Z37" s="169" t="s">
        <v>414</v>
      </c>
      <c r="AA37" s="169" t="s">
        <v>425</v>
      </c>
      <c r="AB37" s="169" t="s">
        <v>438</v>
      </c>
      <c r="AC37" s="170" t="s">
        <v>427</v>
      </c>
      <c r="AD37" s="545">
        <v>6089</v>
      </c>
      <c r="AE37" s="546">
        <v>6621</v>
      </c>
    </row>
    <row r="38" spans="1:31" ht="13.8">
      <c r="A38" s="475" t="s">
        <v>149</v>
      </c>
      <c r="B38" s="499" t="s">
        <v>427</v>
      </c>
      <c r="C38" s="471">
        <v>27008</v>
      </c>
      <c r="D38" s="471">
        <v>23715</v>
      </c>
      <c r="E38" s="471"/>
      <c r="G38" s="491"/>
      <c r="H38" s="492"/>
      <c r="I38" s="485"/>
      <c r="J38" s="485"/>
      <c r="K38" s="485"/>
      <c r="L38" s="485"/>
      <c r="M38" s="738" t="s">
        <v>144</v>
      </c>
      <c r="N38" s="738"/>
      <c r="O38" s="738"/>
      <c r="P38" s="739"/>
      <c r="Q38" s="487"/>
      <c r="R38" s="488">
        <v>9447</v>
      </c>
      <c r="S38" s="488">
        <v>7315</v>
      </c>
      <c r="T38" s="489"/>
      <c r="U38" s="490"/>
      <c r="W38" s="424"/>
      <c r="X38" s="168"/>
      <c r="Y38" s="169" t="s">
        <v>645</v>
      </c>
      <c r="Z38" s="169" t="s">
        <v>414</v>
      </c>
      <c r="AA38" s="169" t="s">
        <v>425</v>
      </c>
      <c r="AB38" s="169" t="s">
        <v>439</v>
      </c>
      <c r="AC38" s="170" t="s">
        <v>427</v>
      </c>
      <c r="AD38" s="545">
        <v>11945</v>
      </c>
      <c r="AE38" s="546">
        <v>12648</v>
      </c>
    </row>
    <row r="39" spans="1:31" ht="13.8">
      <c r="A39" s="475" t="s">
        <v>150</v>
      </c>
      <c r="B39" s="499" t="s">
        <v>427</v>
      </c>
      <c r="C39" s="477">
        <v>1504</v>
      </c>
      <c r="D39" s="477">
        <v>3207</v>
      </c>
      <c r="E39" s="477"/>
      <c r="G39" s="491"/>
      <c r="H39" s="492"/>
      <c r="I39" s="485"/>
      <c r="J39" s="485"/>
      <c r="K39" s="485"/>
      <c r="L39" s="738" t="s">
        <v>145</v>
      </c>
      <c r="M39" s="738"/>
      <c r="N39" s="738"/>
      <c r="O39" s="738"/>
      <c r="P39" s="739"/>
      <c r="Q39" s="487"/>
      <c r="R39" s="488">
        <v>4170</v>
      </c>
      <c r="S39" s="488">
        <v>3199</v>
      </c>
      <c r="T39" s="489"/>
      <c r="U39" s="490"/>
      <c r="W39" s="424"/>
      <c r="X39" s="168"/>
      <c r="Y39" s="169" t="s">
        <v>645</v>
      </c>
      <c r="Z39" s="169" t="s">
        <v>414</v>
      </c>
      <c r="AA39" s="169" t="s">
        <v>425</v>
      </c>
      <c r="AB39" s="169" t="s">
        <v>440</v>
      </c>
      <c r="AC39" s="170" t="s">
        <v>427</v>
      </c>
      <c r="AD39" s="545">
        <v>4256</v>
      </c>
      <c r="AE39" s="546">
        <v>4649</v>
      </c>
    </row>
    <row r="40" spans="1:31">
      <c r="A40" s="475" t="s">
        <v>151</v>
      </c>
      <c r="B40" s="499" t="s">
        <v>427</v>
      </c>
      <c r="C40" s="477">
        <v>24912</v>
      </c>
      <c r="D40" s="477">
        <v>20464</v>
      </c>
      <c r="E40" s="477"/>
      <c r="G40" s="491"/>
      <c r="H40" s="492"/>
      <c r="I40" s="492"/>
      <c r="J40" s="492"/>
      <c r="K40" s="492"/>
      <c r="L40" s="492"/>
      <c r="M40" s="736" t="s">
        <v>146</v>
      </c>
      <c r="N40" s="736"/>
      <c r="O40" s="736"/>
      <c r="P40" s="750"/>
      <c r="Q40" s="494"/>
      <c r="R40" s="495">
        <v>1319</v>
      </c>
      <c r="S40" s="495">
        <v>2901</v>
      </c>
      <c r="T40" s="496"/>
      <c r="U40" s="497"/>
      <c r="W40" s="424"/>
      <c r="X40" s="168"/>
      <c r="Y40" s="169" t="s">
        <v>645</v>
      </c>
      <c r="Z40" s="169" t="s">
        <v>414</v>
      </c>
      <c r="AA40" s="169" t="s">
        <v>425</v>
      </c>
      <c r="AB40" s="169" t="s">
        <v>441</v>
      </c>
      <c r="AC40" s="170" t="s">
        <v>427</v>
      </c>
      <c r="AD40" s="545">
        <v>2576</v>
      </c>
      <c r="AE40" s="546">
        <v>2397</v>
      </c>
    </row>
    <row r="41" spans="1:31">
      <c r="A41" s="475" t="s">
        <v>152</v>
      </c>
      <c r="B41" s="499" t="s">
        <v>427</v>
      </c>
      <c r="C41" s="477">
        <v>18540</v>
      </c>
      <c r="D41" s="477">
        <v>17880</v>
      </c>
      <c r="E41" s="477"/>
      <c r="G41" s="491"/>
      <c r="H41" s="492"/>
      <c r="I41" s="492"/>
      <c r="J41" s="492"/>
      <c r="K41" s="492"/>
      <c r="L41" s="492"/>
      <c r="M41" s="736" t="s">
        <v>147</v>
      </c>
      <c r="N41" s="736"/>
      <c r="O41" s="736"/>
      <c r="P41" s="750"/>
      <c r="Q41" s="494"/>
      <c r="R41" s="495">
        <v>2322</v>
      </c>
      <c r="S41" s="495">
        <v>84</v>
      </c>
      <c r="T41" s="496"/>
      <c r="U41" s="497"/>
      <c r="W41" s="424"/>
      <c r="X41" s="168"/>
      <c r="Y41" s="169" t="s">
        <v>645</v>
      </c>
      <c r="Z41" s="169" t="s">
        <v>414</v>
      </c>
      <c r="AA41" s="169" t="s">
        <v>425</v>
      </c>
      <c r="AB41" s="169" t="s">
        <v>442</v>
      </c>
      <c r="AC41" s="170" t="s">
        <v>427</v>
      </c>
      <c r="AD41" s="545">
        <v>20325</v>
      </c>
      <c r="AE41" s="546">
        <v>18444</v>
      </c>
    </row>
    <row r="42" spans="1:31">
      <c r="A42" s="475" t="s">
        <v>153</v>
      </c>
      <c r="B42" s="499" t="s">
        <v>427</v>
      </c>
      <c r="C42" s="477">
        <v>6372</v>
      </c>
      <c r="D42" s="477">
        <v>2583</v>
      </c>
      <c r="E42" s="477"/>
      <c r="G42" s="491"/>
      <c r="H42" s="492"/>
      <c r="I42" s="492"/>
      <c r="J42" s="492"/>
      <c r="K42" s="492"/>
      <c r="L42" s="492"/>
      <c r="M42" s="736" t="s">
        <v>148</v>
      </c>
      <c r="N42" s="736"/>
      <c r="O42" s="736"/>
      <c r="P42" s="750"/>
      <c r="Q42" s="494"/>
      <c r="R42" s="495">
        <v>529</v>
      </c>
      <c r="S42" s="495">
        <v>215</v>
      </c>
      <c r="T42" s="496"/>
      <c r="U42" s="497"/>
      <c r="W42" s="424"/>
      <c r="X42" s="168"/>
      <c r="Y42" s="169" t="s">
        <v>645</v>
      </c>
      <c r="Z42" s="169" t="s">
        <v>414</v>
      </c>
      <c r="AA42" s="169" t="s">
        <v>425</v>
      </c>
      <c r="AB42" s="169" t="s">
        <v>443</v>
      </c>
      <c r="AC42" s="170" t="s">
        <v>427</v>
      </c>
      <c r="AD42" s="545">
        <v>19780</v>
      </c>
      <c r="AE42" s="546">
        <v>17673</v>
      </c>
    </row>
    <row r="43" spans="1:31" ht="13.8">
      <c r="A43" s="475" t="s">
        <v>154</v>
      </c>
      <c r="B43" s="499" t="s">
        <v>427</v>
      </c>
      <c r="C43" s="477">
        <v>592</v>
      </c>
      <c r="D43" s="477">
        <v>45</v>
      </c>
      <c r="E43" s="477"/>
      <c r="G43" s="491"/>
      <c r="H43" s="492"/>
      <c r="I43" s="485"/>
      <c r="J43" s="485"/>
      <c r="K43" s="485"/>
      <c r="L43" s="738" t="s">
        <v>149</v>
      </c>
      <c r="M43" s="738"/>
      <c r="N43" s="738"/>
      <c r="O43" s="738"/>
      <c r="P43" s="739"/>
      <c r="Q43" s="487"/>
      <c r="R43" s="488">
        <v>28067</v>
      </c>
      <c r="S43" s="488">
        <v>32373</v>
      </c>
      <c r="T43" s="489"/>
      <c r="U43" s="490"/>
      <c r="W43" s="424"/>
      <c r="X43" s="168"/>
      <c r="Y43" s="169" t="s">
        <v>645</v>
      </c>
      <c r="Z43" s="169" t="s">
        <v>414</v>
      </c>
      <c r="AA43" s="169" t="s">
        <v>425</v>
      </c>
      <c r="AB43" s="169" t="s">
        <v>444</v>
      </c>
      <c r="AC43" s="170" t="s">
        <v>427</v>
      </c>
      <c r="AD43" s="545">
        <v>516</v>
      </c>
      <c r="AE43" s="546">
        <v>771</v>
      </c>
    </row>
    <row r="44" spans="1:31">
      <c r="A44" s="475" t="s">
        <v>155</v>
      </c>
      <c r="B44" s="499" t="s">
        <v>427</v>
      </c>
      <c r="C44" s="471">
        <v>20858</v>
      </c>
      <c r="D44" s="471">
        <v>16537</v>
      </c>
      <c r="E44" s="471"/>
      <c r="G44" s="491"/>
      <c r="H44" s="492"/>
      <c r="I44" s="492"/>
      <c r="J44" s="492"/>
      <c r="K44" s="492"/>
      <c r="L44" s="492"/>
      <c r="M44" s="736" t="s">
        <v>150</v>
      </c>
      <c r="N44" s="736"/>
      <c r="O44" s="736"/>
      <c r="P44" s="750"/>
      <c r="Q44" s="494"/>
      <c r="R44" s="495">
        <v>2877</v>
      </c>
      <c r="S44" s="495">
        <v>2637</v>
      </c>
      <c r="T44" s="496"/>
      <c r="U44" s="497"/>
      <c r="W44" s="424"/>
      <c r="X44" s="168"/>
      <c r="Y44" s="169" t="s">
        <v>645</v>
      </c>
      <c r="Z44" s="169" t="s">
        <v>414</v>
      </c>
      <c r="AA44" s="169" t="s">
        <v>425</v>
      </c>
      <c r="AB44" s="169" t="s">
        <v>445</v>
      </c>
      <c r="AC44" s="170" t="s">
        <v>427</v>
      </c>
      <c r="AD44" s="545">
        <v>29</v>
      </c>
      <c r="AE44" s="551" t="s">
        <v>446</v>
      </c>
    </row>
    <row r="45" spans="1:31">
      <c r="A45" s="475" t="s">
        <v>156</v>
      </c>
      <c r="B45" s="499" t="s">
        <v>427</v>
      </c>
      <c r="C45" s="477">
        <v>1196</v>
      </c>
      <c r="D45" s="477">
        <v>778</v>
      </c>
      <c r="E45" s="477"/>
      <c r="G45" s="491"/>
      <c r="H45" s="492"/>
      <c r="I45" s="492"/>
      <c r="J45" s="492"/>
      <c r="K45" s="492"/>
      <c r="L45" s="492"/>
      <c r="M45" s="736" t="s">
        <v>151</v>
      </c>
      <c r="N45" s="736"/>
      <c r="O45" s="736"/>
      <c r="P45" s="750"/>
      <c r="Q45" s="494"/>
      <c r="R45" s="495">
        <v>24571</v>
      </c>
      <c r="S45" s="495">
        <v>29680</v>
      </c>
      <c r="T45" s="496"/>
      <c r="U45" s="497"/>
      <c r="W45" s="424"/>
      <c r="X45" s="168"/>
      <c r="Y45" s="169" t="s">
        <v>645</v>
      </c>
      <c r="Z45" s="169" t="s">
        <v>414</v>
      </c>
      <c r="AA45" s="169" t="s">
        <v>425</v>
      </c>
      <c r="AB45" s="169" t="s">
        <v>447</v>
      </c>
      <c r="AC45" s="170" t="s">
        <v>427</v>
      </c>
      <c r="AD45" s="545">
        <v>34437</v>
      </c>
      <c r="AE45" s="546">
        <v>29918</v>
      </c>
    </row>
    <row r="46" spans="1:31">
      <c r="A46" s="475" t="s">
        <v>1220</v>
      </c>
      <c r="B46" s="499" t="s">
        <v>427</v>
      </c>
      <c r="C46" s="477">
        <v>19662</v>
      </c>
      <c r="D46" s="477">
        <v>15759</v>
      </c>
      <c r="E46" s="477"/>
      <c r="G46" s="491"/>
      <c r="H46" s="492"/>
      <c r="I46" s="492"/>
      <c r="J46" s="492"/>
      <c r="K46" s="492"/>
      <c r="L46" s="492"/>
      <c r="M46" s="492"/>
      <c r="N46" s="736" t="s">
        <v>152</v>
      </c>
      <c r="O46" s="736"/>
      <c r="P46" s="750"/>
      <c r="Q46" s="494"/>
      <c r="R46" s="495">
        <v>19051</v>
      </c>
      <c r="S46" s="495">
        <v>23647</v>
      </c>
      <c r="T46" s="496"/>
      <c r="U46" s="497"/>
      <c r="W46" s="424"/>
      <c r="X46" s="168"/>
      <c r="Y46" s="169" t="s">
        <v>645</v>
      </c>
      <c r="Z46" s="169" t="s">
        <v>414</v>
      </c>
      <c r="AA46" s="169" t="s">
        <v>425</v>
      </c>
      <c r="AB46" s="169" t="s">
        <v>448</v>
      </c>
      <c r="AC46" s="170" t="s">
        <v>427</v>
      </c>
      <c r="AD46" s="545">
        <v>29000</v>
      </c>
      <c r="AE46" s="546">
        <v>24493</v>
      </c>
    </row>
    <row r="47" spans="1:31">
      <c r="A47" s="475" t="s">
        <v>1221</v>
      </c>
      <c r="B47" s="499" t="s">
        <v>427</v>
      </c>
      <c r="C47" s="471">
        <v>408861</v>
      </c>
      <c r="D47" s="471">
        <v>342349</v>
      </c>
      <c r="E47" s="471"/>
      <c r="G47" s="491"/>
      <c r="H47" s="492"/>
      <c r="I47" s="492"/>
      <c r="J47" s="492"/>
      <c r="K47" s="492"/>
      <c r="L47" s="492"/>
      <c r="M47" s="492"/>
      <c r="N47" s="736" t="s">
        <v>153</v>
      </c>
      <c r="O47" s="736"/>
      <c r="P47" s="750"/>
      <c r="Q47" s="494"/>
      <c r="R47" s="495">
        <v>5520</v>
      </c>
      <c r="S47" s="495">
        <v>6033</v>
      </c>
      <c r="T47" s="496"/>
      <c r="U47" s="497"/>
      <c r="W47" s="424"/>
      <c r="X47" s="168"/>
      <c r="Y47" s="169" t="s">
        <v>645</v>
      </c>
      <c r="Z47" s="169" t="s">
        <v>414</v>
      </c>
      <c r="AA47" s="169" t="s">
        <v>425</v>
      </c>
      <c r="AB47" s="169" t="s">
        <v>646</v>
      </c>
      <c r="AC47" s="170" t="s">
        <v>427</v>
      </c>
      <c r="AD47" s="545">
        <v>24054</v>
      </c>
      <c r="AE47" s="546">
        <v>20727</v>
      </c>
    </row>
    <row r="48" spans="1:31">
      <c r="A48" s="475" t="s">
        <v>158</v>
      </c>
      <c r="B48" s="499" t="s">
        <v>427</v>
      </c>
      <c r="C48" s="471">
        <v>311819</v>
      </c>
      <c r="D48" s="471">
        <v>276495</v>
      </c>
      <c r="E48" s="471"/>
      <c r="G48" s="491"/>
      <c r="H48" s="492"/>
      <c r="I48" s="492"/>
      <c r="J48" s="492"/>
      <c r="K48" s="492"/>
      <c r="L48" s="492"/>
      <c r="M48" s="736" t="s">
        <v>154</v>
      </c>
      <c r="N48" s="736"/>
      <c r="O48" s="736"/>
      <c r="P48" s="750"/>
      <c r="Q48" s="494"/>
      <c r="R48" s="495">
        <v>619</v>
      </c>
      <c r="S48" s="495">
        <v>55</v>
      </c>
      <c r="T48" s="496"/>
      <c r="U48" s="497"/>
      <c r="W48" s="424"/>
      <c r="X48" s="168"/>
      <c r="Y48" s="169" t="s">
        <v>645</v>
      </c>
      <c r="Z48" s="169" t="s">
        <v>414</v>
      </c>
      <c r="AA48" s="169" t="s">
        <v>425</v>
      </c>
      <c r="AB48" s="169" t="s">
        <v>647</v>
      </c>
      <c r="AC48" s="170" t="s">
        <v>427</v>
      </c>
      <c r="AD48" s="545">
        <v>2239</v>
      </c>
      <c r="AE48" s="546">
        <v>2697</v>
      </c>
    </row>
    <row r="49" spans="1:31" ht="13.8">
      <c r="A49" s="475" t="s">
        <v>1222</v>
      </c>
      <c r="B49" s="499" t="s">
        <v>427</v>
      </c>
      <c r="C49" s="471">
        <v>4947</v>
      </c>
      <c r="D49" s="471">
        <v>4861</v>
      </c>
      <c r="E49" s="471"/>
      <c r="G49" s="491"/>
      <c r="H49" s="492"/>
      <c r="I49" s="485"/>
      <c r="J49" s="485"/>
      <c r="K49" s="738" t="s">
        <v>155</v>
      </c>
      <c r="L49" s="738"/>
      <c r="M49" s="738"/>
      <c r="N49" s="738"/>
      <c r="O49" s="738"/>
      <c r="P49" s="739"/>
      <c r="Q49" s="487"/>
      <c r="R49" s="488">
        <v>8919</v>
      </c>
      <c r="S49" s="488">
        <v>6817</v>
      </c>
      <c r="T49" s="489"/>
      <c r="U49" s="490"/>
      <c r="W49" s="424"/>
      <c r="X49" s="168"/>
      <c r="Y49" s="169" t="s">
        <v>645</v>
      </c>
      <c r="Z49" s="169" t="s">
        <v>414</v>
      </c>
      <c r="AA49" s="169" t="s">
        <v>425</v>
      </c>
      <c r="AB49" s="169" t="s">
        <v>648</v>
      </c>
      <c r="AC49" s="170" t="s">
        <v>427</v>
      </c>
      <c r="AD49" s="545">
        <v>2224</v>
      </c>
      <c r="AE49" s="546">
        <v>784</v>
      </c>
    </row>
    <row r="50" spans="1:31">
      <c r="A50" s="475" t="s">
        <v>159</v>
      </c>
      <c r="B50" s="499" t="s">
        <v>427</v>
      </c>
      <c r="C50" s="477">
        <v>4248</v>
      </c>
      <c r="D50" s="477">
        <v>1718</v>
      </c>
      <c r="E50" s="477"/>
      <c r="G50" s="491"/>
      <c r="H50" s="492"/>
      <c r="I50" s="492"/>
      <c r="J50" s="492"/>
      <c r="K50" s="492"/>
      <c r="L50" s="736" t="s">
        <v>156</v>
      </c>
      <c r="M50" s="736"/>
      <c r="N50" s="736"/>
      <c r="O50" s="736"/>
      <c r="P50" s="750"/>
      <c r="Q50" s="494"/>
      <c r="R50" s="495">
        <v>2173</v>
      </c>
      <c r="S50" s="495">
        <v>1132</v>
      </c>
      <c r="T50" s="496"/>
      <c r="U50" s="497"/>
      <c r="W50" s="424"/>
      <c r="X50" s="168"/>
      <c r="Y50" s="169" t="s">
        <v>645</v>
      </c>
      <c r="Z50" s="169" t="s">
        <v>414</v>
      </c>
      <c r="AA50" s="169" t="s">
        <v>425</v>
      </c>
      <c r="AB50" s="169" t="s">
        <v>649</v>
      </c>
      <c r="AC50" s="170" t="s">
        <v>427</v>
      </c>
      <c r="AD50" s="545">
        <v>155</v>
      </c>
      <c r="AE50" s="546">
        <v>37</v>
      </c>
    </row>
    <row r="51" spans="1:31" ht="13.8">
      <c r="A51" s="475" t="s">
        <v>160</v>
      </c>
      <c r="B51" s="499" t="s">
        <v>427</v>
      </c>
      <c r="C51" s="477">
        <v>699</v>
      </c>
      <c r="D51" s="477">
        <v>3142</v>
      </c>
      <c r="E51" s="477"/>
      <c r="G51" s="491"/>
      <c r="H51" s="492"/>
      <c r="I51" s="492"/>
      <c r="J51" s="492"/>
      <c r="K51" s="492"/>
      <c r="L51" s="751" t="s">
        <v>157</v>
      </c>
      <c r="M51" s="736"/>
      <c r="N51" s="736"/>
      <c r="O51" s="736"/>
      <c r="P51" s="750"/>
      <c r="Q51" s="494"/>
      <c r="R51" s="495">
        <v>6746</v>
      </c>
      <c r="S51" s="495">
        <v>5685</v>
      </c>
      <c r="T51" s="496"/>
      <c r="U51" s="490"/>
      <c r="W51" s="424"/>
      <c r="X51" s="168"/>
      <c r="Y51" s="169" t="s">
        <v>645</v>
      </c>
      <c r="Z51" s="169" t="s">
        <v>414</v>
      </c>
      <c r="AA51" s="169" t="s">
        <v>425</v>
      </c>
      <c r="AB51" s="169" t="s">
        <v>650</v>
      </c>
      <c r="AC51" s="170" t="s">
        <v>427</v>
      </c>
      <c r="AD51" s="545">
        <v>328</v>
      </c>
      <c r="AE51" s="546">
        <v>249</v>
      </c>
    </row>
    <row r="52" spans="1:31" ht="13.8">
      <c r="A52" s="475" t="s">
        <v>161</v>
      </c>
      <c r="B52" s="499" t="s">
        <v>427</v>
      </c>
      <c r="C52" s="471">
        <v>224</v>
      </c>
      <c r="D52" s="471">
        <v>0</v>
      </c>
      <c r="E52" s="471"/>
      <c r="G52" s="491"/>
      <c r="H52" s="492"/>
      <c r="I52" s="485"/>
      <c r="J52" s="738" t="s">
        <v>377</v>
      </c>
      <c r="K52" s="738"/>
      <c r="L52" s="738"/>
      <c r="M52" s="738"/>
      <c r="N52" s="738"/>
      <c r="O52" s="738"/>
      <c r="P52" s="739"/>
      <c r="Q52" s="487"/>
      <c r="R52" s="488">
        <v>426049</v>
      </c>
      <c r="S52" s="488">
        <v>436797</v>
      </c>
      <c r="T52" s="489"/>
      <c r="U52" s="490"/>
      <c r="W52" s="424"/>
      <c r="X52" s="168"/>
      <c r="Y52" s="169" t="s">
        <v>645</v>
      </c>
      <c r="Z52" s="169" t="s">
        <v>414</v>
      </c>
      <c r="AA52" s="169" t="s">
        <v>425</v>
      </c>
      <c r="AB52" s="169" t="s">
        <v>449</v>
      </c>
      <c r="AC52" s="170" t="s">
        <v>427</v>
      </c>
      <c r="AD52" s="545">
        <v>5437</v>
      </c>
      <c r="AE52" s="546">
        <v>5424</v>
      </c>
    </row>
    <row r="53" spans="1:31" ht="13.8">
      <c r="A53" s="475" t="s">
        <v>162</v>
      </c>
      <c r="B53" s="499" t="s">
        <v>427</v>
      </c>
      <c r="C53" s="477">
        <v>3272</v>
      </c>
      <c r="D53" s="477">
        <v>0</v>
      </c>
      <c r="E53" s="477"/>
      <c r="G53" s="491"/>
      <c r="H53" s="492"/>
      <c r="I53" s="485"/>
      <c r="J53" s="485"/>
      <c r="K53" s="738" t="s">
        <v>158</v>
      </c>
      <c r="L53" s="738"/>
      <c r="M53" s="738"/>
      <c r="N53" s="738"/>
      <c r="O53" s="738"/>
      <c r="P53" s="739"/>
      <c r="Q53" s="487"/>
      <c r="R53" s="488">
        <v>299487</v>
      </c>
      <c r="S53" s="488">
        <v>309683</v>
      </c>
      <c r="T53" s="489"/>
      <c r="U53" s="490"/>
      <c r="W53" s="424"/>
      <c r="X53" s="168"/>
      <c r="Y53" s="169" t="s">
        <v>645</v>
      </c>
      <c r="Z53" s="169" t="s">
        <v>414</v>
      </c>
      <c r="AA53" s="169" t="s">
        <v>425</v>
      </c>
      <c r="AB53" s="169" t="s">
        <v>450</v>
      </c>
      <c r="AC53" s="170" t="s">
        <v>427</v>
      </c>
      <c r="AD53" s="545">
        <v>2383</v>
      </c>
      <c r="AE53" s="546">
        <v>1050</v>
      </c>
    </row>
    <row r="54" spans="1:31" ht="13.8">
      <c r="A54" s="475" t="s">
        <v>163</v>
      </c>
      <c r="B54" s="499" t="s">
        <v>427</v>
      </c>
      <c r="C54" s="477">
        <v>481</v>
      </c>
      <c r="D54" s="477">
        <v>0</v>
      </c>
      <c r="E54" s="477"/>
      <c r="G54" s="491"/>
      <c r="H54" s="492"/>
      <c r="I54" s="485"/>
      <c r="J54" s="485"/>
      <c r="K54" s="752" t="s">
        <v>359</v>
      </c>
      <c r="L54" s="738"/>
      <c r="M54" s="738"/>
      <c r="N54" s="738"/>
      <c r="O54" s="738"/>
      <c r="P54" s="739"/>
      <c r="Q54" s="487"/>
      <c r="R54" s="488">
        <v>5878</v>
      </c>
      <c r="S54" s="488">
        <v>12908</v>
      </c>
      <c r="T54" s="489"/>
      <c r="U54" s="490"/>
      <c r="W54" s="424"/>
      <c r="X54" s="168"/>
      <c r="Y54" s="169" t="s">
        <v>645</v>
      </c>
      <c r="Z54" s="169" t="s">
        <v>414</v>
      </c>
      <c r="AA54" s="169" t="s">
        <v>425</v>
      </c>
      <c r="AB54" s="169" t="s">
        <v>651</v>
      </c>
      <c r="AC54" s="170" t="s">
        <v>427</v>
      </c>
      <c r="AD54" s="545">
        <v>2183</v>
      </c>
      <c r="AE54" s="546">
        <v>781</v>
      </c>
    </row>
    <row r="55" spans="1:31">
      <c r="A55" s="475" t="s">
        <v>402</v>
      </c>
      <c r="B55" s="499" t="s">
        <v>427</v>
      </c>
      <c r="C55" s="477">
        <v>86082</v>
      </c>
      <c r="D55" s="477">
        <v>60479</v>
      </c>
      <c r="E55" s="477"/>
      <c r="G55" s="491"/>
      <c r="H55" s="492"/>
      <c r="I55" s="492"/>
      <c r="J55" s="492"/>
      <c r="K55" s="492"/>
      <c r="L55" s="736" t="s">
        <v>159</v>
      </c>
      <c r="M55" s="736"/>
      <c r="N55" s="736"/>
      <c r="O55" s="736"/>
      <c r="P55" s="750"/>
      <c r="Q55" s="494"/>
      <c r="R55" s="495">
        <v>2731</v>
      </c>
      <c r="S55" s="495">
        <v>6240</v>
      </c>
      <c r="T55" s="496"/>
      <c r="U55" s="129"/>
      <c r="W55" s="424"/>
      <c r="X55" s="168"/>
      <c r="Y55" s="169" t="s">
        <v>645</v>
      </c>
      <c r="Z55" s="169" t="s">
        <v>414</v>
      </c>
      <c r="AA55" s="169" t="s">
        <v>425</v>
      </c>
      <c r="AB55" s="169" t="s">
        <v>652</v>
      </c>
      <c r="AC55" s="170" t="s">
        <v>427</v>
      </c>
      <c r="AD55" s="545">
        <v>200</v>
      </c>
      <c r="AE55" s="546">
        <v>269</v>
      </c>
    </row>
    <row r="56" spans="1:31">
      <c r="A56" s="475" t="s">
        <v>164</v>
      </c>
      <c r="B56" s="499" t="s">
        <v>427</v>
      </c>
      <c r="C56" s="471">
        <v>1236</v>
      </c>
      <c r="D56" s="471">
        <v>0</v>
      </c>
      <c r="E56" s="471"/>
      <c r="G56" s="491"/>
      <c r="H56" s="492"/>
      <c r="I56" s="492"/>
      <c r="J56" s="492"/>
      <c r="K56" s="492"/>
      <c r="L56" s="736" t="s">
        <v>160</v>
      </c>
      <c r="M56" s="736"/>
      <c r="N56" s="736"/>
      <c r="O56" s="736"/>
      <c r="P56" s="750"/>
      <c r="Q56" s="494"/>
      <c r="R56" s="495">
        <v>3147</v>
      </c>
      <c r="S56" s="495">
        <v>6668</v>
      </c>
      <c r="T56" s="496"/>
      <c r="U56" s="497"/>
      <c r="W56" s="424"/>
      <c r="X56" s="168"/>
      <c r="Y56" s="169" t="s">
        <v>645</v>
      </c>
      <c r="Z56" s="169" t="s">
        <v>414</v>
      </c>
      <c r="AA56" s="169" t="s">
        <v>425</v>
      </c>
      <c r="AB56" s="169" t="s">
        <v>451</v>
      </c>
      <c r="AC56" s="170" t="s">
        <v>427</v>
      </c>
      <c r="AD56" s="545">
        <v>3054</v>
      </c>
      <c r="AE56" s="546">
        <v>4374</v>
      </c>
    </row>
    <row r="57" spans="1:31" ht="13.8">
      <c r="A57" s="475" t="s">
        <v>1223</v>
      </c>
      <c r="B57" s="499" t="s">
        <v>427</v>
      </c>
      <c r="C57" s="477">
        <v>800</v>
      </c>
      <c r="D57" s="477">
        <v>514</v>
      </c>
      <c r="E57" s="477"/>
      <c r="G57" s="491"/>
      <c r="H57" s="492"/>
      <c r="I57" s="485"/>
      <c r="J57" s="485"/>
      <c r="K57" s="738" t="s">
        <v>161</v>
      </c>
      <c r="L57" s="738"/>
      <c r="M57" s="738"/>
      <c r="N57" s="738"/>
      <c r="O57" s="738"/>
      <c r="P57" s="739"/>
      <c r="Q57" s="487"/>
      <c r="R57" s="488">
        <v>1983</v>
      </c>
      <c r="S57" s="488">
        <v>502</v>
      </c>
      <c r="T57" s="489"/>
      <c r="U57" s="490"/>
      <c r="W57" s="424"/>
      <c r="X57" s="168"/>
      <c r="Y57" s="169" t="s">
        <v>645</v>
      </c>
      <c r="Z57" s="169" t="s">
        <v>414</v>
      </c>
      <c r="AA57" s="169" t="s">
        <v>425</v>
      </c>
      <c r="AB57" s="169" t="s">
        <v>653</v>
      </c>
      <c r="AC57" s="170" t="s">
        <v>427</v>
      </c>
      <c r="AD57" s="545">
        <v>1</v>
      </c>
      <c r="AE57" s="546">
        <v>1</v>
      </c>
    </row>
    <row r="58" spans="1:31">
      <c r="A58" s="475" t="s">
        <v>166</v>
      </c>
      <c r="B58" s="499" t="s">
        <v>427</v>
      </c>
      <c r="C58" s="471">
        <v>126064</v>
      </c>
      <c r="D58" s="471">
        <v>58681</v>
      </c>
      <c r="E58" s="471"/>
      <c r="G58" s="491"/>
      <c r="H58" s="492"/>
      <c r="I58" s="492"/>
      <c r="J58" s="492"/>
      <c r="K58" s="736" t="s">
        <v>162</v>
      </c>
      <c r="L58" s="736"/>
      <c r="M58" s="736"/>
      <c r="N58" s="736"/>
      <c r="O58" s="736"/>
      <c r="P58" s="750"/>
      <c r="Q58" s="494"/>
      <c r="R58" s="495">
        <v>0</v>
      </c>
      <c r="S58" s="495">
        <v>0</v>
      </c>
      <c r="T58" s="496"/>
      <c r="U58" s="497"/>
      <c r="W58" s="424"/>
      <c r="X58" s="168"/>
      <c r="Y58" s="169" t="s">
        <v>645</v>
      </c>
      <c r="Z58" s="169" t="s">
        <v>414</v>
      </c>
      <c r="AA58" s="169" t="s">
        <v>425</v>
      </c>
      <c r="AB58" s="169" t="s">
        <v>654</v>
      </c>
      <c r="AC58" s="170" t="s">
        <v>427</v>
      </c>
      <c r="AD58" s="545">
        <v>411</v>
      </c>
      <c r="AE58" s="546">
        <v>219</v>
      </c>
    </row>
    <row r="59" spans="1:31">
      <c r="A59" s="475" t="s">
        <v>1224</v>
      </c>
      <c r="B59" s="499" t="s">
        <v>427</v>
      </c>
      <c r="C59" s="471">
        <v>1093892</v>
      </c>
      <c r="D59" s="471">
        <v>891805</v>
      </c>
      <c r="E59" s="471"/>
      <c r="G59" s="491"/>
      <c r="H59" s="492"/>
      <c r="I59" s="492"/>
      <c r="J59" s="492"/>
      <c r="K59" s="736" t="s">
        <v>163</v>
      </c>
      <c r="L59" s="736"/>
      <c r="M59" s="736"/>
      <c r="N59" s="736"/>
      <c r="O59" s="736"/>
      <c r="P59" s="750"/>
      <c r="Q59" s="494"/>
      <c r="R59" s="495">
        <v>390</v>
      </c>
      <c r="S59" s="495">
        <v>198</v>
      </c>
      <c r="T59" s="496"/>
      <c r="U59" s="497"/>
      <c r="W59" s="424"/>
      <c r="X59" s="168"/>
      <c r="Y59" s="169" t="s">
        <v>645</v>
      </c>
      <c r="Z59" s="169" t="s">
        <v>414</v>
      </c>
      <c r="AA59" s="169" t="s">
        <v>425</v>
      </c>
      <c r="AB59" s="169" t="s">
        <v>655</v>
      </c>
      <c r="AC59" s="170" t="s">
        <v>427</v>
      </c>
      <c r="AD59" s="545">
        <v>842</v>
      </c>
      <c r="AE59" s="546">
        <v>2064</v>
      </c>
    </row>
    <row r="60" spans="1:31">
      <c r="A60" s="475" t="s">
        <v>167</v>
      </c>
      <c r="B60" s="499" t="s">
        <v>427</v>
      </c>
      <c r="C60" s="471">
        <v>381701</v>
      </c>
      <c r="D60" s="471">
        <v>329058</v>
      </c>
      <c r="E60" s="471"/>
      <c r="G60" s="491"/>
      <c r="H60" s="492"/>
      <c r="I60" s="492"/>
      <c r="J60" s="492"/>
      <c r="K60" s="736" t="s">
        <v>402</v>
      </c>
      <c r="L60" s="736"/>
      <c r="M60" s="736"/>
      <c r="N60" s="736"/>
      <c r="O60" s="736"/>
      <c r="P60" s="750"/>
      <c r="Q60" s="494"/>
      <c r="R60" s="495">
        <v>115441</v>
      </c>
      <c r="S60" s="495">
        <v>112276</v>
      </c>
      <c r="T60" s="496"/>
      <c r="U60" s="497"/>
      <c r="W60" s="424"/>
      <c r="X60" s="168"/>
      <c r="Y60" s="169" t="s">
        <v>645</v>
      </c>
      <c r="Z60" s="169" t="s">
        <v>414</v>
      </c>
      <c r="AA60" s="169" t="s">
        <v>425</v>
      </c>
      <c r="AB60" s="169" t="s">
        <v>656</v>
      </c>
      <c r="AC60" s="170" t="s">
        <v>427</v>
      </c>
      <c r="AD60" s="545">
        <v>58</v>
      </c>
      <c r="AE60" s="546">
        <v>112</v>
      </c>
    </row>
    <row r="61" spans="1:31" ht="13.8">
      <c r="A61" s="508" t="s">
        <v>168</v>
      </c>
      <c r="B61" s="499" t="s">
        <v>427</v>
      </c>
      <c r="C61" s="509">
        <v>272480</v>
      </c>
      <c r="D61" s="509">
        <v>239398</v>
      </c>
      <c r="E61" s="471"/>
      <c r="G61" s="491"/>
      <c r="H61" s="492"/>
      <c r="I61" s="485"/>
      <c r="J61" s="485"/>
      <c r="K61" s="738" t="s">
        <v>164</v>
      </c>
      <c r="L61" s="738"/>
      <c r="M61" s="738"/>
      <c r="N61" s="738"/>
      <c r="O61" s="738"/>
      <c r="P61" s="739"/>
      <c r="Q61" s="487"/>
      <c r="R61" s="488">
        <v>142</v>
      </c>
      <c r="S61" s="488">
        <v>0</v>
      </c>
      <c r="T61" s="489"/>
      <c r="U61" s="490"/>
      <c r="W61" s="424"/>
      <c r="X61" s="168"/>
      <c r="Y61" s="169" t="s">
        <v>645</v>
      </c>
      <c r="Z61" s="169" t="s">
        <v>414</v>
      </c>
      <c r="AA61" s="169" t="s">
        <v>425</v>
      </c>
      <c r="AB61" s="169" t="s">
        <v>657</v>
      </c>
      <c r="AC61" s="170" t="s">
        <v>427</v>
      </c>
      <c r="AD61" s="545">
        <v>1284</v>
      </c>
      <c r="AE61" s="546">
        <v>1466</v>
      </c>
    </row>
    <row r="62" spans="1:31">
      <c r="A62" s="475" t="s">
        <v>169</v>
      </c>
      <c r="B62" s="499" t="s">
        <v>427</v>
      </c>
      <c r="C62" s="471">
        <v>69331</v>
      </c>
      <c r="D62" s="471">
        <v>58437</v>
      </c>
      <c r="E62" s="471"/>
      <c r="G62" s="491"/>
      <c r="H62" s="492"/>
      <c r="I62" s="492"/>
      <c r="J62" s="492"/>
      <c r="K62" s="751" t="s">
        <v>165</v>
      </c>
      <c r="L62" s="736"/>
      <c r="M62" s="736"/>
      <c r="N62" s="736"/>
      <c r="O62" s="736"/>
      <c r="P62" s="750"/>
      <c r="Q62" s="494"/>
      <c r="R62" s="495">
        <v>2727</v>
      </c>
      <c r="S62" s="495">
        <v>1229</v>
      </c>
      <c r="T62" s="496"/>
      <c r="U62" s="497"/>
      <c r="W62" s="424"/>
      <c r="X62" s="168"/>
      <c r="Y62" s="169" t="s">
        <v>645</v>
      </c>
      <c r="Z62" s="169" t="s">
        <v>414</v>
      </c>
      <c r="AA62" s="169" t="s">
        <v>425</v>
      </c>
      <c r="AB62" s="169" t="s">
        <v>658</v>
      </c>
      <c r="AC62" s="170" t="s">
        <v>427</v>
      </c>
      <c r="AD62" s="545">
        <v>457</v>
      </c>
      <c r="AE62" s="546">
        <v>512</v>
      </c>
    </row>
    <row r="63" spans="1:31" ht="13.8">
      <c r="A63" s="475" t="s">
        <v>68</v>
      </c>
      <c r="B63" s="499" t="s">
        <v>427</v>
      </c>
      <c r="C63" s="471">
        <v>5489</v>
      </c>
      <c r="D63" s="471">
        <v>4396</v>
      </c>
      <c r="E63" s="471"/>
      <c r="G63" s="491"/>
      <c r="H63" s="492"/>
      <c r="I63" s="485"/>
      <c r="J63" s="738" t="s">
        <v>166</v>
      </c>
      <c r="K63" s="738"/>
      <c r="L63" s="738"/>
      <c r="M63" s="738"/>
      <c r="N63" s="738"/>
      <c r="O63" s="738"/>
      <c r="P63" s="739"/>
      <c r="Q63" s="487"/>
      <c r="R63" s="488">
        <v>256890</v>
      </c>
      <c r="S63" s="488">
        <v>114057</v>
      </c>
      <c r="T63" s="489"/>
      <c r="U63" s="490"/>
      <c r="W63" s="424"/>
      <c r="X63" s="168"/>
      <c r="Y63" s="169" t="s">
        <v>645</v>
      </c>
      <c r="Z63" s="169" t="s">
        <v>414</v>
      </c>
      <c r="AA63" s="169" t="s">
        <v>425</v>
      </c>
      <c r="AB63" s="169" t="s">
        <v>452</v>
      </c>
      <c r="AC63" s="170" t="s">
        <v>427</v>
      </c>
      <c r="AD63" s="545">
        <v>17159</v>
      </c>
      <c r="AE63" s="546">
        <v>18490</v>
      </c>
    </row>
    <row r="64" spans="1:31" ht="13.8">
      <c r="A64" s="475" t="s">
        <v>1225</v>
      </c>
      <c r="B64" s="499" t="s">
        <v>427</v>
      </c>
      <c r="C64" s="477">
        <v>1401</v>
      </c>
      <c r="D64" s="477">
        <v>986</v>
      </c>
      <c r="E64" s="477"/>
      <c r="G64" s="491"/>
      <c r="H64" s="492"/>
      <c r="I64" s="738" t="s">
        <v>378</v>
      </c>
      <c r="J64" s="738"/>
      <c r="K64" s="738"/>
      <c r="L64" s="738"/>
      <c r="M64" s="738"/>
      <c r="N64" s="738"/>
      <c r="O64" s="738"/>
      <c r="P64" s="739"/>
      <c r="Q64" s="487"/>
      <c r="R64" s="488">
        <v>1264464</v>
      </c>
      <c r="S64" s="488">
        <v>1163645</v>
      </c>
      <c r="T64" s="489"/>
      <c r="U64" s="490"/>
      <c r="W64" s="424"/>
      <c r="X64" s="168"/>
      <c r="Y64" s="169" t="s">
        <v>645</v>
      </c>
      <c r="Z64" s="169" t="s">
        <v>414</v>
      </c>
      <c r="AA64" s="169" t="s">
        <v>425</v>
      </c>
      <c r="AB64" s="169" t="s">
        <v>453</v>
      </c>
      <c r="AC64" s="170" t="s">
        <v>427</v>
      </c>
      <c r="AD64" s="545">
        <v>9647</v>
      </c>
      <c r="AE64" s="546">
        <v>10083</v>
      </c>
    </row>
    <row r="65" spans="1:31" ht="13.8">
      <c r="A65" s="475" t="s">
        <v>170</v>
      </c>
      <c r="B65" s="499" t="s">
        <v>427</v>
      </c>
      <c r="C65" s="477">
        <v>2253</v>
      </c>
      <c r="D65" s="477">
        <v>1838</v>
      </c>
      <c r="E65" s="477"/>
      <c r="G65" s="491"/>
      <c r="H65" s="492"/>
      <c r="I65" s="485"/>
      <c r="J65" s="738" t="s">
        <v>167</v>
      </c>
      <c r="K65" s="738"/>
      <c r="L65" s="738"/>
      <c r="M65" s="738"/>
      <c r="N65" s="738"/>
      <c r="O65" s="738"/>
      <c r="P65" s="739"/>
      <c r="Q65" s="487"/>
      <c r="R65" s="488">
        <v>400718</v>
      </c>
      <c r="S65" s="488">
        <v>410690</v>
      </c>
      <c r="T65" s="489"/>
      <c r="U65" s="490"/>
      <c r="W65" s="424"/>
      <c r="X65" s="168"/>
      <c r="Y65" s="169" t="s">
        <v>645</v>
      </c>
      <c r="Z65" s="169" t="s">
        <v>414</v>
      </c>
      <c r="AA65" s="169" t="s">
        <v>425</v>
      </c>
      <c r="AB65" s="169" t="s">
        <v>454</v>
      </c>
      <c r="AC65" s="170" t="s">
        <v>427</v>
      </c>
      <c r="AD65" s="545">
        <v>3309</v>
      </c>
      <c r="AE65" s="546">
        <v>3534</v>
      </c>
    </row>
    <row r="66" spans="1:31" ht="13.8">
      <c r="A66" s="475" t="s">
        <v>1226</v>
      </c>
      <c r="B66" s="499" t="s">
        <v>427</v>
      </c>
      <c r="C66" s="477">
        <v>1426</v>
      </c>
      <c r="D66" s="477">
        <v>1266</v>
      </c>
      <c r="E66" s="477"/>
      <c r="G66" s="491"/>
      <c r="H66" s="492"/>
      <c r="I66" s="485"/>
      <c r="J66" s="485"/>
      <c r="K66" s="753" t="s">
        <v>168</v>
      </c>
      <c r="L66" s="753"/>
      <c r="M66" s="753"/>
      <c r="N66" s="753"/>
      <c r="O66" s="753"/>
      <c r="P66" s="754"/>
      <c r="Q66" s="510"/>
      <c r="R66" s="511">
        <v>292898</v>
      </c>
      <c r="S66" s="488">
        <v>291846</v>
      </c>
      <c r="T66" s="489"/>
      <c r="U66" s="490"/>
      <c r="W66" s="424"/>
      <c r="X66" s="168"/>
      <c r="Y66" s="169" t="s">
        <v>645</v>
      </c>
      <c r="Z66" s="169" t="s">
        <v>414</v>
      </c>
      <c r="AA66" s="169" t="s">
        <v>425</v>
      </c>
      <c r="AB66" s="169" t="s">
        <v>659</v>
      </c>
      <c r="AC66" s="170" t="s">
        <v>427</v>
      </c>
      <c r="AD66" s="545">
        <v>2276</v>
      </c>
      <c r="AE66" s="546">
        <v>2677</v>
      </c>
    </row>
    <row r="67" spans="1:31" ht="13.8">
      <c r="A67" s="475" t="s">
        <v>171</v>
      </c>
      <c r="B67" s="499" t="s">
        <v>427</v>
      </c>
      <c r="C67" s="477">
        <v>409</v>
      </c>
      <c r="D67" s="477">
        <v>306</v>
      </c>
      <c r="E67" s="477"/>
      <c r="G67" s="491"/>
      <c r="H67" s="492"/>
      <c r="I67" s="485"/>
      <c r="J67" s="485"/>
      <c r="K67" s="485"/>
      <c r="L67" s="738" t="s">
        <v>169</v>
      </c>
      <c r="M67" s="738"/>
      <c r="N67" s="738"/>
      <c r="O67" s="738"/>
      <c r="P67" s="739"/>
      <c r="Q67" s="487"/>
      <c r="R67" s="488">
        <v>76880</v>
      </c>
      <c r="S67" s="488">
        <v>76792</v>
      </c>
      <c r="T67" s="489"/>
      <c r="U67" s="490"/>
      <c r="W67" s="424"/>
      <c r="X67" s="168"/>
      <c r="Y67" s="169" t="s">
        <v>645</v>
      </c>
      <c r="Z67" s="169" t="s">
        <v>414</v>
      </c>
      <c r="AA67" s="169" t="s">
        <v>425</v>
      </c>
      <c r="AB67" s="169" t="s">
        <v>660</v>
      </c>
      <c r="AC67" s="170" t="s">
        <v>427</v>
      </c>
      <c r="AD67" s="545">
        <v>1033</v>
      </c>
      <c r="AE67" s="546">
        <v>857</v>
      </c>
    </row>
    <row r="68" spans="1:31" ht="13.8">
      <c r="A68" s="475" t="s">
        <v>172</v>
      </c>
      <c r="B68" s="499" t="s">
        <v>427</v>
      </c>
      <c r="C68" s="471">
        <v>4106</v>
      </c>
      <c r="D68" s="471">
        <v>3074</v>
      </c>
      <c r="E68" s="471"/>
      <c r="G68" s="491"/>
      <c r="H68" s="492"/>
      <c r="I68" s="485"/>
      <c r="J68" s="485"/>
      <c r="K68" s="485"/>
      <c r="L68" s="485"/>
      <c r="M68" s="738" t="s">
        <v>68</v>
      </c>
      <c r="N68" s="738"/>
      <c r="O68" s="738"/>
      <c r="P68" s="739"/>
      <c r="Q68" s="487"/>
      <c r="R68" s="488">
        <v>5726</v>
      </c>
      <c r="S68" s="488">
        <v>5233</v>
      </c>
      <c r="T68" s="489"/>
      <c r="U68" s="490"/>
      <c r="W68" s="424"/>
      <c r="X68" s="168"/>
      <c r="Y68" s="169" t="s">
        <v>645</v>
      </c>
      <c r="Z68" s="169" t="s">
        <v>414</v>
      </c>
      <c r="AA68" s="169" t="s">
        <v>425</v>
      </c>
      <c r="AB68" s="169" t="s">
        <v>455</v>
      </c>
      <c r="AC68" s="170" t="s">
        <v>427</v>
      </c>
      <c r="AD68" s="545">
        <v>270</v>
      </c>
      <c r="AE68" s="546">
        <v>209</v>
      </c>
    </row>
    <row r="69" spans="1:31">
      <c r="A69" s="475" t="s">
        <v>173</v>
      </c>
      <c r="B69" s="499" t="s">
        <v>427</v>
      </c>
      <c r="C69" s="477">
        <v>2294</v>
      </c>
      <c r="D69" s="477">
        <v>1806</v>
      </c>
      <c r="E69" s="477"/>
      <c r="G69" s="491"/>
      <c r="H69" s="492"/>
      <c r="I69" s="492"/>
      <c r="J69" s="492"/>
      <c r="K69" s="492"/>
      <c r="L69" s="492"/>
      <c r="M69" s="492"/>
      <c r="N69" s="755" t="s">
        <v>360</v>
      </c>
      <c r="O69" s="755"/>
      <c r="P69" s="756"/>
      <c r="Q69" s="494"/>
      <c r="R69" s="495">
        <v>1498</v>
      </c>
      <c r="S69" s="495">
        <v>1043</v>
      </c>
      <c r="T69" s="496"/>
      <c r="U69" s="497"/>
      <c r="W69" s="424"/>
      <c r="X69" s="168"/>
      <c r="Y69" s="169" t="s">
        <v>645</v>
      </c>
      <c r="Z69" s="169" t="s">
        <v>414</v>
      </c>
      <c r="AA69" s="169" t="s">
        <v>425</v>
      </c>
      <c r="AB69" s="169" t="s">
        <v>661</v>
      </c>
      <c r="AC69" s="170" t="s">
        <v>427</v>
      </c>
      <c r="AD69" s="545">
        <v>245</v>
      </c>
      <c r="AE69" s="546">
        <v>177</v>
      </c>
    </row>
    <row r="70" spans="1:31">
      <c r="A70" s="475" t="s">
        <v>174</v>
      </c>
      <c r="B70" s="499" t="s">
        <v>427</v>
      </c>
      <c r="C70" s="477">
        <v>719</v>
      </c>
      <c r="D70" s="477">
        <v>534</v>
      </c>
      <c r="E70" s="477"/>
      <c r="G70" s="491"/>
      <c r="H70" s="492"/>
      <c r="I70" s="492"/>
      <c r="J70" s="492"/>
      <c r="K70" s="492"/>
      <c r="L70" s="492"/>
      <c r="M70" s="492"/>
      <c r="N70" s="736" t="s">
        <v>170</v>
      </c>
      <c r="O70" s="736"/>
      <c r="P70" s="750"/>
      <c r="Q70" s="494"/>
      <c r="R70" s="495">
        <v>2407</v>
      </c>
      <c r="S70" s="495">
        <v>2491</v>
      </c>
      <c r="T70" s="496"/>
      <c r="U70" s="497"/>
      <c r="W70" s="424"/>
      <c r="X70" s="168"/>
      <c r="Y70" s="169" t="s">
        <v>645</v>
      </c>
      <c r="Z70" s="169" t="s">
        <v>414</v>
      </c>
      <c r="AA70" s="169" t="s">
        <v>425</v>
      </c>
      <c r="AB70" s="169" t="s">
        <v>662</v>
      </c>
      <c r="AC70" s="170" t="s">
        <v>427</v>
      </c>
      <c r="AD70" s="545">
        <v>25</v>
      </c>
      <c r="AE70" s="546">
        <v>33</v>
      </c>
    </row>
    <row r="71" spans="1:31">
      <c r="A71" s="475" t="s">
        <v>175</v>
      </c>
      <c r="B71" s="499" t="s">
        <v>427</v>
      </c>
      <c r="C71" s="477">
        <v>416</v>
      </c>
      <c r="D71" s="477">
        <v>282</v>
      </c>
      <c r="E71" s="477"/>
      <c r="G71" s="491"/>
      <c r="H71" s="492"/>
      <c r="I71" s="492"/>
      <c r="J71" s="492"/>
      <c r="K71" s="492"/>
      <c r="L71" s="492"/>
      <c r="M71" s="492"/>
      <c r="N71" s="751" t="s">
        <v>371</v>
      </c>
      <c r="O71" s="736"/>
      <c r="P71" s="750"/>
      <c r="Q71" s="494"/>
      <c r="R71" s="495">
        <v>1409</v>
      </c>
      <c r="S71" s="495">
        <v>1229</v>
      </c>
      <c r="T71" s="496"/>
      <c r="U71" s="497"/>
      <c r="W71" s="424"/>
      <c r="X71" s="168"/>
      <c r="Y71" s="169" t="s">
        <v>645</v>
      </c>
      <c r="Z71" s="169" t="s">
        <v>414</v>
      </c>
      <c r="AA71" s="169" t="s">
        <v>425</v>
      </c>
      <c r="AB71" s="169" t="s">
        <v>456</v>
      </c>
      <c r="AC71" s="170" t="s">
        <v>427</v>
      </c>
      <c r="AD71" s="545">
        <v>3933</v>
      </c>
      <c r="AE71" s="546">
        <v>4664</v>
      </c>
    </row>
    <row r="72" spans="1:31">
      <c r="A72" s="475" t="s">
        <v>176</v>
      </c>
      <c r="B72" s="499" t="s">
        <v>427</v>
      </c>
      <c r="C72" s="477">
        <v>676</v>
      </c>
      <c r="D72" s="477">
        <v>452</v>
      </c>
      <c r="E72" s="477"/>
      <c r="G72" s="491"/>
      <c r="H72" s="492"/>
      <c r="I72" s="492"/>
      <c r="J72" s="492"/>
      <c r="K72" s="492"/>
      <c r="L72" s="492"/>
      <c r="M72" s="492"/>
      <c r="N72" s="736" t="s">
        <v>171</v>
      </c>
      <c r="O72" s="736"/>
      <c r="P72" s="750"/>
      <c r="Q72" s="494"/>
      <c r="R72" s="495">
        <v>413</v>
      </c>
      <c r="S72" s="495">
        <v>471</v>
      </c>
      <c r="T72" s="496"/>
      <c r="U72" s="497"/>
      <c r="W72" s="424"/>
      <c r="X72" s="168"/>
      <c r="Y72" s="169" t="s">
        <v>645</v>
      </c>
      <c r="Z72" s="169" t="s">
        <v>414</v>
      </c>
      <c r="AA72" s="169" t="s">
        <v>425</v>
      </c>
      <c r="AB72" s="169" t="s">
        <v>457</v>
      </c>
      <c r="AC72" s="170" t="s">
        <v>427</v>
      </c>
      <c r="AD72" s="545">
        <v>10044</v>
      </c>
      <c r="AE72" s="546">
        <v>10555</v>
      </c>
    </row>
    <row r="73" spans="1:31" ht="13.8">
      <c r="A73" s="475" t="s">
        <v>177</v>
      </c>
      <c r="B73" s="499" t="s">
        <v>427</v>
      </c>
      <c r="C73" s="471">
        <v>6195</v>
      </c>
      <c r="D73" s="471">
        <v>4278</v>
      </c>
      <c r="E73" s="471"/>
      <c r="G73" s="491"/>
      <c r="H73" s="492"/>
      <c r="I73" s="485"/>
      <c r="J73" s="485"/>
      <c r="K73" s="485"/>
      <c r="L73" s="485"/>
      <c r="M73" s="738" t="s">
        <v>172</v>
      </c>
      <c r="N73" s="738"/>
      <c r="O73" s="738"/>
      <c r="P73" s="739"/>
      <c r="Q73" s="487"/>
      <c r="R73" s="488">
        <v>3746</v>
      </c>
      <c r="S73" s="488">
        <v>3166</v>
      </c>
      <c r="T73" s="489"/>
      <c r="U73" s="490"/>
      <c r="W73" s="424"/>
      <c r="X73" s="168"/>
      <c r="Y73" s="169" t="s">
        <v>645</v>
      </c>
      <c r="Z73" s="169" t="s">
        <v>414</v>
      </c>
      <c r="AA73" s="169" t="s">
        <v>425</v>
      </c>
      <c r="AB73" s="169" t="s">
        <v>458</v>
      </c>
      <c r="AC73" s="170" t="s">
        <v>427</v>
      </c>
      <c r="AD73" s="545">
        <v>2740</v>
      </c>
      <c r="AE73" s="546">
        <v>2769</v>
      </c>
    </row>
    <row r="74" spans="1:31">
      <c r="A74" s="475" t="s">
        <v>178</v>
      </c>
      <c r="B74" s="499" t="s">
        <v>427</v>
      </c>
      <c r="C74" s="477">
        <v>4952</v>
      </c>
      <c r="D74" s="477">
        <v>3390</v>
      </c>
      <c r="E74" s="477"/>
      <c r="G74" s="491"/>
      <c r="H74" s="492"/>
      <c r="I74" s="492"/>
      <c r="J74" s="492"/>
      <c r="K74" s="492"/>
      <c r="L74" s="492"/>
      <c r="M74" s="492"/>
      <c r="N74" s="736" t="s">
        <v>173</v>
      </c>
      <c r="O74" s="736"/>
      <c r="P74" s="750"/>
      <c r="Q74" s="494"/>
      <c r="R74" s="495">
        <v>1987</v>
      </c>
      <c r="S74" s="495">
        <v>1825</v>
      </c>
      <c r="T74" s="496"/>
      <c r="U74" s="497"/>
      <c r="W74" s="424"/>
      <c r="X74" s="168"/>
      <c r="Y74" s="169" t="s">
        <v>645</v>
      </c>
      <c r="Z74" s="169" t="s">
        <v>414</v>
      </c>
      <c r="AA74" s="169" t="s">
        <v>425</v>
      </c>
      <c r="AB74" s="169" t="s">
        <v>459</v>
      </c>
      <c r="AC74" s="170" t="s">
        <v>427</v>
      </c>
      <c r="AD74" s="545">
        <v>1370</v>
      </c>
      <c r="AE74" s="546">
        <v>1820</v>
      </c>
    </row>
    <row r="75" spans="1:31">
      <c r="A75" s="475" t="s">
        <v>179</v>
      </c>
      <c r="B75" s="499" t="s">
        <v>427</v>
      </c>
      <c r="C75" s="477">
        <v>1243</v>
      </c>
      <c r="D75" s="477">
        <v>888</v>
      </c>
      <c r="E75" s="477"/>
      <c r="G75" s="491"/>
      <c r="H75" s="492"/>
      <c r="I75" s="492"/>
      <c r="J75" s="492"/>
      <c r="K75" s="492"/>
      <c r="L75" s="492"/>
      <c r="M75" s="492"/>
      <c r="N75" s="736" t="s">
        <v>174</v>
      </c>
      <c r="O75" s="736"/>
      <c r="P75" s="750"/>
      <c r="Q75" s="494"/>
      <c r="R75" s="495">
        <v>698</v>
      </c>
      <c r="S75" s="495">
        <v>535</v>
      </c>
      <c r="T75" s="496"/>
      <c r="U75" s="497"/>
      <c r="W75" s="424"/>
      <c r="X75" s="168"/>
      <c r="Y75" s="169" t="s">
        <v>645</v>
      </c>
      <c r="Z75" s="169" t="s">
        <v>414</v>
      </c>
      <c r="AA75" s="169" t="s">
        <v>425</v>
      </c>
      <c r="AB75" s="169" t="s">
        <v>663</v>
      </c>
      <c r="AC75" s="170" t="s">
        <v>427</v>
      </c>
      <c r="AD75" s="545">
        <v>86</v>
      </c>
      <c r="AE75" s="546">
        <v>259</v>
      </c>
    </row>
    <row r="76" spans="1:31">
      <c r="A76" s="475" t="s">
        <v>180</v>
      </c>
      <c r="B76" s="499" t="s">
        <v>427</v>
      </c>
      <c r="C76" s="471">
        <v>3324</v>
      </c>
      <c r="D76" s="471">
        <v>2532</v>
      </c>
      <c r="E76" s="471"/>
      <c r="G76" s="491"/>
      <c r="H76" s="492"/>
      <c r="I76" s="492"/>
      <c r="J76" s="492"/>
      <c r="K76" s="492"/>
      <c r="L76" s="492"/>
      <c r="M76" s="492"/>
      <c r="N76" s="736" t="s">
        <v>175</v>
      </c>
      <c r="O76" s="736"/>
      <c r="P76" s="750"/>
      <c r="Q76" s="494"/>
      <c r="R76" s="495">
        <v>424</v>
      </c>
      <c r="S76" s="495">
        <v>311</v>
      </c>
      <c r="T76" s="496"/>
      <c r="U76" s="497"/>
      <c r="W76" s="424"/>
      <c r="X76" s="168"/>
      <c r="Y76" s="169" t="s">
        <v>645</v>
      </c>
      <c r="Z76" s="169" t="s">
        <v>414</v>
      </c>
      <c r="AA76" s="169" t="s">
        <v>425</v>
      </c>
      <c r="AB76" s="169" t="s">
        <v>664</v>
      </c>
      <c r="AC76" s="170" t="s">
        <v>427</v>
      </c>
      <c r="AD76" s="545">
        <v>246</v>
      </c>
      <c r="AE76" s="546">
        <v>144</v>
      </c>
    </row>
    <row r="77" spans="1:31">
      <c r="A77" s="475" t="s">
        <v>181</v>
      </c>
      <c r="B77" s="499" t="s">
        <v>427</v>
      </c>
      <c r="C77" s="477">
        <v>961</v>
      </c>
      <c r="D77" s="477">
        <v>638</v>
      </c>
      <c r="E77" s="477"/>
      <c r="G77" s="491"/>
      <c r="H77" s="492"/>
      <c r="I77" s="492"/>
      <c r="J77" s="492"/>
      <c r="K77" s="492"/>
      <c r="L77" s="492"/>
      <c r="M77" s="492"/>
      <c r="N77" s="736" t="s">
        <v>176</v>
      </c>
      <c r="O77" s="736"/>
      <c r="P77" s="750"/>
      <c r="Q77" s="494"/>
      <c r="R77" s="495">
        <v>637</v>
      </c>
      <c r="S77" s="495">
        <v>495</v>
      </c>
      <c r="T77" s="496"/>
      <c r="U77" s="497"/>
      <c r="W77" s="424"/>
      <c r="X77" s="168"/>
      <c r="Y77" s="169" t="s">
        <v>645</v>
      </c>
      <c r="Z77" s="169" t="s">
        <v>414</v>
      </c>
      <c r="AA77" s="169" t="s">
        <v>425</v>
      </c>
      <c r="AB77" s="169" t="s">
        <v>665</v>
      </c>
      <c r="AC77" s="170" t="s">
        <v>427</v>
      </c>
      <c r="AD77" s="545">
        <v>40</v>
      </c>
      <c r="AE77" s="546">
        <v>5</v>
      </c>
    </row>
    <row r="78" spans="1:31" ht="13.8">
      <c r="A78" s="475" t="s">
        <v>69</v>
      </c>
      <c r="B78" s="499" t="s">
        <v>427</v>
      </c>
      <c r="C78" s="477">
        <v>1734</v>
      </c>
      <c r="D78" s="477">
        <v>1398</v>
      </c>
      <c r="E78" s="477"/>
      <c r="G78" s="484"/>
      <c r="H78" s="485"/>
      <c r="I78" s="485"/>
      <c r="J78" s="485"/>
      <c r="K78" s="485"/>
      <c r="L78" s="485"/>
      <c r="M78" s="738" t="s">
        <v>177</v>
      </c>
      <c r="N78" s="738"/>
      <c r="O78" s="738"/>
      <c r="P78" s="739"/>
      <c r="Q78" s="487"/>
      <c r="R78" s="488">
        <v>5908</v>
      </c>
      <c r="S78" s="488">
        <v>5679</v>
      </c>
      <c r="T78" s="489"/>
      <c r="U78" s="490"/>
      <c r="W78" s="424"/>
      <c r="X78" s="168"/>
      <c r="Y78" s="169" t="s">
        <v>645</v>
      </c>
      <c r="Z78" s="169" t="s">
        <v>414</v>
      </c>
      <c r="AA78" s="169" t="s">
        <v>425</v>
      </c>
      <c r="AB78" s="169" t="s">
        <v>666</v>
      </c>
      <c r="AC78" s="170" t="s">
        <v>427</v>
      </c>
      <c r="AD78" s="545">
        <v>327</v>
      </c>
      <c r="AE78" s="546">
        <v>498</v>
      </c>
    </row>
    <row r="79" spans="1:31">
      <c r="A79" s="475" t="s">
        <v>182</v>
      </c>
      <c r="B79" s="499" t="s">
        <v>427</v>
      </c>
      <c r="C79" s="477">
        <v>629</v>
      </c>
      <c r="D79" s="477">
        <v>496</v>
      </c>
      <c r="E79" s="477"/>
      <c r="G79" s="491"/>
      <c r="H79" s="492"/>
      <c r="I79" s="492"/>
      <c r="J79" s="492"/>
      <c r="K79" s="492"/>
      <c r="L79" s="492"/>
      <c r="M79" s="492"/>
      <c r="N79" s="736" t="s">
        <v>178</v>
      </c>
      <c r="O79" s="736"/>
      <c r="P79" s="750"/>
      <c r="Q79" s="494"/>
      <c r="R79" s="495">
        <v>4753</v>
      </c>
      <c r="S79" s="495">
        <v>4645</v>
      </c>
      <c r="T79" s="496"/>
      <c r="U79" s="497"/>
      <c r="W79" s="424"/>
      <c r="X79" s="168"/>
      <c r="Y79" s="169" t="s">
        <v>645</v>
      </c>
      <c r="Z79" s="169" t="s">
        <v>414</v>
      </c>
      <c r="AA79" s="169" t="s">
        <v>425</v>
      </c>
      <c r="AB79" s="169" t="s">
        <v>667</v>
      </c>
      <c r="AC79" s="170" t="s">
        <v>427</v>
      </c>
      <c r="AD79" s="545">
        <v>93</v>
      </c>
      <c r="AE79" s="546">
        <v>182</v>
      </c>
    </row>
    <row r="80" spans="1:31">
      <c r="A80" s="475" t="s">
        <v>183</v>
      </c>
      <c r="B80" s="499" t="s">
        <v>427</v>
      </c>
      <c r="C80" s="471">
        <v>7033</v>
      </c>
      <c r="D80" s="471">
        <v>5401</v>
      </c>
      <c r="E80" s="471"/>
      <c r="G80" s="484"/>
      <c r="H80" s="485"/>
      <c r="I80" s="492"/>
      <c r="J80" s="492"/>
      <c r="K80" s="492"/>
      <c r="L80" s="492"/>
      <c r="M80" s="492"/>
      <c r="N80" s="736" t="s">
        <v>179</v>
      </c>
      <c r="O80" s="736"/>
      <c r="P80" s="750"/>
      <c r="Q80" s="494"/>
      <c r="R80" s="495">
        <v>1155</v>
      </c>
      <c r="S80" s="495">
        <v>1034</v>
      </c>
      <c r="T80" s="496"/>
      <c r="U80" s="497"/>
      <c r="W80" s="424"/>
      <c r="X80" s="168"/>
      <c r="Y80" s="169" t="s">
        <v>645</v>
      </c>
      <c r="Z80" s="169" t="s">
        <v>414</v>
      </c>
      <c r="AA80" s="169" t="s">
        <v>425</v>
      </c>
      <c r="AB80" s="169" t="s">
        <v>668</v>
      </c>
      <c r="AC80" s="170" t="s">
        <v>427</v>
      </c>
      <c r="AD80" s="545">
        <v>273</v>
      </c>
      <c r="AE80" s="546">
        <v>126</v>
      </c>
    </row>
    <row r="81" spans="1:31" ht="13.8">
      <c r="A81" s="475" t="s">
        <v>184</v>
      </c>
      <c r="B81" s="499" t="s">
        <v>427</v>
      </c>
      <c r="C81" s="477">
        <v>4867</v>
      </c>
      <c r="D81" s="477">
        <v>3641</v>
      </c>
      <c r="E81" s="477"/>
      <c r="G81" s="491"/>
      <c r="H81" s="492"/>
      <c r="I81" s="485"/>
      <c r="J81" s="485"/>
      <c r="K81" s="485"/>
      <c r="L81" s="485"/>
      <c r="M81" s="738" t="s">
        <v>180</v>
      </c>
      <c r="N81" s="738"/>
      <c r="O81" s="738"/>
      <c r="P81" s="739"/>
      <c r="Q81" s="487"/>
      <c r="R81" s="488">
        <v>3357</v>
      </c>
      <c r="S81" s="488">
        <v>2945</v>
      </c>
      <c r="T81" s="489"/>
      <c r="U81" s="490"/>
      <c r="W81" s="424"/>
      <c r="X81" s="168"/>
      <c r="Y81" s="169" t="s">
        <v>645</v>
      </c>
      <c r="Z81" s="169" t="s">
        <v>414</v>
      </c>
      <c r="AA81" s="169" t="s">
        <v>425</v>
      </c>
      <c r="AB81" s="169" t="s">
        <v>669</v>
      </c>
      <c r="AC81" s="170" t="s">
        <v>427</v>
      </c>
      <c r="AD81" s="545">
        <v>304</v>
      </c>
      <c r="AE81" s="546">
        <v>607</v>
      </c>
    </row>
    <row r="82" spans="1:31">
      <c r="A82" s="475" t="s">
        <v>185</v>
      </c>
      <c r="B82" s="499" t="s">
        <v>427</v>
      </c>
      <c r="C82" s="477">
        <v>517</v>
      </c>
      <c r="D82" s="477">
        <v>451</v>
      </c>
      <c r="E82" s="477"/>
      <c r="G82" s="484"/>
      <c r="H82" s="485"/>
      <c r="I82" s="492"/>
      <c r="J82" s="492"/>
      <c r="K82" s="492"/>
      <c r="L82" s="492"/>
      <c r="M82" s="492"/>
      <c r="N82" s="736" t="s">
        <v>181</v>
      </c>
      <c r="O82" s="736"/>
      <c r="P82" s="750"/>
      <c r="Q82" s="494"/>
      <c r="R82" s="495">
        <v>952</v>
      </c>
      <c r="S82" s="495">
        <v>864</v>
      </c>
      <c r="T82" s="496"/>
      <c r="U82" s="497"/>
      <c r="W82" s="424"/>
      <c r="X82" s="168"/>
      <c r="Y82" s="169" t="s">
        <v>645</v>
      </c>
      <c r="Z82" s="169" t="s">
        <v>414</v>
      </c>
      <c r="AA82" s="169" t="s">
        <v>425</v>
      </c>
      <c r="AB82" s="169" t="s">
        <v>460</v>
      </c>
      <c r="AC82" s="170" t="s">
        <v>427</v>
      </c>
      <c r="AD82" s="545">
        <v>794</v>
      </c>
      <c r="AE82" s="546">
        <v>572</v>
      </c>
    </row>
    <row r="83" spans="1:31">
      <c r="A83" s="475" t="s">
        <v>186</v>
      </c>
      <c r="B83" s="499" t="s">
        <v>427</v>
      </c>
      <c r="C83" s="477">
        <v>832</v>
      </c>
      <c r="D83" s="477">
        <v>663</v>
      </c>
      <c r="E83" s="477"/>
      <c r="G83" s="491"/>
      <c r="H83" s="492"/>
      <c r="I83" s="492"/>
      <c r="J83" s="492"/>
      <c r="K83" s="492"/>
      <c r="L83" s="492"/>
      <c r="M83" s="492"/>
      <c r="N83" s="736" t="s">
        <v>69</v>
      </c>
      <c r="O83" s="736"/>
      <c r="P83" s="750"/>
      <c r="Q83" s="494"/>
      <c r="R83" s="495">
        <v>1729</v>
      </c>
      <c r="S83" s="495">
        <v>1441</v>
      </c>
      <c r="T83" s="496"/>
      <c r="U83" s="497"/>
      <c r="W83" s="424"/>
      <c r="X83" s="168"/>
      <c r="Y83" s="169" t="s">
        <v>645</v>
      </c>
      <c r="Z83" s="169" t="s">
        <v>414</v>
      </c>
      <c r="AA83" s="169" t="s">
        <v>425</v>
      </c>
      <c r="AB83" s="169" t="s">
        <v>670</v>
      </c>
      <c r="AC83" s="170" t="s">
        <v>427</v>
      </c>
      <c r="AD83" s="545">
        <v>490</v>
      </c>
      <c r="AE83" s="546">
        <v>292</v>
      </c>
    </row>
    <row r="84" spans="1:31">
      <c r="A84" s="475" t="s">
        <v>187</v>
      </c>
      <c r="B84" s="499" t="s">
        <v>427</v>
      </c>
      <c r="C84" s="477">
        <v>817</v>
      </c>
      <c r="D84" s="477">
        <v>647</v>
      </c>
      <c r="E84" s="477"/>
      <c r="G84" s="484"/>
      <c r="H84" s="485"/>
      <c r="I84" s="492"/>
      <c r="J84" s="492"/>
      <c r="K84" s="492"/>
      <c r="L84" s="492"/>
      <c r="M84" s="492"/>
      <c r="N84" s="755" t="s">
        <v>182</v>
      </c>
      <c r="O84" s="755"/>
      <c r="P84" s="756"/>
      <c r="Q84" s="494"/>
      <c r="R84" s="495">
        <v>676</v>
      </c>
      <c r="S84" s="495">
        <v>639</v>
      </c>
      <c r="T84" s="496"/>
      <c r="U84" s="497"/>
      <c r="W84" s="424"/>
      <c r="X84" s="168"/>
      <c r="Y84" s="169" t="s">
        <v>645</v>
      </c>
      <c r="Z84" s="169" t="s">
        <v>414</v>
      </c>
      <c r="AA84" s="169" t="s">
        <v>425</v>
      </c>
      <c r="AB84" s="169" t="s">
        <v>671</v>
      </c>
      <c r="AC84" s="170" t="s">
        <v>427</v>
      </c>
      <c r="AD84" s="545">
        <v>77</v>
      </c>
      <c r="AE84" s="546">
        <v>87</v>
      </c>
    </row>
    <row r="85" spans="1:31" ht="13.8">
      <c r="A85" s="475" t="s">
        <v>188</v>
      </c>
      <c r="B85" s="499" t="s">
        <v>427</v>
      </c>
      <c r="C85" s="471">
        <v>1954</v>
      </c>
      <c r="D85" s="471">
        <v>1462</v>
      </c>
      <c r="E85" s="471"/>
      <c r="G85" s="491"/>
      <c r="H85" s="492"/>
      <c r="I85" s="485"/>
      <c r="J85" s="485"/>
      <c r="K85" s="485"/>
      <c r="L85" s="485"/>
      <c r="M85" s="738" t="s">
        <v>183</v>
      </c>
      <c r="N85" s="738"/>
      <c r="O85" s="738"/>
      <c r="P85" s="739"/>
      <c r="Q85" s="487"/>
      <c r="R85" s="488">
        <v>6589</v>
      </c>
      <c r="S85" s="488">
        <v>6100</v>
      </c>
      <c r="T85" s="489"/>
      <c r="U85" s="490"/>
      <c r="W85" s="424"/>
      <c r="X85" s="168"/>
      <c r="Y85" s="169" t="s">
        <v>645</v>
      </c>
      <c r="Z85" s="169" t="s">
        <v>414</v>
      </c>
      <c r="AA85" s="169" t="s">
        <v>425</v>
      </c>
      <c r="AB85" s="169" t="s">
        <v>672</v>
      </c>
      <c r="AC85" s="170" t="s">
        <v>427</v>
      </c>
      <c r="AD85" s="545">
        <v>227</v>
      </c>
      <c r="AE85" s="546">
        <v>193</v>
      </c>
    </row>
    <row r="86" spans="1:31">
      <c r="A86" s="475" t="s">
        <v>189</v>
      </c>
      <c r="B86" s="499" t="s">
        <v>427</v>
      </c>
      <c r="C86" s="477">
        <v>1707</v>
      </c>
      <c r="D86" s="477">
        <v>1288</v>
      </c>
      <c r="E86" s="477"/>
      <c r="G86" s="484"/>
      <c r="H86" s="485"/>
      <c r="I86" s="492"/>
      <c r="J86" s="492"/>
      <c r="K86" s="492"/>
      <c r="L86" s="492"/>
      <c r="M86" s="492"/>
      <c r="N86" s="736" t="s">
        <v>184</v>
      </c>
      <c r="O86" s="736"/>
      <c r="P86" s="750"/>
      <c r="Q86" s="494"/>
      <c r="R86" s="495">
        <v>4537</v>
      </c>
      <c r="S86" s="495">
        <v>4192</v>
      </c>
      <c r="T86" s="496"/>
      <c r="U86" s="497"/>
      <c r="W86" s="424"/>
      <c r="X86" s="168"/>
      <c r="Y86" s="169" t="s">
        <v>645</v>
      </c>
      <c r="Z86" s="169" t="s">
        <v>414</v>
      </c>
      <c r="AA86" s="169" t="s">
        <v>425</v>
      </c>
      <c r="AB86" s="169" t="s">
        <v>461</v>
      </c>
      <c r="AC86" s="170" t="s">
        <v>427</v>
      </c>
      <c r="AD86" s="545">
        <v>576</v>
      </c>
      <c r="AE86" s="546">
        <v>377</v>
      </c>
    </row>
    <row r="87" spans="1:31">
      <c r="A87" s="475" t="s">
        <v>190</v>
      </c>
      <c r="B87" s="499" t="s">
        <v>427</v>
      </c>
      <c r="C87" s="477">
        <v>247</v>
      </c>
      <c r="D87" s="477">
        <v>174</v>
      </c>
      <c r="E87" s="477"/>
      <c r="G87" s="491"/>
      <c r="H87" s="492"/>
      <c r="I87" s="492"/>
      <c r="J87" s="492"/>
      <c r="K87" s="492"/>
      <c r="L87" s="492"/>
      <c r="M87" s="492"/>
      <c r="N87" s="736" t="s">
        <v>185</v>
      </c>
      <c r="O87" s="736"/>
      <c r="P87" s="750"/>
      <c r="Q87" s="494"/>
      <c r="R87" s="495">
        <v>504</v>
      </c>
      <c r="S87" s="495">
        <v>442</v>
      </c>
      <c r="T87" s="496"/>
      <c r="U87" s="497"/>
      <c r="W87" s="424"/>
      <c r="X87" s="168"/>
      <c r="Y87" s="169" t="s">
        <v>645</v>
      </c>
      <c r="Z87" s="169" t="s">
        <v>414</v>
      </c>
      <c r="AA87" s="169" t="s">
        <v>425</v>
      </c>
      <c r="AB87" s="169" t="s">
        <v>673</v>
      </c>
      <c r="AC87" s="170" t="s">
        <v>427</v>
      </c>
      <c r="AD87" s="545">
        <v>14</v>
      </c>
      <c r="AE87" s="546">
        <v>16</v>
      </c>
    </row>
    <row r="88" spans="1:31">
      <c r="A88" s="475" t="s">
        <v>191</v>
      </c>
      <c r="B88" s="499" t="s">
        <v>427</v>
      </c>
      <c r="C88" s="471">
        <v>3107</v>
      </c>
      <c r="D88" s="471">
        <v>2336</v>
      </c>
      <c r="E88" s="471"/>
      <c r="G88" s="484"/>
      <c r="H88" s="485"/>
      <c r="I88" s="492"/>
      <c r="J88" s="492"/>
      <c r="K88" s="492"/>
      <c r="L88" s="492"/>
      <c r="M88" s="492"/>
      <c r="N88" s="736" t="s">
        <v>186</v>
      </c>
      <c r="O88" s="736"/>
      <c r="P88" s="750"/>
      <c r="Q88" s="494"/>
      <c r="R88" s="495">
        <v>799</v>
      </c>
      <c r="S88" s="495">
        <v>886</v>
      </c>
      <c r="T88" s="496"/>
      <c r="U88" s="497"/>
      <c r="W88" s="424"/>
      <c r="X88" s="168"/>
      <c r="Y88" s="169" t="s">
        <v>645</v>
      </c>
      <c r="Z88" s="169" t="s">
        <v>414</v>
      </c>
      <c r="AA88" s="169" t="s">
        <v>425</v>
      </c>
      <c r="AB88" s="169" t="s">
        <v>674</v>
      </c>
      <c r="AC88" s="170" t="s">
        <v>427</v>
      </c>
      <c r="AD88" s="545">
        <v>289</v>
      </c>
      <c r="AE88" s="546">
        <v>122</v>
      </c>
    </row>
    <row r="89" spans="1:31">
      <c r="A89" s="475" t="s">
        <v>192</v>
      </c>
      <c r="B89" s="499" t="s">
        <v>427</v>
      </c>
      <c r="C89" s="477">
        <v>306</v>
      </c>
      <c r="D89" s="477">
        <v>220</v>
      </c>
      <c r="E89" s="477"/>
      <c r="G89" s="491"/>
      <c r="H89" s="492"/>
      <c r="I89" s="492"/>
      <c r="J89" s="492"/>
      <c r="K89" s="492"/>
      <c r="L89" s="492"/>
      <c r="M89" s="492"/>
      <c r="N89" s="736" t="s">
        <v>187</v>
      </c>
      <c r="O89" s="736"/>
      <c r="P89" s="750"/>
      <c r="Q89" s="494"/>
      <c r="R89" s="495">
        <v>748</v>
      </c>
      <c r="S89" s="495">
        <v>580</v>
      </c>
      <c r="T89" s="496"/>
      <c r="U89" s="497"/>
      <c r="W89" s="424"/>
      <c r="X89" s="168"/>
      <c r="Y89" s="169" t="s">
        <v>645</v>
      </c>
      <c r="Z89" s="169" t="s">
        <v>414</v>
      </c>
      <c r="AA89" s="169" t="s">
        <v>425</v>
      </c>
      <c r="AB89" s="169" t="s">
        <v>675</v>
      </c>
      <c r="AC89" s="170" t="s">
        <v>427</v>
      </c>
      <c r="AD89" s="545">
        <v>20</v>
      </c>
      <c r="AE89" s="551" t="s">
        <v>446</v>
      </c>
    </row>
    <row r="90" spans="1:31" ht="13.8">
      <c r="A90" s="475" t="s">
        <v>71</v>
      </c>
      <c r="B90" s="499" t="s">
        <v>427</v>
      </c>
      <c r="C90" s="477">
        <v>2802</v>
      </c>
      <c r="D90" s="477">
        <v>2116</v>
      </c>
      <c r="E90" s="477"/>
      <c r="G90" s="484"/>
      <c r="H90" s="485"/>
      <c r="I90" s="485"/>
      <c r="J90" s="485"/>
      <c r="K90" s="485"/>
      <c r="L90" s="485"/>
      <c r="M90" s="738" t="s">
        <v>188</v>
      </c>
      <c r="N90" s="738"/>
      <c r="O90" s="738"/>
      <c r="P90" s="739"/>
      <c r="Q90" s="487"/>
      <c r="R90" s="488">
        <v>2149</v>
      </c>
      <c r="S90" s="488">
        <v>2245</v>
      </c>
      <c r="T90" s="489"/>
      <c r="U90" s="490"/>
      <c r="W90" s="424"/>
      <c r="X90" s="168"/>
      <c r="Y90" s="169" t="s">
        <v>645</v>
      </c>
      <c r="Z90" s="169" t="s">
        <v>414</v>
      </c>
      <c r="AA90" s="169" t="s">
        <v>425</v>
      </c>
      <c r="AB90" s="169" t="s">
        <v>676</v>
      </c>
      <c r="AC90" s="170" t="s">
        <v>427</v>
      </c>
      <c r="AD90" s="545">
        <v>254</v>
      </c>
      <c r="AE90" s="546">
        <v>239</v>
      </c>
    </row>
    <row r="91" spans="1:31">
      <c r="A91" s="475" t="s">
        <v>70</v>
      </c>
      <c r="B91" s="499" t="s">
        <v>427</v>
      </c>
      <c r="C91" s="471">
        <v>5612</v>
      </c>
      <c r="D91" s="471">
        <v>5358</v>
      </c>
      <c r="E91" s="471"/>
      <c r="G91" s="491"/>
      <c r="H91" s="492"/>
      <c r="I91" s="492"/>
      <c r="J91" s="492"/>
      <c r="K91" s="492"/>
      <c r="L91" s="492"/>
      <c r="M91" s="492"/>
      <c r="N91" s="736" t="s">
        <v>189</v>
      </c>
      <c r="O91" s="736"/>
      <c r="P91" s="750"/>
      <c r="Q91" s="494"/>
      <c r="R91" s="495">
        <v>1887</v>
      </c>
      <c r="S91" s="495">
        <v>1866</v>
      </c>
      <c r="T91" s="496"/>
      <c r="U91" s="497"/>
      <c r="W91" s="424"/>
      <c r="X91" s="168"/>
      <c r="Y91" s="169" t="s">
        <v>645</v>
      </c>
      <c r="Z91" s="169" t="s">
        <v>414</v>
      </c>
      <c r="AA91" s="169" t="s">
        <v>425</v>
      </c>
      <c r="AB91" s="169" t="s">
        <v>462</v>
      </c>
      <c r="AC91" s="170" t="s">
        <v>427</v>
      </c>
      <c r="AD91" s="545">
        <v>540</v>
      </c>
      <c r="AE91" s="546">
        <v>454</v>
      </c>
    </row>
    <row r="92" spans="1:31">
      <c r="A92" s="475" t="s">
        <v>193</v>
      </c>
      <c r="B92" s="499" t="s">
        <v>427</v>
      </c>
      <c r="C92" s="471">
        <v>10827</v>
      </c>
      <c r="D92" s="471">
        <v>9863</v>
      </c>
      <c r="E92" s="471"/>
      <c r="G92" s="484"/>
      <c r="H92" s="485"/>
      <c r="I92" s="492"/>
      <c r="J92" s="492"/>
      <c r="K92" s="492"/>
      <c r="L92" s="492"/>
      <c r="M92" s="492"/>
      <c r="N92" s="736" t="s">
        <v>190</v>
      </c>
      <c r="O92" s="736"/>
      <c r="P92" s="750"/>
      <c r="Q92" s="494"/>
      <c r="R92" s="495">
        <v>262</v>
      </c>
      <c r="S92" s="495">
        <v>379</v>
      </c>
      <c r="T92" s="496"/>
      <c r="U92" s="497"/>
      <c r="W92" s="424"/>
      <c r="X92" s="168"/>
      <c r="Y92" s="169" t="s">
        <v>645</v>
      </c>
      <c r="Z92" s="169" t="s">
        <v>414</v>
      </c>
      <c r="AA92" s="169" t="s">
        <v>425</v>
      </c>
      <c r="AB92" s="169" t="s">
        <v>677</v>
      </c>
      <c r="AC92" s="170" t="s">
        <v>427</v>
      </c>
      <c r="AD92" s="545">
        <v>63</v>
      </c>
      <c r="AE92" s="546">
        <v>77</v>
      </c>
    </row>
    <row r="93" spans="1:31" ht="13.8">
      <c r="A93" s="475" t="s">
        <v>194</v>
      </c>
      <c r="B93" s="499" t="s">
        <v>427</v>
      </c>
      <c r="C93" s="477">
        <v>5239</v>
      </c>
      <c r="D93" s="477">
        <v>5168</v>
      </c>
      <c r="E93" s="477"/>
      <c r="G93" s="491"/>
      <c r="H93" s="492"/>
      <c r="I93" s="485"/>
      <c r="J93" s="485"/>
      <c r="K93" s="485"/>
      <c r="L93" s="485"/>
      <c r="M93" s="738" t="s">
        <v>191</v>
      </c>
      <c r="N93" s="738"/>
      <c r="O93" s="738"/>
      <c r="P93" s="739"/>
      <c r="Q93" s="487"/>
      <c r="R93" s="488">
        <v>3107</v>
      </c>
      <c r="S93" s="488">
        <v>2708</v>
      </c>
      <c r="T93" s="489"/>
      <c r="U93" s="490"/>
      <c r="W93" s="424"/>
      <c r="X93" s="168"/>
      <c r="Y93" s="169" t="s">
        <v>645</v>
      </c>
      <c r="Z93" s="169" t="s">
        <v>414</v>
      </c>
      <c r="AA93" s="169" t="s">
        <v>425</v>
      </c>
      <c r="AB93" s="169" t="s">
        <v>678</v>
      </c>
      <c r="AC93" s="170" t="s">
        <v>427</v>
      </c>
      <c r="AD93" s="545">
        <v>83</v>
      </c>
      <c r="AE93" s="546">
        <v>55</v>
      </c>
    </row>
    <row r="94" spans="1:31">
      <c r="A94" s="475" t="s">
        <v>195</v>
      </c>
      <c r="B94" s="499" t="s">
        <v>427</v>
      </c>
      <c r="C94" s="477">
        <v>5588</v>
      </c>
      <c r="D94" s="477">
        <v>4696</v>
      </c>
      <c r="E94" s="477"/>
      <c r="G94" s="484"/>
      <c r="H94" s="485"/>
      <c r="I94" s="492"/>
      <c r="J94" s="492"/>
      <c r="K94" s="492"/>
      <c r="L94" s="492"/>
      <c r="M94" s="492"/>
      <c r="N94" s="736" t="s">
        <v>192</v>
      </c>
      <c r="O94" s="736"/>
      <c r="P94" s="750"/>
      <c r="Q94" s="494"/>
      <c r="R94" s="495">
        <v>327</v>
      </c>
      <c r="S94" s="495">
        <v>262</v>
      </c>
      <c r="T94" s="496"/>
      <c r="U94" s="497"/>
      <c r="W94" s="424"/>
      <c r="X94" s="168"/>
      <c r="Y94" s="169" t="s">
        <v>645</v>
      </c>
      <c r="Z94" s="169" t="s">
        <v>414</v>
      </c>
      <c r="AA94" s="169" t="s">
        <v>425</v>
      </c>
      <c r="AB94" s="169" t="s">
        <v>679</v>
      </c>
      <c r="AC94" s="170" t="s">
        <v>427</v>
      </c>
      <c r="AD94" s="545">
        <v>142</v>
      </c>
      <c r="AE94" s="546">
        <v>93</v>
      </c>
    </row>
    <row r="95" spans="1:31">
      <c r="A95" s="475" t="s">
        <v>196</v>
      </c>
      <c r="B95" s="499" t="s">
        <v>427</v>
      </c>
      <c r="C95" s="471">
        <v>4904</v>
      </c>
      <c r="D95" s="471">
        <v>4544</v>
      </c>
      <c r="E95" s="471"/>
      <c r="G95" s="491"/>
      <c r="H95" s="492"/>
      <c r="I95" s="492"/>
      <c r="J95" s="492"/>
      <c r="K95" s="492"/>
      <c r="L95" s="492"/>
      <c r="M95" s="492"/>
      <c r="N95" s="736" t="s">
        <v>71</v>
      </c>
      <c r="O95" s="736"/>
      <c r="P95" s="750"/>
      <c r="Q95" s="494"/>
      <c r="R95" s="495">
        <v>2780</v>
      </c>
      <c r="S95" s="495">
        <v>2446</v>
      </c>
      <c r="T95" s="496"/>
      <c r="U95" s="497"/>
      <c r="W95" s="424"/>
      <c r="X95" s="168"/>
      <c r="Y95" s="169" t="s">
        <v>645</v>
      </c>
      <c r="Z95" s="169" t="s">
        <v>414</v>
      </c>
      <c r="AA95" s="169" t="s">
        <v>425</v>
      </c>
      <c r="AB95" s="169" t="s">
        <v>680</v>
      </c>
      <c r="AC95" s="170" t="s">
        <v>427</v>
      </c>
      <c r="AD95" s="545">
        <v>120</v>
      </c>
      <c r="AE95" s="546">
        <v>68</v>
      </c>
    </row>
    <row r="96" spans="1:31" ht="13.8">
      <c r="A96" s="475" t="s">
        <v>197</v>
      </c>
      <c r="B96" s="499" t="s">
        <v>427</v>
      </c>
      <c r="C96" s="477">
        <v>1168</v>
      </c>
      <c r="D96" s="477">
        <v>1066</v>
      </c>
      <c r="E96" s="477"/>
      <c r="G96" s="484"/>
      <c r="H96" s="485"/>
      <c r="I96" s="485"/>
      <c r="J96" s="485"/>
      <c r="K96" s="485"/>
      <c r="L96" s="485"/>
      <c r="M96" s="738" t="s">
        <v>70</v>
      </c>
      <c r="N96" s="738"/>
      <c r="O96" s="738"/>
      <c r="P96" s="739"/>
      <c r="Q96" s="487"/>
      <c r="R96" s="488">
        <v>6602</v>
      </c>
      <c r="S96" s="488">
        <v>6290</v>
      </c>
      <c r="T96" s="489"/>
      <c r="U96" s="490"/>
      <c r="W96" s="424"/>
      <c r="X96" s="168"/>
      <c r="Y96" s="169" t="s">
        <v>645</v>
      </c>
      <c r="Z96" s="169" t="s">
        <v>414</v>
      </c>
      <c r="AA96" s="169" t="s">
        <v>425</v>
      </c>
      <c r="AB96" s="169" t="s">
        <v>681</v>
      </c>
      <c r="AC96" s="170" t="s">
        <v>427</v>
      </c>
      <c r="AD96" s="545">
        <v>133</v>
      </c>
      <c r="AE96" s="546">
        <v>161</v>
      </c>
    </row>
    <row r="97" spans="1:31" ht="13.8">
      <c r="A97" s="475" t="s">
        <v>198</v>
      </c>
      <c r="B97" s="499" t="s">
        <v>427</v>
      </c>
      <c r="C97" s="477">
        <v>979</v>
      </c>
      <c r="D97" s="477">
        <v>787</v>
      </c>
      <c r="E97" s="477"/>
      <c r="G97" s="491"/>
      <c r="H97" s="492"/>
      <c r="I97" s="485"/>
      <c r="J97" s="485"/>
      <c r="K97" s="485"/>
      <c r="L97" s="485"/>
      <c r="M97" s="738" t="s">
        <v>193</v>
      </c>
      <c r="N97" s="738"/>
      <c r="O97" s="738"/>
      <c r="P97" s="739"/>
      <c r="Q97" s="487"/>
      <c r="R97" s="488">
        <v>12466</v>
      </c>
      <c r="S97" s="488">
        <v>12842</v>
      </c>
      <c r="T97" s="489"/>
      <c r="U97" s="490"/>
      <c r="W97" s="424"/>
      <c r="X97" s="168"/>
      <c r="Y97" s="169" t="s">
        <v>645</v>
      </c>
      <c r="Z97" s="169" t="s">
        <v>414</v>
      </c>
      <c r="AA97" s="169" t="s">
        <v>425</v>
      </c>
      <c r="AB97" s="169" t="s">
        <v>463</v>
      </c>
      <c r="AC97" s="170" t="s">
        <v>427</v>
      </c>
      <c r="AD97" s="545">
        <v>723</v>
      </c>
      <c r="AE97" s="546">
        <v>896</v>
      </c>
    </row>
    <row r="98" spans="1:31">
      <c r="A98" s="475" t="s">
        <v>199</v>
      </c>
      <c r="B98" s="499" t="s">
        <v>427</v>
      </c>
      <c r="C98" s="477">
        <v>2757</v>
      </c>
      <c r="D98" s="477">
        <v>2692</v>
      </c>
      <c r="E98" s="477"/>
      <c r="G98" s="484"/>
      <c r="H98" s="485"/>
      <c r="I98" s="492"/>
      <c r="J98" s="492"/>
      <c r="K98" s="492"/>
      <c r="L98" s="492"/>
      <c r="M98" s="492"/>
      <c r="N98" s="736" t="s">
        <v>194</v>
      </c>
      <c r="O98" s="736"/>
      <c r="P98" s="750"/>
      <c r="Q98" s="494"/>
      <c r="R98" s="495">
        <v>5981</v>
      </c>
      <c r="S98" s="495">
        <v>5807</v>
      </c>
      <c r="T98" s="496"/>
      <c r="U98" s="497"/>
      <c r="W98" s="424"/>
      <c r="X98" s="168"/>
      <c r="Y98" s="169" t="s">
        <v>645</v>
      </c>
      <c r="Z98" s="169" t="s">
        <v>414</v>
      </c>
      <c r="AA98" s="169" t="s">
        <v>425</v>
      </c>
      <c r="AB98" s="169" t="s">
        <v>682</v>
      </c>
      <c r="AC98" s="170" t="s">
        <v>427</v>
      </c>
      <c r="AD98" s="545">
        <v>70</v>
      </c>
      <c r="AE98" s="546">
        <v>20</v>
      </c>
    </row>
    <row r="99" spans="1:31">
      <c r="A99" s="475" t="s">
        <v>200</v>
      </c>
      <c r="B99" s="499" t="s">
        <v>427</v>
      </c>
      <c r="C99" s="471">
        <v>3398</v>
      </c>
      <c r="D99" s="471">
        <v>3520</v>
      </c>
      <c r="E99" s="471"/>
      <c r="G99" s="491"/>
      <c r="H99" s="492"/>
      <c r="I99" s="492"/>
      <c r="J99" s="492"/>
      <c r="K99" s="492"/>
      <c r="L99" s="492"/>
      <c r="M99" s="492"/>
      <c r="N99" s="736" t="s">
        <v>195</v>
      </c>
      <c r="O99" s="736"/>
      <c r="P99" s="750"/>
      <c r="Q99" s="494"/>
      <c r="R99" s="495">
        <v>6485</v>
      </c>
      <c r="S99" s="495">
        <v>7035</v>
      </c>
      <c r="T99" s="496"/>
      <c r="U99" s="497"/>
      <c r="W99" s="424"/>
      <c r="X99" s="168"/>
      <c r="Y99" s="169" t="s">
        <v>645</v>
      </c>
      <c r="Z99" s="169" t="s">
        <v>414</v>
      </c>
      <c r="AA99" s="169" t="s">
        <v>425</v>
      </c>
      <c r="AB99" s="169" t="s">
        <v>683</v>
      </c>
      <c r="AC99" s="170" t="s">
        <v>427</v>
      </c>
      <c r="AD99" s="545">
        <v>214</v>
      </c>
      <c r="AE99" s="546">
        <v>174</v>
      </c>
    </row>
    <row r="100" spans="1:31" ht="13.8">
      <c r="A100" s="475" t="s">
        <v>201</v>
      </c>
      <c r="B100" s="499" t="s">
        <v>427</v>
      </c>
      <c r="C100" s="471">
        <v>13316</v>
      </c>
      <c r="D100" s="471">
        <v>11616</v>
      </c>
      <c r="E100" s="471"/>
      <c r="G100" s="484"/>
      <c r="H100" s="485"/>
      <c r="I100" s="485"/>
      <c r="J100" s="485"/>
      <c r="K100" s="485"/>
      <c r="L100" s="485"/>
      <c r="M100" s="738" t="s">
        <v>196</v>
      </c>
      <c r="N100" s="738"/>
      <c r="O100" s="738"/>
      <c r="P100" s="739"/>
      <c r="Q100" s="487"/>
      <c r="R100" s="488">
        <v>5369</v>
      </c>
      <c r="S100" s="488">
        <v>5402</v>
      </c>
      <c r="T100" s="489"/>
      <c r="U100" s="490"/>
      <c r="W100" s="424"/>
      <c r="X100" s="168"/>
      <c r="Y100" s="169" t="s">
        <v>645</v>
      </c>
      <c r="Z100" s="169" t="s">
        <v>414</v>
      </c>
      <c r="AA100" s="169" t="s">
        <v>425</v>
      </c>
      <c r="AB100" s="169" t="s">
        <v>684</v>
      </c>
      <c r="AC100" s="170" t="s">
        <v>427</v>
      </c>
      <c r="AD100" s="545">
        <v>59</v>
      </c>
      <c r="AE100" s="546">
        <v>53</v>
      </c>
    </row>
    <row r="101" spans="1:31">
      <c r="A101" s="475" t="s">
        <v>202</v>
      </c>
      <c r="B101" s="499" t="s">
        <v>427</v>
      </c>
      <c r="C101" s="477">
        <v>12625</v>
      </c>
      <c r="D101" s="477">
        <v>10814</v>
      </c>
      <c r="E101" s="477"/>
      <c r="G101" s="491"/>
      <c r="H101" s="492"/>
      <c r="I101" s="492"/>
      <c r="J101" s="492"/>
      <c r="K101" s="492"/>
      <c r="L101" s="492"/>
      <c r="M101" s="492"/>
      <c r="N101" s="736" t="s">
        <v>197</v>
      </c>
      <c r="O101" s="736"/>
      <c r="P101" s="750"/>
      <c r="Q101" s="494"/>
      <c r="R101" s="495">
        <v>1209</v>
      </c>
      <c r="S101" s="495">
        <v>1370</v>
      </c>
      <c r="T101" s="496"/>
      <c r="U101" s="497"/>
      <c r="W101" s="424"/>
      <c r="X101" s="168"/>
      <c r="Y101" s="169" t="s">
        <v>645</v>
      </c>
      <c r="Z101" s="169" t="s">
        <v>414</v>
      </c>
      <c r="AA101" s="169" t="s">
        <v>425</v>
      </c>
      <c r="AB101" s="169" t="s">
        <v>685</v>
      </c>
      <c r="AC101" s="170" t="s">
        <v>427</v>
      </c>
      <c r="AD101" s="545">
        <v>47</v>
      </c>
      <c r="AE101" s="546">
        <v>71</v>
      </c>
    </row>
    <row r="102" spans="1:31">
      <c r="A102" s="512" t="s">
        <v>203</v>
      </c>
      <c r="B102" s="499" t="s">
        <v>427</v>
      </c>
      <c r="C102" s="477">
        <v>690</v>
      </c>
      <c r="D102" s="477">
        <v>802</v>
      </c>
      <c r="E102" s="477"/>
      <c r="G102" s="484"/>
      <c r="H102" s="485"/>
      <c r="I102" s="492"/>
      <c r="J102" s="492"/>
      <c r="K102" s="492"/>
      <c r="L102" s="492"/>
      <c r="M102" s="492"/>
      <c r="N102" s="736" t="s">
        <v>198</v>
      </c>
      <c r="O102" s="736"/>
      <c r="P102" s="750"/>
      <c r="Q102" s="494"/>
      <c r="R102" s="495">
        <v>1078</v>
      </c>
      <c r="S102" s="495">
        <v>1076</v>
      </c>
      <c r="T102" s="496"/>
      <c r="U102" s="497"/>
      <c r="W102" s="424"/>
      <c r="X102" s="168"/>
      <c r="Y102" s="169" t="s">
        <v>645</v>
      </c>
      <c r="Z102" s="169" t="s">
        <v>414</v>
      </c>
      <c r="AA102" s="169" t="s">
        <v>425</v>
      </c>
      <c r="AB102" s="169" t="s">
        <v>686</v>
      </c>
      <c r="AC102" s="170" t="s">
        <v>427</v>
      </c>
      <c r="AD102" s="545">
        <v>333</v>
      </c>
      <c r="AE102" s="546">
        <v>579</v>
      </c>
    </row>
    <row r="103" spans="1:31">
      <c r="A103" s="513" t="s">
        <v>361</v>
      </c>
      <c r="B103" s="499" t="s">
        <v>427</v>
      </c>
      <c r="C103" s="477">
        <v>68</v>
      </c>
      <c r="D103" s="477">
        <v>56</v>
      </c>
      <c r="E103" s="477"/>
      <c r="G103" s="491"/>
      <c r="H103" s="492"/>
      <c r="I103" s="492"/>
      <c r="J103" s="492"/>
      <c r="K103" s="492"/>
      <c r="L103" s="492"/>
      <c r="M103" s="492"/>
      <c r="N103" s="736" t="s">
        <v>199</v>
      </c>
      <c r="O103" s="736"/>
      <c r="P103" s="750"/>
      <c r="Q103" s="494"/>
      <c r="R103" s="495">
        <v>3082</v>
      </c>
      <c r="S103" s="495">
        <v>2957</v>
      </c>
      <c r="T103" s="496"/>
      <c r="U103" s="497"/>
      <c r="W103" s="424"/>
      <c r="X103" s="168"/>
      <c r="Y103" s="169" t="s">
        <v>645</v>
      </c>
      <c r="Z103" s="169" t="s">
        <v>414</v>
      </c>
      <c r="AA103" s="169" t="s">
        <v>425</v>
      </c>
      <c r="AB103" s="169" t="s">
        <v>464</v>
      </c>
      <c r="AC103" s="170" t="s">
        <v>427</v>
      </c>
      <c r="AD103" s="545">
        <v>3127</v>
      </c>
      <c r="AE103" s="546">
        <v>3345</v>
      </c>
    </row>
    <row r="104" spans="1:31" ht="13.8">
      <c r="A104" s="475" t="s">
        <v>204</v>
      </c>
      <c r="B104" s="499" t="s">
        <v>427</v>
      </c>
      <c r="C104" s="471">
        <v>27025</v>
      </c>
      <c r="D104" s="471">
        <v>28192</v>
      </c>
      <c r="E104" s="471"/>
      <c r="G104" s="484"/>
      <c r="H104" s="485"/>
      <c r="I104" s="485"/>
      <c r="J104" s="485"/>
      <c r="K104" s="485"/>
      <c r="L104" s="485"/>
      <c r="M104" s="738" t="s">
        <v>200</v>
      </c>
      <c r="N104" s="738"/>
      <c r="O104" s="738"/>
      <c r="P104" s="739"/>
      <c r="Q104" s="487"/>
      <c r="R104" s="488">
        <v>2986</v>
      </c>
      <c r="S104" s="488">
        <v>2343</v>
      </c>
      <c r="T104" s="489"/>
      <c r="U104" s="490"/>
      <c r="W104" s="424"/>
      <c r="X104" s="168"/>
      <c r="Y104" s="169" t="s">
        <v>645</v>
      </c>
      <c r="Z104" s="169" t="s">
        <v>414</v>
      </c>
      <c r="AA104" s="169" t="s">
        <v>425</v>
      </c>
      <c r="AB104" s="169" t="s">
        <v>687</v>
      </c>
      <c r="AC104" s="170" t="s">
        <v>427</v>
      </c>
      <c r="AD104" s="545">
        <v>72</v>
      </c>
      <c r="AE104" s="546">
        <v>92</v>
      </c>
    </row>
    <row r="105" spans="1:31" ht="13.8">
      <c r="A105" s="475" t="s">
        <v>205</v>
      </c>
      <c r="B105" s="499" t="s">
        <v>427</v>
      </c>
      <c r="C105" s="471">
        <v>22283</v>
      </c>
      <c r="D105" s="471">
        <v>19821</v>
      </c>
      <c r="E105" s="471"/>
      <c r="G105" s="491"/>
      <c r="H105" s="492"/>
      <c r="I105" s="485"/>
      <c r="J105" s="485"/>
      <c r="K105" s="485"/>
      <c r="L105" s="485"/>
      <c r="M105" s="738" t="s">
        <v>201</v>
      </c>
      <c r="N105" s="738"/>
      <c r="O105" s="738"/>
      <c r="P105" s="739"/>
      <c r="Q105" s="487"/>
      <c r="R105" s="488">
        <v>18867</v>
      </c>
      <c r="S105" s="488">
        <v>21666</v>
      </c>
      <c r="T105" s="489"/>
      <c r="U105" s="490"/>
      <c r="W105" s="424"/>
      <c r="X105" s="168"/>
      <c r="Y105" s="169" t="s">
        <v>645</v>
      </c>
      <c r="Z105" s="169" t="s">
        <v>414</v>
      </c>
      <c r="AA105" s="169" t="s">
        <v>425</v>
      </c>
      <c r="AB105" s="169" t="s">
        <v>688</v>
      </c>
      <c r="AC105" s="170" t="s">
        <v>427</v>
      </c>
      <c r="AD105" s="545">
        <v>205</v>
      </c>
      <c r="AE105" s="546">
        <v>234</v>
      </c>
    </row>
    <row r="106" spans="1:31">
      <c r="A106" s="475" t="s">
        <v>206</v>
      </c>
      <c r="B106" s="499" t="s">
        <v>427</v>
      </c>
      <c r="C106" s="477">
        <v>4742</v>
      </c>
      <c r="D106" s="477">
        <v>8371</v>
      </c>
      <c r="E106" s="477"/>
      <c r="G106" s="484"/>
      <c r="H106" s="485"/>
      <c r="I106" s="492"/>
      <c r="J106" s="492"/>
      <c r="K106" s="492"/>
      <c r="L106" s="492"/>
      <c r="M106" s="492"/>
      <c r="N106" s="736" t="s">
        <v>202</v>
      </c>
      <c r="O106" s="736"/>
      <c r="P106" s="750"/>
      <c r="Q106" s="494"/>
      <c r="R106" s="495">
        <v>18333</v>
      </c>
      <c r="S106" s="495">
        <v>20773</v>
      </c>
      <c r="T106" s="496"/>
      <c r="U106" s="497"/>
      <c r="W106" s="424"/>
      <c r="X106" s="168"/>
      <c r="Y106" s="169" t="s">
        <v>645</v>
      </c>
      <c r="Z106" s="169" t="s">
        <v>414</v>
      </c>
      <c r="AA106" s="169" t="s">
        <v>425</v>
      </c>
      <c r="AB106" s="169" t="s">
        <v>689</v>
      </c>
      <c r="AC106" s="170" t="s">
        <v>427</v>
      </c>
      <c r="AD106" s="545">
        <v>101</v>
      </c>
      <c r="AE106" s="546">
        <v>115</v>
      </c>
    </row>
    <row r="107" spans="1:31">
      <c r="A107" s="475" t="s">
        <v>207</v>
      </c>
      <c r="B107" s="499" t="s">
        <v>427</v>
      </c>
      <c r="C107" s="477">
        <v>1486</v>
      </c>
      <c r="D107" s="477">
        <v>1829</v>
      </c>
      <c r="E107" s="477"/>
      <c r="G107" s="491"/>
      <c r="H107" s="492"/>
      <c r="I107" s="492"/>
      <c r="J107" s="492"/>
      <c r="K107" s="492"/>
      <c r="L107" s="492"/>
      <c r="M107" s="492"/>
      <c r="N107" s="736" t="s">
        <v>203</v>
      </c>
      <c r="O107" s="736"/>
      <c r="P107" s="750"/>
      <c r="Q107" s="494"/>
      <c r="R107" s="495">
        <v>534</v>
      </c>
      <c r="S107" s="495">
        <v>893</v>
      </c>
      <c r="T107" s="496"/>
      <c r="U107" s="497"/>
      <c r="W107" s="424"/>
      <c r="X107" s="168"/>
      <c r="Y107" s="169" t="s">
        <v>645</v>
      </c>
      <c r="Z107" s="169" t="s">
        <v>414</v>
      </c>
      <c r="AA107" s="169" t="s">
        <v>425</v>
      </c>
      <c r="AB107" s="169" t="s">
        <v>690</v>
      </c>
      <c r="AC107" s="170" t="s">
        <v>427</v>
      </c>
      <c r="AD107" s="545">
        <v>220</v>
      </c>
      <c r="AE107" s="546">
        <v>230</v>
      </c>
    </row>
    <row r="108" spans="1:31">
      <c r="A108" s="475" t="s">
        <v>208</v>
      </c>
      <c r="B108" s="499" t="s">
        <v>427</v>
      </c>
      <c r="C108" s="477">
        <v>3256</v>
      </c>
      <c r="D108" s="477">
        <v>6542</v>
      </c>
      <c r="E108" s="477"/>
      <c r="G108" s="484"/>
      <c r="H108" s="485"/>
      <c r="I108" s="492"/>
      <c r="J108" s="492"/>
      <c r="K108" s="492"/>
      <c r="L108" s="492"/>
      <c r="M108" s="757" t="s">
        <v>361</v>
      </c>
      <c r="N108" s="757"/>
      <c r="O108" s="757"/>
      <c r="P108" s="757"/>
      <c r="Q108" s="494"/>
      <c r="R108" s="495">
        <v>7</v>
      </c>
      <c r="S108" s="495">
        <v>172</v>
      </c>
      <c r="T108" s="496"/>
      <c r="U108" s="497"/>
      <c r="W108" s="424"/>
      <c r="X108" s="168"/>
      <c r="Y108" s="169" t="s">
        <v>645</v>
      </c>
      <c r="Z108" s="169" t="s">
        <v>414</v>
      </c>
      <c r="AA108" s="169" t="s">
        <v>425</v>
      </c>
      <c r="AB108" s="169" t="s">
        <v>691</v>
      </c>
      <c r="AC108" s="170" t="s">
        <v>427</v>
      </c>
      <c r="AD108" s="545">
        <v>43</v>
      </c>
      <c r="AE108" s="546">
        <v>54</v>
      </c>
    </row>
    <row r="109" spans="1:31" ht="13.8">
      <c r="A109" s="475" t="s">
        <v>209</v>
      </c>
      <c r="B109" s="499" t="s">
        <v>427</v>
      </c>
      <c r="C109" s="471">
        <v>17279</v>
      </c>
      <c r="D109" s="471">
        <v>14361</v>
      </c>
      <c r="E109" s="471"/>
      <c r="G109" s="491"/>
      <c r="H109" s="492"/>
      <c r="I109" s="485"/>
      <c r="J109" s="485"/>
      <c r="K109" s="485"/>
      <c r="L109" s="738" t="s">
        <v>204</v>
      </c>
      <c r="M109" s="738"/>
      <c r="N109" s="738"/>
      <c r="O109" s="738"/>
      <c r="P109" s="739"/>
      <c r="Q109" s="487"/>
      <c r="R109" s="488">
        <v>29043</v>
      </c>
      <c r="S109" s="488">
        <v>14243</v>
      </c>
      <c r="T109" s="489"/>
      <c r="U109" s="490"/>
      <c r="W109" s="424"/>
      <c r="X109" s="168"/>
      <c r="Y109" s="169" t="s">
        <v>645</v>
      </c>
      <c r="Z109" s="169" t="s">
        <v>414</v>
      </c>
      <c r="AA109" s="169" t="s">
        <v>425</v>
      </c>
      <c r="AB109" s="169" t="s">
        <v>692</v>
      </c>
      <c r="AC109" s="170" t="s">
        <v>427</v>
      </c>
      <c r="AD109" s="545">
        <v>121</v>
      </c>
      <c r="AE109" s="546">
        <v>152</v>
      </c>
    </row>
    <row r="110" spans="1:31" ht="13.8">
      <c r="A110" s="475" t="s">
        <v>210</v>
      </c>
      <c r="B110" s="499" t="s">
        <v>427</v>
      </c>
      <c r="C110" s="471">
        <v>8197</v>
      </c>
      <c r="D110" s="471">
        <v>5780</v>
      </c>
      <c r="E110" s="471"/>
      <c r="G110" s="484"/>
      <c r="H110" s="485"/>
      <c r="I110" s="485"/>
      <c r="J110" s="485"/>
      <c r="K110" s="485"/>
      <c r="L110" s="485"/>
      <c r="M110" s="738" t="s">
        <v>205</v>
      </c>
      <c r="N110" s="738"/>
      <c r="O110" s="738"/>
      <c r="P110" s="738"/>
      <c r="Q110" s="487"/>
      <c r="R110" s="488">
        <v>22211</v>
      </c>
      <c r="S110" s="488">
        <v>9323</v>
      </c>
      <c r="T110" s="489"/>
      <c r="U110" s="490"/>
      <c r="W110" s="424"/>
      <c r="X110" s="168"/>
      <c r="Y110" s="169" t="s">
        <v>645</v>
      </c>
      <c r="Z110" s="169" t="s">
        <v>414</v>
      </c>
      <c r="AA110" s="169" t="s">
        <v>425</v>
      </c>
      <c r="AB110" s="169" t="s">
        <v>693</v>
      </c>
      <c r="AC110" s="170" t="s">
        <v>427</v>
      </c>
      <c r="AD110" s="545">
        <v>2365</v>
      </c>
      <c r="AE110" s="546">
        <v>2469</v>
      </c>
    </row>
    <row r="111" spans="1:31">
      <c r="A111" s="475" t="s">
        <v>211</v>
      </c>
      <c r="B111" s="499" t="s">
        <v>427</v>
      </c>
      <c r="C111" s="477">
        <v>4353</v>
      </c>
      <c r="D111" s="477">
        <v>3989</v>
      </c>
      <c r="E111" s="477"/>
      <c r="G111" s="491"/>
      <c r="H111" s="492"/>
      <c r="I111" s="492"/>
      <c r="J111" s="492"/>
      <c r="K111" s="492"/>
      <c r="L111" s="492"/>
      <c r="M111" s="736" t="s">
        <v>206</v>
      </c>
      <c r="N111" s="736"/>
      <c r="O111" s="736"/>
      <c r="P111" s="736"/>
      <c r="Q111" s="494"/>
      <c r="R111" s="495">
        <v>6832</v>
      </c>
      <c r="S111" s="495">
        <v>4920</v>
      </c>
      <c r="T111" s="496"/>
      <c r="U111" s="497"/>
      <c r="W111" s="424"/>
      <c r="X111" s="168"/>
      <c r="Y111" s="169" t="s">
        <v>645</v>
      </c>
      <c r="Z111" s="169" t="s">
        <v>414</v>
      </c>
      <c r="AA111" s="169" t="s">
        <v>425</v>
      </c>
      <c r="AB111" s="169" t="s">
        <v>465</v>
      </c>
      <c r="AC111" s="170" t="s">
        <v>427</v>
      </c>
      <c r="AD111" s="545">
        <v>2430</v>
      </c>
      <c r="AE111" s="546">
        <v>2672</v>
      </c>
    </row>
    <row r="112" spans="1:31">
      <c r="A112" s="475" t="s">
        <v>212</v>
      </c>
      <c r="B112" s="499" t="s">
        <v>427</v>
      </c>
      <c r="C112" s="477">
        <v>436</v>
      </c>
      <c r="D112" s="477">
        <v>190</v>
      </c>
      <c r="E112" s="477"/>
      <c r="G112" s="484"/>
      <c r="H112" s="485"/>
      <c r="I112" s="492"/>
      <c r="J112" s="492"/>
      <c r="K112" s="492"/>
      <c r="L112" s="492"/>
      <c r="M112" s="492"/>
      <c r="N112" s="736" t="s">
        <v>207</v>
      </c>
      <c r="O112" s="736"/>
      <c r="P112" s="736"/>
      <c r="Q112" s="494"/>
      <c r="R112" s="495">
        <v>2570</v>
      </c>
      <c r="S112" s="495">
        <v>682</v>
      </c>
      <c r="T112" s="496"/>
      <c r="U112" s="497"/>
      <c r="W112" s="424"/>
      <c r="X112" s="168"/>
      <c r="Y112" s="169" t="s">
        <v>645</v>
      </c>
      <c r="Z112" s="169" t="s">
        <v>414</v>
      </c>
      <c r="AA112" s="169" t="s">
        <v>425</v>
      </c>
      <c r="AB112" s="169" t="s">
        <v>466</v>
      </c>
      <c r="AC112" s="170" t="s">
        <v>427</v>
      </c>
      <c r="AD112" s="545">
        <v>397</v>
      </c>
      <c r="AE112" s="546">
        <v>424</v>
      </c>
    </row>
    <row r="113" spans="1:31">
      <c r="A113" s="475" t="s">
        <v>213</v>
      </c>
      <c r="B113" s="499" t="s">
        <v>427</v>
      </c>
      <c r="C113" s="477">
        <v>4294</v>
      </c>
      <c r="D113" s="477">
        <v>4401</v>
      </c>
      <c r="E113" s="477"/>
      <c r="G113" s="491"/>
      <c r="H113" s="492"/>
      <c r="I113" s="492"/>
      <c r="J113" s="492"/>
      <c r="K113" s="492"/>
      <c r="L113" s="492"/>
      <c r="M113" s="492"/>
      <c r="N113" s="736" t="s">
        <v>208</v>
      </c>
      <c r="O113" s="736"/>
      <c r="P113" s="736"/>
      <c r="Q113" s="494"/>
      <c r="R113" s="495">
        <v>4262</v>
      </c>
      <c r="S113" s="495">
        <v>4238</v>
      </c>
      <c r="T113" s="496"/>
      <c r="U113" s="497"/>
      <c r="W113" s="424"/>
      <c r="X113" s="168"/>
      <c r="Y113" s="169" t="s">
        <v>645</v>
      </c>
      <c r="Z113" s="169" t="s">
        <v>414</v>
      </c>
      <c r="AA113" s="169" t="s">
        <v>425</v>
      </c>
      <c r="AB113" s="169" t="s">
        <v>694</v>
      </c>
      <c r="AC113" s="170" t="s">
        <v>427</v>
      </c>
      <c r="AD113" s="545">
        <v>152</v>
      </c>
      <c r="AE113" s="546">
        <v>160</v>
      </c>
    </row>
    <row r="114" spans="1:31" ht="13.8">
      <c r="A114" s="475" t="s">
        <v>214</v>
      </c>
      <c r="B114" s="499" t="s">
        <v>427</v>
      </c>
      <c r="C114" s="471">
        <v>11246</v>
      </c>
      <c r="D114" s="471">
        <v>15511</v>
      </c>
      <c r="E114" s="471"/>
      <c r="G114" s="484"/>
      <c r="H114" s="485"/>
      <c r="I114" s="485"/>
      <c r="J114" s="485"/>
      <c r="K114" s="485"/>
      <c r="L114" s="738" t="s">
        <v>209</v>
      </c>
      <c r="M114" s="738"/>
      <c r="N114" s="738"/>
      <c r="O114" s="738"/>
      <c r="P114" s="738"/>
      <c r="Q114" s="487"/>
      <c r="R114" s="488">
        <v>18004</v>
      </c>
      <c r="S114" s="488">
        <v>14296</v>
      </c>
      <c r="T114" s="489"/>
      <c r="U114" s="490"/>
      <c r="W114" s="424"/>
      <c r="X114" s="168"/>
      <c r="Y114" s="169" t="s">
        <v>645</v>
      </c>
      <c r="Z114" s="169" t="s">
        <v>414</v>
      </c>
      <c r="AA114" s="169" t="s">
        <v>425</v>
      </c>
      <c r="AB114" s="169" t="s">
        <v>695</v>
      </c>
      <c r="AC114" s="170" t="s">
        <v>427</v>
      </c>
      <c r="AD114" s="545">
        <v>245</v>
      </c>
      <c r="AE114" s="546">
        <v>264</v>
      </c>
    </row>
    <row r="115" spans="1:31" ht="13.8">
      <c r="A115" s="475" t="s">
        <v>215</v>
      </c>
      <c r="B115" s="499" t="s">
        <v>427</v>
      </c>
      <c r="C115" s="471">
        <v>3557</v>
      </c>
      <c r="D115" s="471">
        <v>1253</v>
      </c>
      <c r="E115" s="471"/>
      <c r="G115" s="491"/>
      <c r="H115" s="492"/>
      <c r="I115" s="485"/>
      <c r="J115" s="485"/>
      <c r="K115" s="485"/>
      <c r="L115" s="485"/>
      <c r="M115" s="738" t="s">
        <v>210</v>
      </c>
      <c r="N115" s="738"/>
      <c r="O115" s="738"/>
      <c r="P115" s="738"/>
      <c r="Q115" s="487"/>
      <c r="R115" s="488">
        <v>9309</v>
      </c>
      <c r="S115" s="488">
        <v>7176</v>
      </c>
      <c r="T115" s="489"/>
      <c r="U115" s="490"/>
      <c r="W115" s="424"/>
      <c r="X115" s="168"/>
      <c r="Y115" s="169" t="s">
        <v>645</v>
      </c>
      <c r="Z115" s="169" t="s">
        <v>414</v>
      </c>
      <c r="AA115" s="169" t="s">
        <v>425</v>
      </c>
      <c r="AB115" s="169" t="s">
        <v>467</v>
      </c>
      <c r="AC115" s="170" t="s">
        <v>427</v>
      </c>
      <c r="AD115" s="545">
        <v>610</v>
      </c>
      <c r="AE115" s="546">
        <v>704</v>
      </c>
    </row>
    <row r="116" spans="1:31">
      <c r="A116" s="475" t="s">
        <v>216</v>
      </c>
      <c r="B116" s="499" t="s">
        <v>427</v>
      </c>
      <c r="C116" s="477">
        <v>1922</v>
      </c>
      <c r="D116" s="477">
        <v>775</v>
      </c>
      <c r="E116" s="477"/>
      <c r="G116" s="484"/>
      <c r="H116" s="485"/>
      <c r="I116" s="492"/>
      <c r="J116" s="492"/>
      <c r="K116" s="492"/>
      <c r="L116" s="492"/>
      <c r="M116" s="736" t="s">
        <v>211</v>
      </c>
      <c r="N116" s="736"/>
      <c r="O116" s="736"/>
      <c r="P116" s="736"/>
      <c r="Q116" s="494"/>
      <c r="R116" s="495">
        <v>4220</v>
      </c>
      <c r="S116" s="495">
        <v>2900</v>
      </c>
      <c r="T116" s="496"/>
      <c r="U116" s="497"/>
      <c r="W116" s="424"/>
      <c r="X116" s="168"/>
      <c r="Y116" s="169" t="s">
        <v>645</v>
      </c>
      <c r="Z116" s="169" t="s">
        <v>414</v>
      </c>
      <c r="AA116" s="169" t="s">
        <v>425</v>
      </c>
      <c r="AB116" s="169" t="s">
        <v>696</v>
      </c>
      <c r="AC116" s="170" t="s">
        <v>427</v>
      </c>
      <c r="AD116" s="545">
        <v>251</v>
      </c>
      <c r="AE116" s="546">
        <v>292</v>
      </c>
    </row>
    <row r="117" spans="1:31">
      <c r="A117" s="475" t="s">
        <v>217</v>
      </c>
      <c r="B117" s="499" t="s">
        <v>427</v>
      </c>
      <c r="C117" s="477">
        <v>1049</v>
      </c>
      <c r="D117" s="477">
        <v>297</v>
      </c>
      <c r="E117" s="477"/>
      <c r="G117" s="491"/>
      <c r="H117" s="492"/>
      <c r="I117" s="492"/>
      <c r="J117" s="492"/>
      <c r="K117" s="492"/>
      <c r="L117" s="492"/>
      <c r="M117" s="736" t="s">
        <v>212</v>
      </c>
      <c r="N117" s="736"/>
      <c r="O117" s="736"/>
      <c r="P117" s="736"/>
      <c r="Q117" s="494"/>
      <c r="R117" s="495">
        <v>417</v>
      </c>
      <c r="S117" s="495">
        <v>369</v>
      </c>
      <c r="T117" s="496"/>
      <c r="U117" s="497"/>
      <c r="W117" s="424"/>
      <c r="X117" s="168"/>
      <c r="Y117" s="169" t="s">
        <v>645</v>
      </c>
      <c r="Z117" s="169" t="s">
        <v>414</v>
      </c>
      <c r="AA117" s="169" t="s">
        <v>425</v>
      </c>
      <c r="AB117" s="169" t="s">
        <v>697</v>
      </c>
      <c r="AC117" s="170" t="s">
        <v>427</v>
      </c>
      <c r="AD117" s="545">
        <v>360</v>
      </c>
      <c r="AE117" s="546">
        <v>412</v>
      </c>
    </row>
    <row r="118" spans="1:31">
      <c r="A118" s="475" t="s">
        <v>218</v>
      </c>
      <c r="B118" s="499" t="s">
        <v>427</v>
      </c>
      <c r="C118" s="477">
        <v>586</v>
      </c>
      <c r="D118" s="477">
        <v>181</v>
      </c>
      <c r="E118" s="477"/>
      <c r="G118" s="484"/>
      <c r="H118" s="485"/>
      <c r="I118" s="492"/>
      <c r="J118" s="492"/>
      <c r="K118" s="492"/>
      <c r="L118" s="492"/>
      <c r="M118" s="736" t="s">
        <v>213</v>
      </c>
      <c r="N118" s="736"/>
      <c r="O118" s="736"/>
      <c r="P118" s="736"/>
      <c r="Q118" s="494"/>
      <c r="R118" s="495">
        <v>4058</v>
      </c>
      <c r="S118" s="495">
        <v>3851</v>
      </c>
      <c r="T118" s="496"/>
      <c r="U118" s="497"/>
      <c r="W118" s="424"/>
      <c r="X118" s="168"/>
      <c r="Y118" s="169" t="s">
        <v>645</v>
      </c>
      <c r="Z118" s="169" t="s">
        <v>414</v>
      </c>
      <c r="AA118" s="169" t="s">
        <v>425</v>
      </c>
      <c r="AB118" s="169" t="s">
        <v>468</v>
      </c>
      <c r="AC118" s="170" t="s">
        <v>427</v>
      </c>
      <c r="AD118" s="545">
        <v>1422</v>
      </c>
      <c r="AE118" s="546">
        <v>1544</v>
      </c>
    </row>
    <row r="119" spans="1:31" ht="13.8">
      <c r="A119" s="475" t="s">
        <v>219</v>
      </c>
      <c r="B119" s="499" t="s">
        <v>427</v>
      </c>
      <c r="C119" s="471">
        <v>624</v>
      </c>
      <c r="D119" s="471">
        <v>323</v>
      </c>
      <c r="E119" s="471"/>
      <c r="G119" s="491"/>
      <c r="H119" s="492"/>
      <c r="I119" s="485"/>
      <c r="J119" s="485"/>
      <c r="K119" s="485"/>
      <c r="L119" s="738" t="s">
        <v>214</v>
      </c>
      <c r="M119" s="738"/>
      <c r="N119" s="738"/>
      <c r="O119" s="738"/>
      <c r="P119" s="738"/>
      <c r="Q119" s="487"/>
      <c r="R119" s="488">
        <v>10441</v>
      </c>
      <c r="S119" s="488">
        <v>11831</v>
      </c>
      <c r="T119" s="489"/>
      <c r="U119" s="490"/>
      <c r="W119" s="424"/>
      <c r="X119" s="168"/>
      <c r="Y119" s="169" t="s">
        <v>645</v>
      </c>
      <c r="Z119" s="169" t="s">
        <v>414</v>
      </c>
      <c r="AA119" s="169" t="s">
        <v>425</v>
      </c>
      <c r="AB119" s="169" t="s">
        <v>698</v>
      </c>
      <c r="AC119" s="170" t="s">
        <v>427</v>
      </c>
      <c r="AD119" s="545">
        <v>250</v>
      </c>
      <c r="AE119" s="546">
        <v>260</v>
      </c>
    </row>
    <row r="120" spans="1:31" ht="13.8">
      <c r="A120" s="475" t="s">
        <v>220</v>
      </c>
      <c r="B120" s="499" t="s">
        <v>427</v>
      </c>
      <c r="C120" s="477">
        <v>1019</v>
      </c>
      <c r="D120" s="477">
        <v>8919</v>
      </c>
      <c r="E120" s="477"/>
      <c r="G120" s="484"/>
      <c r="H120" s="485"/>
      <c r="I120" s="485"/>
      <c r="J120" s="485"/>
      <c r="K120" s="485"/>
      <c r="L120" s="485"/>
      <c r="M120" s="738" t="s">
        <v>215</v>
      </c>
      <c r="N120" s="738"/>
      <c r="O120" s="738"/>
      <c r="P120" s="738"/>
      <c r="Q120" s="487"/>
      <c r="R120" s="488">
        <v>3374</v>
      </c>
      <c r="S120" s="488">
        <v>5244</v>
      </c>
      <c r="T120" s="489"/>
      <c r="U120" s="490"/>
      <c r="W120" s="424"/>
      <c r="X120" s="168"/>
      <c r="Y120" s="169" t="s">
        <v>645</v>
      </c>
      <c r="Z120" s="169" t="s">
        <v>414</v>
      </c>
      <c r="AA120" s="169" t="s">
        <v>425</v>
      </c>
      <c r="AB120" s="169" t="s">
        <v>699</v>
      </c>
      <c r="AC120" s="170" t="s">
        <v>427</v>
      </c>
      <c r="AD120" s="545">
        <v>82</v>
      </c>
      <c r="AE120" s="546">
        <v>61</v>
      </c>
    </row>
    <row r="121" spans="1:31">
      <c r="A121" s="475" t="s">
        <v>221</v>
      </c>
      <c r="B121" s="499" t="s">
        <v>427</v>
      </c>
      <c r="C121" s="477">
        <v>2387</v>
      </c>
      <c r="D121" s="477">
        <v>2071</v>
      </c>
      <c r="E121" s="477"/>
      <c r="G121" s="491"/>
      <c r="H121" s="492"/>
      <c r="I121" s="492"/>
      <c r="J121" s="492"/>
      <c r="K121" s="492"/>
      <c r="L121" s="492"/>
      <c r="M121" s="492"/>
      <c r="N121" s="736" t="s">
        <v>216</v>
      </c>
      <c r="O121" s="736"/>
      <c r="P121" s="736"/>
      <c r="Q121" s="494"/>
      <c r="R121" s="495">
        <v>1675</v>
      </c>
      <c r="S121" s="495">
        <v>2537</v>
      </c>
      <c r="T121" s="496"/>
      <c r="U121" s="497"/>
      <c r="W121" s="424"/>
      <c r="X121" s="168"/>
      <c r="Y121" s="169" t="s">
        <v>645</v>
      </c>
      <c r="Z121" s="169" t="s">
        <v>414</v>
      </c>
      <c r="AA121" s="169" t="s">
        <v>425</v>
      </c>
      <c r="AB121" s="169" t="s">
        <v>700</v>
      </c>
      <c r="AC121" s="170" t="s">
        <v>427</v>
      </c>
      <c r="AD121" s="545">
        <v>174</v>
      </c>
      <c r="AE121" s="546">
        <v>185</v>
      </c>
    </row>
    <row r="122" spans="1:31">
      <c r="A122" s="475" t="s">
        <v>222</v>
      </c>
      <c r="B122" s="499" t="s">
        <v>427</v>
      </c>
      <c r="C122" s="477">
        <v>3105</v>
      </c>
      <c r="D122" s="477">
        <v>2659</v>
      </c>
      <c r="E122" s="477"/>
      <c r="G122" s="484"/>
      <c r="H122" s="485"/>
      <c r="I122" s="492"/>
      <c r="J122" s="492"/>
      <c r="K122" s="492"/>
      <c r="L122" s="492"/>
      <c r="M122" s="492"/>
      <c r="N122" s="736" t="s">
        <v>217</v>
      </c>
      <c r="O122" s="736"/>
      <c r="P122" s="736"/>
      <c r="Q122" s="494"/>
      <c r="R122" s="495">
        <v>1163</v>
      </c>
      <c r="S122" s="495">
        <v>2132</v>
      </c>
      <c r="T122" s="496"/>
      <c r="U122" s="497"/>
      <c r="W122" s="424"/>
      <c r="X122" s="168"/>
      <c r="Y122" s="169" t="s">
        <v>645</v>
      </c>
      <c r="Z122" s="169" t="s">
        <v>414</v>
      </c>
      <c r="AA122" s="169" t="s">
        <v>425</v>
      </c>
      <c r="AB122" s="169" t="s">
        <v>701</v>
      </c>
      <c r="AC122" s="170" t="s">
        <v>427</v>
      </c>
      <c r="AD122" s="545">
        <v>155</v>
      </c>
      <c r="AE122" s="546">
        <v>220</v>
      </c>
    </row>
    <row r="123" spans="1:31">
      <c r="A123" s="475" t="s">
        <v>223</v>
      </c>
      <c r="B123" s="499" t="s">
        <v>427</v>
      </c>
      <c r="C123" s="477">
        <v>555</v>
      </c>
      <c r="D123" s="477">
        <v>286</v>
      </c>
      <c r="E123" s="477"/>
      <c r="G123" s="491"/>
      <c r="H123" s="492"/>
      <c r="I123" s="492"/>
      <c r="J123" s="492"/>
      <c r="K123" s="492"/>
      <c r="L123" s="492"/>
      <c r="M123" s="492"/>
      <c r="N123" s="736" t="s">
        <v>218</v>
      </c>
      <c r="O123" s="736"/>
      <c r="P123" s="736"/>
      <c r="Q123" s="494"/>
      <c r="R123" s="495">
        <v>536</v>
      </c>
      <c r="S123" s="495">
        <v>574</v>
      </c>
      <c r="T123" s="496"/>
      <c r="U123" s="497"/>
      <c r="W123" s="424"/>
      <c r="X123" s="168"/>
      <c r="Y123" s="169" t="s">
        <v>645</v>
      </c>
      <c r="Z123" s="169" t="s">
        <v>414</v>
      </c>
      <c r="AA123" s="169" t="s">
        <v>425</v>
      </c>
      <c r="AB123" s="169" t="s">
        <v>702</v>
      </c>
      <c r="AC123" s="170" t="s">
        <v>427</v>
      </c>
      <c r="AD123" s="545">
        <v>762</v>
      </c>
      <c r="AE123" s="546">
        <v>819</v>
      </c>
    </row>
    <row r="124" spans="1:31" ht="13.8">
      <c r="A124" s="475" t="s">
        <v>224</v>
      </c>
      <c r="B124" s="499" t="s">
        <v>427</v>
      </c>
      <c r="C124" s="471">
        <v>9906</v>
      </c>
      <c r="D124" s="471">
        <v>9153</v>
      </c>
      <c r="E124" s="471"/>
      <c r="G124" s="484"/>
      <c r="H124" s="485"/>
      <c r="I124" s="485"/>
      <c r="J124" s="485"/>
      <c r="K124" s="485"/>
      <c r="L124" s="485"/>
      <c r="M124" s="738" t="s">
        <v>219</v>
      </c>
      <c r="N124" s="738"/>
      <c r="O124" s="738"/>
      <c r="P124" s="738"/>
      <c r="Q124" s="487"/>
      <c r="R124" s="488">
        <v>473</v>
      </c>
      <c r="S124" s="488">
        <v>409</v>
      </c>
      <c r="T124" s="489"/>
      <c r="U124" s="490"/>
      <c r="W124" s="424"/>
      <c r="X124" s="168"/>
      <c r="Y124" s="169" t="s">
        <v>645</v>
      </c>
      <c r="Z124" s="169" t="s">
        <v>414</v>
      </c>
      <c r="AA124" s="169" t="s">
        <v>425</v>
      </c>
      <c r="AB124" s="169" t="s">
        <v>469</v>
      </c>
      <c r="AC124" s="170" t="s">
        <v>427</v>
      </c>
      <c r="AD124" s="545">
        <v>484</v>
      </c>
      <c r="AE124" s="546">
        <v>418</v>
      </c>
    </row>
    <row r="125" spans="1:31">
      <c r="A125" s="475" t="s">
        <v>225</v>
      </c>
      <c r="B125" s="499" t="s">
        <v>427</v>
      </c>
      <c r="C125" s="471">
        <v>137</v>
      </c>
      <c r="D125" s="471">
        <v>36</v>
      </c>
      <c r="E125" s="471"/>
      <c r="G125" s="491"/>
      <c r="H125" s="492"/>
      <c r="I125" s="492"/>
      <c r="J125" s="492"/>
      <c r="K125" s="492"/>
      <c r="L125" s="492"/>
      <c r="M125" s="736" t="s">
        <v>220</v>
      </c>
      <c r="N125" s="736"/>
      <c r="O125" s="736"/>
      <c r="P125" s="736"/>
      <c r="Q125" s="494"/>
      <c r="R125" s="495">
        <v>655</v>
      </c>
      <c r="S125" s="495">
        <v>432</v>
      </c>
      <c r="T125" s="496"/>
      <c r="U125" s="497"/>
      <c r="W125" s="424"/>
      <c r="X125" s="168"/>
      <c r="Y125" s="169" t="s">
        <v>645</v>
      </c>
      <c r="Z125" s="169" t="s">
        <v>414</v>
      </c>
      <c r="AA125" s="169" t="s">
        <v>425</v>
      </c>
      <c r="AB125" s="169" t="s">
        <v>703</v>
      </c>
      <c r="AC125" s="170" t="s">
        <v>427</v>
      </c>
      <c r="AD125" s="545">
        <v>108</v>
      </c>
      <c r="AE125" s="546">
        <v>35</v>
      </c>
    </row>
    <row r="126" spans="1:31">
      <c r="A126" s="475" t="s">
        <v>226</v>
      </c>
      <c r="B126" s="499" t="s">
        <v>427</v>
      </c>
      <c r="C126" s="477">
        <v>4212</v>
      </c>
      <c r="D126" s="477">
        <v>4631</v>
      </c>
      <c r="E126" s="477"/>
      <c r="G126" s="484"/>
      <c r="H126" s="485"/>
      <c r="I126" s="492"/>
      <c r="J126" s="492"/>
      <c r="K126" s="492"/>
      <c r="L126" s="492"/>
      <c r="M126" s="736" t="s">
        <v>221</v>
      </c>
      <c r="N126" s="736"/>
      <c r="O126" s="736"/>
      <c r="P126" s="736"/>
      <c r="Q126" s="494"/>
      <c r="R126" s="495">
        <v>2297</v>
      </c>
      <c r="S126" s="495">
        <v>2399</v>
      </c>
      <c r="T126" s="496"/>
      <c r="U126" s="497"/>
      <c r="W126" s="424"/>
      <c r="X126" s="168"/>
      <c r="Y126" s="169" t="s">
        <v>645</v>
      </c>
      <c r="Z126" s="169" t="s">
        <v>414</v>
      </c>
      <c r="AA126" s="169" t="s">
        <v>425</v>
      </c>
      <c r="AB126" s="169" t="s">
        <v>704</v>
      </c>
      <c r="AC126" s="170" t="s">
        <v>427</v>
      </c>
      <c r="AD126" s="545">
        <v>144</v>
      </c>
      <c r="AE126" s="546">
        <v>206</v>
      </c>
    </row>
    <row r="127" spans="1:31">
      <c r="A127" s="475" t="s">
        <v>227</v>
      </c>
      <c r="B127" s="499" t="s">
        <v>427</v>
      </c>
      <c r="C127" s="477">
        <v>1898</v>
      </c>
      <c r="D127" s="477">
        <v>1335</v>
      </c>
      <c r="E127" s="477"/>
      <c r="G127" s="491"/>
      <c r="H127" s="492"/>
      <c r="I127" s="492"/>
      <c r="J127" s="492"/>
      <c r="K127" s="492"/>
      <c r="L127" s="492"/>
      <c r="M127" s="736" t="s">
        <v>222</v>
      </c>
      <c r="N127" s="736"/>
      <c r="O127" s="736"/>
      <c r="P127" s="736"/>
      <c r="Q127" s="494"/>
      <c r="R127" s="495">
        <v>3073</v>
      </c>
      <c r="S127" s="495">
        <v>2830</v>
      </c>
      <c r="T127" s="496"/>
      <c r="U127" s="497"/>
      <c r="W127" s="424"/>
      <c r="X127" s="168"/>
      <c r="Y127" s="169" t="s">
        <v>645</v>
      </c>
      <c r="Z127" s="169" t="s">
        <v>414</v>
      </c>
      <c r="AA127" s="169" t="s">
        <v>425</v>
      </c>
      <c r="AB127" s="169" t="s">
        <v>705</v>
      </c>
      <c r="AC127" s="170" t="s">
        <v>427</v>
      </c>
      <c r="AD127" s="545">
        <v>232</v>
      </c>
      <c r="AE127" s="546">
        <v>177</v>
      </c>
    </row>
    <row r="128" spans="1:31">
      <c r="A128" s="475" t="s">
        <v>228</v>
      </c>
      <c r="B128" s="499" t="s">
        <v>427</v>
      </c>
      <c r="C128" s="477">
        <v>766</v>
      </c>
      <c r="D128" s="477">
        <v>918</v>
      </c>
      <c r="E128" s="477"/>
      <c r="G128" s="484"/>
      <c r="H128" s="485"/>
      <c r="I128" s="492"/>
      <c r="J128" s="492"/>
      <c r="K128" s="492"/>
      <c r="L128" s="492"/>
      <c r="M128" s="736" t="s">
        <v>223</v>
      </c>
      <c r="N128" s="736"/>
      <c r="O128" s="736"/>
      <c r="P128" s="736"/>
      <c r="Q128" s="494"/>
      <c r="R128" s="495">
        <v>567</v>
      </c>
      <c r="S128" s="495">
        <v>516</v>
      </c>
      <c r="T128" s="496"/>
      <c r="U128" s="497"/>
      <c r="W128" s="424"/>
      <c r="X128" s="168"/>
      <c r="Y128" s="169" t="s">
        <v>645</v>
      </c>
      <c r="Z128" s="169" t="s">
        <v>414</v>
      </c>
      <c r="AA128" s="169" t="s">
        <v>425</v>
      </c>
      <c r="AB128" s="169" t="s">
        <v>470</v>
      </c>
      <c r="AC128" s="170" t="s">
        <v>427</v>
      </c>
      <c r="AD128" s="545">
        <v>9846</v>
      </c>
      <c r="AE128" s="546">
        <v>10811</v>
      </c>
    </row>
    <row r="129" spans="1:31" ht="13.8">
      <c r="A129" s="475" t="s">
        <v>229</v>
      </c>
      <c r="B129" s="499" t="s">
        <v>427</v>
      </c>
      <c r="C129" s="471">
        <v>94</v>
      </c>
      <c r="D129" s="471">
        <v>57</v>
      </c>
      <c r="E129" s="471"/>
      <c r="G129" s="491"/>
      <c r="H129" s="492"/>
      <c r="I129" s="485"/>
      <c r="J129" s="485"/>
      <c r="K129" s="485"/>
      <c r="L129" s="738" t="s">
        <v>224</v>
      </c>
      <c r="M129" s="738"/>
      <c r="N129" s="738"/>
      <c r="O129" s="738"/>
      <c r="P129" s="738"/>
      <c r="Q129" s="487"/>
      <c r="R129" s="488">
        <v>10607</v>
      </c>
      <c r="S129" s="488">
        <v>11372</v>
      </c>
      <c r="T129" s="489"/>
      <c r="U129" s="490"/>
      <c r="W129" s="424"/>
      <c r="X129" s="168"/>
      <c r="Y129" s="169" t="s">
        <v>645</v>
      </c>
      <c r="Z129" s="169" t="s">
        <v>414</v>
      </c>
      <c r="AA129" s="169" t="s">
        <v>425</v>
      </c>
      <c r="AB129" s="169" t="s">
        <v>471</v>
      </c>
      <c r="AC129" s="170" t="s">
        <v>427</v>
      </c>
      <c r="AD129" s="545">
        <v>39</v>
      </c>
      <c r="AE129" s="546">
        <v>102</v>
      </c>
    </row>
    <row r="130" spans="1:31" ht="13.8">
      <c r="A130" s="475" t="s">
        <v>230</v>
      </c>
      <c r="B130" s="499" t="s">
        <v>427</v>
      </c>
      <c r="C130" s="477">
        <v>676</v>
      </c>
      <c r="D130" s="477">
        <v>535</v>
      </c>
      <c r="E130" s="477"/>
      <c r="G130" s="484"/>
      <c r="H130" s="485"/>
      <c r="I130" s="485"/>
      <c r="J130" s="485"/>
      <c r="K130" s="485"/>
      <c r="L130" s="485"/>
      <c r="M130" s="738" t="s">
        <v>225</v>
      </c>
      <c r="N130" s="738"/>
      <c r="O130" s="738"/>
      <c r="P130" s="738"/>
      <c r="Q130" s="487"/>
      <c r="R130" s="488">
        <v>35</v>
      </c>
      <c r="S130" s="488">
        <v>38</v>
      </c>
      <c r="T130" s="489"/>
      <c r="U130" s="490"/>
      <c r="W130" s="424"/>
      <c r="X130" s="168"/>
      <c r="Y130" s="169" t="s">
        <v>645</v>
      </c>
      <c r="Z130" s="169" t="s">
        <v>414</v>
      </c>
      <c r="AA130" s="169" t="s">
        <v>425</v>
      </c>
      <c r="AB130" s="169" t="s">
        <v>472</v>
      </c>
      <c r="AC130" s="170" t="s">
        <v>427</v>
      </c>
      <c r="AD130" s="545">
        <v>5077</v>
      </c>
      <c r="AE130" s="546">
        <v>5381</v>
      </c>
    </row>
    <row r="131" spans="1:31">
      <c r="A131" s="475" t="s">
        <v>231</v>
      </c>
      <c r="B131" s="499" t="s">
        <v>427</v>
      </c>
      <c r="C131" s="477">
        <v>1445</v>
      </c>
      <c r="D131" s="477">
        <v>1069</v>
      </c>
      <c r="E131" s="477"/>
      <c r="G131" s="491"/>
      <c r="H131" s="492"/>
      <c r="I131" s="492"/>
      <c r="J131" s="492"/>
      <c r="K131" s="492"/>
      <c r="L131" s="492"/>
      <c r="M131" s="736" t="s">
        <v>226</v>
      </c>
      <c r="N131" s="736"/>
      <c r="O131" s="736"/>
      <c r="P131" s="736"/>
      <c r="Q131" s="494"/>
      <c r="R131" s="495">
        <v>4398</v>
      </c>
      <c r="S131" s="495">
        <v>4382</v>
      </c>
      <c r="T131" s="496"/>
      <c r="U131" s="497"/>
      <c r="W131" s="424"/>
      <c r="X131" s="168"/>
      <c r="Y131" s="169" t="s">
        <v>645</v>
      </c>
      <c r="Z131" s="169" t="s">
        <v>414</v>
      </c>
      <c r="AA131" s="169" t="s">
        <v>425</v>
      </c>
      <c r="AB131" s="169" t="s">
        <v>473</v>
      </c>
      <c r="AC131" s="170" t="s">
        <v>427</v>
      </c>
      <c r="AD131" s="545">
        <v>1478</v>
      </c>
      <c r="AE131" s="546">
        <v>1619</v>
      </c>
    </row>
    <row r="132" spans="1:31">
      <c r="A132" s="475" t="s">
        <v>232</v>
      </c>
      <c r="B132" s="499" t="s">
        <v>427</v>
      </c>
      <c r="C132" s="477">
        <v>678</v>
      </c>
      <c r="D132" s="477">
        <v>572</v>
      </c>
      <c r="E132" s="477"/>
      <c r="G132" s="484"/>
      <c r="H132" s="485"/>
      <c r="I132" s="492"/>
      <c r="J132" s="492"/>
      <c r="K132" s="492"/>
      <c r="L132" s="492"/>
      <c r="M132" s="736" t="s">
        <v>227</v>
      </c>
      <c r="N132" s="736"/>
      <c r="O132" s="736"/>
      <c r="P132" s="736"/>
      <c r="Q132" s="494"/>
      <c r="R132" s="495">
        <v>2039</v>
      </c>
      <c r="S132" s="495">
        <v>1975</v>
      </c>
      <c r="T132" s="496"/>
      <c r="U132" s="497"/>
      <c r="W132" s="424"/>
      <c r="X132" s="168"/>
      <c r="Y132" s="169" t="s">
        <v>645</v>
      </c>
      <c r="Z132" s="169" t="s">
        <v>414</v>
      </c>
      <c r="AA132" s="169" t="s">
        <v>425</v>
      </c>
      <c r="AB132" s="169" t="s">
        <v>474</v>
      </c>
      <c r="AC132" s="170" t="s">
        <v>427</v>
      </c>
      <c r="AD132" s="545">
        <v>689</v>
      </c>
      <c r="AE132" s="546">
        <v>859</v>
      </c>
    </row>
    <row r="133" spans="1:31">
      <c r="A133" s="475" t="s">
        <v>233</v>
      </c>
      <c r="B133" s="499" t="s">
        <v>427</v>
      </c>
      <c r="C133" s="471">
        <v>10780</v>
      </c>
      <c r="D133" s="471">
        <v>8606</v>
      </c>
      <c r="E133" s="471"/>
      <c r="G133" s="491"/>
      <c r="H133" s="492"/>
      <c r="I133" s="492"/>
      <c r="J133" s="492"/>
      <c r="K133" s="492"/>
      <c r="L133" s="492"/>
      <c r="M133" s="736" t="s">
        <v>228</v>
      </c>
      <c r="N133" s="736"/>
      <c r="O133" s="736"/>
      <c r="P133" s="736"/>
      <c r="Q133" s="494"/>
      <c r="R133" s="495">
        <v>748</v>
      </c>
      <c r="S133" s="495">
        <v>838</v>
      </c>
      <c r="T133" s="496"/>
      <c r="U133" s="497"/>
      <c r="W133" s="424"/>
      <c r="X133" s="168"/>
      <c r="Y133" s="169" t="s">
        <v>645</v>
      </c>
      <c r="Z133" s="169" t="s">
        <v>414</v>
      </c>
      <c r="AA133" s="169" t="s">
        <v>425</v>
      </c>
      <c r="AB133" s="169" t="s">
        <v>475</v>
      </c>
      <c r="AC133" s="170" t="s">
        <v>427</v>
      </c>
      <c r="AD133" s="545">
        <v>83</v>
      </c>
      <c r="AE133" s="546">
        <v>114</v>
      </c>
    </row>
    <row r="134" spans="1:31" ht="13.8">
      <c r="A134" s="475" t="s">
        <v>73</v>
      </c>
      <c r="B134" s="499" t="s">
        <v>427</v>
      </c>
      <c r="C134" s="471">
        <v>1955</v>
      </c>
      <c r="D134" s="471">
        <v>1576</v>
      </c>
      <c r="E134" s="471"/>
      <c r="G134" s="484"/>
      <c r="H134" s="485"/>
      <c r="I134" s="485"/>
      <c r="J134" s="485"/>
      <c r="K134" s="485"/>
      <c r="L134" s="485"/>
      <c r="M134" s="738" t="s">
        <v>229</v>
      </c>
      <c r="N134" s="738"/>
      <c r="O134" s="738"/>
      <c r="P134" s="738"/>
      <c r="Q134" s="487"/>
      <c r="R134" s="488">
        <v>64</v>
      </c>
      <c r="S134" s="488">
        <v>45</v>
      </c>
      <c r="T134" s="489"/>
      <c r="U134" s="490"/>
      <c r="W134" s="424"/>
      <c r="X134" s="168"/>
      <c r="Y134" s="169" t="s">
        <v>645</v>
      </c>
      <c r="Z134" s="169" t="s">
        <v>414</v>
      </c>
      <c r="AA134" s="169" t="s">
        <v>425</v>
      </c>
      <c r="AB134" s="169" t="s">
        <v>476</v>
      </c>
      <c r="AC134" s="170" t="s">
        <v>427</v>
      </c>
      <c r="AD134" s="545">
        <v>662</v>
      </c>
      <c r="AE134" s="546">
        <v>670</v>
      </c>
    </row>
    <row r="135" spans="1:31">
      <c r="A135" s="475" t="s">
        <v>234</v>
      </c>
      <c r="B135" s="499" t="s">
        <v>427</v>
      </c>
      <c r="C135" s="477">
        <v>712</v>
      </c>
      <c r="D135" s="477">
        <v>708</v>
      </c>
      <c r="E135" s="477"/>
      <c r="G135" s="491"/>
      <c r="H135" s="492"/>
      <c r="I135" s="492"/>
      <c r="J135" s="492"/>
      <c r="K135" s="492"/>
      <c r="L135" s="492"/>
      <c r="M135" s="736" t="s">
        <v>230</v>
      </c>
      <c r="N135" s="736"/>
      <c r="O135" s="736"/>
      <c r="P135" s="736"/>
      <c r="Q135" s="494"/>
      <c r="R135" s="495">
        <v>723</v>
      </c>
      <c r="S135" s="495">
        <v>687</v>
      </c>
      <c r="T135" s="496"/>
      <c r="U135" s="497"/>
      <c r="W135" s="424"/>
      <c r="X135" s="168"/>
      <c r="Y135" s="169" t="s">
        <v>645</v>
      </c>
      <c r="Z135" s="169" t="s">
        <v>414</v>
      </c>
      <c r="AA135" s="169" t="s">
        <v>425</v>
      </c>
      <c r="AB135" s="169" t="s">
        <v>477</v>
      </c>
      <c r="AC135" s="170" t="s">
        <v>427</v>
      </c>
      <c r="AD135" s="545">
        <v>1355</v>
      </c>
      <c r="AE135" s="546">
        <v>1329</v>
      </c>
    </row>
    <row r="136" spans="1:31">
      <c r="A136" s="475" t="s">
        <v>235</v>
      </c>
      <c r="B136" s="499" t="s">
        <v>427</v>
      </c>
      <c r="C136" s="477">
        <v>2860</v>
      </c>
      <c r="D136" s="477">
        <v>1982</v>
      </c>
      <c r="E136" s="477"/>
      <c r="G136" s="484"/>
      <c r="H136" s="485"/>
      <c r="I136" s="492"/>
      <c r="J136" s="492"/>
      <c r="K136" s="492"/>
      <c r="L136" s="492"/>
      <c r="M136" s="736" t="s">
        <v>231</v>
      </c>
      <c r="N136" s="736"/>
      <c r="O136" s="736"/>
      <c r="P136" s="736"/>
      <c r="Q136" s="494"/>
      <c r="R136" s="495">
        <v>1850</v>
      </c>
      <c r="S136" s="495">
        <v>2499</v>
      </c>
      <c r="T136" s="496"/>
      <c r="U136" s="497"/>
      <c r="W136" s="424"/>
      <c r="X136" s="168"/>
      <c r="Y136" s="169" t="s">
        <v>645</v>
      </c>
      <c r="Z136" s="169" t="s">
        <v>414</v>
      </c>
      <c r="AA136" s="169" t="s">
        <v>425</v>
      </c>
      <c r="AB136" s="169" t="s">
        <v>478</v>
      </c>
      <c r="AC136" s="170" t="s">
        <v>427</v>
      </c>
      <c r="AD136" s="545">
        <v>465</v>
      </c>
      <c r="AE136" s="546">
        <v>736</v>
      </c>
    </row>
    <row r="137" spans="1:31">
      <c r="A137" s="475" t="s">
        <v>236</v>
      </c>
      <c r="B137" s="499" t="s">
        <v>427</v>
      </c>
      <c r="C137" s="477">
        <v>5254</v>
      </c>
      <c r="D137" s="477">
        <v>4339</v>
      </c>
      <c r="E137" s="477"/>
      <c r="G137" s="491"/>
      <c r="H137" s="492"/>
      <c r="I137" s="492"/>
      <c r="J137" s="492"/>
      <c r="K137" s="492"/>
      <c r="L137" s="492"/>
      <c r="M137" s="736" t="s">
        <v>232</v>
      </c>
      <c r="N137" s="736"/>
      <c r="O137" s="736"/>
      <c r="P137" s="736"/>
      <c r="Q137" s="494"/>
      <c r="R137" s="495">
        <v>751</v>
      </c>
      <c r="S137" s="495">
        <v>909</v>
      </c>
      <c r="T137" s="496"/>
      <c r="U137" s="497"/>
      <c r="W137" s="424"/>
      <c r="X137" s="168"/>
      <c r="Y137" s="169" t="s">
        <v>645</v>
      </c>
      <c r="Z137" s="169" t="s">
        <v>414</v>
      </c>
      <c r="AA137" s="169" t="s">
        <v>425</v>
      </c>
      <c r="AB137" s="169" t="s">
        <v>706</v>
      </c>
      <c r="AC137" s="170" t="s">
        <v>427</v>
      </c>
      <c r="AD137" s="545">
        <v>304</v>
      </c>
      <c r="AE137" s="546">
        <v>349</v>
      </c>
    </row>
    <row r="138" spans="1:31" ht="13.8">
      <c r="A138" s="475" t="s">
        <v>237</v>
      </c>
      <c r="B138" s="499" t="s">
        <v>427</v>
      </c>
      <c r="C138" s="471">
        <v>38673</v>
      </c>
      <c r="D138" s="471">
        <v>30060</v>
      </c>
      <c r="E138" s="471"/>
      <c r="G138" s="484"/>
      <c r="H138" s="485"/>
      <c r="I138" s="485"/>
      <c r="J138" s="485"/>
      <c r="K138" s="485"/>
      <c r="L138" s="738" t="s">
        <v>233</v>
      </c>
      <c r="M138" s="738"/>
      <c r="N138" s="738"/>
      <c r="O138" s="738"/>
      <c r="P138" s="738"/>
      <c r="Q138" s="487"/>
      <c r="R138" s="488">
        <v>12548</v>
      </c>
      <c r="S138" s="488">
        <v>11669</v>
      </c>
      <c r="T138" s="489"/>
      <c r="U138" s="490"/>
      <c r="W138" s="424"/>
      <c r="X138" s="168"/>
      <c r="Y138" s="169" t="s">
        <v>645</v>
      </c>
      <c r="Z138" s="169" t="s">
        <v>414</v>
      </c>
      <c r="AA138" s="169" t="s">
        <v>425</v>
      </c>
      <c r="AB138" s="169" t="s">
        <v>707</v>
      </c>
      <c r="AC138" s="170" t="s">
        <v>427</v>
      </c>
      <c r="AD138" s="545">
        <v>87</v>
      </c>
      <c r="AE138" s="546">
        <v>204</v>
      </c>
    </row>
    <row r="139" spans="1:31" ht="13.8">
      <c r="A139" s="475" t="s">
        <v>238</v>
      </c>
      <c r="B139" s="499" t="s">
        <v>427</v>
      </c>
      <c r="C139" s="471">
        <v>5694</v>
      </c>
      <c r="D139" s="471">
        <v>4711</v>
      </c>
      <c r="E139" s="471"/>
      <c r="G139" s="484"/>
      <c r="H139" s="485"/>
      <c r="I139" s="485"/>
      <c r="J139" s="485"/>
      <c r="K139" s="485"/>
      <c r="L139" s="485"/>
      <c r="M139" s="738" t="s">
        <v>73</v>
      </c>
      <c r="N139" s="738"/>
      <c r="O139" s="738"/>
      <c r="P139" s="738"/>
      <c r="Q139" s="487"/>
      <c r="R139" s="488">
        <v>2209</v>
      </c>
      <c r="S139" s="488">
        <v>2104</v>
      </c>
      <c r="T139" s="489"/>
      <c r="U139" s="490"/>
      <c r="W139" s="424"/>
      <c r="X139" s="168"/>
      <c r="Y139" s="169" t="s">
        <v>645</v>
      </c>
      <c r="Z139" s="169" t="s">
        <v>414</v>
      </c>
      <c r="AA139" s="169" t="s">
        <v>425</v>
      </c>
      <c r="AB139" s="169" t="s">
        <v>708</v>
      </c>
      <c r="AC139" s="170" t="s">
        <v>427</v>
      </c>
      <c r="AD139" s="545">
        <v>57</v>
      </c>
      <c r="AE139" s="546">
        <v>164</v>
      </c>
    </row>
    <row r="140" spans="1:31">
      <c r="A140" s="475" t="s">
        <v>239</v>
      </c>
      <c r="B140" s="499" t="s">
        <v>427</v>
      </c>
      <c r="C140" s="477">
        <v>19742</v>
      </c>
      <c r="D140" s="477">
        <v>11699</v>
      </c>
      <c r="E140" s="477"/>
      <c r="G140" s="484"/>
      <c r="H140" s="485"/>
      <c r="I140" s="492"/>
      <c r="J140" s="492"/>
      <c r="K140" s="492"/>
      <c r="L140" s="492"/>
      <c r="M140" s="736" t="s">
        <v>234</v>
      </c>
      <c r="N140" s="736"/>
      <c r="O140" s="736"/>
      <c r="P140" s="736"/>
      <c r="Q140" s="494"/>
      <c r="R140" s="495">
        <v>654</v>
      </c>
      <c r="S140" s="495">
        <v>1064</v>
      </c>
      <c r="T140" s="496"/>
      <c r="U140" s="497"/>
      <c r="W140" s="424"/>
      <c r="X140" s="168"/>
      <c r="Y140" s="169" t="s">
        <v>645</v>
      </c>
      <c r="Z140" s="169" t="s">
        <v>414</v>
      </c>
      <c r="AA140" s="169" t="s">
        <v>425</v>
      </c>
      <c r="AB140" s="169" t="s">
        <v>709</v>
      </c>
      <c r="AC140" s="170" t="s">
        <v>427</v>
      </c>
      <c r="AD140" s="545">
        <v>17</v>
      </c>
      <c r="AE140" s="546">
        <v>20</v>
      </c>
    </row>
    <row r="141" spans="1:31">
      <c r="A141" s="475" t="s">
        <v>240</v>
      </c>
      <c r="B141" s="499" t="s">
        <v>427</v>
      </c>
      <c r="C141" s="477">
        <v>5846</v>
      </c>
      <c r="D141" s="477">
        <v>826</v>
      </c>
      <c r="E141" s="477"/>
      <c r="G141" s="484"/>
      <c r="H141" s="485"/>
      <c r="I141" s="492"/>
      <c r="J141" s="492"/>
      <c r="K141" s="492"/>
      <c r="L141" s="492"/>
      <c r="M141" s="736" t="s">
        <v>235</v>
      </c>
      <c r="N141" s="736"/>
      <c r="O141" s="736"/>
      <c r="P141" s="736"/>
      <c r="Q141" s="494"/>
      <c r="R141" s="495">
        <v>2351</v>
      </c>
      <c r="S141" s="495">
        <v>2523</v>
      </c>
      <c r="T141" s="496"/>
      <c r="U141" s="497"/>
      <c r="W141" s="424"/>
      <c r="X141" s="168"/>
      <c r="Y141" s="169" t="s">
        <v>645</v>
      </c>
      <c r="Z141" s="169" t="s">
        <v>414</v>
      </c>
      <c r="AA141" s="169" t="s">
        <v>425</v>
      </c>
      <c r="AB141" s="169" t="s">
        <v>479</v>
      </c>
      <c r="AC141" s="170" t="s">
        <v>427</v>
      </c>
      <c r="AD141" s="545">
        <v>11848</v>
      </c>
      <c r="AE141" s="546">
        <v>10967</v>
      </c>
    </row>
    <row r="142" spans="1:31">
      <c r="A142" s="475" t="s">
        <v>241</v>
      </c>
      <c r="B142" s="499" t="s">
        <v>427</v>
      </c>
      <c r="C142" s="477">
        <v>279</v>
      </c>
      <c r="D142" s="477">
        <v>371</v>
      </c>
      <c r="E142" s="477"/>
      <c r="G142" s="484"/>
      <c r="H142" s="485"/>
      <c r="I142" s="492"/>
      <c r="J142" s="492"/>
      <c r="K142" s="492"/>
      <c r="L142" s="492"/>
      <c r="M142" s="736" t="s">
        <v>236</v>
      </c>
      <c r="N142" s="736"/>
      <c r="O142" s="736"/>
      <c r="P142" s="736"/>
      <c r="Q142" s="494"/>
      <c r="R142" s="495">
        <v>7334</v>
      </c>
      <c r="S142" s="495">
        <v>5978</v>
      </c>
      <c r="T142" s="496"/>
      <c r="U142" s="497"/>
      <c r="W142" s="424"/>
      <c r="X142" s="168"/>
      <c r="Y142" s="169" t="s">
        <v>645</v>
      </c>
      <c r="Z142" s="169" t="s">
        <v>414</v>
      </c>
      <c r="AA142" s="169" t="s">
        <v>425</v>
      </c>
      <c r="AB142" s="169" t="s">
        <v>480</v>
      </c>
      <c r="AC142" s="170" t="s">
        <v>427</v>
      </c>
      <c r="AD142" s="545">
        <v>2047</v>
      </c>
      <c r="AE142" s="546">
        <v>2022</v>
      </c>
    </row>
    <row r="143" spans="1:31" ht="13.8">
      <c r="A143" s="475" t="s">
        <v>242</v>
      </c>
      <c r="B143" s="499" t="s">
        <v>427</v>
      </c>
      <c r="C143" s="477">
        <v>13618</v>
      </c>
      <c r="D143" s="477">
        <v>10502</v>
      </c>
      <c r="E143" s="477"/>
      <c r="G143" s="484"/>
      <c r="H143" s="485"/>
      <c r="I143" s="485"/>
      <c r="J143" s="485"/>
      <c r="K143" s="485"/>
      <c r="L143" s="738" t="s">
        <v>237</v>
      </c>
      <c r="M143" s="738"/>
      <c r="N143" s="738"/>
      <c r="O143" s="738"/>
      <c r="P143" s="738"/>
      <c r="Q143" s="487"/>
      <c r="R143" s="488">
        <v>39053</v>
      </c>
      <c r="S143" s="488">
        <v>48282</v>
      </c>
      <c r="T143" s="489"/>
      <c r="U143" s="490"/>
      <c r="W143" s="424"/>
      <c r="X143" s="168"/>
      <c r="Y143" s="169" t="s">
        <v>645</v>
      </c>
      <c r="Z143" s="169" t="s">
        <v>414</v>
      </c>
      <c r="AA143" s="169" t="s">
        <v>425</v>
      </c>
      <c r="AB143" s="169" t="s">
        <v>710</v>
      </c>
      <c r="AC143" s="170" t="s">
        <v>427</v>
      </c>
      <c r="AD143" s="545">
        <v>202</v>
      </c>
      <c r="AE143" s="546">
        <v>202</v>
      </c>
    </row>
    <row r="144" spans="1:31" ht="13.8">
      <c r="A144" s="475" t="s">
        <v>243</v>
      </c>
      <c r="B144" s="499" t="s">
        <v>427</v>
      </c>
      <c r="C144" s="471">
        <v>13236</v>
      </c>
      <c r="D144" s="471">
        <v>13651</v>
      </c>
      <c r="E144" s="471"/>
      <c r="G144" s="484"/>
      <c r="H144" s="485"/>
      <c r="I144" s="485"/>
      <c r="J144" s="485"/>
      <c r="K144" s="485"/>
      <c r="L144" s="485"/>
      <c r="M144" s="738" t="s">
        <v>238</v>
      </c>
      <c r="N144" s="738"/>
      <c r="O144" s="738"/>
      <c r="P144" s="738"/>
      <c r="Q144" s="487"/>
      <c r="R144" s="488">
        <v>8863</v>
      </c>
      <c r="S144" s="488">
        <v>13036</v>
      </c>
      <c r="T144" s="489"/>
      <c r="U144" s="490"/>
      <c r="W144" s="424"/>
      <c r="X144" s="168"/>
      <c r="Y144" s="169" t="s">
        <v>645</v>
      </c>
      <c r="Z144" s="169" t="s">
        <v>414</v>
      </c>
      <c r="AA144" s="169" t="s">
        <v>425</v>
      </c>
      <c r="AB144" s="169" t="s">
        <v>711</v>
      </c>
      <c r="AC144" s="170" t="s">
        <v>427</v>
      </c>
      <c r="AD144" s="545">
        <v>71</v>
      </c>
      <c r="AE144" s="546">
        <v>78</v>
      </c>
    </row>
    <row r="145" spans="1:31">
      <c r="A145" s="475" t="s">
        <v>74</v>
      </c>
      <c r="B145" s="499" t="s">
        <v>427</v>
      </c>
      <c r="C145" s="471">
        <v>14009</v>
      </c>
      <c r="D145" s="471">
        <v>12724</v>
      </c>
      <c r="E145" s="471"/>
      <c r="G145" s="484"/>
      <c r="H145" s="485"/>
      <c r="I145" s="492"/>
      <c r="J145" s="492"/>
      <c r="K145" s="492"/>
      <c r="L145" s="492"/>
      <c r="M145" s="736" t="s">
        <v>239</v>
      </c>
      <c r="N145" s="736"/>
      <c r="O145" s="736"/>
      <c r="P145" s="736"/>
      <c r="Q145" s="494"/>
      <c r="R145" s="495">
        <v>19853</v>
      </c>
      <c r="S145" s="495">
        <v>26328</v>
      </c>
      <c r="T145" s="496"/>
      <c r="U145" s="497"/>
      <c r="W145" s="424"/>
      <c r="X145" s="168"/>
      <c r="Y145" s="169" t="s">
        <v>645</v>
      </c>
      <c r="Z145" s="169" t="s">
        <v>414</v>
      </c>
      <c r="AA145" s="169" t="s">
        <v>425</v>
      </c>
      <c r="AB145" s="169" t="s">
        <v>712</v>
      </c>
      <c r="AC145" s="170" t="s">
        <v>427</v>
      </c>
      <c r="AD145" s="545">
        <v>168</v>
      </c>
      <c r="AE145" s="546">
        <v>199</v>
      </c>
    </row>
    <row r="146" spans="1:31">
      <c r="A146" s="475" t="s">
        <v>244</v>
      </c>
      <c r="B146" s="499" t="s">
        <v>427</v>
      </c>
      <c r="C146" s="471">
        <v>26428</v>
      </c>
      <c r="D146" s="471">
        <v>21903</v>
      </c>
      <c r="E146" s="471"/>
      <c r="G146" s="484"/>
      <c r="H146" s="485"/>
      <c r="I146" s="492"/>
      <c r="J146" s="492"/>
      <c r="K146" s="492"/>
      <c r="L146" s="492"/>
      <c r="M146" s="492"/>
      <c r="N146" s="736" t="s">
        <v>240</v>
      </c>
      <c r="O146" s="736"/>
      <c r="P146" s="736"/>
      <c r="Q146" s="494"/>
      <c r="R146" s="495">
        <v>5013</v>
      </c>
      <c r="S146" s="495">
        <v>7081</v>
      </c>
      <c r="T146" s="496"/>
      <c r="U146" s="497"/>
      <c r="W146" s="424"/>
      <c r="X146" s="168"/>
      <c r="Y146" s="169" t="s">
        <v>645</v>
      </c>
      <c r="Z146" s="169" t="s">
        <v>414</v>
      </c>
      <c r="AA146" s="169" t="s">
        <v>425</v>
      </c>
      <c r="AB146" s="169" t="s">
        <v>713</v>
      </c>
      <c r="AC146" s="170" t="s">
        <v>427</v>
      </c>
      <c r="AD146" s="545">
        <v>63</v>
      </c>
      <c r="AE146" s="546">
        <v>63</v>
      </c>
    </row>
    <row r="147" spans="1:31">
      <c r="A147" s="475" t="s">
        <v>245</v>
      </c>
      <c r="B147" s="499" t="s">
        <v>427</v>
      </c>
      <c r="C147" s="471">
        <v>3522</v>
      </c>
      <c r="D147" s="471">
        <v>2358</v>
      </c>
      <c r="E147" s="471"/>
      <c r="G147" s="484"/>
      <c r="H147" s="485"/>
      <c r="I147" s="492"/>
      <c r="J147" s="492"/>
      <c r="K147" s="492"/>
      <c r="L147" s="492"/>
      <c r="M147" s="492"/>
      <c r="N147" s="736" t="s">
        <v>241</v>
      </c>
      <c r="O147" s="736"/>
      <c r="P147" s="736"/>
      <c r="Q147" s="494"/>
      <c r="R147" s="495">
        <v>303</v>
      </c>
      <c r="S147" s="495">
        <v>318</v>
      </c>
      <c r="T147" s="496"/>
      <c r="U147" s="497"/>
      <c r="W147" s="424"/>
      <c r="X147" s="168"/>
      <c r="Y147" s="169" t="s">
        <v>645</v>
      </c>
      <c r="Z147" s="169" t="s">
        <v>414</v>
      </c>
      <c r="AA147" s="169" t="s">
        <v>425</v>
      </c>
      <c r="AB147" s="169" t="s">
        <v>714</v>
      </c>
      <c r="AC147" s="170" t="s">
        <v>427</v>
      </c>
      <c r="AD147" s="545">
        <v>182</v>
      </c>
      <c r="AE147" s="546">
        <v>225</v>
      </c>
    </row>
    <row r="148" spans="1:31">
      <c r="A148" s="475" t="s">
        <v>246</v>
      </c>
      <c r="B148" s="499" t="s">
        <v>427</v>
      </c>
      <c r="C148" s="477">
        <v>6748</v>
      </c>
      <c r="D148" s="477">
        <v>5263</v>
      </c>
      <c r="E148" s="477"/>
      <c r="G148" s="484"/>
      <c r="H148" s="485"/>
      <c r="I148" s="492"/>
      <c r="J148" s="492"/>
      <c r="K148" s="492"/>
      <c r="L148" s="492"/>
      <c r="M148" s="492"/>
      <c r="N148" s="736" t="s">
        <v>242</v>
      </c>
      <c r="O148" s="736"/>
      <c r="P148" s="736"/>
      <c r="Q148" s="494"/>
      <c r="R148" s="495">
        <v>14537</v>
      </c>
      <c r="S148" s="495">
        <v>18929</v>
      </c>
      <c r="T148" s="496"/>
      <c r="U148" s="497"/>
      <c r="W148" s="424"/>
      <c r="X148" s="168"/>
      <c r="Y148" s="169" t="s">
        <v>645</v>
      </c>
      <c r="Z148" s="169" t="s">
        <v>414</v>
      </c>
      <c r="AA148" s="169" t="s">
        <v>425</v>
      </c>
      <c r="AB148" s="169" t="s">
        <v>715</v>
      </c>
      <c r="AC148" s="170" t="s">
        <v>427</v>
      </c>
      <c r="AD148" s="545">
        <v>1360</v>
      </c>
      <c r="AE148" s="546">
        <v>1254</v>
      </c>
    </row>
    <row r="149" spans="1:31" ht="13.8">
      <c r="A149" s="475" t="s">
        <v>247</v>
      </c>
      <c r="B149" s="499" t="s">
        <v>427</v>
      </c>
      <c r="C149" s="477">
        <v>2800</v>
      </c>
      <c r="D149" s="477">
        <v>2342</v>
      </c>
      <c r="E149" s="477"/>
      <c r="G149" s="484"/>
      <c r="H149" s="485"/>
      <c r="I149" s="485"/>
      <c r="J149" s="485"/>
      <c r="K149" s="485"/>
      <c r="L149" s="485"/>
      <c r="M149" s="738" t="s">
        <v>243</v>
      </c>
      <c r="N149" s="738"/>
      <c r="O149" s="738"/>
      <c r="P149" s="738"/>
      <c r="Q149" s="487"/>
      <c r="R149" s="488">
        <v>10336</v>
      </c>
      <c r="S149" s="488">
        <v>8918</v>
      </c>
      <c r="T149" s="489"/>
      <c r="U149" s="490"/>
      <c r="W149" s="424"/>
      <c r="X149" s="168"/>
      <c r="Y149" s="169" t="s">
        <v>645</v>
      </c>
      <c r="Z149" s="169" t="s">
        <v>414</v>
      </c>
      <c r="AA149" s="169" t="s">
        <v>425</v>
      </c>
      <c r="AB149" s="169" t="s">
        <v>481</v>
      </c>
      <c r="AC149" s="170" t="s">
        <v>427</v>
      </c>
      <c r="AD149" s="545">
        <v>667</v>
      </c>
      <c r="AE149" s="546">
        <v>713</v>
      </c>
    </row>
    <row r="150" spans="1:31" ht="13.8">
      <c r="A150" s="475" t="s">
        <v>248</v>
      </c>
      <c r="B150" s="499" t="s">
        <v>427</v>
      </c>
      <c r="C150" s="471">
        <v>13358</v>
      </c>
      <c r="D150" s="471">
        <v>11940</v>
      </c>
      <c r="E150" s="471"/>
      <c r="G150" s="484"/>
      <c r="H150" s="485"/>
      <c r="I150" s="485"/>
      <c r="J150" s="485"/>
      <c r="K150" s="485"/>
      <c r="L150" s="738" t="s">
        <v>74</v>
      </c>
      <c r="M150" s="738"/>
      <c r="N150" s="738"/>
      <c r="O150" s="738"/>
      <c r="P150" s="738"/>
      <c r="Q150" s="487"/>
      <c r="R150" s="488">
        <v>14653</v>
      </c>
      <c r="S150" s="488">
        <v>17008</v>
      </c>
      <c r="T150" s="489"/>
      <c r="U150" s="490"/>
      <c r="W150" s="424"/>
      <c r="X150" s="168"/>
      <c r="Y150" s="169" t="s">
        <v>645</v>
      </c>
      <c r="Z150" s="169" t="s">
        <v>414</v>
      </c>
      <c r="AA150" s="169" t="s">
        <v>425</v>
      </c>
      <c r="AB150" s="169" t="s">
        <v>482</v>
      </c>
      <c r="AC150" s="170" t="s">
        <v>427</v>
      </c>
      <c r="AD150" s="545">
        <v>1998</v>
      </c>
      <c r="AE150" s="546">
        <v>1840</v>
      </c>
    </row>
    <row r="151" spans="1:31" ht="13.8">
      <c r="A151" s="475" t="s">
        <v>249</v>
      </c>
      <c r="B151" s="499" t="s">
        <v>427</v>
      </c>
      <c r="C151" s="477">
        <v>1190</v>
      </c>
      <c r="D151" s="477">
        <v>737</v>
      </c>
      <c r="E151" s="477"/>
      <c r="G151" s="484"/>
      <c r="H151" s="485"/>
      <c r="I151" s="485"/>
      <c r="J151" s="485"/>
      <c r="K151" s="485"/>
      <c r="L151" s="738" t="s">
        <v>244</v>
      </c>
      <c r="M151" s="738"/>
      <c r="N151" s="738"/>
      <c r="O151" s="738"/>
      <c r="P151" s="738"/>
      <c r="Q151" s="487"/>
      <c r="R151" s="488">
        <v>33912</v>
      </c>
      <c r="S151" s="488">
        <v>35778</v>
      </c>
      <c r="T151" s="489"/>
      <c r="U151" s="490"/>
      <c r="W151" s="424"/>
      <c r="X151" s="168"/>
      <c r="Y151" s="169" t="s">
        <v>645</v>
      </c>
      <c r="Z151" s="169" t="s">
        <v>414</v>
      </c>
      <c r="AA151" s="169" t="s">
        <v>425</v>
      </c>
      <c r="AB151" s="169" t="s">
        <v>716</v>
      </c>
      <c r="AC151" s="170" t="s">
        <v>427</v>
      </c>
      <c r="AD151" s="545">
        <v>258</v>
      </c>
      <c r="AE151" s="546">
        <v>285</v>
      </c>
    </row>
    <row r="152" spans="1:31" ht="13.8">
      <c r="A152" s="475" t="s">
        <v>250</v>
      </c>
      <c r="B152" s="499" t="s">
        <v>427</v>
      </c>
      <c r="C152" s="477">
        <v>1070</v>
      </c>
      <c r="D152" s="477">
        <v>534</v>
      </c>
      <c r="E152" s="477"/>
      <c r="G152" s="484"/>
      <c r="H152" s="485"/>
      <c r="I152" s="485"/>
      <c r="J152" s="485"/>
      <c r="K152" s="485"/>
      <c r="L152" s="485"/>
      <c r="M152" s="738" t="s">
        <v>245</v>
      </c>
      <c r="N152" s="738"/>
      <c r="O152" s="738"/>
      <c r="P152" s="738"/>
      <c r="Q152" s="487"/>
      <c r="R152" s="488">
        <v>3324</v>
      </c>
      <c r="S152" s="488">
        <v>1405</v>
      </c>
      <c r="T152" s="489"/>
      <c r="U152" s="490"/>
      <c r="W152" s="424"/>
      <c r="X152" s="168"/>
      <c r="Y152" s="169" t="s">
        <v>645</v>
      </c>
      <c r="Z152" s="169" t="s">
        <v>414</v>
      </c>
      <c r="AA152" s="169" t="s">
        <v>425</v>
      </c>
      <c r="AB152" s="169" t="s">
        <v>717</v>
      </c>
      <c r="AC152" s="170" t="s">
        <v>427</v>
      </c>
      <c r="AD152" s="545">
        <v>135</v>
      </c>
      <c r="AE152" s="546">
        <v>159</v>
      </c>
    </row>
    <row r="153" spans="1:31">
      <c r="A153" s="475" t="s">
        <v>251</v>
      </c>
      <c r="B153" s="499" t="s">
        <v>427</v>
      </c>
      <c r="C153" s="477">
        <v>2417</v>
      </c>
      <c r="D153" s="477">
        <v>1426</v>
      </c>
      <c r="E153" s="477"/>
      <c r="G153" s="484"/>
      <c r="H153" s="485"/>
      <c r="I153" s="492"/>
      <c r="J153" s="492"/>
      <c r="K153" s="492"/>
      <c r="L153" s="492"/>
      <c r="M153" s="736" t="s">
        <v>246</v>
      </c>
      <c r="N153" s="736"/>
      <c r="O153" s="736"/>
      <c r="P153" s="736"/>
      <c r="Q153" s="494"/>
      <c r="R153" s="495">
        <v>8434</v>
      </c>
      <c r="S153" s="495">
        <v>10836</v>
      </c>
      <c r="T153" s="496"/>
      <c r="U153" s="497"/>
      <c r="W153" s="424"/>
      <c r="X153" s="168"/>
      <c r="Y153" s="169" t="s">
        <v>645</v>
      </c>
      <c r="Z153" s="169" t="s">
        <v>414</v>
      </c>
      <c r="AA153" s="169" t="s">
        <v>425</v>
      </c>
      <c r="AB153" s="169" t="s">
        <v>718</v>
      </c>
      <c r="AC153" s="170" t="s">
        <v>427</v>
      </c>
      <c r="AD153" s="545">
        <v>609</v>
      </c>
      <c r="AE153" s="546">
        <v>668</v>
      </c>
    </row>
    <row r="154" spans="1:31">
      <c r="A154" s="475" t="s">
        <v>252</v>
      </c>
      <c r="B154" s="499" t="s">
        <v>427</v>
      </c>
      <c r="C154" s="477">
        <v>8680</v>
      </c>
      <c r="D154" s="477">
        <v>9243</v>
      </c>
      <c r="E154" s="477"/>
      <c r="G154" s="484"/>
      <c r="H154" s="485"/>
      <c r="I154" s="492"/>
      <c r="J154" s="492"/>
      <c r="K154" s="492"/>
      <c r="L154" s="492"/>
      <c r="M154" s="736" t="s">
        <v>247</v>
      </c>
      <c r="N154" s="736"/>
      <c r="O154" s="736"/>
      <c r="P154" s="736"/>
      <c r="Q154" s="494"/>
      <c r="R154" s="495">
        <v>2160</v>
      </c>
      <c r="S154" s="495">
        <v>2937</v>
      </c>
      <c r="T154" s="496"/>
      <c r="U154" s="497"/>
      <c r="W154" s="424"/>
      <c r="X154" s="168"/>
      <c r="Y154" s="169" t="s">
        <v>645</v>
      </c>
      <c r="Z154" s="169" t="s">
        <v>414</v>
      </c>
      <c r="AA154" s="169" t="s">
        <v>425</v>
      </c>
      <c r="AB154" s="169" t="s">
        <v>719</v>
      </c>
      <c r="AC154" s="170" t="s">
        <v>427</v>
      </c>
      <c r="AD154" s="545">
        <v>387</v>
      </c>
      <c r="AE154" s="546">
        <v>277</v>
      </c>
    </row>
    <row r="155" spans="1:31" ht="13.8">
      <c r="A155" s="475" t="s">
        <v>1227</v>
      </c>
      <c r="B155" s="499" t="s">
        <v>427</v>
      </c>
      <c r="C155" s="471">
        <v>47802</v>
      </c>
      <c r="D155" s="471">
        <v>40452</v>
      </c>
      <c r="E155" s="471"/>
      <c r="G155" s="484"/>
      <c r="H155" s="485"/>
      <c r="I155" s="485"/>
      <c r="J155" s="485"/>
      <c r="K155" s="485"/>
      <c r="L155" s="485"/>
      <c r="M155" s="738" t="s">
        <v>248</v>
      </c>
      <c r="N155" s="738"/>
      <c r="O155" s="738"/>
      <c r="P155" s="738"/>
      <c r="Q155" s="487"/>
      <c r="R155" s="488">
        <v>19993</v>
      </c>
      <c r="S155" s="488">
        <v>20600</v>
      </c>
      <c r="T155" s="489"/>
      <c r="U155" s="490"/>
      <c r="W155" s="424"/>
      <c r="X155" s="168"/>
      <c r="Y155" s="169" t="s">
        <v>645</v>
      </c>
      <c r="Z155" s="169" t="s">
        <v>414</v>
      </c>
      <c r="AA155" s="169" t="s">
        <v>425</v>
      </c>
      <c r="AB155" s="169" t="s">
        <v>720</v>
      </c>
      <c r="AC155" s="170" t="s">
        <v>427</v>
      </c>
      <c r="AD155" s="545">
        <v>407</v>
      </c>
      <c r="AE155" s="546">
        <v>191</v>
      </c>
    </row>
    <row r="156" spans="1:31">
      <c r="A156" s="475" t="s">
        <v>254</v>
      </c>
      <c r="B156" s="499" t="s">
        <v>427</v>
      </c>
      <c r="C156" s="471">
        <v>21817</v>
      </c>
      <c r="D156" s="471">
        <v>18196</v>
      </c>
      <c r="E156" s="471"/>
      <c r="G156" s="484"/>
      <c r="H156" s="485"/>
      <c r="I156" s="492"/>
      <c r="J156" s="492"/>
      <c r="K156" s="492"/>
      <c r="L156" s="492"/>
      <c r="M156" s="492"/>
      <c r="N156" s="736" t="s">
        <v>249</v>
      </c>
      <c r="O156" s="736"/>
      <c r="P156" s="736"/>
      <c r="Q156" s="494"/>
      <c r="R156" s="495">
        <v>2858</v>
      </c>
      <c r="S156" s="495">
        <v>2706</v>
      </c>
      <c r="T156" s="496"/>
      <c r="U156" s="497"/>
      <c r="W156" s="424"/>
      <c r="X156" s="168"/>
      <c r="Y156" s="169" t="s">
        <v>645</v>
      </c>
      <c r="Z156" s="169" t="s">
        <v>414</v>
      </c>
      <c r="AA156" s="169" t="s">
        <v>425</v>
      </c>
      <c r="AB156" s="169" t="s">
        <v>721</v>
      </c>
      <c r="AC156" s="170" t="s">
        <v>427</v>
      </c>
      <c r="AD156" s="545">
        <v>202</v>
      </c>
      <c r="AE156" s="546">
        <v>261</v>
      </c>
    </row>
    <row r="157" spans="1:31">
      <c r="A157" s="475" t="s">
        <v>255</v>
      </c>
      <c r="B157" s="499" t="s">
        <v>427</v>
      </c>
      <c r="C157" s="477">
        <v>3034</v>
      </c>
      <c r="D157" s="477">
        <v>2222</v>
      </c>
      <c r="E157" s="477"/>
      <c r="G157" s="484"/>
      <c r="H157" s="485"/>
      <c r="I157" s="492"/>
      <c r="J157" s="492"/>
      <c r="K157" s="492"/>
      <c r="L157" s="492"/>
      <c r="M157" s="492"/>
      <c r="N157" s="736" t="s">
        <v>250</v>
      </c>
      <c r="O157" s="736"/>
      <c r="P157" s="736"/>
      <c r="Q157" s="494"/>
      <c r="R157" s="495">
        <v>2250</v>
      </c>
      <c r="S157" s="495">
        <v>1693</v>
      </c>
      <c r="T157" s="496"/>
      <c r="U157" s="497"/>
      <c r="W157" s="424"/>
      <c r="X157" s="168"/>
      <c r="Y157" s="169" t="s">
        <v>645</v>
      </c>
      <c r="Z157" s="169" t="s">
        <v>414</v>
      </c>
      <c r="AA157" s="169" t="s">
        <v>425</v>
      </c>
      <c r="AB157" s="169" t="s">
        <v>483</v>
      </c>
      <c r="AC157" s="170" t="s">
        <v>427</v>
      </c>
      <c r="AD157" s="545">
        <v>7136</v>
      </c>
      <c r="AE157" s="546">
        <v>6392</v>
      </c>
    </row>
    <row r="158" spans="1:31">
      <c r="A158" s="475" t="s">
        <v>256</v>
      </c>
      <c r="B158" s="499" t="s">
        <v>427</v>
      </c>
      <c r="C158" s="477">
        <v>4698</v>
      </c>
      <c r="D158" s="477">
        <v>3723</v>
      </c>
      <c r="E158" s="477"/>
      <c r="G158" s="484"/>
      <c r="H158" s="485"/>
      <c r="I158" s="492"/>
      <c r="J158" s="492"/>
      <c r="K158" s="492"/>
      <c r="L158" s="492"/>
      <c r="M158" s="492"/>
      <c r="N158" s="736" t="s">
        <v>251</v>
      </c>
      <c r="O158" s="736"/>
      <c r="P158" s="736"/>
      <c r="Q158" s="494"/>
      <c r="R158" s="495">
        <v>3098</v>
      </c>
      <c r="S158" s="495">
        <v>3539</v>
      </c>
      <c r="T158" s="496"/>
      <c r="U158" s="497"/>
      <c r="W158" s="424"/>
      <c r="X158" s="168"/>
      <c r="Y158" s="169" t="s">
        <v>645</v>
      </c>
      <c r="Z158" s="169" t="s">
        <v>414</v>
      </c>
      <c r="AA158" s="169" t="s">
        <v>425</v>
      </c>
      <c r="AB158" s="169" t="s">
        <v>722</v>
      </c>
      <c r="AC158" s="170" t="s">
        <v>427</v>
      </c>
      <c r="AD158" s="545">
        <v>2812</v>
      </c>
      <c r="AE158" s="546">
        <v>2603</v>
      </c>
    </row>
    <row r="159" spans="1:31">
      <c r="A159" s="475" t="s">
        <v>257</v>
      </c>
      <c r="B159" s="499" t="s">
        <v>427</v>
      </c>
      <c r="C159" s="477">
        <v>2249</v>
      </c>
      <c r="D159" s="477">
        <v>3754</v>
      </c>
      <c r="E159" s="477"/>
      <c r="G159" s="484"/>
      <c r="H159" s="485"/>
      <c r="I159" s="492"/>
      <c r="J159" s="492"/>
      <c r="K159" s="492"/>
      <c r="L159" s="492"/>
      <c r="M159" s="492"/>
      <c r="N159" s="736" t="s">
        <v>252</v>
      </c>
      <c r="O159" s="736"/>
      <c r="P159" s="736"/>
      <c r="Q159" s="494"/>
      <c r="R159" s="495">
        <v>11787</v>
      </c>
      <c r="S159" s="495">
        <v>12661</v>
      </c>
      <c r="T159" s="496"/>
      <c r="U159" s="497"/>
      <c r="W159" s="424"/>
      <c r="X159" s="168"/>
      <c r="Y159" s="169" t="s">
        <v>645</v>
      </c>
      <c r="Z159" s="169" t="s">
        <v>414</v>
      </c>
      <c r="AA159" s="169" t="s">
        <v>425</v>
      </c>
      <c r="AB159" s="169" t="s">
        <v>723</v>
      </c>
      <c r="AC159" s="170" t="s">
        <v>427</v>
      </c>
      <c r="AD159" s="545">
        <v>2065</v>
      </c>
      <c r="AE159" s="546">
        <v>1621</v>
      </c>
    </row>
    <row r="160" spans="1:31" ht="13.8">
      <c r="A160" s="475" t="s">
        <v>72</v>
      </c>
      <c r="B160" s="499" t="s">
        <v>427</v>
      </c>
      <c r="C160" s="477">
        <v>1598</v>
      </c>
      <c r="D160" s="477">
        <v>1395</v>
      </c>
      <c r="E160" s="477"/>
      <c r="G160" s="484"/>
      <c r="H160" s="485"/>
      <c r="I160" s="485"/>
      <c r="J160" s="485"/>
      <c r="K160" s="485"/>
      <c r="L160" s="738" t="s">
        <v>253</v>
      </c>
      <c r="M160" s="738"/>
      <c r="N160" s="738"/>
      <c r="O160" s="738"/>
      <c r="P160" s="738"/>
      <c r="Q160" s="487"/>
      <c r="R160" s="488">
        <v>47759</v>
      </c>
      <c r="S160" s="488">
        <v>50575</v>
      </c>
      <c r="T160" s="489"/>
      <c r="U160" s="490"/>
      <c r="W160" s="424"/>
      <c r="X160" s="168"/>
      <c r="Y160" s="169" t="s">
        <v>645</v>
      </c>
      <c r="Z160" s="169" t="s">
        <v>414</v>
      </c>
      <c r="AA160" s="169" t="s">
        <v>425</v>
      </c>
      <c r="AB160" s="169" t="s">
        <v>724</v>
      </c>
      <c r="AC160" s="170" t="s">
        <v>427</v>
      </c>
      <c r="AD160" s="545">
        <v>14</v>
      </c>
      <c r="AE160" s="546">
        <v>16</v>
      </c>
    </row>
    <row r="161" spans="1:31" ht="13.8">
      <c r="A161" s="475" t="s">
        <v>1228</v>
      </c>
      <c r="B161" s="499" t="s">
        <v>427</v>
      </c>
      <c r="C161" s="477">
        <v>10239</v>
      </c>
      <c r="D161" s="477">
        <v>7103</v>
      </c>
      <c r="E161" s="477"/>
      <c r="G161" s="484"/>
      <c r="H161" s="485"/>
      <c r="I161" s="485"/>
      <c r="J161" s="485"/>
      <c r="K161" s="485"/>
      <c r="L161" s="485"/>
      <c r="M161" s="738" t="s">
        <v>254</v>
      </c>
      <c r="N161" s="738"/>
      <c r="O161" s="738"/>
      <c r="P161" s="738"/>
      <c r="Q161" s="487"/>
      <c r="R161" s="488">
        <v>24471</v>
      </c>
      <c r="S161" s="488">
        <v>25193</v>
      </c>
      <c r="T161" s="489"/>
      <c r="U161" s="490"/>
      <c r="W161" s="424"/>
      <c r="X161" s="168"/>
      <c r="Y161" s="169" t="s">
        <v>645</v>
      </c>
      <c r="Z161" s="169" t="s">
        <v>414</v>
      </c>
      <c r="AA161" s="169" t="s">
        <v>425</v>
      </c>
      <c r="AB161" s="169" t="s">
        <v>725</v>
      </c>
      <c r="AC161" s="170" t="s">
        <v>427</v>
      </c>
      <c r="AD161" s="545">
        <v>473</v>
      </c>
      <c r="AE161" s="546">
        <v>266</v>
      </c>
    </row>
    <row r="162" spans="1:31">
      <c r="A162" s="475" t="s">
        <v>1229</v>
      </c>
      <c r="B162" s="499" t="s">
        <v>427</v>
      </c>
      <c r="C162" s="471">
        <v>5989</v>
      </c>
      <c r="D162" s="471">
        <v>5155</v>
      </c>
      <c r="E162" s="471"/>
      <c r="G162" s="484"/>
      <c r="H162" s="485"/>
      <c r="I162" s="492"/>
      <c r="J162" s="492"/>
      <c r="K162" s="492"/>
      <c r="L162" s="492"/>
      <c r="M162" s="492"/>
      <c r="N162" s="736" t="s">
        <v>255</v>
      </c>
      <c r="O162" s="736"/>
      <c r="P162" s="736"/>
      <c r="Q162" s="494"/>
      <c r="R162" s="495">
        <v>3943</v>
      </c>
      <c r="S162" s="495">
        <v>4058</v>
      </c>
      <c r="T162" s="496"/>
      <c r="U162" s="497"/>
      <c r="W162" s="424"/>
      <c r="X162" s="168"/>
      <c r="Y162" s="169" t="s">
        <v>645</v>
      </c>
      <c r="Z162" s="169" t="s">
        <v>414</v>
      </c>
      <c r="AA162" s="169" t="s">
        <v>425</v>
      </c>
      <c r="AB162" s="169" t="s">
        <v>726</v>
      </c>
      <c r="AC162" s="170" t="s">
        <v>427</v>
      </c>
      <c r="AD162" s="545">
        <v>293</v>
      </c>
      <c r="AE162" s="546">
        <v>227</v>
      </c>
    </row>
    <row r="163" spans="1:31">
      <c r="A163" s="475" t="s">
        <v>1230</v>
      </c>
      <c r="B163" s="499" t="s">
        <v>427</v>
      </c>
      <c r="C163" s="471">
        <v>14232</v>
      </c>
      <c r="D163" s="471">
        <v>15207</v>
      </c>
      <c r="E163" s="471"/>
      <c r="G163" s="484"/>
      <c r="H163" s="485"/>
      <c r="I163" s="492"/>
      <c r="J163" s="492"/>
      <c r="K163" s="492"/>
      <c r="L163" s="492"/>
      <c r="M163" s="492"/>
      <c r="N163" s="736" t="s">
        <v>256</v>
      </c>
      <c r="O163" s="736"/>
      <c r="P163" s="736"/>
      <c r="Q163" s="494"/>
      <c r="R163" s="495">
        <v>5214</v>
      </c>
      <c r="S163" s="495">
        <v>5175</v>
      </c>
      <c r="T163" s="496"/>
      <c r="U163" s="497"/>
      <c r="W163" s="424"/>
      <c r="X163" s="168"/>
      <c r="Y163" s="169" t="s">
        <v>645</v>
      </c>
      <c r="Z163" s="169" t="s">
        <v>414</v>
      </c>
      <c r="AA163" s="169" t="s">
        <v>425</v>
      </c>
      <c r="AB163" s="169" t="s">
        <v>727</v>
      </c>
      <c r="AC163" s="170" t="s">
        <v>427</v>
      </c>
      <c r="AD163" s="545">
        <v>554</v>
      </c>
      <c r="AE163" s="546">
        <v>358</v>
      </c>
    </row>
    <row r="164" spans="1:31">
      <c r="A164" s="475" t="s">
        <v>169</v>
      </c>
      <c r="B164" s="499" t="s">
        <v>427</v>
      </c>
      <c r="C164" s="477">
        <v>2891</v>
      </c>
      <c r="D164" s="477">
        <v>2708</v>
      </c>
      <c r="E164" s="477"/>
      <c r="G164" s="484"/>
      <c r="H164" s="485"/>
      <c r="I164" s="492"/>
      <c r="J164" s="492"/>
      <c r="K164" s="492"/>
      <c r="L164" s="492"/>
      <c r="M164" s="492"/>
      <c r="N164" s="736" t="s">
        <v>257</v>
      </c>
      <c r="O164" s="736"/>
      <c r="P164" s="736"/>
      <c r="Q164" s="494"/>
      <c r="R164" s="495">
        <v>2392</v>
      </c>
      <c r="S164" s="495">
        <v>2551</v>
      </c>
      <c r="T164" s="496"/>
      <c r="U164" s="497"/>
      <c r="W164" s="424"/>
      <c r="X164" s="168"/>
      <c r="Y164" s="169" t="s">
        <v>645</v>
      </c>
      <c r="Z164" s="169" t="s">
        <v>414</v>
      </c>
      <c r="AA164" s="169" t="s">
        <v>425</v>
      </c>
      <c r="AB164" s="169" t="s">
        <v>728</v>
      </c>
      <c r="AC164" s="170" t="s">
        <v>427</v>
      </c>
      <c r="AD164" s="545">
        <v>395</v>
      </c>
      <c r="AE164" s="546">
        <v>729</v>
      </c>
    </row>
    <row r="165" spans="1:31">
      <c r="A165" s="475" t="s">
        <v>214</v>
      </c>
      <c r="B165" s="499" t="s">
        <v>427</v>
      </c>
      <c r="C165" s="477">
        <v>148</v>
      </c>
      <c r="D165" s="477">
        <v>400</v>
      </c>
      <c r="E165" s="477"/>
      <c r="G165" s="484"/>
      <c r="H165" s="485"/>
      <c r="I165" s="492"/>
      <c r="J165" s="492"/>
      <c r="K165" s="492"/>
      <c r="L165" s="492"/>
      <c r="M165" s="492"/>
      <c r="N165" s="736" t="s">
        <v>72</v>
      </c>
      <c r="O165" s="736"/>
      <c r="P165" s="736"/>
      <c r="Q165" s="494"/>
      <c r="R165" s="495">
        <v>1651</v>
      </c>
      <c r="S165" s="495">
        <v>1692</v>
      </c>
      <c r="T165" s="496"/>
      <c r="U165" s="497"/>
      <c r="W165" s="424"/>
      <c r="X165" s="168"/>
      <c r="Y165" s="169" t="s">
        <v>645</v>
      </c>
      <c r="Z165" s="169" t="s">
        <v>414</v>
      </c>
      <c r="AA165" s="169" t="s">
        <v>425</v>
      </c>
      <c r="AB165" s="169" t="s">
        <v>729</v>
      </c>
      <c r="AC165" s="170" t="s">
        <v>427</v>
      </c>
      <c r="AD165" s="545">
        <v>530</v>
      </c>
      <c r="AE165" s="546">
        <v>573</v>
      </c>
    </row>
    <row r="166" spans="1:31">
      <c r="A166" s="475" t="s">
        <v>224</v>
      </c>
      <c r="B166" s="499" t="s">
        <v>427</v>
      </c>
      <c r="C166" s="477">
        <v>276</v>
      </c>
      <c r="D166" s="477">
        <v>273</v>
      </c>
      <c r="E166" s="477"/>
      <c r="G166" s="484"/>
      <c r="H166" s="485"/>
      <c r="I166" s="492"/>
      <c r="J166" s="492"/>
      <c r="K166" s="492"/>
      <c r="L166" s="492"/>
      <c r="M166" s="492"/>
      <c r="N166" s="751" t="s">
        <v>379</v>
      </c>
      <c r="O166" s="736"/>
      <c r="P166" s="736"/>
      <c r="Q166" s="494"/>
      <c r="R166" s="495">
        <v>11270</v>
      </c>
      <c r="S166" s="495">
        <v>11717</v>
      </c>
      <c r="T166" s="496"/>
      <c r="U166" s="497"/>
      <c r="W166" s="424"/>
      <c r="X166" s="168"/>
      <c r="Y166" s="169" t="s">
        <v>645</v>
      </c>
      <c r="Z166" s="169" t="s">
        <v>414</v>
      </c>
      <c r="AA166" s="169" t="s">
        <v>425</v>
      </c>
      <c r="AB166" s="169" t="s">
        <v>484</v>
      </c>
      <c r="AC166" s="170" t="s">
        <v>427</v>
      </c>
      <c r="AD166" s="545">
        <v>38657</v>
      </c>
      <c r="AE166" s="546">
        <v>44845</v>
      </c>
    </row>
    <row r="167" spans="1:31" ht="13.8">
      <c r="A167" s="475" t="s">
        <v>244</v>
      </c>
      <c r="B167" s="499" t="s">
        <v>427</v>
      </c>
      <c r="C167" s="477">
        <v>516</v>
      </c>
      <c r="D167" s="477">
        <v>358</v>
      </c>
      <c r="E167" s="477"/>
      <c r="G167" s="484"/>
      <c r="H167" s="485"/>
      <c r="I167" s="485"/>
      <c r="J167" s="485"/>
      <c r="K167" s="485"/>
      <c r="L167" s="485"/>
      <c r="M167" s="738" t="s">
        <v>380</v>
      </c>
      <c r="N167" s="738"/>
      <c r="O167" s="738"/>
      <c r="P167" s="738"/>
      <c r="Q167" s="487"/>
      <c r="R167" s="488">
        <v>3939</v>
      </c>
      <c r="S167" s="488">
        <v>3996</v>
      </c>
      <c r="T167" s="489"/>
      <c r="U167" s="490"/>
      <c r="W167" s="424"/>
      <c r="X167" s="168"/>
      <c r="Y167" s="169" t="s">
        <v>645</v>
      </c>
      <c r="Z167" s="169" t="s">
        <v>414</v>
      </c>
      <c r="AA167" s="169" t="s">
        <v>425</v>
      </c>
      <c r="AB167" s="169" t="s">
        <v>485</v>
      </c>
      <c r="AC167" s="170" t="s">
        <v>427</v>
      </c>
      <c r="AD167" s="545">
        <v>9234</v>
      </c>
      <c r="AE167" s="546">
        <v>8648</v>
      </c>
    </row>
    <row r="168" spans="1:31" ht="13.8">
      <c r="A168" s="475" t="s">
        <v>258</v>
      </c>
      <c r="B168" s="499" t="s">
        <v>427</v>
      </c>
      <c r="C168" s="471">
        <v>376</v>
      </c>
      <c r="D168" s="471">
        <v>386</v>
      </c>
      <c r="E168" s="471"/>
      <c r="G168" s="484"/>
      <c r="H168" s="485"/>
      <c r="I168" s="485"/>
      <c r="J168" s="485"/>
      <c r="K168" s="485"/>
      <c r="L168" s="486"/>
      <c r="M168" s="738" t="s">
        <v>381</v>
      </c>
      <c r="N168" s="738"/>
      <c r="O168" s="738"/>
      <c r="P168" s="738"/>
      <c r="Q168" s="487"/>
      <c r="R168" s="488">
        <v>14492</v>
      </c>
      <c r="S168" s="488">
        <v>18128</v>
      </c>
      <c r="T168" s="489"/>
      <c r="U168" s="490"/>
      <c r="W168" s="424"/>
      <c r="X168" s="168"/>
      <c r="Y168" s="169" t="s">
        <v>645</v>
      </c>
      <c r="Z168" s="169" t="s">
        <v>414</v>
      </c>
      <c r="AA168" s="169" t="s">
        <v>425</v>
      </c>
      <c r="AB168" s="169" t="s">
        <v>730</v>
      </c>
      <c r="AC168" s="170" t="s">
        <v>427</v>
      </c>
      <c r="AD168" s="545">
        <v>3821</v>
      </c>
      <c r="AE168" s="546">
        <v>3000</v>
      </c>
    </row>
    <row r="169" spans="1:31">
      <c r="A169" s="475" t="s">
        <v>259</v>
      </c>
      <c r="B169" s="499" t="s">
        <v>427</v>
      </c>
      <c r="C169" s="477">
        <v>4238</v>
      </c>
      <c r="D169" s="477">
        <v>5782</v>
      </c>
      <c r="E169" s="477"/>
      <c r="G169" s="484"/>
      <c r="H169" s="485"/>
      <c r="I169" s="492"/>
      <c r="J169" s="492"/>
      <c r="K169" s="492"/>
      <c r="L169" s="493"/>
      <c r="M169" s="492"/>
      <c r="N169" s="736" t="s">
        <v>169</v>
      </c>
      <c r="O169" s="736"/>
      <c r="P169" s="736"/>
      <c r="Q169" s="494"/>
      <c r="R169" s="495">
        <v>4093</v>
      </c>
      <c r="S169" s="495">
        <v>4717</v>
      </c>
      <c r="T169" s="496"/>
      <c r="U169" s="497"/>
      <c r="W169" s="424"/>
      <c r="X169" s="168"/>
      <c r="Y169" s="169" t="s">
        <v>645</v>
      </c>
      <c r="Z169" s="169" t="s">
        <v>414</v>
      </c>
      <c r="AA169" s="169" t="s">
        <v>425</v>
      </c>
      <c r="AB169" s="169" t="s">
        <v>731</v>
      </c>
      <c r="AC169" s="170" t="s">
        <v>427</v>
      </c>
      <c r="AD169" s="545">
        <v>272</v>
      </c>
      <c r="AE169" s="546">
        <v>309</v>
      </c>
    </row>
    <row r="170" spans="1:31">
      <c r="A170" s="475" t="s">
        <v>260</v>
      </c>
      <c r="B170" s="499" t="s">
        <v>427</v>
      </c>
      <c r="C170" s="477">
        <v>5787</v>
      </c>
      <c r="D170" s="477">
        <v>5300</v>
      </c>
      <c r="E170" s="477"/>
      <c r="G170" s="484"/>
      <c r="H170" s="485"/>
      <c r="I170" s="492"/>
      <c r="J170" s="492"/>
      <c r="K170" s="492"/>
      <c r="L170" s="493"/>
      <c r="M170" s="492"/>
      <c r="N170" s="736" t="s">
        <v>214</v>
      </c>
      <c r="O170" s="736"/>
      <c r="P170" s="736"/>
      <c r="Q170" s="494"/>
      <c r="R170" s="495">
        <v>201</v>
      </c>
      <c r="S170" s="495">
        <v>462</v>
      </c>
      <c r="T170" s="496"/>
      <c r="U170" s="497"/>
      <c r="W170" s="424"/>
      <c r="X170" s="168"/>
      <c r="Y170" s="169" t="s">
        <v>645</v>
      </c>
      <c r="Z170" s="169" t="s">
        <v>414</v>
      </c>
      <c r="AA170" s="169" t="s">
        <v>425</v>
      </c>
      <c r="AB170" s="169" t="s">
        <v>732</v>
      </c>
      <c r="AC170" s="170" t="s">
        <v>427</v>
      </c>
      <c r="AD170" s="545">
        <v>2409</v>
      </c>
      <c r="AE170" s="546">
        <v>2792</v>
      </c>
    </row>
    <row r="171" spans="1:31">
      <c r="A171" s="475" t="s">
        <v>1231</v>
      </c>
      <c r="B171" s="499" t="s">
        <v>427</v>
      </c>
      <c r="C171" s="471">
        <v>5763</v>
      </c>
      <c r="D171" s="471">
        <v>1894</v>
      </c>
      <c r="E171" s="471"/>
      <c r="G171" s="484"/>
      <c r="H171" s="485"/>
      <c r="I171" s="492"/>
      <c r="J171" s="492"/>
      <c r="K171" s="492"/>
      <c r="L171" s="493"/>
      <c r="M171" s="492"/>
      <c r="N171" s="736" t="s">
        <v>224</v>
      </c>
      <c r="O171" s="736"/>
      <c r="P171" s="736"/>
      <c r="Q171" s="494"/>
      <c r="R171" s="495">
        <v>286</v>
      </c>
      <c r="S171" s="495">
        <v>496</v>
      </c>
      <c r="T171" s="496"/>
      <c r="U171" s="497"/>
      <c r="W171" s="424"/>
      <c r="X171" s="168"/>
      <c r="Y171" s="169" t="s">
        <v>645</v>
      </c>
      <c r="Z171" s="169" t="s">
        <v>414</v>
      </c>
      <c r="AA171" s="169" t="s">
        <v>425</v>
      </c>
      <c r="AB171" s="169" t="s">
        <v>733</v>
      </c>
      <c r="AC171" s="170" t="s">
        <v>427</v>
      </c>
      <c r="AD171" s="545">
        <v>282</v>
      </c>
      <c r="AE171" s="546">
        <v>234</v>
      </c>
    </row>
    <row r="172" spans="1:31">
      <c r="A172" s="475" t="s">
        <v>1232</v>
      </c>
      <c r="B172" s="499" t="s">
        <v>427</v>
      </c>
      <c r="C172" s="471">
        <v>18681</v>
      </c>
      <c r="D172" s="471">
        <v>14590</v>
      </c>
      <c r="E172" s="471"/>
      <c r="G172" s="484"/>
      <c r="H172" s="485"/>
      <c r="I172" s="492"/>
      <c r="J172" s="492"/>
      <c r="K172" s="492"/>
      <c r="L172" s="493"/>
      <c r="M172" s="492"/>
      <c r="N172" s="736" t="s">
        <v>244</v>
      </c>
      <c r="O172" s="736"/>
      <c r="P172" s="736"/>
      <c r="Q172" s="494"/>
      <c r="R172" s="495">
        <v>829</v>
      </c>
      <c r="S172" s="495">
        <v>1502</v>
      </c>
      <c r="T172" s="496"/>
      <c r="U172" s="497"/>
      <c r="W172" s="424"/>
      <c r="X172" s="168"/>
      <c r="Y172" s="169" t="s">
        <v>645</v>
      </c>
      <c r="Z172" s="169" t="s">
        <v>414</v>
      </c>
      <c r="AA172" s="169" t="s">
        <v>425</v>
      </c>
      <c r="AB172" s="169" t="s">
        <v>734</v>
      </c>
      <c r="AC172" s="170" t="s">
        <v>427</v>
      </c>
      <c r="AD172" s="545">
        <v>15</v>
      </c>
      <c r="AE172" s="546">
        <v>4</v>
      </c>
    </row>
    <row r="173" spans="1:31" ht="13.8">
      <c r="A173" s="475" t="s">
        <v>1233</v>
      </c>
      <c r="B173" s="499" t="s">
        <v>427</v>
      </c>
      <c r="C173" s="471">
        <v>28868</v>
      </c>
      <c r="D173" s="471">
        <v>24355</v>
      </c>
      <c r="E173" s="471"/>
      <c r="G173" s="484"/>
      <c r="H173" s="485"/>
      <c r="I173" s="485"/>
      <c r="J173" s="485"/>
      <c r="K173" s="485"/>
      <c r="L173" s="486"/>
      <c r="M173" s="485"/>
      <c r="N173" s="738" t="s">
        <v>258</v>
      </c>
      <c r="O173" s="738"/>
      <c r="P173" s="738"/>
      <c r="Q173" s="487"/>
      <c r="R173" s="488">
        <v>459</v>
      </c>
      <c r="S173" s="488">
        <v>1000</v>
      </c>
      <c r="T173" s="489"/>
      <c r="U173" s="490"/>
      <c r="W173" s="424"/>
      <c r="X173" s="168"/>
      <c r="Y173" s="169" t="s">
        <v>645</v>
      </c>
      <c r="Z173" s="169" t="s">
        <v>414</v>
      </c>
      <c r="AA173" s="169" t="s">
        <v>425</v>
      </c>
      <c r="AB173" s="169" t="s">
        <v>735</v>
      </c>
      <c r="AC173" s="170" t="s">
        <v>427</v>
      </c>
      <c r="AD173" s="545">
        <v>83</v>
      </c>
      <c r="AE173" s="546">
        <v>125</v>
      </c>
    </row>
    <row r="174" spans="1:31">
      <c r="A174" s="475" t="s">
        <v>1234</v>
      </c>
      <c r="B174" s="499" t="s">
        <v>427</v>
      </c>
      <c r="C174" s="471">
        <v>16534</v>
      </c>
      <c r="D174" s="471">
        <v>15149</v>
      </c>
      <c r="E174" s="471"/>
      <c r="G174" s="484"/>
      <c r="H174" s="485"/>
      <c r="I174" s="492"/>
      <c r="J174" s="492"/>
      <c r="K174" s="492"/>
      <c r="L174" s="493"/>
      <c r="M174" s="492"/>
      <c r="N174" s="736" t="s">
        <v>259</v>
      </c>
      <c r="O174" s="736"/>
      <c r="P174" s="736"/>
      <c r="Q174" s="494"/>
      <c r="R174" s="495">
        <v>4566</v>
      </c>
      <c r="S174" s="495">
        <v>4026</v>
      </c>
      <c r="T174" s="496"/>
      <c r="U174" s="497"/>
      <c r="W174" s="424"/>
      <c r="X174" s="168"/>
      <c r="Y174" s="169" t="s">
        <v>645</v>
      </c>
      <c r="Z174" s="169" t="s">
        <v>414</v>
      </c>
      <c r="AA174" s="169" t="s">
        <v>425</v>
      </c>
      <c r="AB174" s="169" t="s">
        <v>736</v>
      </c>
      <c r="AC174" s="170" t="s">
        <v>427</v>
      </c>
      <c r="AD174" s="545">
        <v>390</v>
      </c>
      <c r="AE174" s="546">
        <v>255</v>
      </c>
    </row>
    <row r="175" spans="1:31">
      <c r="A175" s="475" t="s">
        <v>1235</v>
      </c>
      <c r="B175" s="499" t="s">
        <v>427</v>
      </c>
      <c r="C175" s="471">
        <v>229608</v>
      </c>
      <c r="D175" s="471">
        <v>202704</v>
      </c>
      <c r="E175" s="471"/>
      <c r="G175" s="484"/>
      <c r="H175" s="485"/>
      <c r="I175" s="492"/>
      <c r="J175" s="492"/>
      <c r="K175" s="492"/>
      <c r="L175" s="493"/>
      <c r="M175" s="492"/>
      <c r="N175" s="736" t="s">
        <v>260</v>
      </c>
      <c r="O175" s="736"/>
      <c r="P175" s="736"/>
      <c r="Q175" s="494"/>
      <c r="R175" s="495">
        <v>4058</v>
      </c>
      <c r="S175" s="495">
        <v>5925</v>
      </c>
      <c r="T175" s="496"/>
      <c r="U175" s="497"/>
      <c r="W175" s="424"/>
      <c r="X175" s="168"/>
      <c r="Y175" s="169" t="s">
        <v>645</v>
      </c>
      <c r="Z175" s="169" t="s">
        <v>414</v>
      </c>
      <c r="AA175" s="169" t="s">
        <v>425</v>
      </c>
      <c r="AB175" s="169" t="s">
        <v>737</v>
      </c>
      <c r="AC175" s="170" t="s">
        <v>427</v>
      </c>
      <c r="AD175" s="545">
        <v>1246</v>
      </c>
      <c r="AE175" s="546">
        <v>1325</v>
      </c>
    </row>
    <row r="176" spans="1:31" ht="13.8">
      <c r="A176" s="475" t="s">
        <v>1236</v>
      </c>
      <c r="B176" s="499" t="s">
        <v>427</v>
      </c>
      <c r="C176" s="471">
        <v>250702</v>
      </c>
      <c r="D176" s="471">
        <v>221267</v>
      </c>
      <c r="E176" s="471"/>
      <c r="G176" s="484"/>
      <c r="H176" s="485"/>
      <c r="I176" s="485"/>
      <c r="J176" s="485"/>
      <c r="K176" s="485"/>
      <c r="L176" s="486"/>
      <c r="M176" s="738" t="s">
        <v>154</v>
      </c>
      <c r="N176" s="738"/>
      <c r="O176" s="738"/>
      <c r="P176" s="738"/>
      <c r="Q176" s="487"/>
      <c r="R176" s="488">
        <v>4856</v>
      </c>
      <c r="S176" s="488">
        <v>3258</v>
      </c>
      <c r="T176" s="489"/>
      <c r="U176" s="490"/>
      <c r="W176" s="424"/>
      <c r="X176" s="168"/>
      <c r="Y176" s="169" t="s">
        <v>645</v>
      </c>
      <c r="Z176" s="169" t="s">
        <v>414</v>
      </c>
      <c r="AA176" s="169" t="s">
        <v>425</v>
      </c>
      <c r="AB176" s="169" t="s">
        <v>738</v>
      </c>
      <c r="AC176" s="170" t="s">
        <v>427</v>
      </c>
      <c r="AD176" s="545">
        <v>629</v>
      </c>
      <c r="AE176" s="546">
        <v>575</v>
      </c>
    </row>
    <row r="177" spans="1:31" ht="13.8">
      <c r="A177" s="475" t="s">
        <v>1237</v>
      </c>
      <c r="B177" s="499" t="s">
        <v>427</v>
      </c>
      <c r="C177" s="477">
        <v>136608</v>
      </c>
      <c r="D177" s="477">
        <v>117653</v>
      </c>
      <c r="E177" s="477"/>
      <c r="G177" s="484"/>
      <c r="H177" s="485"/>
      <c r="I177" s="485"/>
      <c r="J177" s="514"/>
      <c r="K177" s="102" t="s">
        <v>261</v>
      </c>
      <c r="L177" s="103"/>
      <c r="M177" s="103"/>
      <c r="N177" s="758" t="s">
        <v>262</v>
      </c>
      <c r="O177" s="758"/>
      <c r="P177" s="758"/>
      <c r="Q177" s="487"/>
      <c r="R177" s="488">
        <v>19466</v>
      </c>
      <c r="S177" s="488">
        <v>22185</v>
      </c>
      <c r="T177" s="489"/>
      <c r="U177" s="490"/>
      <c r="W177" s="424"/>
      <c r="X177" s="168"/>
      <c r="Y177" s="169" t="s">
        <v>645</v>
      </c>
      <c r="Z177" s="169" t="s">
        <v>414</v>
      </c>
      <c r="AA177" s="169" t="s">
        <v>425</v>
      </c>
      <c r="AB177" s="169" t="s">
        <v>739</v>
      </c>
      <c r="AC177" s="170" t="s">
        <v>427</v>
      </c>
      <c r="AD177" s="545">
        <v>87</v>
      </c>
      <c r="AE177" s="546">
        <v>30</v>
      </c>
    </row>
    <row r="178" spans="1:31" ht="13.8">
      <c r="A178" s="475" t="s">
        <v>1238</v>
      </c>
      <c r="B178" s="499" t="s">
        <v>427</v>
      </c>
      <c r="C178" s="477">
        <v>17627</v>
      </c>
      <c r="D178" s="477">
        <v>17052</v>
      </c>
      <c r="E178" s="477"/>
      <c r="G178" s="484"/>
      <c r="H178" s="485"/>
      <c r="I178" s="485"/>
      <c r="J178" s="514"/>
      <c r="K178" s="102" t="s">
        <v>261</v>
      </c>
      <c r="L178" s="103"/>
      <c r="M178" s="103"/>
      <c r="N178" s="758" t="s">
        <v>263</v>
      </c>
      <c r="O178" s="758"/>
      <c r="P178" s="758"/>
      <c r="Q178" s="487"/>
      <c r="R178" s="488">
        <v>39244</v>
      </c>
      <c r="S178" s="488">
        <v>43795</v>
      </c>
      <c r="T178" s="489"/>
      <c r="U178" s="490"/>
      <c r="W178" s="424"/>
      <c r="X178" s="168"/>
      <c r="Y178" s="169" t="s">
        <v>645</v>
      </c>
      <c r="Z178" s="169" t="s">
        <v>414</v>
      </c>
      <c r="AA178" s="169" t="s">
        <v>425</v>
      </c>
      <c r="AB178" s="169" t="s">
        <v>486</v>
      </c>
      <c r="AC178" s="170" t="s">
        <v>427</v>
      </c>
      <c r="AD178" s="545">
        <v>18547</v>
      </c>
      <c r="AE178" s="546">
        <v>24284</v>
      </c>
    </row>
    <row r="179" spans="1:31" ht="13.8">
      <c r="A179" s="475" t="s">
        <v>1239</v>
      </c>
      <c r="B179" s="499" t="s">
        <v>427</v>
      </c>
      <c r="C179" s="477">
        <v>22620</v>
      </c>
      <c r="D179" s="477">
        <v>20102</v>
      </c>
      <c r="E179" s="477"/>
      <c r="G179" s="484"/>
      <c r="H179" s="485"/>
      <c r="I179" s="485"/>
      <c r="J179" s="514"/>
      <c r="K179" s="102" t="s">
        <v>261</v>
      </c>
      <c r="L179" s="103"/>
      <c r="M179" s="103"/>
      <c r="N179" s="758" t="s">
        <v>264</v>
      </c>
      <c r="O179" s="758"/>
      <c r="P179" s="758"/>
      <c r="Q179" s="487"/>
      <c r="R179" s="488">
        <v>13601</v>
      </c>
      <c r="S179" s="488">
        <v>14033</v>
      </c>
      <c r="T179" s="489"/>
      <c r="U179" s="490"/>
      <c r="W179" s="424"/>
      <c r="X179" s="168"/>
      <c r="Y179" s="169" t="s">
        <v>645</v>
      </c>
      <c r="Z179" s="169" t="s">
        <v>414</v>
      </c>
      <c r="AA179" s="169" t="s">
        <v>425</v>
      </c>
      <c r="AB179" s="169" t="s">
        <v>487</v>
      </c>
      <c r="AC179" s="170" t="s">
        <v>427</v>
      </c>
      <c r="AD179" s="545">
        <v>5588</v>
      </c>
      <c r="AE179" s="546">
        <v>9657</v>
      </c>
    </row>
    <row r="180" spans="1:31" ht="13.8">
      <c r="A180" s="475" t="s">
        <v>1240</v>
      </c>
      <c r="B180" s="499" t="s">
        <v>427</v>
      </c>
      <c r="C180" s="477">
        <v>96361</v>
      </c>
      <c r="D180" s="477">
        <v>80499</v>
      </c>
      <c r="E180" s="477"/>
      <c r="G180" s="484"/>
      <c r="H180" s="485"/>
      <c r="I180" s="485"/>
      <c r="J180" s="514"/>
      <c r="K180" s="102" t="s">
        <v>261</v>
      </c>
      <c r="L180" s="103"/>
      <c r="M180" s="103"/>
      <c r="N180" s="758" t="s">
        <v>265</v>
      </c>
      <c r="O180" s="758"/>
      <c r="P180" s="758"/>
      <c r="Q180" s="487"/>
      <c r="R180" s="488">
        <v>249421</v>
      </c>
      <c r="S180" s="488">
        <v>263237</v>
      </c>
      <c r="T180" s="489"/>
      <c r="U180" s="490"/>
      <c r="W180" s="424"/>
      <c r="X180" s="168"/>
      <c r="Y180" s="169" t="s">
        <v>645</v>
      </c>
      <c r="Z180" s="169" t="s">
        <v>414</v>
      </c>
      <c r="AA180" s="169" t="s">
        <v>425</v>
      </c>
      <c r="AB180" s="169" t="s">
        <v>740</v>
      </c>
      <c r="AC180" s="170" t="s">
        <v>427</v>
      </c>
      <c r="AD180" s="545">
        <v>5373</v>
      </c>
      <c r="AE180" s="546">
        <v>8837</v>
      </c>
    </row>
    <row r="181" spans="1:31" ht="13.8">
      <c r="A181" s="475" t="s">
        <v>1241</v>
      </c>
      <c r="B181" s="499" t="s">
        <v>427</v>
      </c>
      <c r="C181" s="477">
        <v>114094</v>
      </c>
      <c r="D181" s="477">
        <v>103615</v>
      </c>
      <c r="E181" s="477"/>
      <c r="G181" s="484"/>
      <c r="H181" s="485"/>
      <c r="I181" s="485"/>
      <c r="J181" s="514"/>
      <c r="K181" s="102" t="s">
        <v>261</v>
      </c>
      <c r="L181" s="103"/>
      <c r="M181" s="103"/>
      <c r="N181" s="758" t="s">
        <v>266</v>
      </c>
      <c r="O181" s="758"/>
      <c r="P181" s="758"/>
      <c r="Q181" s="487"/>
      <c r="R181" s="488">
        <v>275479</v>
      </c>
      <c r="S181" s="488">
        <v>274640</v>
      </c>
      <c r="T181" s="489"/>
      <c r="U181" s="128"/>
      <c r="W181" s="424"/>
      <c r="X181" s="168"/>
      <c r="Y181" s="169" t="s">
        <v>645</v>
      </c>
      <c r="Z181" s="169" t="s">
        <v>414</v>
      </c>
      <c r="AA181" s="169" t="s">
        <v>425</v>
      </c>
      <c r="AB181" s="169" t="s">
        <v>741</v>
      </c>
      <c r="AC181" s="170" t="s">
        <v>427</v>
      </c>
      <c r="AD181" s="545">
        <v>215</v>
      </c>
      <c r="AE181" s="546">
        <v>821</v>
      </c>
    </row>
    <row r="182" spans="1:31">
      <c r="A182" s="475" t="s">
        <v>268</v>
      </c>
      <c r="B182" s="499" t="s">
        <v>427</v>
      </c>
      <c r="C182" s="471">
        <v>109221</v>
      </c>
      <c r="D182" s="471">
        <v>89660</v>
      </c>
      <c r="E182" s="471"/>
      <c r="G182" s="484"/>
      <c r="H182" s="485"/>
      <c r="I182" s="492"/>
      <c r="J182" s="492"/>
      <c r="K182" s="104"/>
      <c r="L182" s="104"/>
      <c r="M182" s="104"/>
      <c r="N182" s="104"/>
      <c r="O182" s="759" t="s">
        <v>267</v>
      </c>
      <c r="P182" s="759"/>
      <c r="Q182" s="494"/>
      <c r="R182" s="495">
        <v>142166</v>
      </c>
      <c r="S182" s="495">
        <v>140970</v>
      </c>
      <c r="T182" s="496"/>
      <c r="U182" s="127"/>
      <c r="W182" s="424"/>
      <c r="X182" s="168"/>
      <c r="Y182" s="169" t="s">
        <v>645</v>
      </c>
      <c r="Z182" s="169" t="s">
        <v>414</v>
      </c>
      <c r="AA182" s="169" t="s">
        <v>425</v>
      </c>
      <c r="AB182" s="169" t="s">
        <v>488</v>
      </c>
      <c r="AC182" s="170" t="s">
        <v>427</v>
      </c>
      <c r="AD182" s="545">
        <v>262</v>
      </c>
      <c r="AE182" s="546">
        <v>133</v>
      </c>
    </row>
    <row r="183" spans="1:31">
      <c r="A183" s="475" t="s">
        <v>269</v>
      </c>
      <c r="B183" s="499" t="s">
        <v>427</v>
      </c>
      <c r="C183" s="477">
        <v>48117</v>
      </c>
      <c r="D183" s="477">
        <v>39087</v>
      </c>
      <c r="E183" s="477"/>
      <c r="G183" s="484"/>
      <c r="H183" s="485"/>
      <c r="I183" s="492"/>
      <c r="J183" s="492"/>
      <c r="K183" s="104"/>
      <c r="L183" s="104"/>
      <c r="M183" s="104"/>
      <c r="N183" s="105"/>
      <c r="O183" s="104"/>
      <c r="P183" s="105" t="s">
        <v>372</v>
      </c>
      <c r="Q183" s="494"/>
      <c r="R183" s="495">
        <v>17178</v>
      </c>
      <c r="S183" s="495">
        <v>17046</v>
      </c>
      <c r="T183" s="496"/>
      <c r="U183" s="497"/>
      <c r="W183" s="424"/>
      <c r="X183" s="168"/>
      <c r="Y183" s="169" t="s">
        <v>645</v>
      </c>
      <c r="Z183" s="169" t="s">
        <v>414</v>
      </c>
      <c r="AA183" s="169" t="s">
        <v>425</v>
      </c>
      <c r="AB183" s="169" t="s">
        <v>489</v>
      </c>
      <c r="AC183" s="170" t="s">
        <v>427</v>
      </c>
      <c r="AD183" s="545">
        <v>12698</v>
      </c>
      <c r="AE183" s="546">
        <v>14493</v>
      </c>
    </row>
    <row r="184" spans="1:31">
      <c r="A184" s="475" t="s">
        <v>270</v>
      </c>
      <c r="B184" s="499" t="s">
        <v>427</v>
      </c>
      <c r="C184" s="477">
        <v>20889</v>
      </c>
      <c r="D184" s="477">
        <v>15872</v>
      </c>
      <c r="E184" s="477"/>
      <c r="G184" s="484"/>
      <c r="H184" s="485"/>
      <c r="I184" s="492"/>
      <c r="J184" s="492"/>
      <c r="K184" s="104"/>
      <c r="L184" s="104"/>
      <c r="M184" s="104"/>
      <c r="N184" s="105"/>
      <c r="O184" s="104"/>
      <c r="P184" s="105" t="s">
        <v>382</v>
      </c>
      <c r="Q184" s="494"/>
      <c r="R184" s="495">
        <v>23923</v>
      </c>
      <c r="S184" s="495">
        <v>27045</v>
      </c>
      <c r="T184" s="496"/>
      <c r="U184" s="497"/>
      <c r="W184" s="424"/>
      <c r="X184" s="168"/>
      <c r="Y184" s="169" t="s">
        <v>645</v>
      </c>
      <c r="Z184" s="169" t="s">
        <v>414</v>
      </c>
      <c r="AA184" s="169" t="s">
        <v>425</v>
      </c>
      <c r="AB184" s="169" t="s">
        <v>742</v>
      </c>
      <c r="AC184" s="170" t="s">
        <v>427</v>
      </c>
      <c r="AD184" s="545">
        <v>3939</v>
      </c>
      <c r="AE184" s="546">
        <v>4448</v>
      </c>
    </row>
    <row r="185" spans="1:31">
      <c r="A185" s="475" t="s">
        <v>271</v>
      </c>
      <c r="B185" s="499" t="s">
        <v>427</v>
      </c>
      <c r="C185" s="477">
        <v>21136</v>
      </c>
      <c r="D185" s="477">
        <v>18709</v>
      </c>
      <c r="E185" s="477"/>
      <c r="G185" s="484"/>
      <c r="H185" s="485"/>
      <c r="I185" s="492"/>
      <c r="J185" s="492"/>
      <c r="K185" s="104"/>
      <c r="L185" s="104"/>
      <c r="M185" s="104"/>
      <c r="N185" s="105"/>
      <c r="O185" s="104"/>
      <c r="P185" s="105" t="s">
        <v>362</v>
      </c>
      <c r="Q185" s="494"/>
      <c r="R185" s="495">
        <v>101065</v>
      </c>
      <c r="S185" s="495">
        <v>96878</v>
      </c>
      <c r="T185" s="496"/>
      <c r="U185" s="497"/>
      <c r="W185" s="424"/>
      <c r="X185" s="168"/>
      <c r="Y185" s="169" t="s">
        <v>645</v>
      </c>
      <c r="Z185" s="169" t="s">
        <v>414</v>
      </c>
      <c r="AA185" s="169" t="s">
        <v>425</v>
      </c>
      <c r="AB185" s="169" t="s">
        <v>743</v>
      </c>
      <c r="AC185" s="170" t="s">
        <v>427</v>
      </c>
      <c r="AD185" s="545">
        <v>1417</v>
      </c>
      <c r="AE185" s="546">
        <v>1523</v>
      </c>
    </row>
    <row r="186" spans="1:31">
      <c r="A186" s="475" t="s">
        <v>272</v>
      </c>
      <c r="B186" s="499" t="s">
        <v>427</v>
      </c>
      <c r="C186" s="477">
        <v>6092</v>
      </c>
      <c r="D186" s="477">
        <v>4505</v>
      </c>
      <c r="E186" s="477"/>
      <c r="G186" s="484"/>
      <c r="H186" s="485"/>
      <c r="I186" s="492"/>
      <c r="J186" s="492"/>
      <c r="K186" s="104"/>
      <c r="L186" s="104"/>
      <c r="M186" s="104"/>
      <c r="N186" s="104"/>
      <c r="O186" s="759" t="s">
        <v>401</v>
      </c>
      <c r="P186" s="759"/>
      <c r="Q186" s="494"/>
      <c r="R186" s="495">
        <v>133313</v>
      </c>
      <c r="S186" s="495">
        <v>133671</v>
      </c>
      <c r="T186" s="496"/>
      <c r="U186" s="497"/>
      <c r="W186" s="424"/>
      <c r="X186" s="168"/>
      <c r="Y186" s="169" t="s">
        <v>645</v>
      </c>
      <c r="Z186" s="169" t="s">
        <v>414</v>
      </c>
      <c r="AA186" s="169" t="s">
        <v>425</v>
      </c>
      <c r="AB186" s="169" t="s">
        <v>744</v>
      </c>
      <c r="AC186" s="170" t="s">
        <v>427</v>
      </c>
      <c r="AD186" s="545">
        <v>512</v>
      </c>
      <c r="AE186" s="546">
        <v>900</v>
      </c>
    </row>
    <row r="187" spans="1:31" ht="13.8">
      <c r="A187" s="475" t="s">
        <v>273</v>
      </c>
      <c r="B187" s="499" t="s">
        <v>427</v>
      </c>
      <c r="C187" s="471">
        <v>61056</v>
      </c>
      <c r="D187" s="471">
        <v>50516</v>
      </c>
      <c r="E187" s="471"/>
      <c r="G187" s="484"/>
      <c r="H187" s="485"/>
      <c r="I187" s="485"/>
      <c r="J187" s="485"/>
      <c r="K187" s="738" t="s">
        <v>268</v>
      </c>
      <c r="L187" s="738"/>
      <c r="M187" s="738"/>
      <c r="N187" s="738"/>
      <c r="O187" s="738"/>
      <c r="P187" s="738"/>
      <c r="Q187" s="487"/>
      <c r="R187" s="488">
        <v>107820</v>
      </c>
      <c r="S187" s="488">
        <v>118844</v>
      </c>
      <c r="T187" s="489"/>
      <c r="U187" s="490"/>
      <c r="W187" s="424"/>
      <c r="X187" s="168"/>
      <c r="Y187" s="169" t="s">
        <v>645</v>
      </c>
      <c r="Z187" s="169" t="s">
        <v>414</v>
      </c>
      <c r="AA187" s="169" t="s">
        <v>425</v>
      </c>
      <c r="AB187" s="169" t="s">
        <v>745</v>
      </c>
      <c r="AC187" s="170" t="s">
        <v>427</v>
      </c>
      <c r="AD187" s="545">
        <v>1827</v>
      </c>
      <c r="AE187" s="546">
        <v>2220</v>
      </c>
    </row>
    <row r="188" spans="1:31">
      <c r="A188" s="475" t="s">
        <v>274</v>
      </c>
      <c r="B188" s="499" t="s">
        <v>427</v>
      </c>
      <c r="C188" s="477">
        <v>37172</v>
      </c>
      <c r="D188" s="477">
        <v>30294</v>
      </c>
      <c r="E188" s="477"/>
      <c r="G188" s="484"/>
      <c r="H188" s="485"/>
      <c r="I188" s="492"/>
      <c r="J188" s="492"/>
      <c r="K188" s="492"/>
      <c r="L188" s="736" t="s">
        <v>269</v>
      </c>
      <c r="M188" s="736"/>
      <c r="N188" s="736"/>
      <c r="O188" s="736"/>
      <c r="P188" s="736"/>
      <c r="Q188" s="494"/>
      <c r="R188" s="495">
        <v>45207</v>
      </c>
      <c r="S188" s="495">
        <v>52848</v>
      </c>
      <c r="T188" s="496"/>
      <c r="U188" s="497"/>
      <c r="W188" s="424"/>
      <c r="X188" s="168"/>
      <c r="Y188" s="169" t="s">
        <v>645</v>
      </c>
      <c r="Z188" s="169" t="s">
        <v>414</v>
      </c>
      <c r="AA188" s="169" t="s">
        <v>425</v>
      </c>
      <c r="AB188" s="169" t="s">
        <v>746</v>
      </c>
      <c r="AC188" s="170" t="s">
        <v>427</v>
      </c>
      <c r="AD188" s="545">
        <v>131</v>
      </c>
      <c r="AE188" s="546">
        <v>44</v>
      </c>
    </row>
    <row r="189" spans="1:31">
      <c r="A189" s="475" t="s">
        <v>275</v>
      </c>
      <c r="B189" s="499" t="s">
        <v>427</v>
      </c>
      <c r="C189" s="477">
        <v>19718</v>
      </c>
      <c r="D189" s="477">
        <v>16990</v>
      </c>
      <c r="E189" s="477"/>
      <c r="G189" s="484"/>
      <c r="H189" s="485"/>
      <c r="I189" s="492"/>
      <c r="J189" s="492"/>
      <c r="K189" s="492"/>
      <c r="L189" s="492"/>
      <c r="M189" s="736" t="s">
        <v>270</v>
      </c>
      <c r="N189" s="736"/>
      <c r="O189" s="736"/>
      <c r="P189" s="736"/>
      <c r="Q189" s="494"/>
      <c r="R189" s="495">
        <v>20289</v>
      </c>
      <c r="S189" s="495">
        <v>25642</v>
      </c>
      <c r="T189" s="496"/>
      <c r="U189" s="497"/>
      <c r="W189" s="424"/>
      <c r="X189" s="168"/>
      <c r="Y189" s="169" t="s">
        <v>645</v>
      </c>
      <c r="Z189" s="169" t="s">
        <v>414</v>
      </c>
      <c r="AA189" s="169" t="s">
        <v>425</v>
      </c>
      <c r="AB189" s="169" t="s">
        <v>747</v>
      </c>
      <c r="AC189" s="170" t="s">
        <v>427</v>
      </c>
      <c r="AD189" s="545">
        <v>1466</v>
      </c>
      <c r="AE189" s="546">
        <v>1495</v>
      </c>
    </row>
    <row r="190" spans="1:31">
      <c r="A190" s="475" t="s">
        <v>1242</v>
      </c>
      <c r="B190" s="499" t="s">
        <v>427</v>
      </c>
      <c r="C190" s="477">
        <v>3013</v>
      </c>
      <c r="D190" s="477">
        <v>2314</v>
      </c>
      <c r="E190" s="477"/>
      <c r="G190" s="484"/>
      <c r="H190" s="485"/>
      <c r="I190" s="492"/>
      <c r="J190" s="492"/>
      <c r="K190" s="492"/>
      <c r="L190" s="492"/>
      <c r="M190" s="736" t="s">
        <v>271</v>
      </c>
      <c r="N190" s="736"/>
      <c r="O190" s="736"/>
      <c r="P190" s="736"/>
      <c r="Q190" s="494"/>
      <c r="R190" s="495">
        <v>18563</v>
      </c>
      <c r="S190" s="495">
        <v>19997</v>
      </c>
      <c r="T190" s="496"/>
      <c r="U190" s="497"/>
      <c r="W190" s="424"/>
      <c r="X190" s="168"/>
      <c r="Y190" s="169" t="s">
        <v>645</v>
      </c>
      <c r="Z190" s="169" t="s">
        <v>414</v>
      </c>
      <c r="AA190" s="169" t="s">
        <v>425</v>
      </c>
      <c r="AB190" s="169" t="s">
        <v>748</v>
      </c>
      <c r="AC190" s="170" t="s">
        <v>427</v>
      </c>
      <c r="AD190" s="545">
        <v>267</v>
      </c>
      <c r="AE190" s="546">
        <v>402</v>
      </c>
    </row>
    <row r="191" spans="1:31">
      <c r="A191" s="475" t="s">
        <v>277</v>
      </c>
      <c r="B191" s="499" t="s">
        <v>427</v>
      </c>
      <c r="C191" s="477">
        <v>1153</v>
      </c>
      <c r="D191" s="477">
        <v>918</v>
      </c>
      <c r="E191" s="477"/>
      <c r="G191" s="484"/>
      <c r="H191" s="485"/>
      <c r="I191" s="492"/>
      <c r="J191" s="492"/>
      <c r="K191" s="492"/>
      <c r="L191" s="492"/>
      <c r="M191" s="736" t="s">
        <v>272</v>
      </c>
      <c r="N191" s="736"/>
      <c r="O191" s="736"/>
      <c r="P191" s="736"/>
      <c r="Q191" s="494"/>
      <c r="R191" s="495">
        <v>6354</v>
      </c>
      <c r="S191" s="495">
        <v>7209</v>
      </c>
      <c r="T191" s="496"/>
      <c r="U191" s="497"/>
      <c r="W191" s="424"/>
      <c r="X191" s="168"/>
      <c r="Y191" s="169" t="s">
        <v>645</v>
      </c>
      <c r="Z191" s="169" t="s">
        <v>414</v>
      </c>
      <c r="AA191" s="169" t="s">
        <v>425</v>
      </c>
      <c r="AB191" s="169" t="s">
        <v>749</v>
      </c>
      <c r="AC191" s="170" t="s">
        <v>427</v>
      </c>
      <c r="AD191" s="545">
        <v>401</v>
      </c>
      <c r="AE191" s="546">
        <v>516</v>
      </c>
    </row>
    <row r="192" spans="1:31" ht="13.8">
      <c r="A192" s="475" t="s">
        <v>278</v>
      </c>
      <c r="B192" s="499" t="s">
        <v>427</v>
      </c>
      <c r="C192" s="477">
        <v>47</v>
      </c>
      <c r="D192" s="477">
        <v>57</v>
      </c>
      <c r="E192" s="477"/>
      <c r="G192" s="484"/>
      <c r="H192" s="485"/>
      <c r="I192" s="485"/>
      <c r="J192" s="485"/>
      <c r="K192" s="485"/>
      <c r="L192" s="738" t="s">
        <v>273</v>
      </c>
      <c r="M192" s="738"/>
      <c r="N192" s="738"/>
      <c r="O192" s="738"/>
      <c r="P192" s="738"/>
      <c r="Q192" s="487"/>
      <c r="R192" s="488">
        <v>62583</v>
      </c>
      <c r="S192" s="488">
        <v>65983</v>
      </c>
      <c r="T192" s="489"/>
      <c r="U192" s="490"/>
      <c r="W192" s="424"/>
      <c r="X192" s="168"/>
      <c r="Y192" s="169" t="s">
        <v>645</v>
      </c>
      <c r="Z192" s="169" t="s">
        <v>414</v>
      </c>
      <c r="AA192" s="169" t="s">
        <v>425</v>
      </c>
      <c r="AB192" s="169" t="s">
        <v>750</v>
      </c>
      <c r="AC192" s="170" t="s">
        <v>427</v>
      </c>
      <c r="AD192" s="545">
        <v>525</v>
      </c>
      <c r="AE192" s="546">
        <v>498</v>
      </c>
    </row>
    <row r="193" spans="1:31">
      <c r="A193" s="475" t="s">
        <v>1243</v>
      </c>
      <c r="B193" s="499" t="s">
        <v>427</v>
      </c>
      <c r="C193" s="471">
        <v>600860</v>
      </c>
      <c r="D193" s="471">
        <v>515152</v>
      </c>
      <c r="E193" s="471"/>
      <c r="G193" s="484"/>
      <c r="H193" s="485"/>
      <c r="I193" s="492"/>
      <c r="J193" s="492"/>
      <c r="K193" s="492"/>
      <c r="L193" s="492"/>
      <c r="M193" s="736" t="s">
        <v>274</v>
      </c>
      <c r="N193" s="736"/>
      <c r="O193" s="736"/>
      <c r="P193" s="736"/>
      <c r="Q193" s="494"/>
      <c r="R193" s="495">
        <v>37269</v>
      </c>
      <c r="S193" s="495">
        <v>39606</v>
      </c>
      <c r="T193" s="496"/>
      <c r="U193" s="497"/>
      <c r="W193" s="424"/>
      <c r="X193" s="168"/>
      <c r="Y193" s="169" t="s">
        <v>645</v>
      </c>
      <c r="Z193" s="169" t="s">
        <v>414</v>
      </c>
      <c r="AA193" s="169" t="s">
        <v>425</v>
      </c>
      <c r="AB193" s="169" t="s">
        <v>751</v>
      </c>
      <c r="AC193" s="170" t="s">
        <v>427</v>
      </c>
      <c r="AD193" s="545">
        <v>372</v>
      </c>
      <c r="AE193" s="546">
        <v>352</v>
      </c>
    </row>
    <row r="194" spans="1:31">
      <c r="A194" s="475" t="s">
        <v>279</v>
      </c>
      <c r="B194" s="499" t="s">
        <v>427</v>
      </c>
      <c r="C194" s="471">
        <v>452169</v>
      </c>
      <c r="D194" s="471">
        <v>400433</v>
      </c>
      <c r="E194" s="471"/>
      <c r="G194" s="484"/>
      <c r="H194" s="485"/>
      <c r="I194" s="492"/>
      <c r="J194" s="492"/>
      <c r="K194" s="492"/>
      <c r="L194" s="492"/>
      <c r="M194" s="736" t="s">
        <v>275</v>
      </c>
      <c r="N194" s="736"/>
      <c r="O194" s="736"/>
      <c r="P194" s="736"/>
      <c r="Q194" s="494"/>
      <c r="R194" s="495">
        <v>19807</v>
      </c>
      <c r="S194" s="495">
        <v>21054</v>
      </c>
      <c r="T194" s="496"/>
      <c r="U194" s="497"/>
      <c r="W194" s="424"/>
      <c r="X194" s="168"/>
      <c r="Y194" s="169" t="s">
        <v>645</v>
      </c>
      <c r="Z194" s="169" t="s">
        <v>414</v>
      </c>
      <c r="AA194" s="169" t="s">
        <v>425</v>
      </c>
      <c r="AB194" s="169" t="s">
        <v>752</v>
      </c>
      <c r="AC194" s="170" t="s">
        <v>427</v>
      </c>
      <c r="AD194" s="545">
        <v>1779</v>
      </c>
      <c r="AE194" s="546">
        <v>2044</v>
      </c>
    </row>
    <row r="195" spans="1:31">
      <c r="A195" s="475" t="s">
        <v>280</v>
      </c>
      <c r="B195" s="499" t="s">
        <v>427</v>
      </c>
      <c r="C195" s="471">
        <v>20542</v>
      </c>
      <c r="D195" s="471">
        <v>15619</v>
      </c>
      <c r="E195" s="471"/>
      <c r="G195" s="484"/>
      <c r="H195" s="485"/>
      <c r="I195" s="492"/>
      <c r="J195" s="492"/>
      <c r="K195" s="492"/>
      <c r="L195" s="492"/>
      <c r="M195" s="736" t="s">
        <v>276</v>
      </c>
      <c r="N195" s="736"/>
      <c r="O195" s="736"/>
      <c r="P195" s="736"/>
      <c r="Q195" s="494"/>
      <c r="R195" s="495">
        <v>3208</v>
      </c>
      <c r="S195" s="495">
        <v>3076</v>
      </c>
      <c r="T195" s="496"/>
      <c r="U195" s="497"/>
      <c r="W195" s="424"/>
      <c r="X195" s="168"/>
      <c r="Y195" s="169" t="s">
        <v>645</v>
      </c>
      <c r="Z195" s="169" t="s">
        <v>414</v>
      </c>
      <c r="AA195" s="169" t="s">
        <v>425</v>
      </c>
      <c r="AB195" s="169" t="s">
        <v>753</v>
      </c>
      <c r="AC195" s="170" t="s">
        <v>427</v>
      </c>
      <c r="AD195" s="545">
        <v>61</v>
      </c>
      <c r="AE195" s="546">
        <v>53</v>
      </c>
    </row>
    <row r="196" spans="1:31">
      <c r="A196" s="475" t="s">
        <v>281</v>
      </c>
      <c r="B196" s="499" t="s">
        <v>427</v>
      </c>
      <c r="C196" s="477">
        <v>4981</v>
      </c>
      <c r="D196" s="477">
        <v>2956</v>
      </c>
      <c r="E196" s="477"/>
      <c r="G196" s="484"/>
      <c r="H196" s="485"/>
      <c r="I196" s="492"/>
      <c r="J196" s="492"/>
      <c r="K196" s="492"/>
      <c r="L196" s="492"/>
      <c r="M196" s="736" t="s">
        <v>277</v>
      </c>
      <c r="N196" s="736"/>
      <c r="O196" s="736"/>
      <c r="P196" s="736"/>
      <c r="Q196" s="494"/>
      <c r="R196" s="495">
        <v>2299</v>
      </c>
      <c r="S196" s="495">
        <v>2246</v>
      </c>
      <c r="T196" s="496"/>
      <c r="U196" s="497"/>
      <c r="W196" s="424"/>
      <c r="X196" s="168"/>
      <c r="Y196" s="169" t="s">
        <v>645</v>
      </c>
      <c r="Z196" s="169" t="s">
        <v>414</v>
      </c>
      <c r="AA196" s="169" t="s">
        <v>425</v>
      </c>
      <c r="AB196" s="169" t="s">
        <v>490</v>
      </c>
      <c r="AC196" s="170" t="s">
        <v>427</v>
      </c>
      <c r="AD196" s="545">
        <v>10876</v>
      </c>
      <c r="AE196" s="546">
        <v>11913</v>
      </c>
    </row>
    <row r="197" spans="1:31" ht="13.8">
      <c r="A197" s="475" t="s">
        <v>282</v>
      </c>
      <c r="B197" s="499" t="s">
        <v>427</v>
      </c>
      <c r="C197" s="477">
        <v>15561</v>
      </c>
      <c r="D197" s="477">
        <v>12663</v>
      </c>
      <c r="E197" s="477"/>
      <c r="G197" s="484"/>
      <c r="H197" s="485"/>
      <c r="I197" s="485"/>
      <c r="J197" s="485"/>
      <c r="K197" s="485"/>
      <c r="L197" s="738" t="s">
        <v>278</v>
      </c>
      <c r="M197" s="738"/>
      <c r="N197" s="738"/>
      <c r="O197" s="738"/>
      <c r="P197" s="738"/>
      <c r="Q197" s="487"/>
      <c r="R197" s="488">
        <v>30</v>
      </c>
      <c r="S197" s="488">
        <v>13</v>
      </c>
      <c r="T197" s="489"/>
      <c r="U197" s="490"/>
      <c r="W197" s="424"/>
      <c r="X197" s="168"/>
      <c r="Y197" s="169" t="s">
        <v>645</v>
      </c>
      <c r="Z197" s="169" t="s">
        <v>414</v>
      </c>
      <c r="AA197" s="169" t="s">
        <v>425</v>
      </c>
      <c r="AB197" s="169" t="s">
        <v>754</v>
      </c>
      <c r="AC197" s="170" t="s">
        <v>427</v>
      </c>
      <c r="AD197" s="545">
        <v>198</v>
      </c>
      <c r="AE197" s="546">
        <v>189</v>
      </c>
    </row>
    <row r="198" spans="1:31" ht="13.8">
      <c r="A198" s="475" t="s">
        <v>283</v>
      </c>
      <c r="B198" s="499" t="s">
        <v>427</v>
      </c>
      <c r="C198" s="471">
        <v>9592</v>
      </c>
      <c r="D198" s="471">
        <v>5310</v>
      </c>
      <c r="E198" s="471"/>
      <c r="G198" s="484"/>
      <c r="H198" s="485"/>
      <c r="I198" s="485"/>
      <c r="J198" s="738" t="s">
        <v>363</v>
      </c>
      <c r="K198" s="738"/>
      <c r="L198" s="738"/>
      <c r="M198" s="738"/>
      <c r="N198" s="738"/>
      <c r="O198" s="738"/>
      <c r="P198" s="738"/>
      <c r="Q198" s="487"/>
      <c r="R198" s="488">
        <v>612205</v>
      </c>
      <c r="S198" s="488">
        <v>642834</v>
      </c>
      <c r="T198" s="489"/>
      <c r="U198" s="490"/>
      <c r="W198" s="424"/>
      <c r="X198" s="168"/>
      <c r="Y198" s="169" t="s">
        <v>645</v>
      </c>
      <c r="Z198" s="169" t="s">
        <v>414</v>
      </c>
      <c r="AA198" s="169" t="s">
        <v>425</v>
      </c>
      <c r="AB198" s="169" t="s">
        <v>755</v>
      </c>
      <c r="AC198" s="170" t="s">
        <v>427</v>
      </c>
      <c r="AD198" s="545">
        <v>683</v>
      </c>
      <c r="AE198" s="546">
        <v>706</v>
      </c>
    </row>
    <row r="199" spans="1:31" ht="13.8">
      <c r="A199" s="475" t="s">
        <v>284</v>
      </c>
      <c r="B199" s="499" t="s">
        <v>427</v>
      </c>
      <c r="C199" s="477">
        <v>30555</v>
      </c>
      <c r="D199" s="477">
        <v>17320</v>
      </c>
      <c r="E199" s="477"/>
      <c r="G199" s="484"/>
      <c r="H199" s="485"/>
      <c r="I199" s="485"/>
      <c r="J199" s="485"/>
      <c r="K199" s="738" t="s">
        <v>279</v>
      </c>
      <c r="L199" s="738"/>
      <c r="M199" s="738"/>
      <c r="N199" s="738"/>
      <c r="O199" s="738"/>
      <c r="P199" s="738"/>
      <c r="Q199" s="487"/>
      <c r="R199" s="488">
        <v>454524</v>
      </c>
      <c r="S199" s="488">
        <v>492391</v>
      </c>
      <c r="T199" s="489"/>
      <c r="U199" s="490"/>
      <c r="W199" s="424"/>
      <c r="X199" s="168"/>
      <c r="Y199" s="169" t="s">
        <v>645</v>
      </c>
      <c r="Z199" s="169" t="s">
        <v>414</v>
      </c>
      <c r="AA199" s="169" t="s">
        <v>425</v>
      </c>
      <c r="AB199" s="169" t="s">
        <v>756</v>
      </c>
      <c r="AC199" s="170" t="s">
        <v>427</v>
      </c>
      <c r="AD199" s="545">
        <v>8825</v>
      </c>
      <c r="AE199" s="546">
        <v>9669</v>
      </c>
    </row>
    <row r="200" spans="1:31" ht="13.8">
      <c r="A200" s="475" t="s">
        <v>285</v>
      </c>
      <c r="B200" s="499" t="s">
        <v>427</v>
      </c>
      <c r="C200" s="477">
        <v>2882</v>
      </c>
      <c r="D200" s="477">
        <v>2165</v>
      </c>
      <c r="E200" s="477"/>
      <c r="G200" s="484"/>
      <c r="H200" s="485"/>
      <c r="I200" s="485"/>
      <c r="J200" s="485"/>
      <c r="K200" s="738" t="s">
        <v>280</v>
      </c>
      <c r="L200" s="738"/>
      <c r="M200" s="738"/>
      <c r="N200" s="738"/>
      <c r="O200" s="738"/>
      <c r="P200" s="738"/>
      <c r="Q200" s="487"/>
      <c r="R200" s="488">
        <v>17828</v>
      </c>
      <c r="S200" s="488">
        <v>18510</v>
      </c>
      <c r="T200" s="489"/>
      <c r="U200" s="490"/>
      <c r="W200" s="424"/>
      <c r="X200" s="168"/>
      <c r="Y200" s="169" t="s">
        <v>645</v>
      </c>
      <c r="Z200" s="169" t="s">
        <v>414</v>
      </c>
      <c r="AA200" s="169" t="s">
        <v>425</v>
      </c>
      <c r="AB200" s="169" t="s">
        <v>757</v>
      </c>
      <c r="AC200" s="170" t="s">
        <v>427</v>
      </c>
      <c r="AD200" s="545">
        <v>187</v>
      </c>
      <c r="AE200" s="546">
        <v>161</v>
      </c>
    </row>
    <row r="201" spans="1:31">
      <c r="A201" s="475" t="s">
        <v>400</v>
      </c>
      <c r="B201" s="499" t="s">
        <v>427</v>
      </c>
      <c r="C201" s="477">
        <v>74118</v>
      </c>
      <c r="D201" s="477">
        <v>67681</v>
      </c>
      <c r="E201" s="477"/>
      <c r="G201" s="484"/>
      <c r="H201" s="485"/>
      <c r="I201" s="492"/>
      <c r="J201" s="492"/>
      <c r="K201" s="492"/>
      <c r="L201" s="736" t="s">
        <v>281</v>
      </c>
      <c r="M201" s="736"/>
      <c r="N201" s="736"/>
      <c r="O201" s="736"/>
      <c r="P201" s="736"/>
      <c r="Q201" s="494"/>
      <c r="R201" s="495">
        <v>3693</v>
      </c>
      <c r="S201" s="495">
        <v>5987</v>
      </c>
      <c r="T201" s="496"/>
      <c r="U201" s="497"/>
      <c r="W201" s="424"/>
      <c r="X201" s="168"/>
      <c r="Y201" s="169" t="s">
        <v>645</v>
      </c>
      <c r="Z201" s="169" t="s">
        <v>414</v>
      </c>
      <c r="AA201" s="169" t="s">
        <v>425</v>
      </c>
      <c r="AB201" s="169" t="s">
        <v>758</v>
      </c>
      <c r="AC201" s="170" t="s">
        <v>427</v>
      </c>
      <c r="AD201" s="545">
        <v>814</v>
      </c>
      <c r="AE201" s="546">
        <v>994</v>
      </c>
    </row>
    <row r="202" spans="1:31">
      <c r="A202" s="475" t="s">
        <v>286</v>
      </c>
      <c r="B202" s="499" t="s">
        <v>427</v>
      </c>
      <c r="C202" s="477">
        <v>10029</v>
      </c>
      <c r="D202" s="477">
        <v>2631</v>
      </c>
      <c r="E202" s="477"/>
      <c r="G202" s="484"/>
      <c r="H202" s="485"/>
      <c r="I202" s="492"/>
      <c r="J202" s="492"/>
      <c r="K202" s="492"/>
      <c r="L202" s="736" t="s">
        <v>282</v>
      </c>
      <c r="M202" s="736"/>
      <c r="N202" s="736"/>
      <c r="O202" s="736"/>
      <c r="P202" s="736"/>
      <c r="Q202" s="494"/>
      <c r="R202" s="495">
        <v>14135</v>
      </c>
      <c r="S202" s="495">
        <v>12523</v>
      </c>
      <c r="T202" s="496"/>
      <c r="U202" s="497"/>
      <c r="W202" s="424"/>
      <c r="X202" s="168"/>
      <c r="Y202" s="169" t="s">
        <v>645</v>
      </c>
      <c r="Z202" s="169" t="s">
        <v>414</v>
      </c>
      <c r="AA202" s="169" t="s">
        <v>425</v>
      </c>
      <c r="AB202" s="169" t="s">
        <v>759</v>
      </c>
      <c r="AC202" s="170" t="s">
        <v>427</v>
      </c>
      <c r="AD202" s="545">
        <v>170</v>
      </c>
      <c r="AE202" s="546">
        <v>193</v>
      </c>
    </row>
    <row r="203" spans="1:31" ht="13.8">
      <c r="A203" s="475" t="s">
        <v>1244</v>
      </c>
      <c r="B203" s="499" t="s">
        <v>427</v>
      </c>
      <c r="C203" s="477">
        <v>972</v>
      </c>
      <c r="D203" s="477">
        <v>3992</v>
      </c>
      <c r="E203" s="477"/>
      <c r="G203" s="484"/>
      <c r="H203" s="485"/>
      <c r="I203" s="485"/>
      <c r="J203" s="485"/>
      <c r="K203" s="738" t="s">
        <v>283</v>
      </c>
      <c r="L203" s="738"/>
      <c r="M203" s="738"/>
      <c r="N203" s="738"/>
      <c r="O203" s="738"/>
      <c r="P203" s="738"/>
      <c r="Q203" s="487"/>
      <c r="R203" s="488">
        <v>9617</v>
      </c>
      <c r="S203" s="488">
        <v>7755</v>
      </c>
      <c r="T203" s="489"/>
      <c r="U203" s="490"/>
      <c r="W203" s="424"/>
      <c r="X203" s="168"/>
      <c r="Y203" s="169" t="s">
        <v>645</v>
      </c>
      <c r="Z203" s="169" t="s">
        <v>414</v>
      </c>
      <c r="AA203" s="169" t="s">
        <v>425</v>
      </c>
      <c r="AB203" s="169" t="s">
        <v>491</v>
      </c>
      <c r="AC203" s="170" t="s">
        <v>427</v>
      </c>
      <c r="AD203" s="545">
        <v>11168</v>
      </c>
      <c r="AE203" s="546">
        <v>12430</v>
      </c>
    </row>
    <row r="204" spans="1:31">
      <c r="A204" s="475" t="s">
        <v>288</v>
      </c>
      <c r="B204" s="499" t="s">
        <v>427</v>
      </c>
      <c r="C204" s="471">
        <v>111331</v>
      </c>
      <c r="D204" s="471">
        <v>47596</v>
      </c>
      <c r="E204" s="471"/>
      <c r="G204" s="484"/>
      <c r="H204" s="485"/>
      <c r="I204" s="492"/>
      <c r="J204" s="492"/>
      <c r="K204" s="736" t="s">
        <v>284</v>
      </c>
      <c r="L204" s="736"/>
      <c r="M204" s="736"/>
      <c r="N204" s="736"/>
      <c r="O204" s="736"/>
      <c r="P204" s="736"/>
      <c r="Q204" s="494"/>
      <c r="R204" s="495">
        <v>29097</v>
      </c>
      <c r="S204" s="495">
        <v>28309</v>
      </c>
      <c r="T204" s="496"/>
      <c r="U204" s="497"/>
      <c r="W204" s="424"/>
      <c r="X204" s="168"/>
      <c r="Y204" s="169" t="s">
        <v>645</v>
      </c>
      <c r="Z204" s="169" t="s">
        <v>414</v>
      </c>
      <c r="AA204" s="169" t="s">
        <v>425</v>
      </c>
      <c r="AB204" s="169" t="s">
        <v>492</v>
      </c>
      <c r="AC204" s="170" t="s">
        <v>427</v>
      </c>
      <c r="AD204" s="545">
        <v>9148</v>
      </c>
      <c r="AE204" s="546">
        <v>10155</v>
      </c>
    </row>
    <row r="205" spans="1:31">
      <c r="A205" s="515" t="s">
        <v>289</v>
      </c>
      <c r="B205" s="499" t="s">
        <v>427</v>
      </c>
      <c r="C205" s="471">
        <v>449745</v>
      </c>
      <c r="D205" s="471">
        <v>401115</v>
      </c>
      <c r="E205" s="471"/>
      <c r="G205" s="484"/>
      <c r="H205" s="485"/>
      <c r="I205" s="492"/>
      <c r="J205" s="492"/>
      <c r="K205" s="736" t="s">
        <v>285</v>
      </c>
      <c r="L205" s="736"/>
      <c r="M205" s="736"/>
      <c r="N205" s="736"/>
      <c r="O205" s="736"/>
      <c r="P205" s="736"/>
      <c r="Q205" s="494"/>
      <c r="R205" s="495">
        <v>1977</v>
      </c>
      <c r="S205" s="495">
        <v>2360</v>
      </c>
      <c r="T205" s="496"/>
      <c r="U205" s="497"/>
      <c r="W205" s="424"/>
      <c r="X205" s="168"/>
      <c r="Y205" s="169" t="s">
        <v>645</v>
      </c>
      <c r="Z205" s="169" t="s">
        <v>414</v>
      </c>
      <c r="AA205" s="169" t="s">
        <v>425</v>
      </c>
      <c r="AB205" s="169" t="s">
        <v>760</v>
      </c>
      <c r="AC205" s="170" t="s">
        <v>427</v>
      </c>
      <c r="AD205" s="545">
        <v>330</v>
      </c>
      <c r="AE205" s="546">
        <v>486</v>
      </c>
    </row>
    <row r="206" spans="1:31">
      <c r="A206" s="515" t="s">
        <v>290</v>
      </c>
      <c r="B206" s="499" t="s">
        <v>427</v>
      </c>
      <c r="C206" s="471">
        <v>177265</v>
      </c>
      <c r="D206" s="471">
        <v>161717</v>
      </c>
      <c r="E206" s="471"/>
      <c r="G206" s="484"/>
      <c r="H206" s="485"/>
      <c r="I206" s="492"/>
      <c r="J206" s="492"/>
      <c r="K206" s="736" t="s">
        <v>400</v>
      </c>
      <c r="L206" s="736"/>
      <c r="M206" s="736"/>
      <c r="N206" s="736"/>
      <c r="O206" s="736"/>
      <c r="P206" s="736"/>
      <c r="Q206" s="494"/>
      <c r="R206" s="495">
        <v>91369</v>
      </c>
      <c r="S206" s="495">
        <v>93329</v>
      </c>
      <c r="T206" s="496"/>
      <c r="U206" s="497"/>
      <c r="W206" s="424"/>
      <c r="X206" s="168"/>
      <c r="Y206" s="169" t="s">
        <v>645</v>
      </c>
      <c r="Z206" s="169" t="s">
        <v>414</v>
      </c>
      <c r="AA206" s="169" t="s">
        <v>425</v>
      </c>
      <c r="AB206" s="169" t="s">
        <v>761</v>
      </c>
      <c r="AC206" s="170" t="s">
        <v>427</v>
      </c>
      <c r="AD206" s="545">
        <v>372</v>
      </c>
      <c r="AE206" s="546">
        <v>489</v>
      </c>
    </row>
    <row r="207" spans="1:31">
      <c r="A207" s="515" t="s">
        <v>291</v>
      </c>
      <c r="B207" s="499" t="s">
        <v>427</v>
      </c>
      <c r="C207" s="471">
        <v>165314</v>
      </c>
      <c r="D207" s="471">
        <v>140006</v>
      </c>
      <c r="E207" s="471"/>
      <c r="G207" s="484"/>
      <c r="H207" s="485"/>
      <c r="I207" s="492"/>
      <c r="J207" s="492"/>
      <c r="K207" s="736" t="s">
        <v>286</v>
      </c>
      <c r="L207" s="736"/>
      <c r="M207" s="736"/>
      <c r="N207" s="736"/>
      <c r="O207" s="736"/>
      <c r="P207" s="736"/>
      <c r="Q207" s="494"/>
      <c r="R207" s="495">
        <v>6944</v>
      </c>
      <c r="S207" s="495">
        <v>0</v>
      </c>
      <c r="T207" s="496"/>
      <c r="U207" s="497"/>
      <c r="W207" s="424"/>
      <c r="X207" s="168"/>
      <c r="Y207" s="169" t="s">
        <v>645</v>
      </c>
      <c r="Z207" s="169" t="s">
        <v>414</v>
      </c>
      <c r="AA207" s="169" t="s">
        <v>425</v>
      </c>
      <c r="AB207" s="169" t="s">
        <v>762</v>
      </c>
      <c r="AC207" s="170" t="s">
        <v>427</v>
      </c>
      <c r="AD207" s="545">
        <v>1348</v>
      </c>
      <c r="AE207" s="546">
        <v>691</v>
      </c>
    </row>
    <row r="208" spans="1:31">
      <c r="A208" s="515" t="s">
        <v>292</v>
      </c>
      <c r="B208" s="499" t="s">
        <v>427</v>
      </c>
      <c r="C208" s="477">
        <v>155946</v>
      </c>
      <c r="D208" s="477">
        <v>134696</v>
      </c>
      <c r="E208" s="477"/>
      <c r="G208" s="484"/>
      <c r="H208" s="485"/>
      <c r="I208" s="492"/>
      <c r="J208" s="492"/>
      <c r="K208" s="752" t="s">
        <v>287</v>
      </c>
      <c r="L208" s="738"/>
      <c r="M208" s="738"/>
      <c r="N208" s="738"/>
      <c r="O208" s="738"/>
      <c r="P208" s="738"/>
      <c r="Q208" s="494"/>
      <c r="R208" s="495">
        <v>850</v>
      </c>
      <c r="S208" s="495">
        <v>180</v>
      </c>
      <c r="T208" s="496"/>
      <c r="U208" s="497"/>
      <c r="W208" s="424"/>
      <c r="X208" s="168"/>
      <c r="Y208" s="169" t="s">
        <v>645</v>
      </c>
      <c r="Z208" s="169" t="s">
        <v>414</v>
      </c>
      <c r="AA208" s="169" t="s">
        <v>425</v>
      </c>
      <c r="AB208" s="169" t="s">
        <v>763</v>
      </c>
      <c r="AC208" s="170" t="s">
        <v>427</v>
      </c>
      <c r="AD208" s="545">
        <v>6320</v>
      </c>
      <c r="AE208" s="546">
        <v>7487</v>
      </c>
    </row>
    <row r="209" spans="1:31" ht="13.8">
      <c r="A209" s="515" t="s">
        <v>293</v>
      </c>
      <c r="B209" s="499" t="s">
        <v>427</v>
      </c>
      <c r="C209" s="477">
        <v>140351</v>
      </c>
      <c r="D209" s="477">
        <v>123937</v>
      </c>
      <c r="E209" s="477"/>
      <c r="G209" s="484"/>
      <c r="H209" s="485"/>
      <c r="I209" s="485"/>
      <c r="J209" s="738" t="s">
        <v>288</v>
      </c>
      <c r="K209" s="738"/>
      <c r="L209" s="738"/>
      <c r="M209" s="738"/>
      <c r="N209" s="738"/>
      <c r="O209" s="738"/>
      <c r="P209" s="738"/>
      <c r="Q209" s="487"/>
      <c r="R209" s="488">
        <v>251540</v>
      </c>
      <c r="S209" s="488">
        <v>110121</v>
      </c>
      <c r="T209" s="489"/>
      <c r="U209" s="490"/>
      <c r="W209" s="424"/>
      <c r="X209" s="168"/>
      <c r="Y209" s="169" t="s">
        <v>645</v>
      </c>
      <c r="Z209" s="169" t="s">
        <v>414</v>
      </c>
      <c r="AA209" s="169" t="s">
        <v>425</v>
      </c>
      <c r="AB209" s="169" t="s">
        <v>764</v>
      </c>
      <c r="AC209" s="170" t="s">
        <v>427</v>
      </c>
      <c r="AD209" s="545">
        <v>585</v>
      </c>
      <c r="AE209" s="546">
        <v>881</v>
      </c>
    </row>
    <row r="210" spans="1:31" ht="13.8">
      <c r="A210" s="515" t="s">
        <v>294</v>
      </c>
      <c r="B210" s="499" t="s">
        <v>427</v>
      </c>
      <c r="C210" s="477">
        <v>15595</v>
      </c>
      <c r="D210" s="477">
        <v>10759</v>
      </c>
      <c r="E210" s="477"/>
      <c r="G210" s="484"/>
      <c r="H210" s="485"/>
      <c r="I210" s="738" t="s">
        <v>289</v>
      </c>
      <c r="J210" s="738"/>
      <c r="K210" s="738"/>
      <c r="L210" s="738"/>
      <c r="M210" s="738"/>
      <c r="N210" s="738"/>
      <c r="O210" s="738"/>
      <c r="P210" s="738"/>
      <c r="Q210" s="487"/>
      <c r="R210" s="488">
        <v>473705</v>
      </c>
      <c r="S210" s="488">
        <v>493948</v>
      </c>
      <c r="T210" s="489"/>
      <c r="U210" s="490"/>
      <c r="W210" s="424"/>
      <c r="X210" s="168"/>
      <c r="Y210" s="169" t="s">
        <v>645</v>
      </c>
      <c r="Z210" s="169" t="s">
        <v>414</v>
      </c>
      <c r="AA210" s="169" t="s">
        <v>425</v>
      </c>
      <c r="AB210" s="169" t="s">
        <v>765</v>
      </c>
      <c r="AC210" s="170" t="s">
        <v>427</v>
      </c>
      <c r="AD210" s="545">
        <v>194</v>
      </c>
      <c r="AE210" s="546">
        <v>120</v>
      </c>
    </row>
    <row r="211" spans="1:31" ht="13.8">
      <c r="A211" s="515" t="s">
        <v>295</v>
      </c>
      <c r="B211" s="499" t="s">
        <v>427</v>
      </c>
      <c r="C211" s="477">
        <v>733</v>
      </c>
      <c r="D211" s="477">
        <v>1238</v>
      </c>
      <c r="E211" s="477"/>
      <c r="G211" s="484"/>
      <c r="H211" s="485"/>
      <c r="I211" s="738" t="s">
        <v>290</v>
      </c>
      <c r="J211" s="738"/>
      <c r="K211" s="738"/>
      <c r="L211" s="738"/>
      <c r="M211" s="738"/>
      <c r="N211" s="738"/>
      <c r="O211" s="738"/>
      <c r="P211" s="738"/>
      <c r="Q211" s="487"/>
      <c r="R211" s="488">
        <v>180807</v>
      </c>
      <c r="S211" s="488">
        <v>202102</v>
      </c>
      <c r="T211" s="489"/>
      <c r="U211" s="490"/>
      <c r="W211" s="424"/>
      <c r="X211" s="168"/>
      <c r="Y211" s="169" t="s">
        <v>645</v>
      </c>
      <c r="Z211" s="169" t="s">
        <v>414</v>
      </c>
      <c r="AA211" s="169" t="s">
        <v>425</v>
      </c>
      <c r="AB211" s="169" t="s">
        <v>493</v>
      </c>
      <c r="AC211" s="170" t="s">
        <v>427</v>
      </c>
      <c r="AD211" s="545">
        <v>89</v>
      </c>
      <c r="AE211" s="546">
        <v>114</v>
      </c>
    </row>
    <row r="212" spans="1:31" ht="13.8">
      <c r="A212" s="515" t="s">
        <v>296</v>
      </c>
      <c r="B212" s="499" t="s">
        <v>427</v>
      </c>
      <c r="C212" s="477">
        <v>14862</v>
      </c>
      <c r="D212" s="477">
        <v>9521</v>
      </c>
      <c r="E212" s="477"/>
      <c r="G212" s="484"/>
      <c r="H212" s="485"/>
      <c r="I212" s="485"/>
      <c r="J212" s="738" t="s">
        <v>291</v>
      </c>
      <c r="K212" s="738"/>
      <c r="L212" s="738"/>
      <c r="M212" s="738"/>
      <c r="N212" s="738"/>
      <c r="O212" s="738"/>
      <c r="P212" s="738"/>
      <c r="Q212" s="487"/>
      <c r="R212" s="488">
        <v>174621</v>
      </c>
      <c r="S212" s="488">
        <v>195563</v>
      </c>
      <c r="T212" s="489"/>
      <c r="U212" s="490"/>
      <c r="W212" s="424"/>
      <c r="X212" s="168"/>
      <c r="Y212" s="169" t="s">
        <v>645</v>
      </c>
      <c r="Z212" s="169" t="s">
        <v>414</v>
      </c>
      <c r="AA212" s="169" t="s">
        <v>425</v>
      </c>
      <c r="AB212" s="169" t="s">
        <v>766</v>
      </c>
      <c r="AC212" s="170" t="s">
        <v>427</v>
      </c>
      <c r="AD212" s="545">
        <v>21</v>
      </c>
      <c r="AE212" s="546">
        <v>7</v>
      </c>
    </row>
    <row r="213" spans="1:31">
      <c r="A213" s="515" t="s">
        <v>297</v>
      </c>
      <c r="B213" s="499" t="s">
        <v>427</v>
      </c>
      <c r="C213" s="471">
        <v>9368</v>
      </c>
      <c r="D213" s="471">
        <v>5310</v>
      </c>
      <c r="E213" s="471"/>
      <c r="G213" s="484"/>
      <c r="H213" s="485"/>
      <c r="I213" s="492"/>
      <c r="J213" s="492"/>
      <c r="K213" s="736" t="s">
        <v>292</v>
      </c>
      <c r="L213" s="736"/>
      <c r="M213" s="736"/>
      <c r="N213" s="736"/>
      <c r="O213" s="736"/>
      <c r="P213" s="736"/>
      <c r="Q213" s="494"/>
      <c r="R213" s="495">
        <v>166987</v>
      </c>
      <c r="S213" s="495">
        <v>188310</v>
      </c>
      <c r="T213" s="496"/>
      <c r="U213" s="497"/>
      <c r="W213" s="424"/>
      <c r="X213" s="168"/>
      <c r="Y213" s="169" t="s">
        <v>645</v>
      </c>
      <c r="Z213" s="169" t="s">
        <v>414</v>
      </c>
      <c r="AA213" s="169" t="s">
        <v>425</v>
      </c>
      <c r="AB213" s="169" t="s">
        <v>767</v>
      </c>
      <c r="AC213" s="170" t="s">
        <v>427</v>
      </c>
      <c r="AD213" s="545">
        <v>68</v>
      </c>
      <c r="AE213" s="546">
        <v>107</v>
      </c>
    </row>
    <row r="214" spans="1:31">
      <c r="A214" s="515" t="s">
        <v>298</v>
      </c>
      <c r="B214" s="499" t="s">
        <v>427</v>
      </c>
      <c r="C214" s="471">
        <v>27283</v>
      </c>
      <c r="D214" s="471">
        <v>17320</v>
      </c>
      <c r="E214" s="471"/>
      <c r="G214" s="484"/>
      <c r="H214" s="485"/>
      <c r="I214" s="492"/>
      <c r="J214" s="492"/>
      <c r="K214" s="492"/>
      <c r="L214" s="736" t="s">
        <v>293</v>
      </c>
      <c r="M214" s="736"/>
      <c r="N214" s="736"/>
      <c r="O214" s="736"/>
      <c r="P214" s="736"/>
      <c r="Q214" s="494"/>
      <c r="R214" s="495">
        <v>155037</v>
      </c>
      <c r="S214" s="495">
        <v>182709</v>
      </c>
      <c r="T214" s="496"/>
      <c r="U214" s="497"/>
      <c r="W214" s="424"/>
      <c r="X214" s="168"/>
      <c r="Y214" s="169" t="s">
        <v>645</v>
      </c>
      <c r="Z214" s="169" t="s">
        <v>414</v>
      </c>
      <c r="AA214" s="169" t="s">
        <v>425</v>
      </c>
      <c r="AB214" s="169" t="s">
        <v>494</v>
      </c>
      <c r="AC214" s="170" t="s">
        <v>427</v>
      </c>
      <c r="AD214" s="545">
        <v>1932</v>
      </c>
      <c r="AE214" s="546">
        <v>2162</v>
      </c>
    </row>
    <row r="215" spans="1:31">
      <c r="A215" s="515" t="s">
        <v>299</v>
      </c>
      <c r="B215" s="499" t="s">
        <v>427</v>
      </c>
      <c r="C215" s="477">
        <v>2401</v>
      </c>
      <c r="D215" s="477">
        <v>2165</v>
      </c>
      <c r="E215" s="477"/>
      <c r="G215" s="484"/>
      <c r="H215" s="485"/>
      <c r="I215" s="492"/>
      <c r="J215" s="492"/>
      <c r="K215" s="492"/>
      <c r="L215" s="736" t="s">
        <v>294</v>
      </c>
      <c r="M215" s="736"/>
      <c r="N215" s="736"/>
      <c r="O215" s="736"/>
      <c r="P215" s="736"/>
      <c r="Q215" s="494"/>
      <c r="R215" s="495">
        <v>11950</v>
      </c>
      <c r="S215" s="495">
        <v>5602</v>
      </c>
      <c r="T215" s="496"/>
      <c r="U215" s="497"/>
      <c r="W215" s="424"/>
      <c r="X215" s="168"/>
      <c r="Y215" s="169" t="s">
        <v>645</v>
      </c>
      <c r="Z215" s="169" t="s">
        <v>414</v>
      </c>
      <c r="AA215" s="169" t="s">
        <v>425</v>
      </c>
      <c r="AB215" s="169" t="s">
        <v>768</v>
      </c>
      <c r="AC215" s="170" t="s">
        <v>427</v>
      </c>
      <c r="AD215" s="545">
        <v>564</v>
      </c>
      <c r="AE215" s="546">
        <v>701</v>
      </c>
    </row>
    <row r="216" spans="1:31">
      <c r="A216" s="515" t="s">
        <v>399</v>
      </c>
      <c r="B216" s="499" t="s">
        <v>427</v>
      </c>
      <c r="C216" s="477">
        <v>-11964</v>
      </c>
      <c r="D216" s="477">
        <v>7202</v>
      </c>
      <c r="E216" s="477"/>
      <c r="G216" s="484"/>
      <c r="H216" s="485"/>
      <c r="I216" s="492"/>
      <c r="J216" s="492"/>
      <c r="K216" s="492"/>
      <c r="L216" s="492"/>
      <c r="M216" s="736" t="s">
        <v>295</v>
      </c>
      <c r="N216" s="736"/>
      <c r="O216" s="736"/>
      <c r="P216" s="736"/>
      <c r="Q216" s="494"/>
      <c r="R216" s="495">
        <v>962</v>
      </c>
      <c r="S216" s="495">
        <v>-253</v>
      </c>
      <c r="T216" s="496"/>
      <c r="U216" s="516"/>
      <c r="W216" s="424"/>
      <c r="X216" s="168"/>
      <c r="Y216" s="169" t="s">
        <v>645</v>
      </c>
      <c r="Z216" s="169" t="s">
        <v>414</v>
      </c>
      <c r="AA216" s="169" t="s">
        <v>425</v>
      </c>
      <c r="AB216" s="169" t="s">
        <v>769</v>
      </c>
      <c r="AC216" s="170" t="s">
        <v>427</v>
      </c>
      <c r="AD216" s="545">
        <v>722</v>
      </c>
      <c r="AE216" s="546">
        <v>948</v>
      </c>
    </row>
    <row r="217" spans="1:31">
      <c r="A217" s="515" t="s">
        <v>300</v>
      </c>
      <c r="B217" s="499" t="s">
        <v>427</v>
      </c>
      <c r="C217" s="471">
        <v>8792</v>
      </c>
      <c r="D217" s="471">
        <v>2631</v>
      </c>
      <c r="E217" s="471"/>
      <c r="G217" s="484"/>
      <c r="H217" s="485"/>
      <c r="I217" s="492"/>
      <c r="J217" s="492"/>
      <c r="K217" s="492"/>
      <c r="L217" s="492"/>
      <c r="M217" s="736" t="s">
        <v>296</v>
      </c>
      <c r="N217" s="736"/>
      <c r="O217" s="736"/>
      <c r="P217" s="736"/>
      <c r="Q217" s="494"/>
      <c r="R217" s="495">
        <v>10989</v>
      </c>
      <c r="S217" s="495">
        <v>5855</v>
      </c>
      <c r="T217" s="496"/>
      <c r="U217" s="497"/>
      <c r="W217" s="424"/>
      <c r="X217" s="168"/>
      <c r="Y217" s="169" t="s">
        <v>645</v>
      </c>
      <c r="Z217" s="169" t="s">
        <v>414</v>
      </c>
      <c r="AA217" s="169" t="s">
        <v>425</v>
      </c>
      <c r="AB217" s="169" t="s">
        <v>770</v>
      </c>
      <c r="AC217" s="170" t="s">
        <v>427</v>
      </c>
      <c r="AD217" s="545">
        <v>647</v>
      </c>
      <c r="AE217" s="546">
        <v>512</v>
      </c>
    </row>
    <row r="218" spans="1:31" ht="13.8">
      <c r="A218" s="515" t="s">
        <v>301</v>
      </c>
      <c r="B218" s="499" t="s">
        <v>427</v>
      </c>
      <c r="C218" s="477">
        <v>172</v>
      </c>
      <c r="D218" s="477">
        <v>3478</v>
      </c>
      <c r="E218" s="477"/>
      <c r="G218" s="484"/>
      <c r="H218" s="485"/>
      <c r="I218" s="485"/>
      <c r="J218" s="485"/>
      <c r="K218" s="738" t="s">
        <v>297</v>
      </c>
      <c r="L218" s="738"/>
      <c r="M218" s="738"/>
      <c r="N218" s="738"/>
      <c r="O218" s="738"/>
      <c r="P218" s="738"/>
      <c r="Q218" s="487"/>
      <c r="R218" s="488">
        <v>7634</v>
      </c>
      <c r="S218" s="488">
        <v>7252</v>
      </c>
      <c r="T218" s="489"/>
      <c r="U218" s="490"/>
      <c r="W218" s="424"/>
      <c r="X218" s="168"/>
      <c r="Y218" s="169" t="s">
        <v>645</v>
      </c>
      <c r="Z218" s="169" t="s">
        <v>414</v>
      </c>
      <c r="AA218" s="169" t="s">
        <v>425</v>
      </c>
      <c r="AB218" s="169" t="s">
        <v>495</v>
      </c>
      <c r="AC218" s="170" t="s">
        <v>427</v>
      </c>
      <c r="AD218" s="545">
        <v>29011</v>
      </c>
      <c r="AE218" s="546">
        <v>29468</v>
      </c>
    </row>
    <row r="219" spans="1:31" ht="13.8">
      <c r="A219" s="515" t="s">
        <v>302</v>
      </c>
      <c r="B219" s="499" t="s">
        <v>427</v>
      </c>
      <c r="C219" s="477">
        <v>-14733</v>
      </c>
      <c r="D219" s="477">
        <v>-11086</v>
      </c>
      <c r="E219" s="477"/>
      <c r="G219" s="484"/>
      <c r="H219" s="485"/>
      <c r="I219" s="485"/>
      <c r="J219" s="738" t="s">
        <v>298</v>
      </c>
      <c r="K219" s="738"/>
      <c r="L219" s="738"/>
      <c r="M219" s="738"/>
      <c r="N219" s="738"/>
      <c r="O219" s="738"/>
      <c r="P219" s="738"/>
      <c r="Q219" s="487"/>
      <c r="R219" s="488">
        <v>29097</v>
      </c>
      <c r="S219" s="488">
        <v>28309</v>
      </c>
      <c r="T219" s="489"/>
      <c r="U219" s="490"/>
      <c r="W219" s="424"/>
      <c r="X219" s="168"/>
      <c r="Y219" s="169" t="s">
        <v>645</v>
      </c>
      <c r="Z219" s="169" t="s">
        <v>414</v>
      </c>
      <c r="AA219" s="169" t="s">
        <v>425</v>
      </c>
      <c r="AB219" s="169" t="s">
        <v>496</v>
      </c>
      <c r="AC219" s="170" t="s">
        <v>427</v>
      </c>
      <c r="AD219" s="545">
        <v>2118</v>
      </c>
      <c r="AE219" s="546">
        <v>2318</v>
      </c>
    </row>
    <row r="220" spans="1:31">
      <c r="A220" s="515" t="s">
        <v>1245</v>
      </c>
      <c r="B220" s="499" t="s">
        <v>1246</v>
      </c>
      <c r="C220" s="109">
        <v>60.6</v>
      </c>
      <c r="D220" s="109">
        <v>59.7</v>
      </c>
      <c r="E220" s="109"/>
      <c r="G220" s="484"/>
      <c r="H220" s="485"/>
      <c r="I220" s="492"/>
      <c r="J220" s="736" t="s">
        <v>299</v>
      </c>
      <c r="K220" s="736"/>
      <c r="L220" s="736"/>
      <c r="M220" s="736"/>
      <c r="N220" s="736"/>
      <c r="O220" s="736"/>
      <c r="P220" s="736"/>
      <c r="Q220" s="494"/>
      <c r="R220" s="495">
        <v>1587</v>
      </c>
      <c r="S220" s="495">
        <v>2162</v>
      </c>
      <c r="T220" s="496"/>
      <c r="U220" s="497"/>
      <c r="W220" s="424"/>
      <c r="X220" s="168"/>
      <c r="Y220" s="169" t="s">
        <v>645</v>
      </c>
      <c r="Z220" s="169" t="s">
        <v>414</v>
      </c>
      <c r="AA220" s="169" t="s">
        <v>425</v>
      </c>
      <c r="AB220" s="169" t="s">
        <v>771</v>
      </c>
      <c r="AC220" s="170" t="s">
        <v>427</v>
      </c>
      <c r="AD220" s="545">
        <v>314</v>
      </c>
      <c r="AE220" s="546">
        <v>476</v>
      </c>
    </row>
    <row r="221" spans="1:31">
      <c r="A221" s="515" t="s">
        <v>1247</v>
      </c>
      <c r="B221" s="499" t="s">
        <v>1246</v>
      </c>
      <c r="C221" s="109">
        <v>39.4</v>
      </c>
      <c r="D221" s="109">
        <v>40.299999999999997</v>
      </c>
      <c r="E221" s="109"/>
      <c r="G221" s="484"/>
      <c r="H221" s="485"/>
      <c r="I221" s="492"/>
      <c r="J221" s="736" t="s">
        <v>399</v>
      </c>
      <c r="K221" s="736"/>
      <c r="L221" s="736"/>
      <c r="M221" s="736"/>
      <c r="N221" s="736"/>
      <c r="O221" s="736"/>
      <c r="P221" s="736"/>
      <c r="Q221" s="494"/>
      <c r="R221" s="495">
        <v>-24073</v>
      </c>
      <c r="S221" s="495">
        <v>-18948</v>
      </c>
      <c r="T221" s="496"/>
      <c r="U221" s="516"/>
      <c r="W221" s="424"/>
      <c r="X221" s="168"/>
      <c r="Y221" s="169" t="s">
        <v>645</v>
      </c>
      <c r="Z221" s="169" t="s">
        <v>414</v>
      </c>
      <c r="AA221" s="169" t="s">
        <v>425</v>
      </c>
      <c r="AB221" s="169" t="s">
        <v>772</v>
      </c>
      <c r="AC221" s="170" t="s">
        <v>427</v>
      </c>
      <c r="AD221" s="545">
        <v>59</v>
      </c>
      <c r="AE221" s="546">
        <v>98</v>
      </c>
    </row>
    <row r="222" spans="1:31" ht="13.8">
      <c r="A222" s="475" t="s">
        <v>1248</v>
      </c>
      <c r="B222" s="499" t="s">
        <v>1246</v>
      </c>
      <c r="C222" s="108">
        <v>36.799999999999997</v>
      </c>
      <c r="D222" s="108">
        <v>34.9</v>
      </c>
      <c r="E222" s="108"/>
      <c r="G222" s="484"/>
      <c r="H222" s="485"/>
      <c r="I222" s="485"/>
      <c r="J222" s="738" t="s">
        <v>300</v>
      </c>
      <c r="K222" s="738"/>
      <c r="L222" s="738"/>
      <c r="M222" s="738"/>
      <c r="N222" s="738"/>
      <c r="O222" s="738"/>
      <c r="P222" s="738"/>
      <c r="Q222" s="487"/>
      <c r="R222" s="488">
        <v>6801</v>
      </c>
      <c r="S222" s="488">
        <v>0</v>
      </c>
      <c r="T222" s="489"/>
      <c r="U222" s="490"/>
      <c r="W222" s="424"/>
      <c r="X222" s="168"/>
      <c r="Y222" s="169" t="s">
        <v>645</v>
      </c>
      <c r="Z222" s="169" t="s">
        <v>414</v>
      </c>
      <c r="AA222" s="169" t="s">
        <v>425</v>
      </c>
      <c r="AB222" s="169" t="s">
        <v>773</v>
      </c>
      <c r="AC222" s="170" t="s">
        <v>427</v>
      </c>
      <c r="AD222" s="545">
        <v>974</v>
      </c>
      <c r="AE222" s="546">
        <v>956</v>
      </c>
    </row>
    <row r="223" spans="1:31">
      <c r="A223" s="475" t="s">
        <v>1249</v>
      </c>
      <c r="B223" s="499" t="s">
        <v>1246</v>
      </c>
      <c r="C223" s="108">
        <v>34.700000000000003</v>
      </c>
      <c r="D223" s="108">
        <v>33.6</v>
      </c>
      <c r="E223" s="108"/>
      <c r="G223" s="484"/>
      <c r="H223" s="485"/>
      <c r="I223" s="492"/>
      <c r="J223" s="736" t="s">
        <v>301</v>
      </c>
      <c r="K223" s="736"/>
      <c r="L223" s="736"/>
      <c r="M223" s="736"/>
      <c r="N223" s="736"/>
      <c r="O223" s="736"/>
      <c r="P223" s="736"/>
      <c r="Q223" s="494"/>
      <c r="R223" s="495">
        <v>-1877</v>
      </c>
      <c r="S223" s="495">
        <v>-1049</v>
      </c>
      <c r="T223" s="496"/>
      <c r="U223" s="497"/>
      <c r="W223" s="424"/>
      <c r="X223" s="168"/>
      <c r="Y223" s="169" t="s">
        <v>645</v>
      </c>
      <c r="Z223" s="169" t="s">
        <v>414</v>
      </c>
      <c r="AA223" s="169" t="s">
        <v>425</v>
      </c>
      <c r="AB223" s="169" t="s">
        <v>774</v>
      </c>
      <c r="AC223" s="170" t="s">
        <v>427</v>
      </c>
      <c r="AD223" s="545">
        <v>82</v>
      </c>
      <c r="AE223" s="546">
        <v>139</v>
      </c>
    </row>
    <row r="224" spans="1:31">
      <c r="A224" s="475" t="s">
        <v>1250</v>
      </c>
      <c r="B224" s="499" t="s">
        <v>1246</v>
      </c>
      <c r="C224" s="109">
        <v>25.4</v>
      </c>
      <c r="D224" s="109">
        <v>24.4</v>
      </c>
      <c r="E224" s="109"/>
      <c r="G224" s="484"/>
      <c r="H224" s="485"/>
      <c r="I224" s="492"/>
      <c r="J224" s="736" t="s">
        <v>302</v>
      </c>
      <c r="K224" s="736"/>
      <c r="L224" s="736"/>
      <c r="M224" s="736"/>
      <c r="N224" s="736"/>
      <c r="O224" s="736"/>
      <c r="P224" s="736"/>
      <c r="Q224" s="494"/>
      <c r="R224" s="495">
        <v>-5350</v>
      </c>
      <c r="S224" s="495">
        <v>-3936</v>
      </c>
      <c r="T224" s="496"/>
      <c r="U224" s="497"/>
      <c r="W224" s="424"/>
      <c r="X224" s="168"/>
      <c r="Y224" s="169" t="s">
        <v>645</v>
      </c>
      <c r="Z224" s="169" t="s">
        <v>414</v>
      </c>
      <c r="AA224" s="169" t="s">
        <v>425</v>
      </c>
      <c r="AB224" s="169" t="s">
        <v>775</v>
      </c>
      <c r="AC224" s="170" t="s">
        <v>427</v>
      </c>
      <c r="AD224" s="545">
        <v>114</v>
      </c>
      <c r="AE224" s="546">
        <v>161</v>
      </c>
    </row>
    <row r="225" spans="1:31" ht="13.8">
      <c r="A225" s="475" t="s">
        <v>1251</v>
      </c>
      <c r="B225" s="499" t="s">
        <v>1252</v>
      </c>
      <c r="C225" s="471" t="s">
        <v>305</v>
      </c>
      <c r="D225" s="471" t="s">
        <v>305</v>
      </c>
      <c r="E225" s="471"/>
      <c r="G225" s="484"/>
      <c r="H225" s="485"/>
      <c r="I225" s="760" t="s">
        <v>398</v>
      </c>
      <c r="J225" s="738"/>
      <c r="K225" s="738"/>
      <c r="L225" s="738"/>
      <c r="M225" s="738"/>
      <c r="N225" s="738"/>
      <c r="O225" s="738"/>
      <c r="P225" s="738"/>
      <c r="Q225" s="487"/>
      <c r="R225" s="109">
        <v>61.8</v>
      </c>
      <c r="S225" s="109">
        <v>59.1</v>
      </c>
      <c r="T225" s="489"/>
      <c r="U225" s="517"/>
      <c r="W225" s="424"/>
      <c r="X225" s="168"/>
      <c r="Y225" s="169" t="s">
        <v>645</v>
      </c>
      <c r="Z225" s="169" t="s">
        <v>414</v>
      </c>
      <c r="AA225" s="169" t="s">
        <v>425</v>
      </c>
      <c r="AB225" s="169" t="s">
        <v>776</v>
      </c>
      <c r="AC225" s="170" t="s">
        <v>427</v>
      </c>
      <c r="AD225" s="545">
        <v>80</v>
      </c>
      <c r="AE225" s="546">
        <v>98</v>
      </c>
    </row>
    <row r="226" spans="1:31" ht="13.8">
      <c r="A226" s="518" t="s">
        <v>1253</v>
      </c>
      <c r="B226" s="519" t="s">
        <v>1254</v>
      </c>
      <c r="C226" s="520">
        <v>199879</v>
      </c>
      <c r="D226" s="520">
        <v>6882</v>
      </c>
      <c r="E226" s="471"/>
      <c r="G226" s="484"/>
      <c r="H226" s="485"/>
      <c r="I226" s="738" t="s">
        <v>364</v>
      </c>
      <c r="J226" s="738"/>
      <c r="K226" s="738"/>
      <c r="L226" s="738"/>
      <c r="M226" s="738"/>
      <c r="N226" s="738"/>
      <c r="O226" s="738"/>
      <c r="P226" s="738"/>
      <c r="Q226" s="487"/>
      <c r="R226" s="109">
        <v>38.200000000000003</v>
      </c>
      <c r="S226" s="109">
        <v>40.9</v>
      </c>
      <c r="T226" s="489"/>
      <c r="U226" s="490"/>
      <c r="W226" s="424"/>
      <c r="X226" s="168"/>
      <c r="Y226" s="169" t="s">
        <v>645</v>
      </c>
      <c r="Z226" s="169" t="s">
        <v>414</v>
      </c>
      <c r="AA226" s="169" t="s">
        <v>425</v>
      </c>
      <c r="AB226" s="169" t="s">
        <v>777</v>
      </c>
      <c r="AC226" s="170" t="s">
        <v>427</v>
      </c>
      <c r="AD226" s="545">
        <v>463</v>
      </c>
      <c r="AE226" s="546">
        <v>334</v>
      </c>
    </row>
    <row r="227" spans="1:31">
      <c r="A227" s="521"/>
      <c r="B227" s="521"/>
      <c r="C227" s="471"/>
      <c r="D227" s="471"/>
      <c r="E227" s="471"/>
      <c r="G227" s="484"/>
      <c r="H227" s="485"/>
      <c r="I227" s="493"/>
      <c r="J227" s="736" t="s">
        <v>365</v>
      </c>
      <c r="K227" s="736"/>
      <c r="L227" s="736"/>
      <c r="M227" s="736"/>
      <c r="N227" s="736"/>
      <c r="O227" s="736"/>
      <c r="P227" s="736"/>
      <c r="Q227" s="494"/>
      <c r="R227" s="108">
        <v>36.9</v>
      </c>
      <c r="S227" s="108">
        <v>39.6</v>
      </c>
      <c r="T227" s="496"/>
      <c r="U227" s="497"/>
      <c r="W227" s="424"/>
      <c r="X227" s="168"/>
      <c r="Y227" s="169" t="s">
        <v>645</v>
      </c>
      <c r="Z227" s="169" t="s">
        <v>414</v>
      </c>
      <c r="AA227" s="169" t="s">
        <v>425</v>
      </c>
      <c r="AB227" s="169" t="s">
        <v>778</v>
      </c>
      <c r="AC227" s="170" t="s">
        <v>427</v>
      </c>
      <c r="AD227" s="545">
        <v>32</v>
      </c>
      <c r="AE227" s="546">
        <v>56</v>
      </c>
    </row>
    <row r="228" spans="1:31">
      <c r="A228" s="521"/>
      <c r="B228" s="521"/>
      <c r="C228" s="471"/>
      <c r="D228" s="471"/>
      <c r="E228" s="471"/>
      <c r="G228" s="484"/>
      <c r="H228" s="485"/>
      <c r="I228" s="493"/>
      <c r="J228" s="493"/>
      <c r="K228" s="736" t="s">
        <v>303</v>
      </c>
      <c r="L228" s="736"/>
      <c r="M228" s="736"/>
      <c r="N228" s="736"/>
      <c r="O228" s="736"/>
      <c r="P228" s="736"/>
      <c r="Q228" s="494"/>
      <c r="R228" s="108">
        <v>35.299999999999997</v>
      </c>
      <c r="S228" s="108">
        <v>38.1</v>
      </c>
      <c r="T228" s="496"/>
      <c r="U228" s="497"/>
      <c r="W228" s="424"/>
      <c r="X228" s="168"/>
      <c r="Y228" s="169" t="s">
        <v>645</v>
      </c>
      <c r="Z228" s="169" t="s">
        <v>414</v>
      </c>
      <c r="AA228" s="169" t="s">
        <v>425</v>
      </c>
      <c r="AB228" s="169" t="s">
        <v>497</v>
      </c>
      <c r="AC228" s="170" t="s">
        <v>427</v>
      </c>
      <c r="AD228" s="545">
        <v>6241</v>
      </c>
      <c r="AE228" s="546">
        <v>6529</v>
      </c>
    </row>
    <row r="229" spans="1:31" ht="13.8">
      <c r="A229" s="521"/>
      <c r="B229" s="521"/>
      <c r="C229" s="471"/>
      <c r="D229" s="471"/>
      <c r="E229" s="471"/>
      <c r="G229" s="484"/>
      <c r="H229" s="485"/>
      <c r="I229" s="738" t="s">
        <v>383</v>
      </c>
      <c r="J229" s="738"/>
      <c r="K229" s="738"/>
      <c r="L229" s="738"/>
      <c r="M229" s="738"/>
      <c r="N229" s="738"/>
      <c r="O229" s="738"/>
      <c r="P229" s="738"/>
      <c r="Q229" s="487"/>
      <c r="R229" s="109">
        <v>26.2</v>
      </c>
      <c r="S229" s="109">
        <v>26.3</v>
      </c>
      <c r="T229" s="489"/>
      <c r="U229" s="490"/>
      <c r="W229" s="424"/>
      <c r="X229" s="168"/>
      <c r="Y229" s="169" t="s">
        <v>645</v>
      </c>
      <c r="Z229" s="169" t="s">
        <v>414</v>
      </c>
      <c r="AA229" s="169" t="s">
        <v>425</v>
      </c>
      <c r="AB229" s="169" t="s">
        <v>498</v>
      </c>
      <c r="AC229" s="170" t="s">
        <v>427</v>
      </c>
      <c r="AD229" s="545">
        <v>437</v>
      </c>
      <c r="AE229" s="546">
        <v>437</v>
      </c>
    </row>
    <row r="230" spans="1:31" ht="13.8">
      <c r="A230" s="522"/>
      <c r="B230" s="523"/>
      <c r="C230" s="523"/>
      <c r="D230" s="523"/>
      <c r="E230" s="523"/>
      <c r="G230" s="484"/>
      <c r="H230" s="485"/>
      <c r="I230" s="738" t="s">
        <v>304</v>
      </c>
      <c r="J230" s="738"/>
      <c r="K230" s="738"/>
      <c r="L230" s="738"/>
      <c r="M230" s="738"/>
      <c r="N230" s="738"/>
      <c r="O230" s="738"/>
      <c r="P230" s="738"/>
      <c r="Q230" s="487"/>
      <c r="R230" s="488" t="s">
        <v>305</v>
      </c>
      <c r="S230" s="488" t="s">
        <v>305</v>
      </c>
      <c r="T230" s="489"/>
      <c r="U230" s="490"/>
      <c r="W230" s="424"/>
      <c r="X230" s="168"/>
      <c r="Y230" s="169" t="s">
        <v>645</v>
      </c>
      <c r="Z230" s="169" t="s">
        <v>414</v>
      </c>
      <c r="AA230" s="169" t="s">
        <v>425</v>
      </c>
      <c r="AB230" s="169" t="s">
        <v>779</v>
      </c>
      <c r="AC230" s="170" t="s">
        <v>427</v>
      </c>
      <c r="AD230" s="545">
        <v>66</v>
      </c>
      <c r="AE230" s="546">
        <v>58</v>
      </c>
    </row>
    <row r="231" spans="1:31" ht="13.8">
      <c r="A231" s="521"/>
      <c r="B231" s="521"/>
      <c r="C231" s="471"/>
      <c r="D231" s="471"/>
      <c r="E231" s="471"/>
      <c r="G231" s="484"/>
      <c r="H231" s="485"/>
      <c r="I231" s="738" t="s">
        <v>306</v>
      </c>
      <c r="J231" s="738"/>
      <c r="K231" s="738"/>
      <c r="L231" s="738"/>
      <c r="M231" s="738"/>
      <c r="N231" s="738"/>
      <c r="O231" s="738"/>
      <c r="P231" s="738"/>
      <c r="Q231" s="487"/>
      <c r="R231" s="488">
        <v>205256</v>
      </c>
      <c r="S231" s="488">
        <v>5343</v>
      </c>
      <c r="T231" s="489"/>
      <c r="U231" s="490"/>
      <c r="W231" s="424"/>
      <c r="X231" s="168"/>
      <c r="Y231" s="169" t="s">
        <v>645</v>
      </c>
      <c r="Z231" s="169" t="s">
        <v>414</v>
      </c>
      <c r="AA231" s="169" t="s">
        <v>425</v>
      </c>
      <c r="AB231" s="169" t="s">
        <v>780</v>
      </c>
      <c r="AC231" s="170" t="s">
        <v>427</v>
      </c>
      <c r="AD231" s="545">
        <v>187</v>
      </c>
      <c r="AE231" s="546">
        <v>203</v>
      </c>
    </row>
    <row r="232" spans="1:31" ht="13.8">
      <c r="G232" s="484"/>
      <c r="H232" s="485"/>
      <c r="I232" s="524"/>
      <c r="J232" s="524"/>
      <c r="K232" s="524"/>
      <c r="L232" s="524"/>
      <c r="M232" s="524"/>
      <c r="N232" s="524"/>
      <c r="O232" s="524"/>
      <c r="P232" s="524"/>
      <c r="Q232" s="525"/>
      <c r="R232" s="526"/>
      <c r="S232" s="526"/>
      <c r="T232" s="527"/>
      <c r="U232" s="528"/>
      <c r="W232" s="424"/>
      <c r="X232" s="168"/>
      <c r="Y232" s="169" t="s">
        <v>645</v>
      </c>
      <c r="Z232" s="169" t="s">
        <v>414</v>
      </c>
      <c r="AA232" s="169" t="s">
        <v>425</v>
      </c>
      <c r="AB232" s="169" t="s">
        <v>781</v>
      </c>
      <c r="AC232" s="170" t="s">
        <v>427</v>
      </c>
      <c r="AD232" s="545">
        <v>33</v>
      </c>
      <c r="AE232" s="546">
        <v>35</v>
      </c>
    </row>
    <row r="233" spans="1:31" ht="13.8">
      <c r="G233" s="484"/>
      <c r="H233" s="485"/>
      <c r="I233" s="485"/>
      <c r="J233" s="529"/>
      <c r="K233" s="485"/>
      <c r="L233" s="485"/>
      <c r="M233" s="485"/>
      <c r="N233" s="485"/>
      <c r="O233" s="485"/>
      <c r="P233" s="485"/>
      <c r="Q233" s="530"/>
      <c r="R233" s="488"/>
      <c r="S233" s="488"/>
      <c r="T233" s="530"/>
      <c r="U233" s="531"/>
      <c r="X233" s="168"/>
      <c r="Y233" s="169" t="s">
        <v>645</v>
      </c>
      <c r="Z233" s="169" t="s">
        <v>414</v>
      </c>
      <c r="AA233" s="169" t="s">
        <v>425</v>
      </c>
      <c r="AB233" s="169" t="s">
        <v>782</v>
      </c>
      <c r="AC233" s="170" t="s">
        <v>427</v>
      </c>
      <c r="AD233" s="545">
        <v>87</v>
      </c>
      <c r="AE233" s="546">
        <v>89</v>
      </c>
    </row>
    <row r="234" spans="1:31" ht="13.8">
      <c r="G234" s="484"/>
      <c r="H234" s="485"/>
      <c r="I234" s="485"/>
      <c r="J234" s="485"/>
      <c r="K234" s="485"/>
      <c r="L234" s="485"/>
      <c r="M234" s="485"/>
      <c r="N234" s="485"/>
      <c r="O234" s="485"/>
      <c r="P234" s="485"/>
      <c r="Q234" s="530"/>
      <c r="R234" s="488"/>
      <c r="S234" s="488"/>
      <c r="T234" s="530"/>
      <c r="U234" s="531"/>
      <c r="X234" s="168"/>
      <c r="Y234" s="169" t="s">
        <v>645</v>
      </c>
      <c r="Z234" s="169" t="s">
        <v>414</v>
      </c>
      <c r="AA234" s="169" t="s">
        <v>425</v>
      </c>
      <c r="AB234" s="169" t="s">
        <v>783</v>
      </c>
      <c r="AC234" s="170" t="s">
        <v>427</v>
      </c>
      <c r="AD234" s="545">
        <v>65</v>
      </c>
      <c r="AE234" s="546">
        <v>51</v>
      </c>
    </row>
    <row r="235" spans="1:31" ht="13.8">
      <c r="G235" s="484"/>
      <c r="H235" s="485"/>
      <c r="I235" s="485"/>
      <c r="J235" s="485"/>
      <c r="K235" s="485"/>
      <c r="L235" s="485"/>
      <c r="M235" s="485"/>
      <c r="N235" s="485"/>
      <c r="O235" s="485"/>
      <c r="P235" s="485"/>
      <c r="Q235" s="530"/>
      <c r="R235" s="488"/>
      <c r="S235" s="488"/>
      <c r="T235" s="530"/>
      <c r="U235" s="531"/>
      <c r="X235" s="168"/>
      <c r="Y235" s="169" t="s">
        <v>645</v>
      </c>
      <c r="Z235" s="169" t="s">
        <v>414</v>
      </c>
      <c r="AA235" s="169" t="s">
        <v>425</v>
      </c>
      <c r="AB235" s="169" t="s">
        <v>499</v>
      </c>
      <c r="AC235" s="170" t="s">
        <v>427</v>
      </c>
      <c r="AD235" s="545">
        <v>1170</v>
      </c>
      <c r="AE235" s="546">
        <v>1220</v>
      </c>
    </row>
    <row r="236" spans="1:31" ht="13.8">
      <c r="G236" s="484"/>
      <c r="H236" s="485"/>
      <c r="I236" s="485"/>
      <c r="J236" s="485"/>
      <c r="K236" s="485"/>
      <c r="L236" s="485"/>
      <c r="M236" s="485"/>
      <c r="N236" s="485"/>
      <c r="O236" s="485"/>
      <c r="P236" s="485"/>
      <c r="Q236" s="530"/>
      <c r="R236" s="488"/>
      <c r="S236" s="488"/>
      <c r="T236" s="530"/>
      <c r="U236" s="531"/>
      <c r="X236" s="168"/>
      <c r="Y236" s="169" t="s">
        <v>645</v>
      </c>
      <c r="Z236" s="169" t="s">
        <v>414</v>
      </c>
      <c r="AA236" s="169" t="s">
        <v>425</v>
      </c>
      <c r="AB236" s="169" t="s">
        <v>784</v>
      </c>
      <c r="AC236" s="170" t="s">
        <v>427</v>
      </c>
      <c r="AD236" s="545">
        <v>48</v>
      </c>
      <c r="AE236" s="546">
        <v>69</v>
      </c>
    </row>
    <row r="237" spans="1:31" ht="13.8">
      <c r="G237" s="484"/>
      <c r="H237" s="485"/>
      <c r="I237" s="126"/>
      <c r="J237" s="485"/>
      <c r="K237" s="485"/>
      <c r="L237" s="485"/>
      <c r="M237" s="485"/>
      <c r="N237" s="485"/>
      <c r="O237" s="485"/>
      <c r="P237" s="485"/>
      <c r="Q237" s="530"/>
      <c r="R237" s="488"/>
      <c r="S237" s="488"/>
      <c r="T237" s="488"/>
      <c r="U237" s="488"/>
      <c r="X237" s="168"/>
      <c r="Y237" s="169" t="s">
        <v>645</v>
      </c>
      <c r="Z237" s="169" t="s">
        <v>414</v>
      </c>
      <c r="AA237" s="169" t="s">
        <v>425</v>
      </c>
      <c r="AB237" s="169" t="s">
        <v>785</v>
      </c>
      <c r="AC237" s="170" t="s">
        <v>427</v>
      </c>
      <c r="AD237" s="545">
        <v>360</v>
      </c>
      <c r="AE237" s="546">
        <v>325</v>
      </c>
    </row>
    <row r="238" spans="1:31" ht="13.8">
      <c r="G238" s="484"/>
      <c r="H238" s="485"/>
      <c r="I238" s="126"/>
      <c r="J238" s="485"/>
      <c r="K238" s="485"/>
      <c r="L238" s="485"/>
      <c r="M238" s="485"/>
      <c r="N238" s="485"/>
      <c r="O238" s="485"/>
      <c r="P238" s="485"/>
      <c r="Q238" s="530"/>
      <c r="R238" s="488"/>
      <c r="S238" s="488"/>
      <c r="T238" s="488"/>
      <c r="U238" s="488"/>
      <c r="X238" s="168"/>
      <c r="Y238" s="169" t="s">
        <v>645</v>
      </c>
      <c r="Z238" s="169" t="s">
        <v>414</v>
      </c>
      <c r="AA238" s="169" t="s">
        <v>425</v>
      </c>
      <c r="AB238" s="169" t="s">
        <v>786</v>
      </c>
      <c r="AC238" s="170" t="s">
        <v>427</v>
      </c>
      <c r="AD238" s="545">
        <v>762</v>
      </c>
      <c r="AE238" s="546">
        <v>826</v>
      </c>
    </row>
    <row r="239" spans="1:31">
      <c r="G239" s="532"/>
      <c r="H239" s="514"/>
      <c r="I239" s="485"/>
      <c r="J239" s="485"/>
      <c r="K239" s="485"/>
      <c r="L239" s="485"/>
      <c r="M239" s="485"/>
      <c r="N239" s="485"/>
      <c r="O239" s="485"/>
      <c r="P239" s="485"/>
      <c r="Q239" s="530"/>
      <c r="R239" s="488"/>
      <c r="S239" s="488"/>
      <c r="T239" s="488"/>
      <c r="U239" s="488"/>
      <c r="X239" s="168"/>
      <c r="Y239" s="169" t="s">
        <v>645</v>
      </c>
      <c r="Z239" s="169" t="s">
        <v>414</v>
      </c>
      <c r="AA239" s="169" t="s">
        <v>425</v>
      </c>
      <c r="AB239" s="169" t="s">
        <v>500</v>
      </c>
      <c r="AC239" s="170" t="s">
        <v>427</v>
      </c>
      <c r="AD239" s="545">
        <v>801</v>
      </c>
      <c r="AE239" s="546">
        <v>906</v>
      </c>
    </row>
    <row r="240" spans="1:31">
      <c r="X240" s="168"/>
      <c r="Y240" s="169" t="s">
        <v>645</v>
      </c>
      <c r="Z240" s="169" t="s">
        <v>414</v>
      </c>
      <c r="AA240" s="169" t="s">
        <v>425</v>
      </c>
      <c r="AB240" s="169" t="s">
        <v>787</v>
      </c>
      <c r="AC240" s="170" t="s">
        <v>427</v>
      </c>
      <c r="AD240" s="545">
        <v>68</v>
      </c>
      <c r="AE240" s="546">
        <v>43</v>
      </c>
    </row>
    <row r="241" spans="24:31">
      <c r="X241" s="168"/>
      <c r="Y241" s="169" t="s">
        <v>645</v>
      </c>
      <c r="Z241" s="169" t="s">
        <v>414</v>
      </c>
      <c r="AA241" s="169" t="s">
        <v>425</v>
      </c>
      <c r="AB241" s="169" t="s">
        <v>788</v>
      </c>
      <c r="AC241" s="170" t="s">
        <v>427</v>
      </c>
      <c r="AD241" s="545">
        <v>265</v>
      </c>
      <c r="AE241" s="546">
        <v>393</v>
      </c>
    </row>
    <row r="242" spans="24:31">
      <c r="X242" s="168"/>
      <c r="Y242" s="169" t="s">
        <v>645</v>
      </c>
      <c r="Z242" s="169" t="s">
        <v>414</v>
      </c>
      <c r="AA242" s="169" t="s">
        <v>425</v>
      </c>
      <c r="AB242" s="169" t="s">
        <v>789</v>
      </c>
      <c r="AC242" s="170" t="s">
        <v>427</v>
      </c>
      <c r="AD242" s="545">
        <v>468</v>
      </c>
      <c r="AE242" s="546">
        <v>471</v>
      </c>
    </row>
    <row r="243" spans="24:31">
      <c r="X243" s="168"/>
      <c r="Y243" s="169" t="s">
        <v>645</v>
      </c>
      <c r="Z243" s="169" t="s">
        <v>414</v>
      </c>
      <c r="AA243" s="169" t="s">
        <v>425</v>
      </c>
      <c r="AB243" s="169" t="s">
        <v>501</v>
      </c>
      <c r="AC243" s="170" t="s">
        <v>427</v>
      </c>
      <c r="AD243" s="545">
        <v>270</v>
      </c>
      <c r="AE243" s="546">
        <v>303</v>
      </c>
    </row>
    <row r="244" spans="24:31">
      <c r="X244" s="168"/>
      <c r="Y244" s="169" t="s">
        <v>645</v>
      </c>
      <c r="Z244" s="169" t="s">
        <v>414</v>
      </c>
      <c r="AA244" s="169" t="s">
        <v>425</v>
      </c>
      <c r="AB244" s="169" t="s">
        <v>502</v>
      </c>
      <c r="AC244" s="170" t="s">
        <v>427</v>
      </c>
      <c r="AD244" s="545">
        <v>2557</v>
      </c>
      <c r="AE244" s="546">
        <v>2685</v>
      </c>
    </row>
    <row r="245" spans="24:31">
      <c r="X245" s="168"/>
      <c r="Y245" s="169" t="s">
        <v>645</v>
      </c>
      <c r="Z245" s="169" t="s">
        <v>414</v>
      </c>
      <c r="AA245" s="169" t="s">
        <v>425</v>
      </c>
      <c r="AB245" s="169" t="s">
        <v>790</v>
      </c>
      <c r="AC245" s="170" t="s">
        <v>427</v>
      </c>
      <c r="AD245" s="545">
        <v>57</v>
      </c>
      <c r="AE245" s="546">
        <v>19</v>
      </c>
    </row>
    <row r="246" spans="24:31">
      <c r="X246" s="168"/>
      <c r="Y246" s="169" t="s">
        <v>645</v>
      </c>
      <c r="Z246" s="169" t="s">
        <v>414</v>
      </c>
      <c r="AA246" s="169" t="s">
        <v>425</v>
      </c>
      <c r="AB246" s="169" t="s">
        <v>791</v>
      </c>
      <c r="AC246" s="170" t="s">
        <v>427</v>
      </c>
      <c r="AD246" s="545">
        <v>321</v>
      </c>
      <c r="AE246" s="546">
        <v>276</v>
      </c>
    </row>
    <row r="247" spans="24:31">
      <c r="X247" s="168"/>
      <c r="Y247" s="169" t="s">
        <v>645</v>
      </c>
      <c r="Z247" s="169" t="s">
        <v>414</v>
      </c>
      <c r="AA247" s="169" t="s">
        <v>425</v>
      </c>
      <c r="AB247" s="169" t="s">
        <v>792</v>
      </c>
      <c r="AC247" s="170" t="s">
        <v>427</v>
      </c>
      <c r="AD247" s="545">
        <v>557</v>
      </c>
      <c r="AE247" s="546">
        <v>692</v>
      </c>
    </row>
    <row r="248" spans="24:31">
      <c r="X248" s="168"/>
      <c r="Y248" s="169" t="s">
        <v>645</v>
      </c>
      <c r="Z248" s="169" t="s">
        <v>414</v>
      </c>
      <c r="AA248" s="169" t="s">
        <v>425</v>
      </c>
      <c r="AB248" s="169" t="s">
        <v>793</v>
      </c>
      <c r="AC248" s="170" t="s">
        <v>427</v>
      </c>
      <c r="AD248" s="545">
        <v>383</v>
      </c>
      <c r="AE248" s="546">
        <v>411</v>
      </c>
    </row>
    <row r="249" spans="24:31">
      <c r="X249" s="168"/>
      <c r="Y249" s="169" t="s">
        <v>645</v>
      </c>
      <c r="Z249" s="169" t="s">
        <v>414</v>
      </c>
      <c r="AA249" s="169" t="s">
        <v>425</v>
      </c>
      <c r="AB249" s="169" t="s">
        <v>794</v>
      </c>
      <c r="AC249" s="170" t="s">
        <v>427</v>
      </c>
      <c r="AD249" s="545">
        <v>128</v>
      </c>
      <c r="AE249" s="546">
        <v>150</v>
      </c>
    </row>
    <row r="250" spans="24:31">
      <c r="X250" s="168"/>
      <c r="Y250" s="169" t="s">
        <v>645</v>
      </c>
      <c r="Z250" s="169" t="s">
        <v>414</v>
      </c>
      <c r="AA250" s="169" t="s">
        <v>425</v>
      </c>
      <c r="AB250" s="169" t="s">
        <v>795</v>
      </c>
      <c r="AC250" s="170" t="s">
        <v>427</v>
      </c>
      <c r="AD250" s="545">
        <v>112</v>
      </c>
      <c r="AE250" s="546">
        <v>123</v>
      </c>
    </row>
    <row r="251" spans="24:31">
      <c r="X251" s="168"/>
      <c r="Y251" s="169" t="s">
        <v>645</v>
      </c>
      <c r="Z251" s="169" t="s">
        <v>414</v>
      </c>
      <c r="AA251" s="169" t="s">
        <v>425</v>
      </c>
      <c r="AB251" s="169" t="s">
        <v>796</v>
      </c>
      <c r="AC251" s="170" t="s">
        <v>427</v>
      </c>
      <c r="AD251" s="545">
        <v>49</v>
      </c>
      <c r="AE251" s="546">
        <v>133</v>
      </c>
    </row>
    <row r="252" spans="24:31">
      <c r="X252" s="168"/>
      <c r="Y252" s="169" t="s">
        <v>645</v>
      </c>
      <c r="Z252" s="169" t="s">
        <v>414</v>
      </c>
      <c r="AA252" s="169" t="s">
        <v>425</v>
      </c>
      <c r="AB252" s="169" t="s">
        <v>797</v>
      </c>
      <c r="AC252" s="170" t="s">
        <v>427</v>
      </c>
      <c r="AD252" s="545">
        <v>116</v>
      </c>
      <c r="AE252" s="546">
        <v>123</v>
      </c>
    </row>
    <row r="253" spans="24:31">
      <c r="X253" s="168"/>
      <c r="Y253" s="169" t="s">
        <v>645</v>
      </c>
      <c r="Z253" s="169" t="s">
        <v>414</v>
      </c>
      <c r="AA253" s="169" t="s">
        <v>425</v>
      </c>
      <c r="AB253" s="169" t="s">
        <v>798</v>
      </c>
      <c r="AC253" s="170" t="s">
        <v>427</v>
      </c>
      <c r="AD253" s="545">
        <v>834</v>
      </c>
      <c r="AE253" s="546">
        <v>757</v>
      </c>
    </row>
    <row r="254" spans="24:31">
      <c r="X254" s="168"/>
      <c r="Y254" s="169" t="s">
        <v>645</v>
      </c>
      <c r="Z254" s="169" t="s">
        <v>414</v>
      </c>
      <c r="AA254" s="169" t="s">
        <v>425</v>
      </c>
      <c r="AB254" s="169" t="s">
        <v>503</v>
      </c>
      <c r="AC254" s="170" t="s">
        <v>427</v>
      </c>
      <c r="AD254" s="545">
        <v>620</v>
      </c>
      <c r="AE254" s="546">
        <v>519</v>
      </c>
    </row>
    <row r="255" spans="24:31">
      <c r="X255" s="168"/>
      <c r="Y255" s="169" t="s">
        <v>645</v>
      </c>
      <c r="Z255" s="169" t="s">
        <v>414</v>
      </c>
      <c r="AA255" s="169" t="s">
        <v>425</v>
      </c>
      <c r="AB255" s="169" t="s">
        <v>504</v>
      </c>
      <c r="AC255" s="170" t="s">
        <v>427</v>
      </c>
      <c r="AD255" s="545">
        <v>374</v>
      </c>
      <c r="AE255" s="546">
        <v>455</v>
      </c>
    </row>
    <row r="256" spans="24:31">
      <c r="X256" s="168"/>
      <c r="Y256" s="169" t="s">
        <v>645</v>
      </c>
      <c r="Z256" s="169" t="s">
        <v>414</v>
      </c>
      <c r="AA256" s="169" t="s">
        <v>425</v>
      </c>
      <c r="AB256" s="169" t="s">
        <v>505</v>
      </c>
      <c r="AC256" s="170" t="s">
        <v>427</v>
      </c>
      <c r="AD256" s="545">
        <v>12</v>
      </c>
      <c r="AE256" s="546">
        <v>3</v>
      </c>
    </row>
    <row r="257" spans="24:31">
      <c r="X257" s="168"/>
      <c r="Y257" s="169" t="s">
        <v>645</v>
      </c>
      <c r="Z257" s="169" t="s">
        <v>414</v>
      </c>
      <c r="AA257" s="169" t="s">
        <v>425</v>
      </c>
      <c r="AB257" s="169" t="s">
        <v>506</v>
      </c>
      <c r="AC257" s="170" t="s">
        <v>427</v>
      </c>
      <c r="AD257" s="545">
        <v>1923</v>
      </c>
      <c r="AE257" s="546">
        <v>2099</v>
      </c>
    </row>
    <row r="258" spans="24:31">
      <c r="X258" s="168"/>
      <c r="Y258" s="169" t="s">
        <v>645</v>
      </c>
      <c r="Z258" s="169" t="s">
        <v>414</v>
      </c>
      <c r="AA258" s="169" t="s">
        <v>425</v>
      </c>
      <c r="AB258" s="169" t="s">
        <v>799</v>
      </c>
      <c r="AC258" s="170" t="s">
        <v>427</v>
      </c>
      <c r="AD258" s="545">
        <v>878</v>
      </c>
      <c r="AE258" s="546">
        <v>923</v>
      </c>
    </row>
    <row r="259" spans="24:31">
      <c r="X259" s="168"/>
      <c r="Y259" s="169" t="s">
        <v>645</v>
      </c>
      <c r="Z259" s="169" t="s">
        <v>414</v>
      </c>
      <c r="AA259" s="169" t="s">
        <v>425</v>
      </c>
      <c r="AB259" s="169" t="s">
        <v>800</v>
      </c>
      <c r="AC259" s="170" t="s">
        <v>427</v>
      </c>
      <c r="AD259" s="545">
        <v>140</v>
      </c>
      <c r="AE259" s="546">
        <v>116</v>
      </c>
    </row>
    <row r="260" spans="24:31">
      <c r="X260" s="168"/>
      <c r="Y260" s="169" t="s">
        <v>645</v>
      </c>
      <c r="Z260" s="169" t="s">
        <v>414</v>
      </c>
      <c r="AA260" s="169" t="s">
        <v>425</v>
      </c>
      <c r="AB260" s="169" t="s">
        <v>801</v>
      </c>
      <c r="AC260" s="170" t="s">
        <v>427</v>
      </c>
      <c r="AD260" s="545">
        <v>778</v>
      </c>
      <c r="AE260" s="546">
        <v>947</v>
      </c>
    </row>
    <row r="261" spans="24:31">
      <c r="X261" s="168"/>
      <c r="Y261" s="169" t="s">
        <v>645</v>
      </c>
      <c r="Z261" s="169" t="s">
        <v>414</v>
      </c>
      <c r="AA261" s="169" t="s">
        <v>425</v>
      </c>
      <c r="AB261" s="169" t="s">
        <v>802</v>
      </c>
      <c r="AC261" s="170" t="s">
        <v>427</v>
      </c>
      <c r="AD261" s="545">
        <v>128</v>
      </c>
      <c r="AE261" s="546">
        <v>113</v>
      </c>
    </row>
    <row r="262" spans="24:31">
      <c r="X262" s="168"/>
      <c r="Y262" s="169" t="s">
        <v>645</v>
      </c>
      <c r="Z262" s="169" t="s">
        <v>414</v>
      </c>
      <c r="AA262" s="169" t="s">
        <v>425</v>
      </c>
      <c r="AB262" s="169" t="s">
        <v>507</v>
      </c>
      <c r="AC262" s="170" t="s">
        <v>427</v>
      </c>
      <c r="AD262" s="545">
        <v>18729</v>
      </c>
      <c r="AE262" s="546">
        <v>18521</v>
      </c>
    </row>
    <row r="263" spans="24:31">
      <c r="X263" s="168"/>
      <c r="Y263" s="169" t="s">
        <v>645</v>
      </c>
      <c r="Z263" s="169" t="s">
        <v>414</v>
      </c>
      <c r="AA263" s="169" t="s">
        <v>425</v>
      </c>
      <c r="AB263" s="169" t="s">
        <v>508</v>
      </c>
      <c r="AC263" s="170" t="s">
        <v>427</v>
      </c>
      <c r="AD263" s="545">
        <v>2887</v>
      </c>
      <c r="AE263" s="546">
        <v>2358</v>
      </c>
    </row>
    <row r="264" spans="24:31">
      <c r="X264" s="168"/>
      <c r="Y264" s="169" t="s">
        <v>645</v>
      </c>
      <c r="Z264" s="169" t="s">
        <v>414</v>
      </c>
      <c r="AA264" s="169" t="s">
        <v>425</v>
      </c>
      <c r="AB264" s="169" t="s">
        <v>509</v>
      </c>
      <c r="AC264" s="170" t="s">
        <v>427</v>
      </c>
      <c r="AD264" s="545">
        <v>2333</v>
      </c>
      <c r="AE264" s="546">
        <v>2017</v>
      </c>
    </row>
    <row r="265" spans="24:31">
      <c r="X265" s="168"/>
      <c r="Y265" s="169" t="s">
        <v>645</v>
      </c>
      <c r="Z265" s="169" t="s">
        <v>414</v>
      </c>
      <c r="AA265" s="169" t="s">
        <v>425</v>
      </c>
      <c r="AB265" s="169" t="s">
        <v>803</v>
      </c>
      <c r="AC265" s="170" t="s">
        <v>427</v>
      </c>
      <c r="AD265" s="545">
        <v>1933</v>
      </c>
      <c r="AE265" s="546">
        <v>1333</v>
      </c>
    </row>
    <row r="266" spans="24:31">
      <c r="X266" s="168"/>
      <c r="Y266" s="169" t="s">
        <v>645</v>
      </c>
      <c r="Z266" s="169" t="s">
        <v>414</v>
      </c>
      <c r="AA266" s="169" t="s">
        <v>425</v>
      </c>
      <c r="AB266" s="169" t="s">
        <v>804</v>
      </c>
      <c r="AC266" s="170" t="s">
        <v>427</v>
      </c>
      <c r="AD266" s="545">
        <v>401</v>
      </c>
      <c r="AE266" s="546">
        <v>685</v>
      </c>
    </row>
    <row r="267" spans="24:31">
      <c r="X267" s="168"/>
      <c r="Y267" s="169" t="s">
        <v>645</v>
      </c>
      <c r="Z267" s="169" t="s">
        <v>414</v>
      </c>
      <c r="AA267" s="169" t="s">
        <v>425</v>
      </c>
      <c r="AB267" s="169" t="s">
        <v>510</v>
      </c>
      <c r="AC267" s="170" t="s">
        <v>427</v>
      </c>
      <c r="AD267" s="545">
        <v>2259</v>
      </c>
      <c r="AE267" s="546">
        <v>2126</v>
      </c>
    </row>
    <row r="268" spans="24:31">
      <c r="X268" s="168"/>
      <c r="Y268" s="169" t="s">
        <v>645</v>
      </c>
      <c r="Z268" s="169" t="s">
        <v>414</v>
      </c>
      <c r="AA268" s="169" t="s">
        <v>425</v>
      </c>
      <c r="AB268" s="169" t="s">
        <v>805</v>
      </c>
      <c r="AC268" s="170" t="s">
        <v>427</v>
      </c>
      <c r="AD268" s="545">
        <v>205</v>
      </c>
      <c r="AE268" s="546">
        <v>100</v>
      </c>
    </row>
    <row r="269" spans="24:31">
      <c r="X269" s="168"/>
      <c r="Y269" s="169" t="s">
        <v>645</v>
      </c>
      <c r="Z269" s="169" t="s">
        <v>414</v>
      </c>
      <c r="AA269" s="169" t="s">
        <v>425</v>
      </c>
      <c r="AB269" s="169" t="s">
        <v>806</v>
      </c>
      <c r="AC269" s="170" t="s">
        <v>427</v>
      </c>
      <c r="AD269" s="545">
        <v>128</v>
      </c>
      <c r="AE269" s="546">
        <v>87</v>
      </c>
    </row>
    <row r="270" spans="24:31">
      <c r="X270" s="168"/>
      <c r="Y270" s="169" t="s">
        <v>645</v>
      </c>
      <c r="Z270" s="169" t="s">
        <v>414</v>
      </c>
      <c r="AA270" s="169" t="s">
        <v>425</v>
      </c>
      <c r="AB270" s="169" t="s">
        <v>807</v>
      </c>
      <c r="AC270" s="170" t="s">
        <v>427</v>
      </c>
      <c r="AD270" s="545">
        <v>210</v>
      </c>
      <c r="AE270" s="546">
        <v>238</v>
      </c>
    </row>
    <row r="271" spans="24:31">
      <c r="X271" s="168"/>
      <c r="Y271" s="169" t="s">
        <v>645</v>
      </c>
      <c r="Z271" s="169" t="s">
        <v>414</v>
      </c>
      <c r="AA271" s="169" t="s">
        <v>425</v>
      </c>
      <c r="AB271" s="169" t="s">
        <v>808</v>
      </c>
      <c r="AC271" s="170" t="s">
        <v>427</v>
      </c>
      <c r="AD271" s="545">
        <v>119</v>
      </c>
      <c r="AE271" s="546">
        <v>65</v>
      </c>
    </row>
    <row r="272" spans="24:31">
      <c r="X272" s="168"/>
      <c r="Y272" s="169" t="s">
        <v>645</v>
      </c>
      <c r="Z272" s="169" t="s">
        <v>414</v>
      </c>
      <c r="AA272" s="169" t="s">
        <v>425</v>
      </c>
      <c r="AB272" s="169" t="s">
        <v>809</v>
      </c>
      <c r="AC272" s="170" t="s">
        <v>427</v>
      </c>
      <c r="AD272" s="545">
        <v>693</v>
      </c>
      <c r="AE272" s="546">
        <v>760</v>
      </c>
    </row>
    <row r="273" spans="24:31">
      <c r="X273" s="168"/>
      <c r="Y273" s="169" t="s">
        <v>645</v>
      </c>
      <c r="Z273" s="169" t="s">
        <v>414</v>
      </c>
      <c r="AA273" s="169" t="s">
        <v>425</v>
      </c>
      <c r="AB273" s="169" t="s">
        <v>810</v>
      </c>
      <c r="AC273" s="170" t="s">
        <v>427</v>
      </c>
      <c r="AD273" s="545">
        <v>303</v>
      </c>
      <c r="AE273" s="546">
        <v>73</v>
      </c>
    </row>
    <row r="274" spans="24:31">
      <c r="X274" s="168"/>
      <c r="Y274" s="169" t="s">
        <v>645</v>
      </c>
      <c r="Z274" s="169" t="s">
        <v>414</v>
      </c>
      <c r="AA274" s="169" t="s">
        <v>425</v>
      </c>
      <c r="AB274" s="169" t="s">
        <v>811</v>
      </c>
      <c r="AC274" s="170" t="s">
        <v>427</v>
      </c>
      <c r="AD274" s="545">
        <v>27</v>
      </c>
      <c r="AE274" s="546">
        <v>13</v>
      </c>
    </row>
    <row r="275" spans="24:31">
      <c r="X275" s="168"/>
      <c r="Y275" s="169" t="s">
        <v>645</v>
      </c>
      <c r="Z275" s="169" t="s">
        <v>414</v>
      </c>
      <c r="AA275" s="169" t="s">
        <v>425</v>
      </c>
      <c r="AB275" s="169" t="s">
        <v>812</v>
      </c>
      <c r="AC275" s="170" t="s">
        <v>427</v>
      </c>
      <c r="AD275" s="545">
        <v>574</v>
      </c>
      <c r="AE275" s="546">
        <v>791</v>
      </c>
    </row>
    <row r="276" spans="24:31">
      <c r="X276" s="168"/>
      <c r="Y276" s="169" t="s">
        <v>645</v>
      </c>
      <c r="Z276" s="169" t="s">
        <v>414</v>
      </c>
      <c r="AA276" s="169" t="s">
        <v>425</v>
      </c>
      <c r="AB276" s="169" t="s">
        <v>511</v>
      </c>
      <c r="AC276" s="170" t="s">
        <v>427</v>
      </c>
      <c r="AD276" s="545">
        <v>11250</v>
      </c>
      <c r="AE276" s="546">
        <v>12019</v>
      </c>
    </row>
    <row r="277" spans="24:31">
      <c r="X277" s="168"/>
      <c r="Y277" s="169" t="s">
        <v>645</v>
      </c>
      <c r="Z277" s="169" t="s">
        <v>414</v>
      </c>
      <c r="AA277" s="169" t="s">
        <v>425</v>
      </c>
      <c r="AB277" s="169" t="s">
        <v>813</v>
      </c>
      <c r="AC277" s="170" t="s">
        <v>427</v>
      </c>
      <c r="AD277" s="545">
        <v>1557</v>
      </c>
      <c r="AE277" s="546">
        <v>1740</v>
      </c>
    </row>
    <row r="278" spans="24:31">
      <c r="X278" s="168"/>
      <c r="Y278" s="169" t="s">
        <v>645</v>
      </c>
      <c r="Z278" s="169" t="s">
        <v>414</v>
      </c>
      <c r="AA278" s="169" t="s">
        <v>425</v>
      </c>
      <c r="AB278" s="169" t="s">
        <v>814</v>
      </c>
      <c r="AC278" s="170" t="s">
        <v>427</v>
      </c>
      <c r="AD278" s="545">
        <v>870</v>
      </c>
      <c r="AE278" s="546">
        <v>995</v>
      </c>
    </row>
    <row r="279" spans="24:31">
      <c r="X279" s="168"/>
      <c r="Y279" s="169" t="s">
        <v>645</v>
      </c>
      <c r="Z279" s="169" t="s">
        <v>414</v>
      </c>
      <c r="AA279" s="169" t="s">
        <v>425</v>
      </c>
      <c r="AB279" s="169" t="s">
        <v>815</v>
      </c>
      <c r="AC279" s="170" t="s">
        <v>427</v>
      </c>
      <c r="AD279" s="545">
        <v>585</v>
      </c>
      <c r="AE279" s="546">
        <v>643</v>
      </c>
    </row>
    <row r="280" spans="24:31">
      <c r="X280" s="168"/>
      <c r="Y280" s="169" t="s">
        <v>645</v>
      </c>
      <c r="Z280" s="169" t="s">
        <v>414</v>
      </c>
      <c r="AA280" s="169" t="s">
        <v>425</v>
      </c>
      <c r="AB280" s="169" t="s">
        <v>816</v>
      </c>
      <c r="AC280" s="170" t="s">
        <v>427</v>
      </c>
      <c r="AD280" s="545">
        <v>101</v>
      </c>
      <c r="AE280" s="546">
        <v>102</v>
      </c>
    </row>
    <row r="281" spans="24:31">
      <c r="X281" s="168"/>
      <c r="Y281" s="169" t="s">
        <v>645</v>
      </c>
      <c r="Z281" s="169" t="s">
        <v>414</v>
      </c>
      <c r="AA281" s="169" t="s">
        <v>425</v>
      </c>
      <c r="AB281" s="169" t="s">
        <v>817</v>
      </c>
      <c r="AC281" s="170" t="s">
        <v>427</v>
      </c>
      <c r="AD281" s="545">
        <v>3788</v>
      </c>
      <c r="AE281" s="546">
        <v>4127</v>
      </c>
    </row>
    <row r="282" spans="24:31">
      <c r="X282" s="168"/>
      <c r="Y282" s="169" t="s">
        <v>645</v>
      </c>
      <c r="Z282" s="169" t="s">
        <v>414</v>
      </c>
      <c r="AA282" s="169" t="s">
        <v>425</v>
      </c>
      <c r="AB282" s="169" t="s">
        <v>818</v>
      </c>
      <c r="AC282" s="170" t="s">
        <v>427</v>
      </c>
      <c r="AD282" s="545">
        <v>1233</v>
      </c>
      <c r="AE282" s="546">
        <v>1613</v>
      </c>
    </row>
    <row r="283" spans="24:31">
      <c r="X283" s="168"/>
      <c r="Y283" s="169" t="s">
        <v>645</v>
      </c>
      <c r="Z283" s="169" t="s">
        <v>414</v>
      </c>
      <c r="AA283" s="169" t="s">
        <v>425</v>
      </c>
      <c r="AB283" s="169" t="s">
        <v>819</v>
      </c>
      <c r="AC283" s="170" t="s">
        <v>427</v>
      </c>
      <c r="AD283" s="545">
        <v>103</v>
      </c>
      <c r="AE283" s="546">
        <v>121</v>
      </c>
    </row>
    <row r="284" spans="24:31">
      <c r="X284" s="168"/>
      <c r="Y284" s="169" t="s">
        <v>645</v>
      </c>
      <c r="Z284" s="169" t="s">
        <v>414</v>
      </c>
      <c r="AA284" s="169" t="s">
        <v>425</v>
      </c>
      <c r="AB284" s="169" t="s">
        <v>820</v>
      </c>
      <c r="AC284" s="170" t="s">
        <v>427</v>
      </c>
      <c r="AD284" s="545">
        <v>540</v>
      </c>
      <c r="AE284" s="546">
        <v>640</v>
      </c>
    </row>
    <row r="285" spans="24:31">
      <c r="X285" s="168"/>
      <c r="Y285" s="169" t="s">
        <v>645</v>
      </c>
      <c r="Z285" s="169" t="s">
        <v>414</v>
      </c>
      <c r="AA285" s="169" t="s">
        <v>425</v>
      </c>
      <c r="AB285" s="169" t="s">
        <v>821</v>
      </c>
      <c r="AC285" s="170" t="s">
        <v>427</v>
      </c>
      <c r="AD285" s="545">
        <v>417</v>
      </c>
      <c r="AE285" s="546">
        <v>587</v>
      </c>
    </row>
    <row r="286" spans="24:31">
      <c r="X286" s="168"/>
      <c r="Y286" s="169" t="s">
        <v>645</v>
      </c>
      <c r="Z286" s="169" t="s">
        <v>414</v>
      </c>
      <c r="AA286" s="169" t="s">
        <v>425</v>
      </c>
      <c r="AB286" s="169" t="s">
        <v>822</v>
      </c>
      <c r="AC286" s="170" t="s">
        <v>427</v>
      </c>
      <c r="AD286" s="545">
        <v>221</v>
      </c>
      <c r="AE286" s="546">
        <v>120</v>
      </c>
    </row>
    <row r="287" spans="24:31">
      <c r="X287" s="168"/>
      <c r="Y287" s="169" t="s">
        <v>645</v>
      </c>
      <c r="Z287" s="169" t="s">
        <v>414</v>
      </c>
      <c r="AA287" s="169" t="s">
        <v>425</v>
      </c>
      <c r="AB287" s="169" t="s">
        <v>823</v>
      </c>
      <c r="AC287" s="170" t="s">
        <v>427</v>
      </c>
      <c r="AD287" s="545">
        <v>244</v>
      </c>
      <c r="AE287" s="546">
        <v>270</v>
      </c>
    </row>
    <row r="288" spans="24:31">
      <c r="X288" s="168"/>
      <c r="Y288" s="169" t="s">
        <v>645</v>
      </c>
      <c r="Z288" s="169" t="s">
        <v>414</v>
      </c>
      <c r="AA288" s="169" t="s">
        <v>425</v>
      </c>
      <c r="AB288" s="169" t="s">
        <v>824</v>
      </c>
      <c r="AC288" s="170" t="s">
        <v>427</v>
      </c>
      <c r="AD288" s="545">
        <v>331</v>
      </c>
      <c r="AE288" s="546">
        <v>302</v>
      </c>
    </row>
    <row r="289" spans="24:31">
      <c r="X289" s="168"/>
      <c r="Y289" s="169" t="s">
        <v>645</v>
      </c>
      <c r="Z289" s="169" t="s">
        <v>414</v>
      </c>
      <c r="AA289" s="169" t="s">
        <v>425</v>
      </c>
      <c r="AB289" s="169" t="s">
        <v>825</v>
      </c>
      <c r="AC289" s="170" t="s">
        <v>427</v>
      </c>
      <c r="AD289" s="545">
        <v>700</v>
      </c>
      <c r="AE289" s="546">
        <v>474</v>
      </c>
    </row>
    <row r="290" spans="24:31">
      <c r="X290" s="168"/>
      <c r="Y290" s="169" t="s">
        <v>645</v>
      </c>
      <c r="Z290" s="169" t="s">
        <v>414</v>
      </c>
      <c r="AA290" s="169" t="s">
        <v>425</v>
      </c>
      <c r="AB290" s="169" t="s">
        <v>826</v>
      </c>
      <c r="AC290" s="170" t="s">
        <v>427</v>
      </c>
      <c r="AD290" s="545">
        <v>182</v>
      </c>
      <c r="AE290" s="546">
        <v>130</v>
      </c>
    </row>
    <row r="291" spans="24:31">
      <c r="X291" s="168"/>
      <c r="Y291" s="169" t="s">
        <v>645</v>
      </c>
      <c r="Z291" s="169" t="s">
        <v>414</v>
      </c>
      <c r="AA291" s="169" t="s">
        <v>425</v>
      </c>
      <c r="AB291" s="169" t="s">
        <v>827</v>
      </c>
      <c r="AC291" s="170" t="s">
        <v>427</v>
      </c>
      <c r="AD291" s="545">
        <v>328</v>
      </c>
      <c r="AE291" s="546">
        <v>472</v>
      </c>
    </row>
    <row r="292" spans="24:31">
      <c r="X292" s="168"/>
      <c r="Y292" s="169" t="s">
        <v>645</v>
      </c>
      <c r="Z292" s="169" t="s">
        <v>414</v>
      </c>
      <c r="AA292" s="169" t="s">
        <v>425</v>
      </c>
      <c r="AB292" s="169" t="s">
        <v>828</v>
      </c>
      <c r="AC292" s="170" t="s">
        <v>427</v>
      </c>
      <c r="AD292" s="545">
        <v>36</v>
      </c>
      <c r="AE292" s="546">
        <v>24</v>
      </c>
    </row>
    <row r="293" spans="24:31">
      <c r="X293" s="168"/>
      <c r="Y293" s="169" t="s">
        <v>645</v>
      </c>
      <c r="Z293" s="169" t="s">
        <v>414</v>
      </c>
      <c r="AA293" s="169" t="s">
        <v>425</v>
      </c>
      <c r="AB293" s="169" t="s">
        <v>829</v>
      </c>
      <c r="AC293" s="170" t="s">
        <v>427</v>
      </c>
      <c r="AD293" s="545">
        <v>3149</v>
      </c>
      <c r="AE293" s="546">
        <v>3244</v>
      </c>
    </row>
    <row r="294" spans="24:31">
      <c r="X294" s="168"/>
      <c r="Y294" s="169" t="s">
        <v>645</v>
      </c>
      <c r="Z294" s="169" t="s">
        <v>414</v>
      </c>
      <c r="AA294" s="169" t="s">
        <v>425</v>
      </c>
      <c r="AB294" s="169" t="s">
        <v>830</v>
      </c>
      <c r="AC294" s="170" t="s">
        <v>427</v>
      </c>
      <c r="AD294" s="545">
        <v>2210</v>
      </c>
      <c r="AE294" s="546">
        <v>2282</v>
      </c>
    </row>
    <row r="295" spans="24:31">
      <c r="X295" s="168"/>
      <c r="Y295" s="169" t="s">
        <v>645</v>
      </c>
      <c r="Z295" s="169" t="s">
        <v>414</v>
      </c>
      <c r="AA295" s="169" t="s">
        <v>425</v>
      </c>
      <c r="AB295" s="169" t="s">
        <v>512</v>
      </c>
      <c r="AC295" s="170" t="s">
        <v>427</v>
      </c>
      <c r="AD295" s="545">
        <v>38240</v>
      </c>
      <c r="AE295" s="546">
        <v>42135</v>
      </c>
    </row>
    <row r="296" spans="24:31">
      <c r="X296" s="168"/>
      <c r="Y296" s="169" t="s">
        <v>645</v>
      </c>
      <c r="Z296" s="169" t="s">
        <v>414</v>
      </c>
      <c r="AA296" s="169" t="s">
        <v>425</v>
      </c>
      <c r="AB296" s="169" t="s">
        <v>513</v>
      </c>
      <c r="AC296" s="170" t="s">
        <v>427</v>
      </c>
      <c r="AD296" s="545">
        <v>22686</v>
      </c>
      <c r="AE296" s="546">
        <v>24841</v>
      </c>
    </row>
    <row r="297" spans="24:31">
      <c r="X297" s="168"/>
      <c r="Y297" s="169" t="s">
        <v>645</v>
      </c>
      <c r="Z297" s="169" t="s">
        <v>414</v>
      </c>
      <c r="AA297" s="169" t="s">
        <v>425</v>
      </c>
      <c r="AB297" s="169" t="s">
        <v>514</v>
      </c>
      <c r="AC297" s="170" t="s">
        <v>427</v>
      </c>
      <c r="AD297" s="545">
        <v>3658</v>
      </c>
      <c r="AE297" s="546">
        <v>3356</v>
      </c>
    </row>
    <row r="298" spans="24:31">
      <c r="X298" s="168"/>
      <c r="Y298" s="169" t="s">
        <v>645</v>
      </c>
      <c r="Z298" s="169" t="s">
        <v>414</v>
      </c>
      <c r="AA298" s="169" t="s">
        <v>425</v>
      </c>
      <c r="AB298" s="169" t="s">
        <v>831</v>
      </c>
      <c r="AC298" s="170" t="s">
        <v>427</v>
      </c>
      <c r="AD298" s="545">
        <v>180</v>
      </c>
      <c r="AE298" s="546">
        <v>128</v>
      </c>
    </row>
    <row r="299" spans="24:31">
      <c r="X299" s="168"/>
      <c r="Y299" s="169" t="s">
        <v>645</v>
      </c>
      <c r="Z299" s="169" t="s">
        <v>414</v>
      </c>
      <c r="AA299" s="169" t="s">
        <v>425</v>
      </c>
      <c r="AB299" s="169" t="s">
        <v>832</v>
      </c>
      <c r="AC299" s="170" t="s">
        <v>427</v>
      </c>
      <c r="AD299" s="545">
        <v>350</v>
      </c>
      <c r="AE299" s="546">
        <v>369</v>
      </c>
    </row>
    <row r="300" spans="24:31">
      <c r="X300" s="168"/>
      <c r="Y300" s="169" t="s">
        <v>645</v>
      </c>
      <c r="Z300" s="169" t="s">
        <v>414</v>
      </c>
      <c r="AA300" s="169" t="s">
        <v>425</v>
      </c>
      <c r="AB300" s="169" t="s">
        <v>833</v>
      </c>
      <c r="AC300" s="170" t="s">
        <v>427</v>
      </c>
      <c r="AD300" s="545">
        <v>119</v>
      </c>
      <c r="AE300" s="546">
        <v>97</v>
      </c>
    </row>
    <row r="301" spans="24:31">
      <c r="X301" s="168"/>
      <c r="Y301" s="169" t="s">
        <v>645</v>
      </c>
      <c r="Z301" s="169" t="s">
        <v>414</v>
      </c>
      <c r="AA301" s="169" t="s">
        <v>425</v>
      </c>
      <c r="AB301" s="169" t="s">
        <v>834</v>
      </c>
      <c r="AC301" s="170" t="s">
        <v>427</v>
      </c>
      <c r="AD301" s="545">
        <v>361</v>
      </c>
      <c r="AE301" s="546">
        <v>345</v>
      </c>
    </row>
    <row r="302" spans="24:31">
      <c r="X302" s="168"/>
      <c r="Y302" s="169" t="s">
        <v>645</v>
      </c>
      <c r="Z302" s="169" t="s">
        <v>414</v>
      </c>
      <c r="AA302" s="169" t="s">
        <v>425</v>
      </c>
      <c r="AB302" s="169" t="s">
        <v>835</v>
      </c>
      <c r="AC302" s="170" t="s">
        <v>427</v>
      </c>
      <c r="AD302" s="545">
        <v>2649</v>
      </c>
      <c r="AE302" s="546">
        <v>2416</v>
      </c>
    </row>
    <row r="303" spans="24:31">
      <c r="X303" s="168"/>
      <c r="Y303" s="169" t="s">
        <v>645</v>
      </c>
      <c r="Z303" s="169" t="s">
        <v>414</v>
      </c>
      <c r="AA303" s="169" t="s">
        <v>425</v>
      </c>
      <c r="AB303" s="169" t="s">
        <v>515</v>
      </c>
      <c r="AC303" s="170" t="s">
        <v>427</v>
      </c>
      <c r="AD303" s="545">
        <v>4455</v>
      </c>
      <c r="AE303" s="546">
        <v>4198</v>
      </c>
    </row>
    <row r="304" spans="24:31">
      <c r="X304" s="168"/>
      <c r="Y304" s="169" t="s">
        <v>645</v>
      </c>
      <c r="Z304" s="169" t="s">
        <v>414</v>
      </c>
      <c r="AA304" s="169" t="s">
        <v>425</v>
      </c>
      <c r="AB304" s="169" t="s">
        <v>836</v>
      </c>
      <c r="AC304" s="170" t="s">
        <v>427</v>
      </c>
      <c r="AD304" s="545">
        <v>196</v>
      </c>
      <c r="AE304" s="546">
        <v>197</v>
      </c>
    </row>
    <row r="305" spans="24:31">
      <c r="X305" s="168"/>
      <c r="Y305" s="169" t="s">
        <v>645</v>
      </c>
      <c r="Z305" s="169" t="s">
        <v>414</v>
      </c>
      <c r="AA305" s="169" t="s">
        <v>425</v>
      </c>
      <c r="AB305" s="169" t="s">
        <v>837</v>
      </c>
      <c r="AC305" s="170" t="s">
        <v>427</v>
      </c>
      <c r="AD305" s="545">
        <v>119</v>
      </c>
      <c r="AE305" s="546">
        <v>111</v>
      </c>
    </row>
    <row r="306" spans="24:31">
      <c r="X306" s="168"/>
      <c r="Y306" s="169" t="s">
        <v>645</v>
      </c>
      <c r="Z306" s="169" t="s">
        <v>414</v>
      </c>
      <c r="AA306" s="169" t="s">
        <v>425</v>
      </c>
      <c r="AB306" s="169" t="s">
        <v>838</v>
      </c>
      <c r="AC306" s="170" t="s">
        <v>427</v>
      </c>
      <c r="AD306" s="545">
        <v>427</v>
      </c>
      <c r="AE306" s="546">
        <v>152</v>
      </c>
    </row>
    <row r="307" spans="24:31">
      <c r="X307" s="168"/>
      <c r="Y307" s="169" t="s">
        <v>645</v>
      </c>
      <c r="Z307" s="169" t="s">
        <v>414</v>
      </c>
      <c r="AA307" s="169" t="s">
        <v>425</v>
      </c>
      <c r="AB307" s="169" t="s">
        <v>839</v>
      </c>
      <c r="AC307" s="170" t="s">
        <v>427</v>
      </c>
      <c r="AD307" s="545">
        <v>3713</v>
      </c>
      <c r="AE307" s="546">
        <v>3738</v>
      </c>
    </row>
    <row r="308" spans="24:31">
      <c r="X308" s="168"/>
      <c r="Y308" s="169" t="s">
        <v>645</v>
      </c>
      <c r="Z308" s="169" t="s">
        <v>414</v>
      </c>
      <c r="AA308" s="169" t="s">
        <v>425</v>
      </c>
      <c r="AB308" s="169" t="s">
        <v>840</v>
      </c>
      <c r="AC308" s="170" t="s">
        <v>427</v>
      </c>
      <c r="AD308" s="545">
        <v>457</v>
      </c>
      <c r="AE308" s="546">
        <v>487</v>
      </c>
    </row>
    <row r="309" spans="24:31">
      <c r="X309" s="168"/>
      <c r="Y309" s="169" t="s">
        <v>645</v>
      </c>
      <c r="Z309" s="169" t="s">
        <v>414</v>
      </c>
      <c r="AA309" s="169" t="s">
        <v>425</v>
      </c>
      <c r="AB309" s="169" t="s">
        <v>841</v>
      </c>
      <c r="AC309" s="170" t="s">
        <v>427</v>
      </c>
      <c r="AD309" s="545">
        <v>293</v>
      </c>
      <c r="AE309" s="546">
        <v>330</v>
      </c>
    </row>
    <row r="310" spans="24:31">
      <c r="X310" s="168"/>
      <c r="Y310" s="169" t="s">
        <v>645</v>
      </c>
      <c r="Z310" s="169" t="s">
        <v>414</v>
      </c>
      <c r="AA310" s="169" t="s">
        <v>425</v>
      </c>
      <c r="AB310" s="169" t="s">
        <v>842</v>
      </c>
      <c r="AC310" s="170" t="s">
        <v>427</v>
      </c>
      <c r="AD310" s="545">
        <v>184</v>
      </c>
      <c r="AE310" s="546">
        <v>233</v>
      </c>
    </row>
    <row r="311" spans="24:31">
      <c r="X311" s="168"/>
      <c r="Y311" s="169" t="s">
        <v>645</v>
      </c>
      <c r="Z311" s="169" t="s">
        <v>414</v>
      </c>
      <c r="AA311" s="169" t="s">
        <v>425</v>
      </c>
      <c r="AB311" s="169" t="s">
        <v>843</v>
      </c>
      <c r="AC311" s="170" t="s">
        <v>427</v>
      </c>
      <c r="AD311" s="545">
        <v>249</v>
      </c>
      <c r="AE311" s="546">
        <v>240</v>
      </c>
    </row>
    <row r="312" spans="24:31">
      <c r="X312" s="168"/>
      <c r="Y312" s="169" t="s">
        <v>645</v>
      </c>
      <c r="Z312" s="169" t="s">
        <v>414</v>
      </c>
      <c r="AA312" s="169" t="s">
        <v>425</v>
      </c>
      <c r="AB312" s="169" t="s">
        <v>844</v>
      </c>
      <c r="AC312" s="170" t="s">
        <v>427</v>
      </c>
      <c r="AD312" s="545">
        <v>184</v>
      </c>
      <c r="AE312" s="546">
        <v>203</v>
      </c>
    </row>
    <row r="313" spans="24:31">
      <c r="X313" s="168"/>
      <c r="Y313" s="169" t="s">
        <v>645</v>
      </c>
      <c r="Z313" s="169" t="s">
        <v>414</v>
      </c>
      <c r="AA313" s="169" t="s">
        <v>425</v>
      </c>
      <c r="AB313" s="169" t="s">
        <v>845</v>
      </c>
      <c r="AC313" s="170" t="s">
        <v>427</v>
      </c>
      <c r="AD313" s="545">
        <v>253</v>
      </c>
      <c r="AE313" s="546">
        <v>242</v>
      </c>
    </row>
    <row r="314" spans="24:31">
      <c r="X314" s="168"/>
      <c r="Y314" s="169" t="s">
        <v>645</v>
      </c>
      <c r="Z314" s="169" t="s">
        <v>414</v>
      </c>
      <c r="AA314" s="169" t="s">
        <v>425</v>
      </c>
      <c r="AB314" s="169" t="s">
        <v>846</v>
      </c>
      <c r="AC314" s="170" t="s">
        <v>427</v>
      </c>
      <c r="AD314" s="545">
        <v>233</v>
      </c>
      <c r="AE314" s="546">
        <v>229</v>
      </c>
    </row>
    <row r="315" spans="24:31">
      <c r="X315" s="168"/>
      <c r="Y315" s="169" t="s">
        <v>645</v>
      </c>
      <c r="Z315" s="169" t="s">
        <v>414</v>
      </c>
      <c r="AA315" s="169" t="s">
        <v>425</v>
      </c>
      <c r="AB315" s="169" t="s">
        <v>847</v>
      </c>
      <c r="AC315" s="170" t="s">
        <v>427</v>
      </c>
      <c r="AD315" s="545">
        <v>106</v>
      </c>
      <c r="AE315" s="546">
        <v>117</v>
      </c>
    </row>
    <row r="316" spans="24:31">
      <c r="X316" s="168"/>
      <c r="Y316" s="169" t="s">
        <v>645</v>
      </c>
      <c r="Z316" s="169" t="s">
        <v>414</v>
      </c>
      <c r="AA316" s="169" t="s">
        <v>425</v>
      </c>
      <c r="AB316" s="169" t="s">
        <v>848</v>
      </c>
      <c r="AC316" s="170" t="s">
        <v>427</v>
      </c>
      <c r="AD316" s="545">
        <v>137</v>
      </c>
      <c r="AE316" s="546">
        <v>135</v>
      </c>
    </row>
    <row r="317" spans="24:31">
      <c r="X317" s="168"/>
      <c r="Y317" s="169" t="s">
        <v>645</v>
      </c>
      <c r="Z317" s="169" t="s">
        <v>414</v>
      </c>
      <c r="AA317" s="169" t="s">
        <v>425</v>
      </c>
      <c r="AB317" s="169" t="s">
        <v>849</v>
      </c>
      <c r="AC317" s="170" t="s">
        <v>427</v>
      </c>
      <c r="AD317" s="545">
        <v>101</v>
      </c>
      <c r="AE317" s="546">
        <v>100</v>
      </c>
    </row>
    <row r="318" spans="24:31">
      <c r="X318" s="168"/>
      <c r="Y318" s="169" t="s">
        <v>645</v>
      </c>
      <c r="Z318" s="169" t="s">
        <v>414</v>
      </c>
      <c r="AA318" s="169" t="s">
        <v>425</v>
      </c>
      <c r="AB318" s="169" t="s">
        <v>850</v>
      </c>
      <c r="AC318" s="170" t="s">
        <v>427</v>
      </c>
      <c r="AD318" s="545">
        <v>74</v>
      </c>
      <c r="AE318" s="546">
        <v>73</v>
      </c>
    </row>
    <row r="319" spans="24:31">
      <c r="X319" s="168"/>
      <c r="Y319" s="169" t="s">
        <v>645</v>
      </c>
      <c r="Z319" s="169" t="s">
        <v>414</v>
      </c>
      <c r="AA319" s="169" t="s">
        <v>425</v>
      </c>
      <c r="AB319" s="169" t="s">
        <v>851</v>
      </c>
      <c r="AC319" s="170" t="s">
        <v>427</v>
      </c>
      <c r="AD319" s="545">
        <v>1440</v>
      </c>
      <c r="AE319" s="546">
        <v>1349</v>
      </c>
    </row>
    <row r="320" spans="24:31">
      <c r="X320" s="168"/>
      <c r="Y320" s="169" t="s">
        <v>645</v>
      </c>
      <c r="Z320" s="169" t="s">
        <v>414</v>
      </c>
      <c r="AA320" s="169" t="s">
        <v>425</v>
      </c>
      <c r="AB320" s="169" t="s">
        <v>516</v>
      </c>
      <c r="AC320" s="170" t="s">
        <v>427</v>
      </c>
      <c r="AD320" s="545">
        <v>2688</v>
      </c>
      <c r="AE320" s="546">
        <v>4075</v>
      </c>
    </row>
    <row r="321" spans="24:31">
      <c r="X321" s="168"/>
      <c r="Y321" s="169" t="s">
        <v>645</v>
      </c>
      <c r="Z321" s="169" t="s">
        <v>414</v>
      </c>
      <c r="AA321" s="169" t="s">
        <v>425</v>
      </c>
      <c r="AB321" s="169" t="s">
        <v>852</v>
      </c>
      <c r="AC321" s="170" t="s">
        <v>427</v>
      </c>
      <c r="AD321" s="545">
        <v>57</v>
      </c>
      <c r="AE321" s="546">
        <v>39</v>
      </c>
    </row>
    <row r="322" spans="24:31">
      <c r="X322" s="168"/>
      <c r="Y322" s="169" t="s">
        <v>645</v>
      </c>
      <c r="Z322" s="169" t="s">
        <v>414</v>
      </c>
      <c r="AA322" s="169" t="s">
        <v>425</v>
      </c>
      <c r="AB322" s="169" t="s">
        <v>853</v>
      </c>
      <c r="AC322" s="170" t="s">
        <v>427</v>
      </c>
      <c r="AD322" s="545">
        <v>792</v>
      </c>
      <c r="AE322" s="546">
        <v>1592</v>
      </c>
    </row>
    <row r="323" spans="24:31">
      <c r="X323" s="168"/>
      <c r="Y323" s="169" t="s">
        <v>645</v>
      </c>
      <c r="Z323" s="169" t="s">
        <v>414</v>
      </c>
      <c r="AA323" s="169" t="s">
        <v>425</v>
      </c>
      <c r="AB323" s="169" t="s">
        <v>854</v>
      </c>
      <c r="AC323" s="170" t="s">
        <v>427</v>
      </c>
      <c r="AD323" s="545">
        <v>838</v>
      </c>
      <c r="AE323" s="546">
        <v>883</v>
      </c>
    </row>
    <row r="324" spans="24:31">
      <c r="X324" s="168"/>
      <c r="Y324" s="169" t="s">
        <v>645</v>
      </c>
      <c r="Z324" s="169" t="s">
        <v>414</v>
      </c>
      <c r="AA324" s="169" t="s">
        <v>425</v>
      </c>
      <c r="AB324" s="169" t="s">
        <v>855</v>
      </c>
      <c r="AC324" s="170" t="s">
        <v>427</v>
      </c>
      <c r="AD324" s="545">
        <v>568</v>
      </c>
      <c r="AE324" s="546">
        <v>1117</v>
      </c>
    </row>
    <row r="325" spans="24:31">
      <c r="X325" s="168"/>
      <c r="Y325" s="169" t="s">
        <v>645</v>
      </c>
      <c r="Z325" s="169" t="s">
        <v>414</v>
      </c>
      <c r="AA325" s="169" t="s">
        <v>425</v>
      </c>
      <c r="AB325" s="169" t="s">
        <v>856</v>
      </c>
      <c r="AC325" s="170" t="s">
        <v>427</v>
      </c>
      <c r="AD325" s="545">
        <v>408</v>
      </c>
      <c r="AE325" s="546">
        <v>363</v>
      </c>
    </row>
    <row r="326" spans="24:31">
      <c r="X326" s="168"/>
      <c r="Y326" s="169" t="s">
        <v>645</v>
      </c>
      <c r="Z326" s="169" t="s">
        <v>414</v>
      </c>
      <c r="AA326" s="169" t="s">
        <v>425</v>
      </c>
      <c r="AB326" s="169" t="s">
        <v>857</v>
      </c>
      <c r="AC326" s="170" t="s">
        <v>427</v>
      </c>
      <c r="AD326" s="545">
        <v>26</v>
      </c>
      <c r="AE326" s="546">
        <v>80</v>
      </c>
    </row>
    <row r="327" spans="24:31">
      <c r="X327" s="168"/>
      <c r="Y327" s="169" t="s">
        <v>645</v>
      </c>
      <c r="Z327" s="169" t="s">
        <v>414</v>
      </c>
      <c r="AA327" s="169" t="s">
        <v>425</v>
      </c>
      <c r="AB327" s="169" t="s">
        <v>517</v>
      </c>
      <c r="AC327" s="170" t="s">
        <v>427</v>
      </c>
      <c r="AD327" s="545">
        <v>1466</v>
      </c>
      <c r="AE327" s="546">
        <v>1928</v>
      </c>
    </row>
    <row r="328" spans="24:31">
      <c r="X328" s="168"/>
      <c r="Y328" s="169" t="s">
        <v>645</v>
      </c>
      <c r="Z328" s="169" t="s">
        <v>414</v>
      </c>
      <c r="AA328" s="169" t="s">
        <v>425</v>
      </c>
      <c r="AB328" s="169" t="s">
        <v>518</v>
      </c>
      <c r="AC328" s="170" t="s">
        <v>427</v>
      </c>
      <c r="AD328" s="545">
        <v>10418</v>
      </c>
      <c r="AE328" s="546">
        <v>11284</v>
      </c>
    </row>
    <row r="329" spans="24:31">
      <c r="X329" s="168"/>
      <c r="Y329" s="169" t="s">
        <v>645</v>
      </c>
      <c r="Z329" s="169" t="s">
        <v>414</v>
      </c>
      <c r="AA329" s="169" t="s">
        <v>425</v>
      </c>
      <c r="AB329" s="169" t="s">
        <v>858</v>
      </c>
      <c r="AC329" s="170" t="s">
        <v>427</v>
      </c>
      <c r="AD329" s="545">
        <v>404</v>
      </c>
      <c r="AE329" s="546">
        <v>911</v>
      </c>
    </row>
    <row r="330" spans="24:31">
      <c r="X330" s="168"/>
      <c r="Y330" s="169" t="s">
        <v>645</v>
      </c>
      <c r="Z330" s="169" t="s">
        <v>414</v>
      </c>
      <c r="AA330" s="169" t="s">
        <v>425</v>
      </c>
      <c r="AB330" s="169" t="s">
        <v>859</v>
      </c>
      <c r="AC330" s="170" t="s">
        <v>427</v>
      </c>
      <c r="AD330" s="545">
        <v>101</v>
      </c>
      <c r="AE330" s="546">
        <v>277</v>
      </c>
    </row>
    <row r="331" spans="24:31">
      <c r="X331" s="168"/>
      <c r="Y331" s="169" t="s">
        <v>645</v>
      </c>
      <c r="Z331" s="169" t="s">
        <v>414</v>
      </c>
      <c r="AA331" s="169" t="s">
        <v>425</v>
      </c>
      <c r="AB331" s="169" t="s">
        <v>860</v>
      </c>
      <c r="AC331" s="170" t="s">
        <v>427</v>
      </c>
      <c r="AD331" s="545">
        <v>730</v>
      </c>
      <c r="AE331" s="551" t="s">
        <v>446</v>
      </c>
    </row>
    <row r="332" spans="24:31">
      <c r="X332" s="168"/>
      <c r="Y332" s="169" t="s">
        <v>645</v>
      </c>
      <c r="Z332" s="169" t="s">
        <v>414</v>
      </c>
      <c r="AA332" s="169" t="s">
        <v>425</v>
      </c>
      <c r="AB332" s="169" t="s">
        <v>861</v>
      </c>
      <c r="AC332" s="170" t="s">
        <v>427</v>
      </c>
      <c r="AD332" s="545">
        <v>202</v>
      </c>
      <c r="AE332" s="546">
        <v>116</v>
      </c>
    </row>
    <row r="333" spans="24:31">
      <c r="X333" s="168"/>
      <c r="Y333" s="169" t="s">
        <v>645</v>
      </c>
      <c r="Z333" s="169" t="s">
        <v>414</v>
      </c>
      <c r="AA333" s="169" t="s">
        <v>425</v>
      </c>
      <c r="AB333" s="169" t="s">
        <v>862</v>
      </c>
      <c r="AC333" s="170" t="s">
        <v>427</v>
      </c>
      <c r="AD333" s="545">
        <v>73</v>
      </c>
      <c r="AE333" s="546">
        <v>107</v>
      </c>
    </row>
    <row r="334" spans="24:31">
      <c r="X334" s="168"/>
      <c r="Y334" s="169" t="s">
        <v>645</v>
      </c>
      <c r="Z334" s="169" t="s">
        <v>414</v>
      </c>
      <c r="AA334" s="169" t="s">
        <v>425</v>
      </c>
      <c r="AB334" s="169" t="s">
        <v>863</v>
      </c>
      <c r="AC334" s="170" t="s">
        <v>427</v>
      </c>
      <c r="AD334" s="545">
        <v>997</v>
      </c>
      <c r="AE334" s="546">
        <v>1165</v>
      </c>
    </row>
    <row r="335" spans="24:31">
      <c r="X335" s="168"/>
      <c r="Y335" s="169" t="s">
        <v>645</v>
      </c>
      <c r="Z335" s="169" t="s">
        <v>414</v>
      </c>
      <c r="AA335" s="169" t="s">
        <v>425</v>
      </c>
      <c r="AB335" s="169" t="s">
        <v>864</v>
      </c>
      <c r="AC335" s="170" t="s">
        <v>427</v>
      </c>
      <c r="AD335" s="545">
        <v>4274</v>
      </c>
      <c r="AE335" s="546">
        <v>4825</v>
      </c>
    </row>
    <row r="336" spans="24:31">
      <c r="X336" s="168"/>
      <c r="Y336" s="169" t="s">
        <v>645</v>
      </c>
      <c r="Z336" s="169" t="s">
        <v>414</v>
      </c>
      <c r="AA336" s="169" t="s">
        <v>425</v>
      </c>
      <c r="AB336" s="169" t="s">
        <v>865</v>
      </c>
      <c r="AC336" s="170" t="s">
        <v>427</v>
      </c>
      <c r="AD336" s="545">
        <v>1309</v>
      </c>
      <c r="AE336" s="546">
        <v>1347</v>
      </c>
    </row>
    <row r="337" spans="24:31">
      <c r="X337" s="168"/>
      <c r="Y337" s="169" t="s">
        <v>645</v>
      </c>
      <c r="Z337" s="169" t="s">
        <v>414</v>
      </c>
      <c r="AA337" s="169" t="s">
        <v>425</v>
      </c>
      <c r="AB337" s="169" t="s">
        <v>866</v>
      </c>
      <c r="AC337" s="170" t="s">
        <v>427</v>
      </c>
      <c r="AD337" s="545">
        <v>832</v>
      </c>
      <c r="AE337" s="546">
        <v>760</v>
      </c>
    </row>
    <row r="338" spans="24:31">
      <c r="X338" s="168"/>
      <c r="Y338" s="169" t="s">
        <v>645</v>
      </c>
      <c r="Z338" s="169" t="s">
        <v>414</v>
      </c>
      <c r="AA338" s="169" t="s">
        <v>425</v>
      </c>
      <c r="AB338" s="169" t="s">
        <v>867</v>
      </c>
      <c r="AC338" s="170" t="s">
        <v>427</v>
      </c>
      <c r="AD338" s="545">
        <v>155</v>
      </c>
      <c r="AE338" s="546">
        <v>336</v>
      </c>
    </row>
    <row r="339" spans="24:31">
      <c r="X339" s="168"/>
      <c r="Y339" s="169" t="s">
        <v>645</v>
      </c>
      <c r="Z339" s="169" t="s">
        <v>414</v>
      </c>
      <c r="AA339" s="169" t="s">
        <v>425</v>
      </c>
      <c r="AB339" s="169" t="s">
        <v>868</v>
      </c>
      <c r="AC339" s="170" t="s">
        <v>427</v>
      </c>
      <c r="AD339" s="545">
        <v>6</v>
      </c>
      <c r="AE339" s="546">
        <v>12</v>
      </c>
    </row>
    <row r="340" spans="24:31">
      <c r="X340" s="168"/>
      <c r="Y340" s="169" t="s">
        <v>645</v>
      </c>
      <c r="Z340" s="169" t="s">
        <v>414</v>
      </c>
      <c r="AA340" s="169" t="s">
        <v>425</v>
      </c>
      <c r="AB340" s="169" t="s">
        <v>869</v>
      </c>
      <c r="AC340" s="170" t="s">
        <v>427</v>
      </c>
      <c r="AD340" s="545">
        <v>1336</v>
      </c>
      <c r="AE340" s="546">
        <v>1429</v>
      </c>
    </row>
    <row r="341" spans="24:31">
      <c r="X341" s="168"/>
      <c r="Y341" s="169" t="s">
        <v>645</v>
      </c>
      <c r="Z341" s="169" t="s">
        <v>414</v>
      </c>
      <c r="AA341" s="169" t="s">
        <v>425</v>
      </c>
      <c r="AB341" s="169" t="s">
        <v>519</v>
      </c>
      <c r="AC341" s="170" t="s">
        <v>427</v>
      </c>
      <c r="AD341" s="545">
        <v>3357</v>
      </c>
      <c r="AE341" s="546">
        <v>4139</v>
      </c>
    </row>
    <row r="342" spans="24:31">
      <c r="X342" s="168"/>
      <c r="Y342" s="169" t="s">
        <v>645</v>
      </c>
      <c r="Z342" s="169" t="s">
        <v>414</v>
      </c>
      <c r="AA342" s="169" t="s">
        <v>425</v>
      </c>
      <c r="AB342" s="169" t="s">
        <v>870</v>
      </c>
      <c r="AC342" s="170" t="s">
        <v>427</v>
      </c>
      <c r="AD342" s="545">
        <v>2510</v>
      </c>
      <c r="AE342" s="546">
        <v>3202</v>
      </c>
    </row>
    <row r="343" spans="24:31">
      <c r="X343" s="168"/>
      <c r="Y343" s="169" t="s">
        <v>645</v>
      </c>
      <c r="Z343" s="169" t="s">
        <v>414</v>
      </c>
      <c r="AA343" s="169" t="s">
        <v>425</v>
      </c>
      <c r="AB343" s="169" t="s">
        <v>871</v>
      </c>
      <c r="AC343" s="170" t="s">
        <v>427</v>
      </c>
      <c r="AD343" s="545">
        <v>847</v>
      </c>
      <c r="AE343" s="546">
        <v>937</v>
      </c>
    </row>
    <row r="344" spans="24:31">
      <c r="X344" s="168"/>
      <c r="Y344" s="169" t="s">
        <v>645</v>
      </c>
      <c r="Z344" s="169" t="s">
        <v>414</v>
      </c>
      <c r="AA344" s="169" t="s">
        <v>425</v>
      </c>
      <c r="AB344" s="169" t="s">
        <v>520</v>
      </c>
      <c r="AC344" s="170" t="s">
        <v>427</v>
      </c>
      <c r="AD344" s="545">
        <v>8766</v>
      </c>
      <c r="AE344" s="546">
        <v>10074</v>
      </c>
    </row>
    <row r="345" spans="24:31">
      <c r="X345" s="168"/>
      <c r="Y345" s="169" t="s">
        <v>645</v>
      </c>
      <c r="Z345" s="169" t="s">
        <v>414</v>
      </c>
      <c r="AA345" s="169" t="s">
        <v>425</v>
      </c>
      <c r="AB345" s="169" t="s">
        <v>521</v>
      </c>
      <c r="AC345" s="170" t="s">
        <v>427</v>
      </c>
      <c r="AD345" s="545">
        <v>3373</v>
      </c>
      <c r="AE345" s="546">
        <v>3932</v>
      </c>
    </row>
    <row r="346" spans="24:31">
      <c r="X346" s="168"/>
      <c r="Y346" s="169" t="s">
        <v>645</v>
      </c>
      <c r="Z346" s="169" t="s">
        <v>414</v>
      </c>
      <c r="AA346" s="169" t="s">
        <v>425</v>
      </c>
      <c r="AB346" s="169" t="s">
        <v>522</v>
      </c>
      <c r="AC346" s="170" t="s">
        <v>427</v>
      </c>
      <c r="AD346" s="545">
        <v>5394</v>
      </c>
      <c r="AE346" s="546">
        <v>6142</v>
      </c>
    </row>
    <row r="347" spans="24:31">
      <c r="X347" s="168"/>
      <c r="Y347" s="169" t="s">
        <v>645</v>
      </c>
      <c r="Z347" s="169" t="s">
        <v>414</v>
      </c>
      <c r="AA347" s="169" t="s">
        <v>425</v>
      </c>
      <c r="AB347" s="169" t="s">
        <v>872</v>
      </c>
      <c r="AC347" s="170" t="s">
        <v>427</v>
      </c>
      <c r="AD347" s="545">
        <v>817</v>
      </c>
      <c r="AE347" s="546">
        <v>851</v>
      </c>
    </row>
    <row r="348" spans="24:31">
      <c r="X348" s="168"/>
      <c r="Y348" s="169" t="s">
        <v>645</v>
      </c>
      <c r="Z348" s="169" t="s">
        <v>414</v>
      </c>
      <c r="AA348" s="169" t="s">
        <v>425</v>
      </c>
      <c r="AB348" s="169" t="s">
        <v>873</v>
      </c>
      <c r="AC348" s="170" t="s">
        <v>427</v>
      </c>
      <c r="AD348" s="545">
        <v>3823</v>
      </c>
      <c r="AE348" s="546">
        <v>4470</v>
      </c>
    </row>
    <row r="349" spans="24:31">
      <c r="X349" s="168"/>
      <c r="Y349" s="169" t="s">
        <v>645</v>
      </c>
      <c r="Z349" s="169" t="s">
        <v>414</v>
      </c>
      <c r="AA349" s="169" t="s">
        <v>425</v>
      </c>
      <c r="AB349" s="169" t="s">
        <v>874</v>
      </c>
      <c r="AC349" s="170" t="s">
        <v>427</v>
      </c>
      <c r="AD349" s="545">
        <v>753</v>
      </c>
      <c r="AE349" s="546">
        <v>821</v>
      </c>
    </row>
    <row r="350" spans="24:31">
      <c r="X350" s="168"/>
      <c r="Y350" s="169" t="s">
        <v>645</v>
      </c>
      <c r="Z350" s="169" t="s">
        <v>414</v>
      </c>
      <c r="AA350" s="169" t="s">
        <v>425</v>
      </c>
      <c r="AB350" s="169" t="s">
        <v>523</v>
      </c>
      <c r="AC350" s="170" t="s">
        <v>427</v>
      </c>
      <c r="AD350" s="545">
        <v>3431</v>
      </c>
      <c r="AE350" s="546">
        <v>3081</v>
      </c>
    </row>
    <row r="351" spans="24:31">
      <c r="X351" s="168"/>
      <c r="Y351" s="169" t="s">
        <v>645</v>
      </c>
      <c r="Z351" s="169" t="s">
        <v>414</v>
      </c>
      <c r="AA351" s="169" t="s">
        <v>425</v>
      </c>
      <c r="AB351" s="169" t="s">
        <v>875</v>
      </c>
      <c r="AC351" s="170" t="s">
        <v>427</v>
      </c>
      <c r="AD351" s="545">
        <v>1731</v>
      </c>
      <c r="AE351" s="546">
        <v>1942</v>
      </c>
    </row>
    <row r="352" spans="24:31">
      <c r="X352" s="168"/>
      <c r="Y352" s="169" t="s">
        <v>645</v>
      </c>
      <c r="Z352" s="169" t="s">
        <v>414</v>
      </c>
      <c r="AA352" s="169" t="s">
        <v>425</v>
      </c>
      <c r="AB352" s="169" t="s">
        <v>876</v>
      </c>
      <c r="AC352" s="170" t="s">
        <v>427</v>
      </c>
      <c r="AD352" s="545">
        <v>1700</v>
      </c>
      <c r="AE352" s="546">
        <v>1139</v>
      </c>
    </row>
    <row r="353" spans="24:31">
      <c r="X353" s="168"/>
      <c r="Y353" s="169" t="s">
        <v>645</v>
      </c>
      <c r="Z353" s="169" t="s">
        <v>414</v>
      </c>
      <c r="AA353" s="169" t="s">
        <v>425</v>
      </c>
      <c r="AB353" s="169" t="s">
        <v>524</v>
      </c>
      <c r="AC353" s="170" t="s">
        <v>427</v>
      </c>
      <c r="AD353" s="545">
        <v>88120</v>
      </c>
      <c r="AE353" s="546">
        <v>86231</v>
      </c>
    </row>
    <row r="354" spans="24:31">
      <c r="X354" s="168"/>
      <c r="Y354" s="169" t="s">
        <v>645</v>
      </c>
      <c r="Z354" s="169" t="s">
        <v>414</v>
      </c>
      <c r="AA354" s="169" t="s">
        <v>425</v>
      </c>
      <c r="AB354" s="169" t="s">
        <v>525</v>
      </c>
      <c r="AC354" s="170" t="s">
        <v>427</v>
      </c>
      <c r="AD354" s="545">
        <v>34587</v>
      </c>
      <c r="AE354" s="546">
        <v>32639</v>
      </c>
    </row>
    <row r="355" spans="24:31">
      <c r="X355" s="168"/>
      <c r="Y355" s="169" t="s">
        <v>645</v>
      </c>
      <c r="Z355" s="169" t="s">
        <v>414</v>
      </c>
      <c r="AA355" s="169" t="s">
        <v>425</v>
      </c>
      <c r="AB355" s="169" t="s">
        <v>877</v>
      </c>
      <c r="AC355" s="170" t="s">
        <v>427</v>
      </c>
      <c r="AD355" s="545">
        <v>13679</v>
      </c>
      <c r="AE355" s="546">
        <v>13166</v>
      </c>
    </row>
    <row r="356" spans="24:31">
      <c r="X356" s="168"/>
      <c r="Y356" s="169" t="s">
        <v>645</v>
      </c>
      <c r="Z356" s="169" t="s">
        <v>414</v>
      </c>
      <c r="AA356" s="169" t="s">
        <v>425</v>
      </c>
      <c r="AB356" s="169" t="s">
        <v>878</v>
      </c>
      <c r="AC356" s="170" t="s">
        <v>427</v>
      </c>
      <c r="AD356" s="545">
        <v>19715</v>
      </c>
      <c r="AE356" s="546">
        <v>18683</v>
      </c>
    </row>
    <row r="357" spans="24:31">
      <c r="X357" s="168"/>
      <c r="Y357" s="169" t="s">
        <v>645</v>
      </c>
      <c r="Z357" s="169" t="s">
        <v>414</v>
      </c>
      <c r="AA357" s="169" t="s">
        <v>425</v>
      </c>
      <c r="AB357" s="169" t="s">
        <v>879</v>
      </c>
      <c r="AC357" s="170" t="s">
        <v>427</v>
      </c>
      <c r="AD357" s="545">
        <v>1193</v>
      </c>
      <c r="AE357" s="546">
        <v>790</v>
      </c>
    </row>
    <row r="358" spans="24:31">
      <c r="X358" s="168"/>
      <c r="Y358" s="169" t="s">
        <v>645</v>
      </c>
      <c r="Z358" s="169" t="s">
        <v>414</v>
      </c>
      <c r="AA358" s="169" t="s">
        <v>425</v>
      </c>
      <c r="AB358" s="169" t="s">
        <v>526</v>
      </c>
      <c r="AC358" s="170" t="s">
        <v>427</v>
      </c>
      <c r="AD358" s="545">
        <v>53492</v>
      </c>
      <c r="AE358" s="546">
        <v>53571</v>
      </c>
    </row>
    <row r="359" spans="24:31">
      <c r="X359" s="168"/>
      <c r="Y359" s="169" t="s">
        <v>645</v>
      </c>
      <c r="Z359" s="169" t="s">
        <v>414</v>
      </c>
      <c r="AA359" s="169" t="s">
        <v>425</v>
      </c>
      <c r="AB359" s="169" t="s">
        <v>880</v>
      </c>
      <c r="AC359" s="170" t="s">
        <v>427</v>
      </c>
      <c r="AD359" s="545">
        <v>31260</v>
      </c>
      <c r="AE359" s="546">
        <v>30779</v>
      </c>
    </row>
    <row r="360" spans="24:31">
      <c r="X360" s="168"/>
      <c r="Y360" s="169" t="s">
        <v>645</v>
      </c>
      <c r="Z360" s="169" t="s">
        <v>414</v>
      </c>
      <c r="AA360" s="169" t="s">
        <v>425</v>
      </c>
      <c r="AB360" s="169" t="s">
        <v>881</v>
      </c>
      <c r="AC360" s="170" t="s">
        <v>427</v>
      </c>
      <c r="AD360" s="545">
        <v>17407</v>
      </c>
      <c r="AE360" s="546">
        <v>17860</v>
      </c>
    </row>
    <row r="361" spans="24:31">
      <c r="X361" s="168"/>
      <c r="Y361" s="169" t="s">
        <v>645</v>
      </c>
      <c r="Z361" s="169" t="s">
        <v>414</v>
      </c>
      <c r="AA361" s="169" t="s">
        <v>425</v>
      </c>
      <c r="AB361" s="169" t="s">
        <v>882</v>
      </c>
      <c r="AC361" s="170" t="s">
        <v>427</v>
      </c>
      <c r="AD361" s="545">
        <v>2838</v>
      </c>
      <c r="AE361" s="546">
        <v>3038</v>
      </c>
    </row>
    <row r="362" spans="24:31">
      <c r="X362" s="168"/>
      <c r="Y362" s="169" t="s">
        <v>645</v>
      </c>
      <c r="Z362" s="169" t="s">
        <v>414</v>
      </c>
      <c r="AA362" s="169" t="s">
        <v>425</v>
      </c>
      <c r="AB362" s="169" t="s">
        <v>883</v>
      </c>
      <c r="AC362" s="170" t="s">
        <v>427</v>
      </c>
      <c r="AD362" s="545">
        <v>1988</v>
      </c>
      <c r="AE362" s="546">
        <v>1893</v>
      </c>
    </row>
    <row r="363" spans="24:31">
      <c r="X363" s="168"/>
      <c r="Y363" s="169" t="s">
        <v>645</v>
      </c>
      <c r="Z363" s="169" t="s">
        <v>414</v>
      </c>
      <c r="AA363" s="169" t="s">
        <v>425</v>
      </c>
      <c r="AB363" s="169" t="s">
        <v>527</v>
      </c>
      <c r="AC363" s="170" t="s">
        <v>427</v>
      </c>
      <c r="AD363" s="545">
        <v>41</v>
      </c>
      <c r="AE363" s="546">
        <v>21</v>
      </c>
    </row>
    <row r="364" spans="24:31">
      <c r="X364" s="168"/>
      <c r="Y364" s="169" t="s">
        <v>645</v>
      </c>
      <c r="Z364" s="169" t="s">
        <v>414</v>
      </c>
      <c r="AA364" s="169" t="s">
        <v>425</v>
      </c>
      <c r="AB364" s="169" t="s">
        <v>528</v>
      </c>
      <c r="AC364" s="170" t="s">
        <v>427</v>
      </c>
      <c r="AD364" s="545">
        <v>61533</v>
      </c>
      <c r="AE364" s="546">
        <v>59574</v>
      </c>
    </row>
    <row r="365" spans="24:31">
      <c r="X365" s="168"/>
      <c r="Y365" s="169" t="s">
        <v>645</v>
      </c>
      <c r="Z365" s="169" t="s">
        <v>414</v>
      </c>
      <c r="AA365" s="169" t="s">
        <v>425</v>
      </c>
      <c r="AB365" s="169" t="s">
        <v>529</v>
      </c>
      <c r="AC365" s="170" t="s">
        <v>427</v>
      </c>
      <c r="AD365" s="545">
        <v>545051</v>
      </c>
      <c r="AE365" s="546">
        <v>551158</v>
      </c>
    </row>
    <row r="366" spans="24:31">
      <c r="X366" s="168"/>
      <c r="Y366" s="169" t="s">
        <v>645</v>
      </c>
      <c r="Z366" s="169" t="s">
        <v>414</v>
      </c>
      <c r="AA366" s="169" t="s">
        <v>425</v>
      </c>
      <c r="AB366" s="169" t="s">
        <v>530</v>
      </c>
      <c r="AC366" s="170" t="s">
        <v>427</v>
      </c>
      <c r="AD366" s="545">
        <v>402053</v>
      </c>
      <c r="AE366" s="546">
        <v>412942</v>
      </c>
    </row>
    <row r="367" spans="24:31">
      <c r="X367" s="168"/>
      <c r="Y367" s="169" t="s">
        <v>645</v>
      </c>
      <c r="Z367" s="169" t="s">
        <v>414</v>
      </c>
      <c r="AA367" s="169" t="s">
        <v>425</v>
      </c>
      <c r="AB367" s="169" t="s">
        <v>531</v>
      </c>
      <c r="AC367" s="170" t="s">
        <v>427</v>
      </c>
      <c r="AD367" s="545">
        <v>13898</v>
      </c>
      <c r="AE367" s="546">
        <v>12637</v>
      </c>
    </row>
    <row r="368" spans="24:31">
      <c r="X368" s="168"/>
      <c r="Y368" s="169" t="s">
        <v>645</v>
      </c>
      <c r="Z368" s="169" t="s">
        <v>414</v>
      </c>
      <c r="AA368" s="169" t="s">
        <v>425</v>
      </c>
      <c r="AB368" s="169" t="s">
        <v>532</v>
      </c>
      <c r="AC368" s="170" t="s">
        <v>427</v>
      </c>
      <c r="AD368" s="545">
        <v>3312</v>
      </c>
      <c r="AE368" s="546">
        <v>2880</v>
      </c>
    </row>
    <row r="369" spans="24:31">
      <c r="X369" s="168"/>
      <c r="Y369" s="169" t="s">
        <v>645</v>
      </c>
      <c r="Z369" s="169" t="s">
        <v>414</v>
      </c>
      <c r="AA369" s="169" t="s">
        <v>425</v>
      </c>
      <c r="AB369" s="169" t="s">
        <v>533</v>
      </c>
      <c r="AC369" s="170" t="s">
        <v>427</v>
      </c>
      <c r="AD369" s="545">
        <v>656</v>
      </c>
      <c r="AE369" s="546">
        <v>502</v>
      </c>
    </row>
    <row r="370" spans="24:31">
      <c r="X370" s="168"/>
      <c r="Y370" s="169" t="s">
        <v>645</v>
      </c>
      <c r="Z370" s="169" t="s">
        <v>414</v>
      </c>
      <c r="AA370" s="169" t="s">
        <v>425</v>
      </c>
      <c r="AB370" s="169" t="s">
        <v>534</v>
      </c>
      <c r="AC370" s="170" t="s">
        <v>427</v>
      </c>
      <c r="AD370" s="545">
        <v>9930</v>
      </c>
      <c r="AE370" s="546">
        <v>9255</v>
      </c>
    </row>
    <row r="371" spans="24:31">
      <c r="X371" s="168"/>
      <c r="Y371" s="169" t="s">
        <v>645</v>
      </c>
      <c r="Z371" s="169" t="s">
        <v>414</v>
      </c>
      <c r="AA371" s="169" t="s">
        <v>425</v>
      </c>
      <c r="AB371" s="169" t="s">
        <v>535</v>
      </c>
      <c r="AC371" s="170" t="s">
        <v>427</v>
      </c>
      <c r="AD371" s="545">
        <v>11421</v>
      </c>
      <c r="AE371" s="546">
        <v>5772</v>
      </c>
    </row>
    <row r="372" spans="24:31">
      <c r="X372" s="168"/>
      <c r="Y372" s="169" t="s">
        <v>645</v>
      </c>
      <c r="Z372" s="169" t="s">
        <v>414</v>
      </c>
      <c r="AA372" s="169" t="s">
        <v>425</v>
      </c>
      <c r="AB372" s="169" t="s">
        <v>536</v>
      </c>
      <c r="AC372" s="170" t="s">
        <v>427</v>
      </c>
      <c r="AD372" s="545">
        <v>24526</v>
      </c>
      <c r="AE372" s="546">
        <v>26875</v>
      </c>
    </row>
    <row r="373" spans="24:31">
      <c r="X373" s="168"/>
      <c r="Y373" s="169" t="s">
        <v>645</v>
      </c>
      <c r="Z373" s="169" t="s">
        <v>414</v>
      </c>
      <c r="AA373" s="169" t="s">
        <v>425</v>
      </c>
      <c r="AB373" s="169" t="s">
        <v>537</v>
      </c>
      <c r="AC373" s="170" t="s">
        <v>427</v>
      </c>
      <c r="AD373" s="545">
        <v>2584</v>
      </c>
      <c r="AE373" s="546">
        <v>2922</v>
      </c>
    </row>
    <row r="374" spans="24:31">
      <c r="X374" s="168"/>
      <c r="Y374" s="169" t="s">
        <v>645</v>
      </c>
      <c r="Z374" s="169" t="s">
        <v>414</v>
      </c>
      <c r="AA374" s="169" t="s">
        <v>425</v>
      </c>
      <c r="AB374" s="169" t="s">
        <v>538</v>
      </c>
      <c r="AC374" s="170" t="s">
        <v>427</v>
      </c>
      <c r="AD374" s="545">
        <v>87079</v>
      </c>
      <c r="AE374" s="546">
        <v>89543</v>
      </c>
    </row>
    <row r="375" spans="24:31">
      <c r="X375" s="168"/>
      <c r="Y375" s="169" t="s">
        <v>645</v>
      </c>
      <c r="Z375" s="169" t="s">
        <v>414</v>
      </c>
      <c r="AA375" s="169" t="s">
        <v>425</v>
      </c>
      <c r="AB375" s="169" t="s">
        <v>539</v>
      </c>
      <c r="AC375" s="170" t="s">
        <v>427</v>
      </c>
      <c r="AD375" s="545">
        <v>1158</v>
      </c>
      <c r="AE375" s="551" t="s">
        <v>446</v>
      </c>
    </row>
    <row r="376" spans="24:31">
      <c r="X376" s="168"/>
      <c r="Y376" s="169" t="s">
        <v>645</v>
      </c>
      <c r="Z376" s="169" t="s">
        <v>414</v>
      </c>
      <c r="AA376" s="169" t="s">
        <v>425</v>
      </c>
      <c r="AB376" s="169" t="s">
        <v>540</v>
      </c>
      <c r="AC376" s="170" t="s">
        <v>427</v>
      </c>
      <c r="AD376" s="545">
        <v>2332</v>
      </c>
      <c r="AE376" s="546">
        <v>467</v>
      </c>
    </row>
    <row r="377" spans="24:31">
      <c r="X377" s="168"/>
      <c r="Y377" s="169" t="s">
        <v>645</v>
      </c>
      <c r="Z377" s="169" t="s">
        <v>414</v>
      </c>
      <c r="AA377" s="169" t="s">
        <v>425</v>
      </c>
      <c r="AB377" s="169" t="s">
        <v>541</v>
      </c>
      <c r="AC377" s="170" t="s">
        <v>427</v>
      </c>
      <c r="AD377" s="545">
        <v>225288</v>
      </c>
      <c r="AE377" s="546">
        <v>179731</v>
      </c>
    </row>
    <row r="378" spans="24:31">
      <c r="X378" s="168"/>
      <c r="Y378" s="169" t="s">
        <v>645</v>
      </c>
      <c r="Z378" s="169" t="s">
        <v>414</v>
      </c>
      <c r="AA378" s="169" t="s">
        <v>425</v>
      </c>
      <c r="AB378" s="169" t="s">
        <v>542</v>
      </c>
      <c r="AC378" s="170" t="s">
        <v>427</v>
      </c>
      <c r="AD378" s="545">
        <v>1132748</v>
      </c>
      <c r="AE378" s="546">
        <v>1101599</v>
      </c>
    </row>
    <row r="379" spans="24:31">
      <c r="X379" s="168"/>
      <c r="Y379" s="169" t="s">
        <v>645</v>
      </c>
      <c r="Z379" s="169" t="s">
        <v>414</v>
      </c>
      <c r="AA379" s="169" t="s">
        <v>425</v>
      </c>
      <c r="AB379" s="179" t="s">
        <v>543</v>
      </c>
      <c r="AC379" s="180" t="s">
        <v>427</v>
      </c>
      <c r="AD379" s="549">
        <v>500382</v>
      </c>
      <c r="AE379" s="550">
        <v>504374</v>
      </c>
    </row>
    <row r="380" spans="24:31">
      <c r="X380" s="168"/>
      <c r="Y380" s="169" t="s">
        <v>645</v>
      </c>
      <c r="Z380" s="169" t="s">
        <v>414</v>
      </c>
      <c r="AA380" s="169" t="s">
        <v>425</v>
      </c>
      <c r="AB380" s="169" t="s">
        <v>544</v>
      </c>
      <c r="AC380" s="170" t="s">
        <v>427</v>
      </c>
      <c r="AD380" s="545">
        <v>491009</v>
      </c>
      <c r="AE380" s="546">
        <v>499994</v>
      </c>
    </row>
    <row r="381" spans="24:31">
      <c r="X381" s="168"/>
      <c r="Y381" s="169" t="s">
        <v>645</v>
      </c>
      <c r="Z381" s="169" t="s">
        <v>414</v>
      </c>
      <c r="AA381" s="169" t="s">
        <v>425</v>
      </c>
      <c r="AB381" s="169" t="s">
        <v>545</v>
      </c>
      <c r="AC381" s="170" t="s">
        <v>427</v>
      </c>
      <c r="AD381" s="545">
        <v>448316</v>
      </c>
      <c r="AE381" s="546">
        <v>450784</v>
      </c>
    </row>
    <row r="382" spans="24:31">
      <c r="X382" s="168"/>
      <c r="Y382" s="169" t="s">
        <v>645</v>
      </c>
      <c r="Z382" s="169" t="s">
        <v>414</v>
      </c>
      <c r="AA382" s="169" t="s">
        <v>425</v>
      </c>
      <c r="AB382" s="169" t="s">
        <v>546</v>
      </c>
      <c r="AC382" s="170" t="s">
        <v>427</v>
      </c>
      <c r="AD382" s="545">
        <v>374685</v>
      </c>
      <c r="AE382" s="546">
        <v>375580</v>
      </c>
    </row>
    <row r="383" spans="24:31">
      <c r="X383" s="168"/>
      <c r="Y383" s="169" t="s">
        <v>645</v>
      </c>
      <c r="Z383" s="169" t="s">
        <v>414</v>
      </c>
      <c r="AA383" s="169" t="s">
        <v>425</v>
      </c>
      <c r="AB383" s="169" t="s">
        <v>547</v>
      </c>
      <c r="AC383" s="170" t="s">
        <v>427</v>
      </c>
      <c r="AD383" s="545">
        <v>361936</v>
      </c>
      <c r="AE383" s="546">
        <v>359993</v>
      </c>
    </row>
    <row r="384" spans="24:31">
      <c r="X384" s="168"/>
      <c r="Y384" s="169" t="s">
        <v>645</v>
      </c>
      <c r="Z384" s="169" t="s">
        <v>414</v>
      </c>
      <c r="AA384" s="169" t="s">
        <v>425</v>
      </c>
      <c r="AB384" s="169" t="s">
        <v>548</v>
      </c>
      <c r="AC384" s="170" t="s">
        <v>427</v>
      </c>
      <c r="AD384" s="545">
        <v>12749</v>
      </c>
      <c r="AE384" s="546">
        <v>15587</v>
      </c>
    </row>
    <row r="385" spans="24:31">
      <c r="X385" s="168"/>
      <c r="Y385" s="169" t="s">
        <v>645</v>
      </c>
      <c r="Z385" s="169" t="s">
        <v>414</v>
      </c>
      <c r="AA385" s="169" t="s">
        <v>425</v>
      </c>
      <c r="AB385" s="169" t="s">
        <v>549</v>
      </c>
      <c r="AC385" s="170" t="s">
        <v>427</v>
      </c>
      <c r="AD385" s="545">
        <v>57382</v>
      </c>
      <c r="AE385" s="546">
        <v>56106</v>
      </c>
    </row>
    <row r="386" spans="24:31">
      <c r="X386" s="168"/>
      <c r="Y386" s="169" t="s">
        <v>645</v>
      </c>
      <c r="Z386" s="169" t="s">
        <v>414</v>
      </c>
      <c r="AA386" s="169" t="s">
        <v>425</v>
      </c>
      <c r="AB386" s="169" t="s">
        <v>550</v>
      </c>
      <c r="AC386" s="170" t="s">
        <v>427</v>
      </c>
      <c r="AD386" s="545">
        <v>16250</v>
      </c>
      <c r="AE386" s="546">
        <v>19098</v>
      </c>
    </row>
    <row r="387" spans="24:31">
      <c r="X387" s="168"/>
      <c r="Y387" s="169" t="s">
        <v>645</v>
      </c>
      <c r="Z387" s="169" t="s">
        <v>414</v>
      </c>
      <c r="AA387" s="169" t="s">
        <v>425</v>
      </c>
      <c r="AB387" s="169" t="s">
        <v>551</v>
      </c>
      <c r="AC387" s="170" t="s">
        <v>427</v>
      </c>
      <c r="AD387" s="545">
        <v>6403</v>
      </c>
      <c r="AE387" s="546">
        <v>6653</v>
      </c>
    </row>
    <row r="388" spans="24:31">
      <c r="X388" s="168"/>
      <c r="Y388" s="169" t="s">
        <v>645</v>
      </c>
      <c r="Z388" s="169" t="s">
        <v>414</v>
      </c>
      <c r="AA388" s="169" t="s">
        <v>425</v>
      </c>
      <c r="AB388" s="169" t="s">
        <v>552</v>
      </c>
      <c r="AC388" s="170" t="s">
        <v>427</v>
      </c>
      <c r="AD388" s="545">
        <v>2674</v>
      </c>
      <c r="AE388" s="546">
        <v>2944</v>
      </c>
    </row>
    <row r="389" spans="24:31">
      <c r="X389" s="168"/>
      <c r="Y389" s="169" t="s">
        <v>645</v>
      </c>
      <c r="Z389" s="169" t="s">
        <v>414</v>
      </c>
      <c r="AA389" s="169" t="s">
        <v>425</v>
      </c>
      <c r="AB389" s="169" t="s">
        <v>553</v>
      </c>
      <c r="AC389" s="170" t="s">
        <v>427</v>
      </c>
      <c r="AD389" s="545">
        <v>3232</v>
      </c>
      <c r="AE389" s="546">
        <v>3428</v>
      </c>
    </row>
    <row r="390" spans="24:31">
      <c r="X390" s="168"/>
      <c r="Y390" s="169" t="s">
        <v>645</v>
      </c>
      <c r="Z390" s="169" t="s">
        <v>414</v>
      </c>
      <c r="AA390" s="169" t="s">
        <v>425</v>
      </c>
      <c r="AB390" s="169" t="s">
        <v>554</v>
      </c>
      <c r="AC390" s="170" t="s">
        <v>427</v>
      </c>
      <c r="AD390" s="545">
        <v>497</v>
      </c>
      <c r="AE390" s="546">
        <v>281</v>
      </c>
    </row>
    <row r="391" spans="24:31">
      <c r="X391" s="168"/>
      <c r="Y391" s="169" t="s">
        <v>645</v>
      </c>
      <c r="Z391" s="169" t="s">
        <v>414</v>
      </c>
      <c r="AA391" s="169" t="s">
        <v>425</v>
      </c>
      <c r="AB391" s="169" t="s">
        <v>555</v>
      </c>
      <c r="AC391" s="170" t="s">
        <v>427</v>
      </c>
      <c r="AD391" s="545">
        <v>36290</v>
      </c>
      <c r="AE391" s="546">
        <v>42557</v>
      </c>
    </row>
    <row r="392" spans="24:31">
      <c r="X392" s="168"/>
      <c r="Y392" s="169" t="s">
        <v>645</v>
      </c>
      <c r="Z392" s="169" t="s">
        <v>414</v>
      </c>
      <c r="AA392" s="169" t="s">
        <v>425</v>
      </c>
      <c r="AB392" s="169" t="s">
        <v>556</v>
      </c>
      <c r="AC392" s="170" t="s">
        <v>427</v>
      </c>
      <c r="AD392" s="545">
        <v>2383</v>
      </c>
      <c r="AE392" s="546">
        <v>1541</v>
      </c>
    </row>
    <row r="393" spans="24:31">
      <c r="X393" s="168"/>
      <c r="Y393" s="169" t="s">
        <v>645</v>
      </c>
      <c r="Z393" s="169" t="s">
        <v>414</v>
      </c>
      <c r="AA393" s="169" t="s">
        <v>425</v>
      </c>
      <c r="AB393" s="169" t="s">
        <v>557</v>
      </c>
      <c r="AC393" s="170" t="s">
        <v>427</v>
      </c>
      <c r="AD393" s="545">
        <v>32574</v>
      </c>
      <c r="AE393" s="546">
        <v>39059</v>
      </c>
    </row>
    <row r="394" spans="24:31">
      <c r="X394" s="168"/>
      <c r="Y394" s="169" t="s">
        <v>645</v>
      </c>
      <c r="Z394" s="169" t="s">
        <v>414</v>
      </c>
      <c r="AA394" s="169" t="s">
        <v>425</v>
      </c>
      <c r="AB394" s="169" t="s">
        <v>558</v>
      </c>
      <c r="AC394" s="170" t="s">
        <v>427</v>
      </c>
      <c r="AD394" s="545">
        <v>23507</v>
      </c>
      <c r="AE394" s="546">
        <v>29095</v>
      </c>
    </row>
    <row r="395" spans="24:31">
      <c r="X395" s="168"/>
      <c r="Y395" s="169" t="s">
        <v>645</v>
      </c>
      <c r="Z395" s="169" t="s">
        <v>414</v>
      </c>
      <c r="AA395" s="169" t="s">
        <v>425</v>
      </c>
      <c r="AB395" s="169" t="s">
        <v>559</v>
      </c>
      <c r="AC395" s="170" t="s">
        <v>427</v>
      </c>
      <c r="AD395" s="545">
        <v>9067</v>
      </c>
      <c r="AE395" s="546">
        <v>9965</v>
      </c>
    </row>
    <row r="396" spans="24:31">
      <c r="X396" s="168"/>
      <c r="Y396" s="169" t="s">
        <v>645</v>
      </c>
      <c r="Z396" s="169" t="s">
        <v>414</v>
      </c>
      <c r="AA396" s="169" t="s">
        <v>425</v>
      </c>
      <c r="AB396" s="169" t="s">
        <v>560</v>
      </c>
      <c r="AC396" s="170" t="s">
        <v>427</v>
      </c>
      <c r="AD396" s="545">
        <v>1333</v>
      </c>
      <c r="AE396" s="546">
        <v>1956</v>
      </c>
    </row>
    <row r="397" spans="24:31">
      <c r="X397" s="168"/>
      <c r="Y397" s="169" t="s">
        <v>645</v>
      </c>
      <c r="Z397" s="169" t="s">
        <v>414</v>
      </c>
      <c r="AA397" s="169" t="s">
        <v>425</v>
      </c>
      <c r="AB397" s="169" t="s">
        <v>561</v>
      </c>
      <c r="AC397" s="170" t="s">
        <v>427</v>
      </c>
      <c r="AD397" s="545">
        <v>9372</v>
      </c>
      <c r="AE397" s="546">
        <v>4381</v>
      </c>
    </row>
    <row r="398" spans="24:31">
      <c r="X398" s="168"/>
      <c r="Y398" s="169" t="s">
        <v>645</v>
      </c>
      <c r="Z398" s="169" t="s">
        <v>414</v>
      </c>
      <c r="AA398" s="169" t="s">
        <v>425</v>
      </c>
      <c r="AB398" s="169" t="s">
        <v>562</v>
      </c>
      <c r="AC398" s="170" t="s">
        <v>427</v>
      </c>
      <c r="AD398" s="545">
        <v>1404</v>
      </c>
      <c r="AE398" s="546">
        <v>1099</v>
      </c>
    </row>
    <row r="399" spans="24:31">
      <c r="X399" s="168"/>
      <c r="Y399" s="169" t="s">
        <v>645</v>
      </c>
      <c r="Z399" s="169" t="s">
        <v>414</v>
      </c>
      <c r="AA399" s="169" t="s">
        <v>425</v>
      </c>
      <c r="AB399" s="169" t="s">
        <v>563</v>
      </c>
      <c r="AC399" s="170" t="s">
        <v>427</v>
      </c>
      <c r="AD399" s="545">
        <v>7968</v>
      </c>
      <c r="AE399" s="546">
        <v>3282</v>
      </c>
    </row>
    <row r="400" spans="24:31">
      <c r="X400" s="168"/>
      <c r="Y400" s="169" t="s">
        <v>645</v>
      </c>
      <c r="Z400" s="169" t="s">
        <v>414</v>
      </c>
      <c r="AA400" s="169" t="s">
        <v>425</v>
      </c>
      <c r="AB400" s="169" t="s">
        <v>564</v>
      </c>
      <c r="AC400" s="170" t="s">
        <v>427</v>
      </c>
      <c r="AD400" s="545">
        <v>418199</v>
      </c>
      <c r="AE400" s="546">
        <v>428029</v>
      </c>
    </row>
    <row r="401" spans="24:31">
      <c r="X401" s="168"/>
      <c r="Y401" s="169" t="s">
        <v>645</v>
      </c>
      <c r="Z401" s="169" t="s">
        <v>414</v>
      </c>
      <c r="AA401" s="169" t="s">
        <v>425</v>
      </c>
      <c r="AB401" s="169" t="s">
        <v>565</v>
      </c>
      <c r="AC401" s="170" t="s">
        <v>427</v>
      </c>
      <c r="AD401" s="545">
        <v>296006</v>
      </c>
      <c r="AE401" s="546">
        <v>303601</v>
      </c>
    </row>
    <row r="402" spans="24:31">
      <c r="X402" s="168"/>
      <c r="Y402" s="169" t="s">
        <v>645</v>
      </c>
      <c r="Z402" s="169" t="s">
        <v>414</v>
      </c>
      <c r="AA402" s="169" t="s">
        <v>425</v>
      </c>
      <c r="AB402" s="169" t="s">
        <v>566</v>
      </c>
      <c r="AC402" s="170" t="s">
        <v>427</v>
      </c>
      <c r="AD402" s="545">
        <v>3063</v>
      </c>
      <c r="AE402" s="546">
        <v>3317</v>
      </c>
    </row>
    <row r="403" spans="24:31">
      <c r="X403" s="168"/>
      <c r="Y403" s="169" t="s">
        <v>645</v>
      </c>
      <c r="Z403" s="169" t="s">
        <v>414</v>
      </c>
      <c r="AA403" s="169" t="s">
        <v>425</v>
      </c>
      <c r="AB403" s="169" t="s">
        <v>567</v>
      </c>
      <c r="AC403" s="170" t="s">
        <v>427</v>
      </c>
      <c r="AD403" s="545">
        <v>1015</v>
      </c>
      <c r="AE403" s="546">
        <v>762</v>
      </c>
    </row>
    <row r="404" spans="24:31">
      <c r="X404" s="168"/>
      <c r="Y404" s="169" t="s">
        <v>645</v>
      </c>
      <c r="Z404" s="169" t="s">
        <v>414</v>
      </c>
      <c r="AA404" s="169" t="s">
        <v>425</v>
      </c>
      <c r="AB404" s="169" t="s">
        <v>568</v>
      </c>
      <c r="AC404" s="170" t="s">
        <v>427</v>
      </c>
      <c r="AD404" s="545">
        <v>1540</v>
      </c>
      <c r="AE404" s="546">
        <v>1791</v>
      </c>
    </row>
    <row r="405" spans="24:31">
      <c r="X405" s="168"/>
      <c r="Y405" s="169" t="s">
        <v>645</v>
      </c>
      <c r="Z405" s="169" t="s">
        <v>414</v>
      </c>
      <c r="AA405" s="169" t="s">
        <v>425</v>
      </c>
      <c r="AB405" s="169" t="s">
        <v>569</v>
      </c>
      <c r="AC405" s="170" t="s">
        <v>427</v>
      </c>
      <c r="AD405" s="545">
        <v>508</v>
      </c>
      <c r="AE405" s="546">
        <v>765</v>
      </c>
    </row>
    <row r="406" spans="24:31">
      <c r="X406" s="168"/>
      <c r="Y406" s="169" t="s">
        <v>645</v>
      </c>
      <c r="Z406" s="169" t="s">
        <v>414</v>
      </c>
      <c r="AA406" s="169" t="s">
        <v>425</v>
      </c>
      <c r="AB406" s="169" t="s">
        <v>570</v>
      </c>
      <c r="AC406" s="170" t="s">
        <v>427</v>
      </c>
      <c r="AD406" s="545">
        <v>1024</v>
      </c>
      <c r="AE406" s="546">
        <v>715</v>
      </c>
    </row>
    <row r="407" spans="24:31">
      <c r="X407" s="168"/>
      <c r="Y407" s="169" t="s">
        <v>645</v>
      </c>
      <c r="Z407" s="169" t="s">
        <v>414</v>
      </c>
      <c r="AA407" s="169" t="s">
        <v>425</v>
      </c>
      <c r="AB407" s="169" t="s">
        <v>571</v>
      </c>
      <c r="AC407" s="170" t="s">
        <v>427</v>
      </c>
      <c r="AD407" s="545" t="s">
        <v>446</v>
      </c>
      <c r="AE407" s="551" t="s">
        <v>446</v>
      </c>
    </row>
    <row r="408" spans="24:31">
      <c r="X408" s="168"/>
      <c r="Y408" s="169" t="s">
        <v>645</v>
      </c>
      <c r="Z408" s="169" t="s">
        <v>414</v>
      </c>
      <c r="AA408" s="169" t="s">
        <v>425</v>
      </c>
      <c r="AB408" s="169" t="s">
        <v>572</v>
      </c>
      <c r="AC408" s="170" t="s">
        <v>427</v>
      </c>
      <c r="AD408" s="545">
        <v>2368</v>
      </c>
      <c r="AE408" s="546">
        <v>1732</v>
      </c>
    </row>
    <row r="409" spans="24:31">
      <c r="X409" s="168"/>
      <c r="Y409" s="169" t="s">
        <v>645</v>
      </c>
      <c r="Z409" s="169" t="s">
        <v>414</v>
      </c>
      <c r="AA409" s="169" t="s">
        <v>425</v>
      </c>
      <c r="AB409" s="169" t="s">
        <v>573</v>
      </c>
      <c r="AC409" s="170" t="s">
        <v>427</v>
      </c>
      <c r="AD409" s="545">
        <v>114074</v>
      </c>
      <c r="AE409" s="546">
        <v>117560</v>
      </c>
    </row>
    <row r="410" spans="24:31">
      <c r="X410" s="168"/>
      <c r="Y410" s="169" t="s">
        <v>645</v>
      </c>
      <c r="Z410" s="169" t="s">
        <v>414</v>
      </c>
      <c r="AA410" s="169" t="s">
        <v>425</v>
      </c>
      <c r="AB410" s="169" t="s">
        <v>574</v>
      </c>
      <c r="AC410" s="170" t="s">
        <v>427</v>
      </c>
      <c r="AD410" s="545" t="s">
        <v>446</v>
      </c>
      <c r="AE410" s="551" t="s">
        <v>446</v>
      </c>
    </row>
    <row r="411" spans="24:31">
      <c r="X411" s="168"/>
      <c r="Y411" s="169" t="s">
        <v>645</v>
      </c>
      <c r="Z411" s="169" t="s">
        <v>414</v>
      </c>
      <c r="AA411" s="169" t="s">
        <v>425</v>
      </c>
      <c r="AB411" s="169" t="s">
        <v>575</v>
      </c>
      <c r="AC411" s="170" t="s">
        <v>427</v>
      </c>
      <c r="AD411" s="545">
        <v>1664</v>
      </c>
      <c r="AE411" s="546">
        <v>1103</v>
      </c>
    </row>
    <row r="412" spans="24:31">
      <c r="X412" s="168"/>
      <c r="Y412" s="169" t="s">
        <v>645</v>
      </c>
      <c r="Z412" s="169" t="s">
        <v>414</v>
      </c>
      <c r="AA412" s="169" t="s">
        <v>425</v>
      </c>
      <c r="AB412" s="169" t="s">
        <v>576</v>
      </c>
      <c r="AC412" s="170" t="s">
        <v>427</v>
      </c>
      <c r="AD412" s="545">
        <v>214167</v>
      </c>
      <c r="AE412" s="546">
        <v>169196</v>
      </c>
    </row>
    <row r="413" spans="24:31">
      <c r="X413" s="168"/>
      <c r="Y413" s="169" t="s">
        <v>645</v>
      </c>
      <c r="Z413" s="169" t="s">
        <v>414</v>
      </c>
      <c r="AA413" s="169" t="s">
        <v>425</v>
      </c>
      <c r="AB413" s="169" t="s">
        <v>577</v>
      </c>
      <c r="AC413" s="170" t="s">
        <v>427</v>
      </c>
      <c r="AD413" s="545">
        <v>412261</v>
      </c>
      <c r="AE413" s="546">
        <v>418144</v>
      </c>
    </row>
    <row r="414" spans="24:31">
      <c r="X414" s="168"/>
      <c r="Y414" s="169" t="s">
        <v>645</v>
      </c>
      <c r="Z414" s="169" t="s">
        <v>414</v>
      </c>
      <c r="AA414" s="169" t="s">
        <v>425</v>
      </c>
      <c r="AB414" s="169" t="s">
        <v>578</v>
      </c>
      <c r="AC414" s="170" t="s">
        <v>427</v>
      </c>
      <c r="AD414" s="545">
        <v>13532</v>
      </c>
      <c r="AE414" s="546">
        <v>14531</v>
      </c>
    </row>
    <row r="415" spans="24:31">
      <c r="X415" s="168"/>
      <c r="Y415" s="169" t="s">
        <v>645</v>
      </c>
      <c r="Z415" s="169" t="s">
        <v>414</v>
      </c>
      <c r="AA415" s="169" t="s">
        <v>425</v>
      </c>
      <c r="AB415" s="169" t="s">
        <v>579</v>
      </c>
      <c r="AC415" s="170" t="s">
        <v>427</v>
      </c>
      <c r="AD415" s="545">
        <v>3071</v>
      </c>
      <c r="AE415" s="546">
        <v>2936</v>
      </c>
    </row>
    <row r="416" spans="24:31">
      <c r="X416" s="168"/>
      <c r="Y416" s="169" t="s">
        <v>645</v>
      </c>
      <c r="Z416" s="169" t="s">
        <v>414</v>
      </c>
      <c r="AA416" s="169" t="s">
        <v>425</v>
      </c>
      <c r="AB416" s="169" t="s">
        <v>580</v>
      </c>
      <c r="AC416" s="170" t="s">
        <v>427</v>
      </c>
      <c r="AD416" s="545">
        <v>7</v>
      </c>
      <c r="AE416" s="546">
        <v>2</v>
      </c>
    </row>
    <row r="417" spans="24:31">
      <c r="X417" s="168"/>
      <c r="Y417" s="169" t="s">
        <v>645</v>
      </c>
      <c r="Z417" s="169" t="s">
        <v>414</v>
      </c>
      <c r="AA417" s="169" t="s">
        <v>425</v>
      </c>
      <c r="AB417" s="169" t="s">
        <v>581</v>
      </c>
      <c r="AC417" s="170" t="s">
        <v>427</v>
      </c>
      <c r="AD417" s="545">
        <v>1</v>
      </c>
      <c r="AE417" s="546">
        <v>0</v>
      </c>
    </row>
    <row r="418" spans="24:31">
      <c r="X418" s="168"/>
      <c r="Y418" s="169" t="s">
        <v>645</v>
      </c>
      <c r="Z418" s="169" t="s">
        <v>414</v>
      </c>
      <c r="AA418" s="169" t="s">
        <v>425</v>
      </c>
      <c r="AB418" s="169" t="s">
        <v>582</v>
      </c>
      <c r="AC418" s="170" t="s">
        <v>427</v>
      </c>
      <c r="AD418" s="545">
        <v>136</v>
      </c>
      <c r="AE418" s="546">
        <v>195</v>
      </c>
    </row>
    <row r="419" spans="24:31">
      <c r="X419" s="168"/>
      <c r="Y419" s="169" t="s">
        <v>645</v>
      </c>
      <c r="Z419" s="169" t="s">
        <v>414</v>
      </c>
      <c r="AA419" s="169" t="s">
        <v>425</v>
      </c>
      <c r="AB419" s="169" t="s">
        <v>583</v>
      </c>
      <c r="AC419" s="170" t="s">
        <v>427</v>
      </c>
      <c r="AD419" s="545">
        <v>161</v>
      </c>
      <c r="AE419" s="546">
        <v>229</v>
      </c>
    </row>
    <row r="420" spans="24:31">
      <c r="X420" s="168"/>
      <c r="Y420" s="169" t="s">
        <v>645</v>
      </c>
      <c r="Z420" s="169" t="s">
        <v>414</v>
      </c>
      <c r="AA420" s="169" t="s">
        <v>425</v>
      </c>
      <c r="AB420" s="169" t="s">
        <v>584</v>
      </c>
      <c r="AC420" s="170" t="s">
        <v>427</v>
      </c>
      <c r="AD420" s="545">
        <v>58</v>
      </c>
      <c r="AE420" s="546">
        <v>59</v>
      </c>
    </row>
    <row r="421" spans="24:31">
      <c r="X421" s="168"/>
      <c r="Y421" s="169" t="s">
        <v>645</v>
      </c>
      <c r="Z421" s="169" t="s">
        <v>414</v>
      </c>
      <c r="AA421" s="169" t="s">
        <v>425</v>
      </c>
      <c r="AB421" s="169" t="s">
        <v>585</v>
      </c>
      <c r="AC421" s="170" t="s">
        <v>427</v>
      </c>
      <c r="AD421" s="545">
        <v>166</v>
      </c>
      <c r="AE421" s="546">
        <v>136</v>
      </c>
    </row>
    <row r="422" spans="24:31">
      <c r="X422" s="168"/>
      <c r="Y422" s="169" t="s">
        <v>645</v>
      </c>
      <c r="Z422" s="169" t="s">
        <v>414</v>
      </c>
      <c r="AA422" s="169" t="s">
        <v>425</v>
      </c>
      <c r="AB422" s="169" t="s">
        <v>586</v>
      </c>
      <c r="AC422" s="170" t="s">
        <v>427</v>
      </c>
      <c r="AD422" s="545">
        <v>0</v>
      </c>
      <c r="AE422" s="546">
        <v>1</v>
      </c>
    </row>
    <row r="423" spans="24:31">
      <c r="X423" s="168"/>
      <c r="Y423" s="169" t="s">
        <v>645</v>
      </c>
      <c r="Z423" s="169" t="s">
        <v>414</v>
      </c>
      <c r="AA423" s="169" t="s">
        <v>425</v>
      </c>
      <c r="AB423" s="169" t="s">
        <v>587</v>
      </c>
      <c r="AC423" s="170" t="s">
        <v>427</v>
      </c>
      <c r="AD423" s="545">
        <v>754</v>
      </c>
      <c r="AE423" s="546">
        <v>674</v>
      </c>
    </row>
    <row r="424" spans="24:31">
      <c r="X424" s="168"/>
      <c r="Y424" s="169" t="s">
        <v>645</v>
      </c>
      <c r="Z424" s="169" t="s">
        <v>414</v>
      </c>
      <c r="AA424" s="169" t="s">
        <v>425</v>
      </c>
      <c r="AB424" s="169" t="s">
        <v>588</v>
      </c>
      <c r="AC424" s="170" t="s">
        <v>427</v>
      </c>
      <c r="AD424" s="545">
        <v>414</v>
      </c>
      <c r="AE424" s="546">
        <v>225</v>
      </c>
    </row>
    <row r="425" spans="24:31">
      <c r="X425" s="168"/>
      <c r="Y425" s="169" t="s">
        <v>645</v>
      </c>
      <c r="Z425" s="169" t="s">
        <v>414</v>
      </c>
      <c r="AA425" s="169" t="s">
        <v>425</v>
      </c>
      <c r="AB425" s="169" t="s">
        <v>589</v>
      </c>
      <c r="AC425" s="170" t="s">
        <v>427</v>
      </c>
      <c r="AD425" s="545">
        <v>3373</v>
      </c>
      <c r="AE425" s="546">
        <v>3932</v>
      </c>
    </row>
    <row r="426" spans="24:31">
      <c r="X426" s="168"/>
      <c r="Y426" s="169" t="s">
        <v>645</v>
      </c>
      <c r="Z426" s="169" t="s">
        <v>414</v>
      </c>
      <c r="AA426" s="169" t="s">
        <v>425</v>
      </c>
      <c r="AB426" s="169" t="s">
        <v>590</v>
      </c>
      <c r="AC426" s="170" t="s">
        <v>427</v>
      </c>
      <c r="AD426" s="545">
        <v>5394</v>
      </c>
      <c r="AE426" s="546">
        <v>6142</v>
      </c>
    </row>
    <row r="427" spans="24:31">
      <c r="X427" s="168"/>
      <c r="Y427" s="169" t="s">
        <v>645</v>
      </c>
      <c r="Z427" s="169" t="s">
        <v>414</v>
      </c>
      <c r="AA427" s="169" t="s">
        <v>425</v>
      </c>
      <c r="AB427" s="169" t="s">
        <v>591</v>
      </c>
      <c r="AC427" s="170" t="s">
        <v>427</v>
      </c>
      <c r="AD427" s="545">
        <v>817</v>
      </c>
      <c r="AE427" s="546">
        <v>851</v>
      </c>
    </row>
    <row r="428" spans="24:31">
      <c r="X428" s="168"/>
      <c r="Y428" s="169" t="s">
        <v>645</v>
      </c>
      <c r="Z428" s="169" t="s">
        <v>414</v>
      </c>
      <c r="AA428" s="169" t="s">
        <v>425</v>
      </c>
      <c r="AB428" s="169" t="s">
        <v>592</v>
      </c>
      <c r="AC428" s="170" t="s">
        <v>427</v>
      </c>
      <c r="AD428" s="545">
        <v>3823</v>
      </c>
      <c r="AE428" s="546">
        <v>4470</v>
      </c>
    </row>
    <row r="429" spans="24:31">
      <c r="X429" s="168"/>
      <c r="Y429" s="169" t="s">
        <v>645</v>
      </c>
      <c r="Z429" s="169" t="s">
        <v>414</v>
      </c>
      <c r="AA429" s="169" t="s">
        <v>425</v>
      </c>
      <c r="AB429" s="169" t="s">
        <v>593</v>
      </c>
      <c r="AC429" s="170" t="s">
        <v>427</v>
      </c>
      <c r="AD429" s="545">
        <v>753</v>
      </c>
      <c r="AE429" s="546">
        <v>821</v>
      </c>
    </row>
    <row r="430" spans="24:31">
      <c r="X430" s="168"/>
      <c r="Y430" s="169" t="s">
        <v>645</v>
      </c>
      <c r="Z430" s="169" t="s">
        <v>414</v>
      </c>
      <c r="AA430" s="169" t="s">
        <v>425</v>
      </c>
      <c r="AB430" s="169" t="s">
        <v>594</v>
      </c>
      <c r="AC430" s="170" t="s">
        <v>427</v>
      </c>
      <c r="AD430" s="545">
        <v>6804</v>
      </c>
      <c r="AE430" s="546">
        <v>7013</v>
      </c>
    </row>
    <row r="431" spans="24:31">
      <c r="X431" s="168"/>
      <c r="Y431" s="169" t="s">
        <v>645</v>
      </c>
      <c r="Z431" s="169" t="s">
        <v>414</v>
      </c>
      <c r="AA431" s="169" t="s">
        <v>425</v>
      </c>
      <c r="AB431" s="169" t="s">
        <v>884</v>
      </c>
      <c r="AC431" s="170" t="s">
        <v>427</v>
      </c>
      <c r="AD431" s="545">
        <v>1</v>
      </c>
      <c r="AE431" s="551" t="s">
        <v>446</v>
      </c>
    </row>
    <row r="432" spans="24:31">
      <c r="X432" s="168"/>
      <c r="Y432" s="169" t="s">
        <v>645</v>
      </c>
      <c r="Z432" s="169" t="s">
        <v>414</v>
      </c>
      <c r="AA432" s="169" t="s">
        <v>425</v>
      </c>
      <c r="AB432" s="169" t="s">
        <v>885</v>
      </c>
      <c r="AC432" s="170" t="s">
        <v>427</v>
      </c>
      <c r="AD432" s="545">
        <v>1</v>
      </c>
      <c r="AE432" s="551" t="s">
        <v>446</v>
      </c>
    </row>
    <row r="433" spans="24:31">
      <c r="X433" s="168"/>
      <c r="Y433" s="169" t="s">
        <v>645</v>
      </c>
      <c r="Z433" s="169" t="s">
        <v>414</v>
      </c>
      <c r="AA433" s="169" t="s">
        <v>425</v>
      </c>
      <c r="AB433" s="169" t="s">
        <v>886</v>
      </c>
      <c r="AC433" s="170" t="s">
        <v>427</v>
      </c>
      <c r="AD433" s="545" t="s">
        <v>446</v>
      </c>
      <c r="AE433" s="551" t="s">
        <v>446</v>
      </c>
    </row>
    <row r="434" spans="24:31">
      <c r="X434" s="168"/>
      <c r="Y434" s="169" t="s">
        <v>645</v>
      </c>
      <c r="Z434" s="169" t="s">
        <v>414</v>
      </c>
      <c r="AA434" s="169" t="s">
        <v>425</v>
      </c>
      <c r="AB434" s="169" t="s">
        <v>887</v>
      </c>
      <c r="AC434" s="170" t="s">
        <v>427</v>
      </c>
      <c r="AD434" s="545" t="s">
        <v>446</v>
      </c>
      <c r="AE434" s="551" t="s">
        <v>446</v>
      </c>
    </row>
  </sheetData>
  <sheetProtection sheet="1" objects="1" scenarios="1"/>
  <autoFilter ref="Y16:AE434" xr:uid="{7FF72284-079D-4672-BB78-EC3827CC9515}"/>
  <mergeCells count="213">
    <mergeCell ref="I229:P229"/>
    <mergeCell ref="I230:P230"/>
    <mergeCell ref="I231:P231"/>
    <mergeCell ref="J223:P223"/>
    <mergeCell ref="J224:P224"/>
    <mergeCell ref="I225:P225"/>
    <mergeCell ref="I226:P226"/>
    <mergeCell ref="J227:P227"/>
    <mergeCell ref="K228:P228"/>
    <mergeCell ref="M217:P217"/>
    <mergeCell ref="K218:P218"/>
    <mergeCell ref="J219:P219"/>
    <mergeCell ref="J220:P220"/>
    <mergeCell ref="J221:P221"/>
    <mergeCell ref="J222:P222"/>
    <mergeCell ref="I211:P211"/>
    <mergeCell ref="J212:P212"/>
    <mergeCell ref="K213:P213"/>
    <mergeCell ref="L214:P214"/>
    <mergeCell ref="L215:P215"/>
    <mergeCell ref="M216:P216"/>
    <mergeCell ref="K205:P205"/>
    <mergeCell ref="K206:P206"/>
    <mergeCell ref="K207:P207"/>
    <mergeCell ref="K208:P208"/>
    <mergeCell ref="J209:P209"/>
    <mergeCell ref="I210:P210"/>
    <mergeCell ref="K199:P199"/>
    <mergeCell ref="K200:P200"/>
    <mergeCell ref="L201:P201"/>
    <mergeCell ref="L202:P202"/>
    <mergeCell ref="K203:P203"/>
    <mergeCell ref="K204:P204"/>
    <mergeCell ref="M193:P193"/>
    <mergeCell ref="M194:P194"/>
    <mergeCell ref="M195:P195"/>
    <mergeCell ref="M196:P196"/>
    <mergeCell ref="L197:P197"/>
    <mergeCell ref="J198:P198"/>
    <mergeCell ref="K187:P187"/>
    <mergeCell ref="L188:P188"/>
    <mergeCell ref="M189:P189"/>
    <mergeCell ref="M190:P190"/>
    <mergeCell ref="M191:P191"/>
    <mergeCell ref="L192:P192"/>
    <mergeCell ref="N178:P178"/>
    <mergeCell ref="N179:P179"/>
    <mergeCell ref="N180:P180"/>
    <mergeCell ref="N181:P181"/>
    <mergeCell ref="O182:P182"/>
    <mergeCell ref="O186:P186"/>
    <mergeCell ref="N172:P172"/>
    <mergeCell ref="N173:P173"/>
    <mergeCell ref="N174:P174"/>
    <mergeCell ref="N175:P175"/>
    <mergeCell ref="M176:P176"/>
    <mergeCell ref="N177:P177"/>
    <mergeCell ref="N166:P166"/>
    <mergeCell ref="M167:P167"/>
    <mergeCell ref="M168:P168"/>
    <mergeCell ref="N169:P169"/>
    <mergeCell ref="N170:P170"/>
    <mergeCell ref="N171:P171"/>
    <mergeCell ref="L160:P160"/>
    <mergeCell ref="M161:P161"/>
    <mergeCell ref="N162:P162"/>
    <mergeCell ref="N163:P163"/>
    <mergeCell ref="N164:P164"/>
    <mergeCell ref="N165:P165"/>
    <mergeCell ref="M154:P154"/>
    <mergeCell ref="M155:P155"/>
    <mergeCell ref="N156:P156"/>
    <mergeCell ref="N157:P157"/>
    <mergeCell ref="N158:P158"/>
    <mergeCell ref="N159:P159"/>
    <mergeCell ref="N148:P148"/>
    <mergeCell ref="M149:P149"/>
    <mergeCell ref="L150:P150"/>
    <mergeCell ref="L151:P151"/>
    <mergeCell ref="M152:P152"/>
    <mergeCell ref="M153:P153"/>
    <mergeCell ref="M142:P142"/>
    <mergeCell ref="L143:P143"/>
    <mergeCell ref="M144:P144"/>
    <mergeCell ref="M145:P145"/>
    <mergeCell ref="N146:P146"/>
    <mergeCell ref="N147:P147"/>
    <mergeCell ref="M136:P136"/>
    <mergeCell ref="M137:P137"/>
    <mergeCell ref="L138:P138"/>
    <mergeCell ref="M139:P139"/>
    <mergeCell ref="M140:P140"/>
    <mergeCell ref="M141:P141"/>
    <mergeCell ref="M130:P130"/>
    <mergeCell ref="M131:P131"/>
    <mergeCell ref="M132:P132"/>
    <mergeCell ref="M133:P133"/>
    <mergeCell ref="M134:P134"/>
    <mergeCell ref="M135:P135"/>
    <mergeCell ref="M124:P124"/>
    <mergeCell ref="M125:P125"/>
    <mergeCell ref="M126:P126"/>
    <mergeCell ref="M127:P127"/>
    <mergeCell ref="M128:P128"/>
    <mergeCell ref="L129:P129"/>
    <mergeCell ref="M118:P118"/>
    <mergeCell ref="L119:P119"/>
    <mergeCell ref="M120:P120"/>
    <mergeCell ref="N121:P121"/>
    <mergeCell ref="N122:P122"/>
    <mergeCell ref="N123:P123"/>
    <mergeCell ref="N112:P112"/>
    <mergeCell ref="N113:P113"/>
    <mergeCell ref="L114:P114"/>
    <mergeCell ref="M115:P115"/>
    <mergeCell ref="M116:P116"/>
    <mergeCell ref="M117:P117"/>
    <mergeCell ref="N106:P106"/>
    <mergeCell ref="N107:P107"/>
    <mergeCell ref="M108:P108"/>
    <mergeCell ref="L109:P109"/>
    <mergeCell ref="M110:P110"/>
    <mergeCell ref="M111:P111"/>
    <mergeCell ref="M100:P100"/>
    <mergeCell ref="N101:P101"/>
    <mergeCell ref="N102:P102"/>
    <mergeCell ref="N103:P103"/>
    <mergeCell ref="M104:P104"/>
    <mergeCell ref="M105:P105"/>
    <mergeCell ref="N94:P94"/>
    <mergeCell ref="N95:P95"/>
    <mergeCell ref="M96:P96"/>
    <mergeCell ref="M97:P97"/>
    <mergeCell ref="N98:P98"/>
    <mergeCell ref="N99:P99"/>
    <mergeCell ref="N88:P88"/>
    <mergeCell ref="N89:P89"/>
    <mergeCell ref="M90:P90"/>
    <mergeCell ref="N91:P91"/>
    <mergeCell ref="N92:P92"/>
    <mergeCell ref="M93:P93"/>
    <mergeCell ref="N82:P82"/>
    <mergeCell ref="N83:P83"/>
    <mergeCell ref="N84:P84"/>
    <mergeCell ref="M85:P85"/>
    <mergeCell ref="N86:P86"/>
    <mergeCell ref="N87:P87"/>
    <mergeCell ref="N76:P76"/>
    <mergeCell ref="N77:P77"/>
    <mergeCell ref="M78:P78"/>
    <mergeCell ref="N79:P79"/>
    <mergeCell ref="N80:P80"/>
    <mergeCell ref="M81:P81"/>
    <mergeCell ref="N70:P70"/>
    <mergeCell ref="N71:P71"/>
    <mergeCell ref="N72:P72"/>
    <mergeCell ref="M73:P73"/>
    <mergeCell ref="N74:P74"/>
    <mergeCell ref="N75:P75"/>
    <mergeCell ref="I64:P64"/>
    <mergeCell ref="J65:P65"/>
    <mergeCell ref="K66:P66"/>
    <mergeCell ref="L67:P67"/>
    <mergeCell ref="M68:P68"/>
    <mergeCell ref="N69:P69"/>
    <mergeCell ref="K58:P58"/>
    <mergeCell ref="K59:P59"/>
    <mergeCell ref="K60:P60"/>
    <mergeCell ref="K61:P61"/>
    <mergeCell ref="K62:P62"/>
    <mergeCell ref="J63:P63"/>
    <mergeCell ref="J52:P52"/>
    <mergeCell ref="K53:P53"/>
    <mergeCell ref="K54:P54"/>
    <mergeCell ref="L55:P55"/>
    <mergeCell ref="L56:P56"/>
    <mergeCell ref="K57:P57"/>
    <mergeCell ref="N46:P46"/>
    <mergeCell ref="N47:P47"/>
    <mergeCell ref="M48:P48"/>
    <mergeCell ref="K49:P49"/>
    <mergeCell ref="L50:P50"/>
    <mergeCell ref="L51:P51"/>
    <mergeCell ref="M40:P40"/>
    <mergeCell ref="M41:P41"/>
    <mergeCell ref="M42:P42"/>
    <mergeCell ref="L43:P43"/>
    <mergeCell ref="M44:P44"/>
    <mergeCell ref="M45:P45"/>
    <mergeCell ref="O34:P34"/>
    <mergeCell ref="O35:P35"/>
    <mergeCell ref="M36:P36"/>
    <mergeCell ref="O37:P37"/>
    <mergeCell ref="M38:P38"/>
    <mergeCell ref="L39:P39"/>
    <mergeCell ref="K28:P28"/>
    <mergeCell ref="L29:P29"/>
    <mergeCell ref="M30:P30"/>
    <mergeCell ref="O31:P31"/>
    <mergeCell ref="N32:P32"/>
    <mergeCell ref="N33:P33"/>
    <mergeCell ref="I22:P22"/>
    <mergeCell ref="I23:P23"/>
    <mergeCell ref="I24:P24"/>
    <mergeCell ref="I25:P25"/>
    <mergeCell ref="I26:P26"/>
    <mergeCell ref="J27:P27"/>
    <mergeCell ref="X5:AE6"/>
    <mergeCell ref="AB8:AC8"/>
    <mergeCell ref="I13:Q18"/>
    <mergeCell ref="I19:P19"/>
    <mergeCell ref="I20:P20"/>
    <mergeCell ref="I21:P21"/>
  </mergeCells>
  <phoneticPr fontId="5"/>
  <hyperlinks>
    <hyperlink ref="AB1" r:id="rId1" display="https://www.e-stat.go.jp/stat-search/files?page=1&amp;layout=datalist&amp;toukei=00200564&amp;tstat=000001223684&amp;cycle=0&amp;tclass1=000001223685&amp;tclass2=000001223686&amp;tclass3val=0&amp;metadata=1&amp;data=1" xr:uid="{569F77B5-79C4-470E-89F2-A7C469043B48}"/>
    <hyperlink ref="P1" r:id="rId2" display="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xr:uid="{D17E1D76-EAF7-412C-92B2-F47E232BC96C}"/>
    <hyperlink ref="B1" r:id="rId3" xr:uid="{B42DF73F-32C4-4794-8F18-DC0CEDD2446F}"/>
  </hyperlinks>
  <pageMargins left="0.31496062992125984" right="0.23622047244094491" top="0.74803149606299213" bottom="0.74803149606299213" header="0.31496062992125984" footer="0.31496062992125984"/>
  <pageSetup paperSize="9" scale="81" orientation="portrait" r:id="rId4"/>
  <headerFooter>
    <oddFooter>&amp;C&amp;P/&amp;N&amp;R&amp;F　　&amp;A</oddFooter>
  </headerFooter>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171A-334E-4FB3-A685-4487E82B4F61}">
  <dimension ref="B1:S41"/>
  <sheetViews>
    <sheetView zoomScaleNormal="100" workbookViewId="0"/>
  </sheetViews>
  <sheetFormatPr defaultColWidth="9" defaultRowHeight="14.4"/>
  <cols>
    <col min="1" max="1" width="3.109375" style="26" customWidth="1"/>
    <col min="2" max="13" width="10.33203125" style="26" customWidth="1"/>
    <col min="14" max="14" width="13.44140625" style="26" customWidth="1"/>
    <col min="15" max="15" width="1" style="26" customWidth="1"/>
    <col min="16" max="32" width="9" style="26"/>
    <col min="33" max="33" width="3.33203125" style="26" customWidth="1"/>
    <col min="34" max="16384" width="9" style="26"/>
  </cols>
  <sheetData>
    <row r="1" spans="2:17" ht="15" thickBot="1"/>
    <row r="2" spans="2:17" ht="13.95" customHeight="1">
      <c r="B2" s="65"/>
      <c r="C2" s="66"/>
      <c r="D2" s="66"/>
      <c r="E2" s="66"/>
      <c r="F2" s="66"/>
      <c r="G2" s="66"/>
      <c r="H2" s="66"/>
      <c r="I2" s="66"/>
      <c r="J2" s="66"/>
      <c r="K2" s="66"/>
      <c r="L2" s="66"/>
      <c r="M2" s="66"/>
      <c r="N2" s="67"/>
    </row>
    <row r="3" spans="2:17" ht="21.75" customHeight="1">
      <c r="B3" s="639" t="s">
        <v>1081</v>
      </c>
      <c r="C3" s="640"/>
      <c r="D3" s="640"/>
      <c r="E3" s="640"/>
      <c r="F3" s="640"/>
      <c r="G3" s="640"/>
      <c r="H3" s="640"/>
      <c r="I3" s="640"/>
      <c r="J3" s="640"/>
      <c r="K3" s="640"/>
      <c r="L3" s="640"/>
      <c r="M3" s="640"/>
      <c r="N3" s="641"/>
    </row>
    <row r="4" spans="2:17" ht="18" customHeight="1">
      <c r="B4" s="642" t="s">
        <v>615</v>
      </c>
      <c r="C4" s="643"/>
      <c r="D4" s="643"/>
      <c r="E4" s="643"/>
      <c r="F4" s="643"/>
      <c r="G4" s="643"/>
      <c r="H4" s="643"/>
      <c r="I4" s="643"/>
      <c r="J4" s="643"/>
      <c r="K4" s="643"/>
      <c r="L4" s="643"/>
      <c r="M4" s="643"/>
      <c r="N4" s="644"/>
    </row>
    <row r="5" spans="2:17" ht="25.2" customHeight="1">
      <c r="B5" s="85" t="s">
        <v>597</v>
      </c>
      <c r="C5" s="86"/>
      <c r="D5" s="86"/>
      <c r="E5" s="86"/>
      <c r="F5" s="86"/>
      <c r="G5" s="86"/>
      <c r="H5" s="86"/>
      <c r="I5" s="86"/>
      <c r="J5" s="86"/>
      <c r="K5" s="86"/>
      <c r="L5" s="86"/>
      <c r="M5" s="86"/>
      <c r="N5" s="87"/>
    </row>
    <row r="6" spans="2:17" ht="25.2" customHeight="1">
      <c r="B6" s="85" t="s">
        <v>126</v>
      </c>
      <c r="C6" s="86"/>
      <c r="D6" s="86"/>
      <c r="E6" s="86"/>
      <c r="F6" s="86"/>
      <c r="G6" s="86"/>
      <c r="H6" s="86"/>
      <c r="I6" s="86"/>
      <c r="J6" s="86"/>
      <c r="K6" s="86"/>
      <c r="L6" s="86"/>
      <c r="M6" s="86"/>
      <c r="N6" s="87"/>
    </row>
    <row r="7" spans="2:17" ht="30" customHeight="1">
      <c r="B7" s="645" t="s">
        <v>106</v>
      </c>
      <c r="C7" s="646"/>
      <c r="D7" s="646"/>
      <c r="E7" s="646"/>
      <c r="F7" s="646"/>
      <c r="G7" s="646"/>
      <c r="H7" s="646"/>
      <c r="I7" s="646"/>
      <c r="J7" s="646"/>
      <c r="K7" s="646"/>
      <c r="L7" s="646"/>
      <c r="M7" s="646"/>
      <c r="N7" s="647"/>
    </row>
    <row r="8" spans="2:17" ht="25.2" customHeight="1">
      <c r="B8" s="645"/>
      <c r="C8" s="646"/>
      <c r="D8" s="646"/>
      <c r="E8" s="646"/>
      <c r="F8" s="646"/>
      <c r="G8" s="646"/>
      <c r="H8" s="646"/>
      <c r="I8" s="646"/>
      <c r="J8" s="646"/>
      <c r="K8" s="646"/>
      <c r="L8" s="646"/>
      <c r="M8" s="646"/>
      <c r="N8" s="647"/>
    </row>
    <row r="9" spans="2:17" ht="8.25" customHeight="1">
      <c r="B9" s="88"/>
      <c r="C9" s="89"/>
      <c r="D9" s="89"/>
      <c r="E9" s="89"/>
      <c r="F9" s="89"/>
      <c r="G9" s="89"/>
      <c r="H9" s="89"/>
      <c r="I9" s="89"/>
      <c r="J9" s="89"/>
      <c r="K9" s="89"/>
      <c r="L9" s="89"/>
      <c r="M9" s="89"/>
      <c r="N9" s="90"/>
    </row>
    <row r="10" spans="2:17" ht="19.95" customHeight="1">
      <c r="B10" s="85" t="s">
        <v>107</v>
      </c>
      <c r="C10" s="86"/>
      <c r="D10" s="86"/>
      <c r="E10" s="86"/>
      <c r="F10" s="86"/>
      <c r="G10" s="86"/>
      <c r="H10" s="86"/>
      <c r="I10" s="86"/>
      <c r="J10" s="86"/>
      <c r="K10" s="86"/>
      <c r="L10" s="86"/>
      <c r="M10" s="86"/>
      <c r="N10" s="87"/>
    </row>
    <row r="11" spans="2:17" ht="19.95" customHeight="1">
      <c r="B11" s="85" t="s">
        <v>127</v>
      </c>
      <c r="C11" s="86"/>
      <c r="D11" s="86"/>
      <c r="E11" s="86"/>
      <c r="F11" s="86"/>
      <c r="G11" s="86"/>
      <c r="H11" s="86"/>
      <c r="I11" s="86"/>
      <c r="J11" s="86"/>
      <c r="K11" s="86"/>
      <c r="L11" s="86"/>
      <c r="M11" s="86"/>
      <c r="N11" s="87"/>
      <c r="Q11" s="158" t="s">
        <v>616</v>
      </c>
    </row>
    <row r="12" spans="2:17" ht="19.95" customHeight="1">
      <c r="B12" s="85" t="s">
        <v>617</v>
      </c>
      <c r="C12" s="86"/>
      <c r="D12" s="86"/>
      <c r="E12" s="86"/>
      <c r="F12" s="86"/>
      <c r="G12" s="86"/>
      <c r="H12" s="86"/>
      <c r="I12" s="86"/>
      <c r="J12" s="86"/>
      <c r="K12" s="86"/>
      <c r="L12" s="86"/>
      <c r="M12" s="86"/>
      <c r="N12" s="87"/>
    </row>
    <row r="13" spans="2:17" ht="19.95" customHeight="1">
      <c r="B13" s="85" t="s">
        <v>618</v>
      </c>
      <c r="C13" s="86"/>
      <c r="D13" s="86"/>
      <c r="E13" s="86"/>
      <c r="F13" s="86"/>
      <c r="G13" s="86"/>
      <c r="H13" s="86"/>
      <c r="I13" s="86"/>
      <c r="J13" s="86"/>
      <c r="K13" s="86"/>
      <c r="L13" s="86"/>
      <c r="M13" s="86"/>
      <c r="N13" s="87"/>
    </row>
    <row r="14" spans="2:17" ht="19.95" customHeight="1">
      <c r="B14" s="85" t="s">
        <v>619</v>
      </c>
      <c r="C14" s="86"/>
      <c r="D14" s="86"/>
      <c r="E14" s="86"/>
      <c r="F14" s="86"/>
      <c r="G14" s="86"/>
      <c r="H14" s="86"/>
      <c r="I14" s="86"/>
      <c r="J14" s="86"/>
      <c r="K14" s="86"/>
      <c r="L14" s="86"/>
      <c r="M14" s="86"/>
      <c r="N14" s="87"/>
    </row>
    <row r="15" spans="2:17" ht="19.95" customHeight="1">
      <c r="B15" s="85" t="s">
        <v>626</v>
      </c>
      <c r="C15" s="86"/>
      <c r="D15" s="86"/>
      <c r="E15" s="86"/>
      <c r="F15" s="86"/>
      <c r="G15" s="86"/>
      <c r="H15" s="86"/>
      <c r="I15" s="86"/>
      <c r="J15" s="86"/>
      <c r="K15" s="86"/>
      <c r="L15" s="86"/>
      <c r="M15" s="86"/>
      <c r="N15" s="87"/>
    </row>
    <row r="16" spans="2:17" ht="19.95" customHeight="1">
      <c r="B16" s="116" t="s">
        <v>393</v>
      </c>
      <c r="C16" s="86"/>
      <c r="D16" s="86"/>
      <c r="E16" s="86"/>
      <c r="F16" s="86"/>
      <c r="G16" s="86"/>
      <c r="H16" s="86"/>
      <c r="I16" s="86"/>
      <c r="J16" s="86"/>
      <c r="K16" s="86"/>
      <c r="L16" s="86"/>
      <c r="M16" s="86"/>
      <c r="N16" s="87"/>
    </row>
    <row r="17" spans="2:14" ht="19.95" customHeight="1">
      <c r="B17" s="116" t="s">
        <v>620</v>
      </c>
      <c r="C17" s="86"/>
      <c r="D17" s="86"/>
      <c r="E17" s="86"/>
      <c r="F17" s="86"/>
      <c r="G17" s="86"/>
      <c r="H17" s="86"/>
      <c r="I17" s="86"/>
      <c r="J17" s="86"/>
      <c r="K17" s="86"/>
      <c r="L17" s="86"/>
      <c r="M17" s="86"/>
      <c r="N17" s="87"/>
    </row>
    <row r="18" spans="2:14" ht="19.95" customHeight="1">
      <c r="B18" s="636" t="s">
        <v>621</v>
      </c>
      <c r="C18" s="637"/>
      <c r="D18" s="637"/>
      <c r="E18" s="637"/>
      <c r="F18" s="637"/>
      <c r="G18" s="637"/>
      <c r="H18" s="637"/>
      <c r="I18" s="637"/>
      <c r="J18" s="637"/>
      <c r="K18" s="637"/>
      <c r="L18" s="637"/>
      <c r="M18" s="637"/>
      <c r="N18" s="638"/>
    </row>
    <row r="19" spans="2:14" ht="19.95" customHeight="1">
      <c r="B19" s="636" t="s">
        <v>627</v>
      </c>
      <c r="C19" s="637"/>
      <c r="D19" s="637"/>
      <c r="E19" s="637"/>
      <c r="F19" s="637"/>
      <c r="G19" s="637"/>
      <c r="H19" s="637"/>
      <c r="I19" s="637"/>
      <c r="J19" s="637"/>
      <c r="K19" s="637"/>
      <c r="L19" s="637"/>
      <c r="M19" s="637"/>
      <c r="N19" s="638"/>
    </row>
    <row r="20" spans="2:14" ht="19.95" customHeight="1">
      <c r="B20" s="85" t="s">
        <v>601</v>
      </c>
      <c r="C20" s="86"/>
      <c r="D20" s="86"/>
      <c r="E20" s="86"/>
      <c r="F20" s="86"/>
      <c r="G20" s="86"/>
      <c r="H20" s="86"/>
      <c r="I20" s="86"/>
      <c r="J20" s="86"/>
      <c r="K20" s="86"/>
      <c r="L20" s="86"/>
      <c r="M20" s="86"/>
      <c r="N20" s="87"/>
    </row>
    <row r="21" spans="2:14" ht="19.95" customHeight="1">
      <c r="B21" s="91" t="s">
        <v>108</v>
      </c>
      <c r="C21" s="86"/>
      <c r="D21" s="86"/>
      <c r="E21" s="86"/>
      <c r="F21" s="86"/>
      <c r="G21" s="86"/>
      <c r="H21" s="86"/>
      <c r="I21" s="86"/>
      <c r="J21" s="86"/>
      <c r="K21" s="86"/>
      <c r="L21" s="86"/>
      <c r="M21" s="86"/>
      <c r="N21" s="87"/>
    </row>
    <row r="22" spans="2:14" ht="22.2" customHeight="1">
      <c r="B22" s="116" t="s">
        <v>1255</v>
      </c>
      <c r="C22" s="86"/>
      <c r="D22" s="86"/>
      <c r="E22" s="86"/>
      <c r="F22" s="86"/>
      <c r="G22" s="86"/>
      <c r="H22" s="86"/>
      <c r="I22" s="86"/>
      <c r="J22" s="86"/>
      <c r="K22" s="86"/>
      <c r="L22" s="86"/>
      <c r="M22" s="86"/>
      <c r="N22" s="87"/>
    </row>
    <row r="23" spans="2:14" ht="19.95" customHeight="1">
      <c r="B23" s="91" t="s">
        <v>636</v>
      </c>
      <c r="C23" s="86"/>
      <c r="D23" s="86"/>
      <c r="E23" s="86"/>
      <c r="F23" s="86"/>
      <c r="G23" s="86"/>
      <c r="H23" s="86"/>
      <c r="I23" s="86"/>
      <c r="J23" s="86"/>
      <c r="K23" s="86"/>
      <c r="L23" s="86"/>
      <c r="M23" s="86"/>
      <c r="N23" s="87"/>
    </row>
    <row r="24" spans="2:14" ht="19.95" customHeight="1">
      <c r="B24" s="85" t="s">
        <v>354</v>
      </c>
      <c r="C24" s="86"/>
      <c r="D24" s="86"/>
      <c r="E24" s="86"/>
      <c r="F24" s="86"/>
      <c r="G24" s="86"/>
      <c r="H24" s="86"/>
      <c r="I24" s="86"/>
      <c r="J24" s="86"/>
      <c r="K24" s="86"/>
      <c r="L24" s="86"/>
      <c r="M24" s="86"/>
      <c r="N24" s="87"/>
    </row>
    <row r="25" spans="2:14" ht="19.95" customHeight="1">
      <c r="B25" s="91" t="s">
        <v>109</v>
      </c>
      <c r="C25" s="86"/>
      <c r="D25" s="86"/>
      <c r="E25" s="86"/>
      <c r="F25" s="86"/>
      <c r="G25" s="86"/>
      <c r="H25" s="86"/>
      <c r="I25" s="86"/>
      <c r="J25" s="86"/>
      <c r="K25" s="86"/>
      <c r="L25" s="86"/>
      <c r="M25" s="86"/>
      <c r="N25" s="87"/>
    </row>
    <row r="26" spans="2:14" ht="19.95" customHeight="1">
      <c r="B26" s="85"/>
      <c r="C26" s="86"/>
      <c r="D26" s="86"/>
      <c r="E26" s="86"/>
      <c r="F26" s="86"/>
      <c r="G26" s="86"/>
      <c r="H26" s="86"/>
      <c r="I26" s="86"/>
      <c r="J26" s="86"/>
      <c r="K26" s="86"/>
      <c r="L26" s="86"/>
      <c r="M26" s="86"/>
      <c r="N26" s="87"/>
    </row>
    <row r="27" spans="2:14" ht="16.2" customHeight="1">
      <c r="B27" s="85" t="s">
        <v>110</v>
      </c>
      <c r="C27" s="86"/>
      <c r="D27" s="86"/>
      <c r="E27" s="86"/>
      <c r="F27" s="86"/>
      <c r="G27" s="86"/>
      <c r="H27" s="86"/>
      <c r="I27" s="86"/>
      <c r="J27" s="86"/>
      <c r="K27" s="86"/>
      <c r="L27" s="86"/>
      <c r="M27" s="86"/>
      <c r="N27" s="87"/>
    </row>
    <row r="28" spans="2:14" ht="16.2" customHeight="1">
      <c r="B28" s="85" t="s">
        <v>111</v>
      </c>
      <c r="C28" s="86"/>
      <c r="D28" s="86"/>
      <c r="E28" s="86"/>
      <c r="F28" s="86"/>
      <c r="G28" s="86"/>
      <c r="H28" s="86"/>
      <c r="I28" s="86"/>
      <c r="J28" s="86"/>
      <c r="K28" s="86"/>
      <c r="L28" s="86"/>
      <c r="M28" s="86"/>
      <c r="N28" s="87"/>
    </row>
    <row r="29" spans="2:14" ht="16.2" customHeight="1">
      <c r="B29" s="85" t="s">
        <v>112</v>
      </c>
      <c r="C29" s="86"/>
      <c r="D29" s="86"/>
      <c r="E29" s="86"/>
      <c r="F29" s="86"/>
      <c r="G29" s="86"/>
      <c r="H29" s="86"/>
      <c r="I29" s="86"/>
      <c r="J29" s="86"/>
      <c r="K29" s="86"/>
      <c r="L29" s="86"/>
      <c r="M29" s="86"/>
      <c r="N29" s="87"/>
    </row>
    <row r="30" spans="2:14" ht="16.2" customHeight="1">
      <c r="B30" s="91" t="s">
        <v>113</v>
      </c>
      <c r="C30" s="86"/>
      <c r="D30" s="86"/>
      <c r="E30" s="86"/>
      <c r="F30" s="86"/>
      <c r="G30" s="86"/>
      <c r="H30" s="86"/>
      <c r="I30" s="86"/>
      <c r="J30" s="86"/>
      <c r="K30" s="86"/>
      <c r="L30" s="86"/>
      <c r="M30" s="86"/>
      <c r="N30" s="87"/>
    </row>
    <row r="31" spans="2:14" ht="16.2" customHeight="1">
      <c r="B31" s="85" t="s">
        <v>602</v>
      </c>
      <c r="C31" s="86"/>
      <c r="D31" s="86"/>
      <c r="E31" s="86"/>
      <c r="F31" s="86"/>
      <c r="G31" s="86"/>
      <c r="H31" s="86"/>
      <c r="I31" s="86"/>
      <c r="J31" s="86"/>
      <c r="K31" s="86"/>
      <c r="L31" s="86"/>
      <c r="M31" s="86"/>
      <c r="N31" s="87"/>
    </row>
    <row r="32" spans="2:14">
      <c r="B32" s="85"/>
      <c r="C32" s="86"/>
      <c r="D32" s="86"/>
      <c r="E32" s="86"/>
      <c r="F32" s="86"/>
      <c r="G32" s="86"/>
      <c r="H32" s="86"/>
      <c r="I32" s="86"/>
      <c r="J32" s="86"/>
      <c r="K32" s="86"/>
      <c r="L32" s="86"/>
      <c r="M32" s="86"/>
      <c r="N32" s="87"/>
    </row>
    <row r="33" spans="2:19" ht="15" thickBot="1">
      <c r="B33" s="97" t="s">
        <v>1195</v>
      </c>
      <c r="C33" s="98"/>
      <c r="D33" s="98"/>
      <c r="E33" s="98"/>
      <c r="F33" s="98"/>
      <c r="G33" s="98"/>
      <c r="H33" s="98"/>
      <c r="I33" s="98"/>
      <c r="J33" s="98"/>
      <c r="K33" s="98"/>
      <c r="L33" s="98"/>
      <c r="M33" s="98"/>
      <c r="N33" s="99"/>
    </row>
    <row r="37" spans="2:19">
      <c r="E37" s="26" t="s">
        <v>622</v>
      </c>
    </row>
    <row r="38" spans="2:19" ht="16.2">
      <c r="C38" s="159" t="s">
        <v>623</v>
      </c>
      <c r="E38" s="26" t="s">
        <v>1256</v>
      </c>
    </row>
    <row r="39" spans="2:19">
      <c r="E39" s="26" t="s">
        <v>624</v>
      </c>
    </row>
    <row r="40" spans="2:19">
      <c r="E40" s="158" t="s">
        <v>1257</v>
      </c>
    </row>
    <row r="41" spans="2:19">
      <c r="S41" s="158" t="s">
        <v>625</v>
      </c>
    </row>
  </sheetData>
  <sheetProtection sheet="1" objects="1" scenarios="1"/>
  <mergeCells count="6">
    <mergeCell ref="B19:N19"/>
    <mergeCell ref="B3:N3"/>
    <mergeCell ref="B4:N4"/>
    <mergeCell ref="B7:N7"/>
    <mergeCell ref="B8:N8"/>
    <mergeCell ref="B18:N18"/>
  </mergeCells>
  <phoneticPr fontId="5"/>
  <printOptions horizontalCentered="1"/>
  <pageMargins left="0.47244094488188981" right="0.31496062992125984" top="0.3" bottom="0.39370078740157483" header="0.19685039370078741" footer="0.19685039370078741"/>
  <pageSetup paperSize="8" scale="65" orientation="landscape" r:id="rId1"/>
  <headerFooter scaleWithDoc="0" alignWithMargins="0">
    <oddFooter>&amp;C&amp;9&amp;P／&amp;N&amp;R&amp;9&amp;F　&amp;A</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CB125"/>
  <sheetViews>
    <sheetView tabSelected="1" zoomScaleNormal="100" workbookViewId="0"/>
  </sheetViews>
  <sheetFormatPr defaultRowHeight="13.2"/>
  <cols>
    <col min="1" max="1" width="4.6640625" style="21" customWidth="1"/>
    <col min="2" max="2" width="25.77734375" style="24" customWidth="1"/>
    <col min="3" max="3" width="14.77734375" style="17" customWidth="1"/>
    <col min="4" max="4" width="2.77734375" customWidth="1"/>
    <col min="5" max="5" width="15.6640625" style="17" customWidth="1"/>
    <col min="6" max="6" width="2.77734375" style="17" customWidth="1"/>
    <col min="7" max="7" width="14.77734375" style="17" customWidth="1"/>
    <col min="8" max="8" width="2.77734375" style="17" customWidth="1"/>
    <col min="9" max="9" width="15.6640625" style="17" customWidth="1"/>
    <col min="10" max="10" width="2.77734375" style="17" customWidth="1"/>
    <col min="11" max="11" width="14.77734375" style="17" customWidth="1"/>
    <col min="12" max="12" width="3.77734375" customWidth="1"/>
    <col min="13" max="13" width="15.109375" style="17" customWidth="1"/>
    <col min="14" max="14" width="14.77734375" style="17" customWidth="1"/>
    <col min="15" max="15" width="10.44140625" style="17" customWidth="1"/>
    <col min="16" max="16" width="2.44140625" style="17" customWidth="1"/>
    <col min="17" max="17" width="8.77734375" style="17" customWidth="1"/>
    <col min="18" max="18" width="12.77734375" style="17" customWidth="1"/>
    <col min="19" max="19" width="8.77734375" style="17" customWidth="1"/>
    <col min="20" max="20" width="12.77734375" style="17" customWidth="1"/>
    <col min="21" max="22" width="2.77734375" style="17" customWidth="1"/>
    <col min="23" max="23" width="12.77734375" style="17" customWidth="1"/>
    <col min="24" max="24" width="2.77734375" style="17" customWidth="1"/>
    <col min="25" max="25" width="12.77734375" style="17" customWidth="1"/>
    <col min="26" max="27" width="2.77734375" style="17" customWidth="1"/>
    <col min="28" max="28" width="12.77734375" style="17" customWidth="1"/>
    <col min="29" max="29" width="1.77734375" style="17" customWidth="1"/>
    <col min="30" max="30" width="12.77734375" style="17" customWidth="1"/>
    <col min="31" max="31" width="1.77734375" style="17" customWidth="1"/>
    <col min="32" max="32" width="12.77734375" style="17" customWidth="1"/>
    <col min="33" max="33" width="1.77734375" style="17" customWidth="1"/>
    <col min="34" max="34" width="12.77734375" style="17" customWidth="1"/>
    <col min="35" max="35" width="1.77734375" style="17" customWidth="1"/>
    <col min="36" max="36" width="20.33203125" style="17" customWidth="1"/>
    <col min="37" max="37" width="1.77734375" style="17" customWidth="1"/>
    <col min="38" max="38" width="9.33203125" style="17" customWidth="1"/>
    <col min="39" max="39" width="1.77734375" style="17" customWidth="1"/>
    <col min="40" max="40" width="12.77734375" style="17" customWidth="1"/>
    <col min="41" max="41" width="1.77734375" style="17" customWidth="1"/>
    <col min="42" max="42" width="9.33203125" style="17" customWidth="1"/>
    <col min="43" max="43" width="2.77734375" style="17" customWidth="1"/>
    <col min="44" max="44" width="9.33203125" style="17" customWidth="1"/>
    <col min="45" max="45" width="1.77734375" style="17" customWidth="1"/>
    <col min="46" max="46" width="9.33203125" style="17" customWidth="1"/>
    <col min="47" max="47" width="1.77734375" style="17" customWidth="1"/>
    <col min="48" max="48" width="12.77734375" style="17" customWidth="1"/>
    <col min="49" max="49" width="1.77734375" style="17" customWidth="1"/>
    <col min="50" max="50" width="12.77734375" style="17" customWidth="1"/>
    <col min="51" max="51" width="1.77734375" style="17" customWidth="1"/>
    <col min="52" max="52" width="12.77734375" style="17" customWidth="1"/>
    <col min="53" max="53" width="1.77734375" style="17" customWidth="1"/>
    <col min="54" max="54" width="12.77734375" style="17" customWidth="1"/>
    <col min="55" max="55" width="1.77734375" style="17" customWidth="1"/>
    <col min="56" max="58" width="12.77734375" style="17" customWidth="1"/>
    <col min="59" max="59" width="1.77734375" style="17" customWidth="1"/>
    <col min="60" max="62" width="12.77734375" style="17" customWidth="1"/>
    <col min="63" max="63" width="1.77734375" style="17" customWidth="1"/>
    <col min="64" max="66" width="12.77734375" style="17" customWidth="1"/>
    <col min="67" max="67" width="1.77734375" style="17" customWidth="1"/>
    <col min="68" max="70" width="12.77734375" style="17" customWidth="1"/>
    <col min="71" max="71" width="2.77734375" style="17" customWidth="1"/>
    <col min="72" max="72" width="6.21875" customWidth="1"/>
    <col min="77" max="77" width="9.6640625" customWidth="1"/>
    <col min="78" max="78" width="7.21875" customWidth="1"/>
  </cols>
  <sheetData>
    <row r="1" spans="1:80">
      <c r="BR1"/>
      <c r="BS1"/>
    </row>
    <row r="2" spans="1:80" ht="15" thickBot="1">
      <c r="B2" s="310" t="s">
        <v>29</v>
      </c>
      <c r="C2" s="8"/>
      <c r="D2" s="8"/>
      <c r="E2" s="12" t="s">
        <v>0</v>
      </c>
      <c r="I2" s="310" t="s">
        <v>31</v>
      </c>
      <c r="J2" s="8"/>
      <c r="K2" s="8"/>
      <c r="L2" s="8"/>
      <c r="M2" s="8"/>
      <c r="N2" s="8"/>
      <c r="Q2" s="12" t="s">
        <v>635</v>
      </c>
      <c r="S2" s="311"/>
      <c r="BR2"/>
      <c r="BS2"/>
    </row>
    <row r="3" spans="1:80" ht="24.9" customHeight="1">
      <c r="B3" s="312" t="s">
        <v>28</v>
      </c>
      <c r="C3" s="313"/>
      <c r="D3" s="314"/>
      <c r="E3" s="315">
        <f>W124</f>
        <v>0</v>
      </c>
      <c r="I3" s="583"/>
      <c r="J3" s="584"/>
      <c r="K3" s="585"/>
      <c r="L3" s="316"/>
      <c r="M3" s="317" t="s">
        <v>32</v>
      </c>
      <c r="N3" s="318" t="s">
        <v>33</v>
      </c>
      <c r="O3" s="319" t="s">
        <v>34</v>
      </c>
      <c r="P3" s="567" t="s">
        <v>35</v>
      </c>
      <c r="Q3" s="568"/>
      <c r="BS3"/>
    </row>
    <row r="4" spans="1:80" ht="24.9" customHeight="1" thickBot="1">
      <c r="B4" s="320"/>
      <c r="C4" s="321" t="s">
        <v>30</v>
      </c>
      <c r="D4" s="322"/>
      <c r="E4" s="323">
        <f>AB124</f>
        <v>0</v>
      </c>
      <c r="I4" s="586" t="s">
        <v>36</v>
      </c>
      <c r="J4" s="587"/>
      <c r="K4" s="588"/>
      <c r="L4" s="418"/>
      <c r="M4" s="324">
        <f>BB124</f>
        <v>0</v>
      </c>
      <c r="N4" s="325">
        <f>AB124</f>
        <v>0</v>
      </c>
      <c r="O4" s="326">
        <f>AH124</f>
        <v>0</v>
      </c>
      <c r="P4" s="565">
        <f>AZ124</f>
        <v>0</v>
      </c>
      <c r="Q4" s="566"/>
      <c r="BS4"/>
    </row>
    <row r="5" spans="1:80" ht="24.9" customHeight="1">
      <c r="I5" s="327"/>
      <c r="J5" s="589" t="s">
        <v>37</v>
      </c>
      <c r="K5" s="590"/>
      <c r="L5" s="590"/>
      <c r="M5" s="328">
        <f>SUM(N5:Q5)</f>
        <v>0</v>
      </c>
      <c r="N5" s="329">
        <f>BD124</f>
        <v>0</v>
      </c>
      <c r="O5" s="330">
        <f>BE124</f>
        <v>0</v>
      </c>
      <c r="P5" s="565">
        <f>BF124</f>
        <v>0</v>
      </c>
      <c r="Q5" s="566"/>
      <c r="BT5" s="17"/>
    </row>
    <row r="6" spans="1:80" ht="24.9" customHeight="1" thickBot="1">
      <c r="B6" s="331"/>
      <c r="I6" s="332"/>
      <c r="J6" s="333"/>
      <c r="K6" s="591" t="s">
        <v>38</v>
      </c>
      <c r="L6" s="592"/>
      <c r="M6" s="334">
        <f>SUM(N6:Q6)</f>
        <v>0</v>
      </c>
      <c r="N6" s="335">
        <f>BH124</f>
        <v>0</v>
      </c>
      <c r="O6" s="336">
        <f>BI124</f>
        <v>0</v>
      </c>
      <c r="P6" s="600">
        <f>BJ124</f>
        <v>0</v>
      </c>
      <c r="Q6" s="601"/>
      <c r="BT6" s="17"/>
    </row>
    <row r="7" spans="1:80">
      <c r="I7" s="337"/>
      <c r="J7" s="337"/>
      <c r="K7" s="338"/>
      <c r="L7" s="338"/>
      <c r="M7" s="339"/>
      <c r="N7" s="339"/>
      <c r="O7" s="339"/>
      <c r="P7" s="339"/>
      <c r="Q7" s="339"/>
      <c r="BT7" s="17"/>
    </row>
    <row r="8" spans="1:80">
      <c r="A8" s="340"/>
      <c r="B8" s="578" t="s">
        <v>609</v>
      </c>
      <c r="C8" s="578"/>
      <c r="D8" s="578"/>
      <c r="E8" s="578"/>
      <c r="F8" s="578"/>
      <c r="G8" s="578"/>
      <c r="H8" s="578"/>
      <c r="I8" s="578"/>
      <c r="J8" s="578"/>
      <c r="K8" s="578"/>
      <c r="L8" s="578"/>
      <c r="M8" s="578"/>
      <c r="N8" s="578"/>
      <c r="O8" s="578"/>
      <c r="P8" s="341"/>
      <c r="Q8" s="339"/>
      <c r="BT8" s="17"/>
    </row>
    <row r="9" spans="1:80">
      <c r="I9" s="337"/>
      <c r="J9" s="337"/>
      <c r="K9" s="338"/>
      <c r="L9" s="338"/>
      <c r="M9" s="339"/>
      <c r="N9" s="339"/>
      <c r="O9" s="339"/>
      <c r="P9" s="339"/>
      <c r="Q9" s="339"/>
      <c r="BT9" s="17"/>
    </row>
    <row r="10" spans="1:80" ht="30" customHeight="1">
      <c r="C10" s="342" t="s">
        <v>610</v>
      </c>
      <c r="G10" s="342" t="s">
        <v>611</v>
      </c>
      <c r="K10" s="342" t="s">
        <v>603</v>
      </c>
      <c r="N10" s="342" t="s">
        <v>604</v>
      </c>
      <c r="S10" s="343"/>
      <c r="AM10" s="1"/>
    </row>
    <row r="11" spans="1:80" s="21" customFormat="1" ht="45" customHeight="1">
      <c r="E11" s="344"/>
      <c r="F11" s="344"/>
      <c r="I11" s="579" t="s">
        <v>600</v>
      </c>
      <c r="J11" s="580"/>
      <c r="K11" s="581"/>
      <c r="L11" s="345"/>
      <c r="M11" s="579" t="s">
        <v>891</v>
      </c>
      <c r="N11" s="580"/>
      <c r="O11" s="581"/>
      <c r="R11" s="344"/>
      <c r="S11" s="344"/>
      <c r="T11" s="344"/>
      <c r="W11" s="346" t="s">
        <v>612</v>
      </c>
      <c r="Y11" s="347"/>
      <c r="Z11" s="347"/>
      <c r="AA11" s="348"/>
      <c r="AB11" s="346" t="s">
        <v>892</v>
      </c>
      <c r="AD11" s="349" t="s">
        <v>893</v>
      </c>
      <c r="AF11" s="350" t="s">
        <v>1192</v>
      </c>
      <c r="AH11" s="351" t="s">
        <v>894</v>
      </c>
      <c r="AJ11" s="351" t="s">
        <v>895</v>
      </c>
      <c r="AN11" s="346" t="s">
        <v>896</v>
      </c>
      <c r="AP11" s="608" t="s">
        <v>384</v>
      </c>
      <c r="AQ11" s="608"/>
      <c r="AR11" s="608"/>
      <c r="AV11" s="351" t="s">
        <v>897</v>
      </c>
      <c r="AX11" s="350" t="s">
        <v>1193</v>
      </c>
      <c r="AZ11" s="351" t="s">
        <v>924</v>
      </c>
      <c r="BB11" s="350" t="s">
        <v>898</v>
      </c>
      <c r="BD11" s="618" t="s">
        <v>342</v>
      </c>
      <c r="BE11" s="619"/>
      <c r="BF11" s="620"/>
      <c r="BH11" s="618" t="s">
        <v>341</v>
      </c>
      <c r="BI11" s="619"/>
      <c r="BJ11" s="620"/>
      <c r="BL11" s="618" t="s">
        <v>340</v>
      </c>
      <c r="BM11" s="619"/>
      <c r="BN11" s="620"/>
      <c r="BP11" s="618" t="s">
        <v>339</v>
      </c>
      <c r="BQ11" s="619"/>
      <c r="BR11" s="620"/>
    </row>
    <row r="12" spans="1:80" s="21" customFormat="1" ht="37.5" customHeight="1">
      <c r="A12" s="353"/>
      <c r="B12" s="354" t="s">
        <v>614</v>
      </c>
      <c r="C12" s="355" t="s">
        <v>395</v>
      </c>
      <c r="E12" s="344"/>
      <c r="F12" s="344"/>
      <c r="G12" s="355" t="s">
        <v>396</v>
      </c>
      <c r="L12" s="345"/>
      <c r="R12" s="344"/>
      <c r="S12" s="344"/>
      <c r="T12" s="344"/>
      <c r="Y12" s="355"/>
      <c r="Z12" s="355"/>
      <c r="AA12" s="356"/>
      <c r="AD12" s="357"/>
      <c r="AF12" s="344"/>
      <c r="AH12" s="358"/>
      <c r="AJ12" s="358"/>
      <c r="AP12" s="352"/>
      <c r="AQ12" s="352"/>
      <c r="AR12" s="352"/>
      <c r="AV12" s="358"/>
      <c r="AX12" s="344"/>
      <c r="AZ12" s="358"/>
      <c r="BB12" s="344"/>
      <c r="BD12" s="344"/>
      <c r="BE12" s="344"/>
      <c r="BF12" s="344"/>
      <c r="BH12" s="344"/>
      <c r="BI12" s="344"/>
      <c r="BJ12" s="344"/>
      <c r="BL12" s="344"/>
      <c r="BM12" s="344"/>
      <c r="BN12" s="344"/>
      <c r="BP12" s="344"/>
      <c r="BQ12" s="344"/>
      <c r="BR12" s="344"/>
    </row>
    <row r="13" spans="1:80" s="17" customFormat="1" ht="18" customHeight="1" thickBot="1">
      <c r="A13" s="359"/>
      <c r="B13" s="359"/>
      <c r="C13" s="22" t="s">
        <v>75</v>
      </c>
      <c r="E13" s="22" t="s">
        <v>344</v>
      </c>
      <c r="F13" s="22"/>
      <c r="G13" s="22" t="s">
        <v>76</v>
      </c>
      <c r="H13" s="22"/>
      <c r="I13" s="344" t="s">
        <v>605</v>
      </c>
      <c r="J13" s="21"/>
      <c r="K13" s="360" t="s">
        <v>606</v>
      </c>
      <c r="L13" s="345"/>
      <c r="M13" s="582" t="s">
        <v>607</v>
      </c>
      <c r="N13" s="582"/>
      <c r="O13" s="582"/>
      <c r="P13" s="21"/>
      <c r="Q13" s="607" t="s">
        <v>608</v>
      </c>
      <c r="R13" s="607"/>
      <c r="S13" s="607" t="s">
        <v>345</v>
      </c>
      <c r="T13" s="607"/>
      <c r="U13" s="22"/>
      <c r="V13" s="22"/>
      <c r="W13" s="22" t="s">
        <v>77</v>
      </c>
      <c r="X13" s="22"/>
      <c r="Y13" s="22" t="s">
        <v>319</v>
      </c>
      <c r="Z13" s="22"/>
      <c r="AA13" s="22"/>
      <c r="AB13" s="22" t="s">
        <v>78</v>
      </c>
      <c r="AC13" s="22"/>
      <c r="AD13" s="22" t="s">
        <v>79</v>
      </c>
      <c r="AE13" s="22"/>
      <c r="AF13" s="22" t="s">
        <v>80</v>
      </c>
      <c r="AG13" s="22"/>
      <c r="AH13" s="22" t="s">
        <v>81</v>
      </c>
      <c r="AI13" s="22"/>
      <c r="AJ13" s="22" t="s">
        <v>82</v>
      </c>
      <c r="AK13" s="22"/>
      <c r="AL13" s="22" t="s">
        <v>83</v>
      </c>
      <c r="AM13" s="22"/>
      <c r="AN13" s="22" t="s">
        <v>84</v>
      </c>
      <c r="AO13" s="22"/>
      <c r="AP13" s="22" t="s">
        <v>85</v>
      </c>
      <c r="AQ13" s="22"/>
      <c r="AR13" s="22" t="s">
        <v>86</v>
      </c>
      <c r="AS13" s="22"/>
      <c r="AT13" s="22" t="s">
        <v>87</v>
      </c>
      <c r="AU13" s="22"/>
      <c r="AV13" s="22" t="s">
        <v>88</v>
      </c>
      <c r="AW13" s="22"/>
      <c r="AX13" s="22" t="s">
        <v>89</v>
      </c>
      <c r="AY13" s="22"/>
      <c r="AZ13" s="22" t="s">
        <v>90</v>
      </c>
      <c r="BA13" s="22"/>
      <c r="BB13" s="22" t="s">
        <v>91</v>
      </c>
      <c r="BE13" s="22" t="s">
        <v>92</v>
      </c>
      <c r="BI13" s="22" t="s">
        <v>899</v>
      </c>
      <c r="BM13" s="22" t="s">
        <v>318</v>
      </c>
      <c r="BQ13" s="22" t="s">
        <v>613</v>
      </c>
      <c r="BT13" s="361"/>
      <c r="BU13" s="361"/>
      <c r="BV13" s="361"/>
      <c r="BW13" s="361"/>
    </row>
    <row r="14" spans="1:80" s="17" customFormat="1" ht="15" customHeight="1" thickTop="1">
      <c r="A14" s="612" t="s">
        <v>385</v>
      </c>
      <c r="B14" s="614" t="s">
        <v>1083</v>
      </c>
      <c r="C14" s="570" t="s">
        <v>24</v>
      </c>
      <c r="E14" s="616" t="s">
        <v>353</v>
      </c>
      <c r="F14" s="21"/>
      <c r="G14" s="570" t="s">
        <v>27</v>
      </c>
      <c r="H14" s="21"/>
      <c r="I14" s="569" t="s">
        <v>598</v>
      </c>
      <c r="K14" s="570" t="s">
        <v>346</v>
      </c>
      <c r="L14"/>
      <c r="M14" s="572" t="s">
        <v>313</v>
      </c>
      <c r="N14" s="573"/>
      <c r="O14" s="574"/>
      <c r="P14" s="21"/>
      <c r="Q14" s="629" t="s">
        <v>19</v>
      </c>
      <c r="R14" s="629"/>
      <c r="S14" s="629" t="s">
        <v>628</v>
      </c>
      <c r="T14" s="629"/>
      <c r="U14" s="21"/>
      <c r="V14" s="21"/>
      <c r="W14" s="630" t="s">
        <v>28</v>
      </c>
      <c r="X14" s="21"/>
      <c r="Y14" s="630" t="s">
        <v>18</v>
      </c>
      <c r="Z14" s="363"/>
      <c r="AB14" s="569" t="s">
        <v>387</v>
      </c>
      <c r="AD14" s="569" t="s">
        <v>46</v>
      </c>
      <c r="AF14" s="569" t="s">
        <v>390</v>
      </c>
      <c r="AH14" s="569" t="s">
        <v>388</v>
      </c>
      <c r="AJ14" s="569" t="s">
        <v>389</v>
      </c>
      <c r="AL14" s="632" t="s">
        <v>20</v>
      </c>
      <c r="AM14" s="364"/>
      <c r="AN14" s="633" t="s">
        <v>21</v>
      </c>
      <c r="AO14" s="364"/>
      <c r="AP14" s="623" t="s">
        <v>313</v>
      </c>
      <c r="AQ14" s="364"/>
      <c r="AR14" s="634" t="s">
        <v>58</v>
      </c>
      <c r="AT14" s="569" t="s">
        <v>57</v>
      </c>
      <c r="AV14" s="621" t="s">
        <v>22</v>
      </c>
      <c r="AX14" s="632" t="s">
        <v>23</v>
      </c>
      <c r="AY14" s="364"/>
      <c r="AZ14" s="622" t="s">
        <v>391</v>
      </c>
      <c r="BB14" s="622" t="s">
        <v>392</v>
      </c>
      <c r="BD14" s="626" t="s">
        <v>49</v>
      </c>
      <c r="BE14" s="626"/>
      <c r="BF14" s="626"/>
      <c r="BH14" s="627" t="s">
        <v>21</v>
      </c>
      <c r="BI14" s="627"/>
      <c r="BJ14" s="627"/>
      <c r="BL14" s="628" t="s">
        <v>66</v>
      </c>
      <c r="BM14" s="628"/>
      <c r="BN14" s="628"/>
      <c r="BP14" s="628" t="s">
        <v>55</v>
      </c>
      <c r="BQ14" s="628"/>
      <c r="BR14" s="628"/>
      <c r="BT14" s="361"/>
      <c r="BU14" s="361"/>
      <c r="BV14" s="361"/>
      <c r="BW14" s="361"/>
    </row>
    <row r="15" spans="1:80" s="17" customFormat="1" ht="15" customHeight="1" thickBot="1">
      <c r="A15" s="613"/>
      <c r="B15" s="615"/>
      <c r="C15" s="571"/>
      <c r="E15" s="617"/>
      <c r="F15" s="21"/>
      <c r="G15" s="593"/>
      <c r="H15" s="21"/>
      <c r="I15" s="569"/>
      <c r="K15" s="571"/>
      <c r="L15"/>
      <c r="M15" s="575"/>
      <c r="N15" s="576"/>
      <c r="O15" s="577"/>
      <c r="P15" s="123"/>
      <c r="Q15" s="362" t="s">
        <v>25</v>
      </c>
      <c r="R15" s="362" t="s">
        <v>26</v>
      </c>
      <c r="S15" s="362" t="s">
        <v>25</v>
      </c>
      <c r="T15" s="362" t="s">
        <v>26</v>
      </c>
      <c r="U15" s="21"/>
      <c r="V15" s="21"/>
      <c r="W15" s="631"/>
      <c r="X15" s="21"/>
      <c r="Y15" s="631"/>
      <c r="Z15" s="363"/>
      <c r="AB15" s="569"/>
      <c r="AD15" s="569"/>
      <c r="AF15" s="569"/>
      <c r="AH15" s="569"/>
      <c r="AJ15" s="569"/>
      <c r="AL15" s="632"/>
      <c r="AM15" s="364"/>
      <c r="AN15" s="633"/>
      <c r="AO15" s="364"/>
      <c r="AP15" s="624"/>
      <c r="AQ15" s="364"/>
      <c r="AR15" s="635"/>
      <c r="AT15" s="569"/>
      <c r="AV15" s="621"/>
      <c r="AX15" s="632"/>
      <c r="AY15" s="364"/>
      <c r="AZ15" s="622"/>
      <c r="BB15" s="622"/>
      <c r="BD15" s="365" t="s">
        <v>50</v>
      </c>
      <c r="BE15" s="365" t="s">
        <v>51</v>
      </c>
      <c r="BF15" s="365" t="s">
        <v>52</v>
      </c>
      <c r="BH15" s="366" t="s">
        <v>50</v>
      </c>
      <c r="BI15" s="366" t="s">
        <v>51</v>
      </c>
      <c r="BJ15" s="366" t="s">
        <v>52</v>
      </c>
      <c r="BL15" s="367" t="s">
        <v>50</v>
      </c>
      <c r="BM15" s="367" t="s">
        <v>51</v>
      </c>
      <c r="BN15" s="367" t="s">
        <v>52</v>
      </c>
      <c r="BP15" s="367" t="s">
        <v>50</v>
      </c>
      <c r="BQ15" s="367" t="s">
        <v>51</v>
      </c>
      <c r="BR15" s="367" t="s">
        <v>52</v>
      </c>
      <c r="BT15" s="361"/>
      <c r="BU15" s="361"/>
      <c r="BV15" s="361"/>
      <c r="BW15" s="361"/>
      <c r="BX15" s="361"/>
      <c r="BY15" s="361"/>
    </row>
    <row r="16" spans="1:80" s="5" customFormat="1" ht="18" customHeight="1" thickTop="1">
      <c r="A16" s="298" t="s">
        <v>1084</v>
      </c>
      <c r="B16" s="117" t="s">
        <v>928</v>
      </c>
      <c r="C16" s="267"/>
      <c r="E16" s="114">
        <f>C16-R16-T16</f>
        <v>0</v>
      </c>
      <c r="F16" s="123"/>
      <c r="G16" s="160"/>
      <c r="H16" s="123"/>
      <c r="I16" s="368">
        <f>その他の係数!J5</f>
        <v>1.9359603475767262E-2</v>
      </c>
      <c r="J16" s="369"/>
      <c r="K16" s="154"/>
      <c r="L16"/>
      <c r="M16" s="17"/>
      <c r="N16" s="17"/>
      <c r="O16" s="17"/>
      <c r="P16" s="123"/>
      <c r="Q16" s="370">
        <v>0.29369765644298884</v>
      </c>
      <c r="R16" s="114">
        <f t="shared" ref="R16:R79" si="0">C16*Q16</f>
        <v>0</v>
      </c>
      <c r="S16" s="370">
        <v>6.4975735698405493E-2</v>
      </c>
      <c r="T16" s="114">
        <f t="shared" ref="T16:T79" si="1">C16*S16</f>
        <v>0</v>
      </c>
      <c r="U16" s="123"/>
      <c r="V16" s="123"/>
      <c r="W16" s="114">
        <f t="shared" ref="W16:W79" si="2">E16+G16</f>
        <v>0</v>
      </c>
      <c r="X16" s="371"/>
      <c r="Y16" s="368">
        <f>IF(K16="",I16,K16)</f>
        <v>1.9359603475767262E-2</v>
      </c>
      <c r="Z16" s="372"/>
      <c r="AA16" s="371"/>
      <c r="AB16" s="115">
        <f t="shared" ref="AB16:AB79" si="3">W16*Y16</f>
        <v>0</v>
      </c>
      <c r="AC16" s="371"/>
      <c r="AD16" s="373">
        <f t="array" ref="AD16:AD123">MMULT(投入係数表!C5:DF112,測定表!AB16:AB123)</f>
        <v>0</v>
      </c>
      <c r="AE16" s="123"/>
      <c r="AF16" s="115">
        <f>AD16*I16</f>
        <v>0</v>
      </c>
      <c r="AG16" s="123"/>
      <c r="AH16" s="115">
        <f t="array" ref="AH16:AH123">MMULT(逆行列係数表!C5:DF112,AF16:AF123)</f>
        <v>0</v>
      </c>
      <c r="AI16" s="123"/>
      <c r="AJ16" s="115">
        <f t="array" ref="AJ16:AJ123">MMULT(逆行列係数表!C5:DF112,AB16:AB123)</f>
        <v>0</v>
      </c>
      <c r="AK16" s="363"/>
      <c r="AL16" s="374">
        <f>その他の係数!F5</f>
        <v>0.20060992168634906</v>
      </c>
      <c r="AM16" s="363"/>
      <c r="AN16" s="373">
        <f t="shared" ref="AN16:AN79" si="4">AJ16*AL16</f>
        <v>0</v>
      </c>
      <c r="AO16" s="375"/>
      <c r="AP16" s="375"/>
      <c r="AQ16" s="363"/>
      <c r="AR16" s="375"/>
      <c r="AS16" s="363"/>
      <c r="AT16" s="376">
        <f>その他の係数!H5</f>
        <v>1.0205369153779103E-2</v>
      </c>
      <c r="AU16" s="363"/>
      <c r="AV16" s="115">
        <f>$AR$124*AT16</f>
        <v>0</v>
      </c>
      <c r="AW16" s="123"/>
      <c r="AX16" s="115">
        <f t="shared" ref="AX16:AX79" si="5">AV16*I16</f>
        <v>0</v>
      </c>
      <c r="AY16" s="123"/>
      <c r="AZ16" s="377">
        <f t="array" ref="AZ16:AZ123">MMULT(逆行列係数表!C5:DF112,AX16:AX123)</f>
        <v>0</v>
      </c>
      <c r="BA16" s="123"/>
      <c r="BB16" s="377">
        <f>AJ16+AZ16</f>
        <v>0</v>
      </c>
      <c r="BC16" s="363"/>
      <c r="BD16" s="377">
        <f>AB16*その他の係数!D5</f>
        <v>0</v>
      </c>
      <c r="BE16" s="377">
        <f>AH16*その他の係数!D5</f>
        <v>0</v>
      </c>
      <c r="BF16" s="377">
        <f>AZ16*その他の係数!D5</f>
        <v>0</v>
      </c>
      <c r="BG16" s="123"/>
      <c r="BH16" s="377">
        <f>AB16*その他の係数!F5</f>
        <v>0</v>
      </c>
      <c r="BI16" s="377">
        <f>AH16*その他の係数!F5</f>
        <v>0</v>
      </c>
      <c r="BJ16" s="377">
        <f>AZ16*その他の係数!F5</f>
        <v>0</v>
      </c>
      <c r="BK16" s="123"/>
      <c r="BL16" s="377">
        <f>AB16*その他の係数!L5</f>
        <v>0</v>
      </c>
      <c r="BM16" s="377">
        <f>AH16*その他の係数!L5</f>
        <v>0</v>
      </c>
      <c r="BN16" s="377">
        <f>AZ16*その他の係数!L5</f>
        <v>0</v>
      </c>
      <c r="BO16" s="123"/>
      <c r="BP16" s="377">
        <f>AB16*その他の係数!N5</f>
        <v>0</v>
      </c>
      <c r="BQ16" s="377">
        <f>AH16*その他の係数!N5</f>
        <v>0</v>
      </c>
      <c r="BR16" s="377">
        <f>AZ16*その他の係数!N5</f>
        <v>0</v>
      </c>
      <c r="BS16" s="363"/>
      <c r="BT16" s="14" t="s">
        <v>324</v>
      </c>
      <c r="BU16" s="14"/>
      <c r="BV16" s="14"/>
      <c r="BW16" s="14"/>
      <c r="BX16" s="14"/>
      <c r="BY16" s="14"/>
      <c r="CB16" s="378"/>
    </row>
    <row r="17" spans="1:80" s="5" customFormat="1" ht="18" customHeight="1">
      <c r="A17" s="299" t="s">
        <v>1085</v>
      </c>
      <c r="B17" s="118" t="s">
        <v>929</v>
      </c>
      <c r="C17" s="161"/>
      <c r="E17" s="115">
        <f>C17-R17-T17</f>
        <v>0</v>
      </c>
      <c r="F17" s="123"/>
      <c r="G17" s="161"/>
      <c r="H17" s="123"/>
      <c r="I17" s="379">
        <f>その他の係数!J6</f>
        <v>2.1661035619456315E-2</v>
      </c>
      <c r="J17" s="369"/>
      <c r="K17" s="155"/>
      <c r="L17"/>
      <c r="M17" s="363"/>
      <c r="N17" s="363"/>
      <c r="O17" s="363"/>
      <c r="P17" s="123"/>
      <c r="Q17" s="380">
        <v>6.1217106056586035E-2</v>
      </c>
      <c r="R17" s="115">
        <f t="shared" si="0"/>
        <v>0</v>
      </c>
      <c r="S17" s="380">
        <v>2.2069996864372034E-2</v>
      </c>
      <c r="T17" s="115">
        <f t="shared" si="1"/>
        <v>0</v>
      </c>
      <c r="U17" s="123"/>
      <c r="V17" s="123"/>
      <c r="W17" s="115">
        <f t="shared" si="2"/>
        <v>0</v>
      </c>
      <c r="X17" s="371"/>
      <c r="Y17" s="379">
        <f>IF(K17="",I17,K17)</f>
        <v>2.1661035619456315E-2</v>
      </c>
      <c r="Z17" s="372"/>
      <c r="AA17" s="371"/>
      <c r="AB17" s="115">
        <f t="shared" si="3"/>
        <v>0</v>
      </c>
      <c r="AC17" s="371"/>
      <c r="AD17" s="373">
        <v>0</v>
      </c>
      <c r="AE17" s="123"/>
      <c r="AF17" s="115">
        <f t="shared" ref="AF17:AF80" si="6">AD17*I17</f>
        <v>0</v>
      </c>
      <c r="AG17" s="123"/>
      <c r="AH17" s="115">
        <v>0</v>
      </c>
      <c r="AI17" s="123"/>
      <c r="AJ17" s="115">
        <v>0</v>
      </c>
      <c r="AK17" s="363"/>
      <c r="AL17" s="374">
        <f>その他の係数!F6</f>
        <v>0.10045853122359755</v>
      </c>
      <c r="AM17" s="363"/>
      <c r="AN17" s="373">
        <f t="shared" si="4"/>
        <v>0</v>
      </c>
      <c r="AO17" s="375"/>
      <c r="AP17" s="375"/>
      <c r="AQ17" s="363"/>
      <c r="AR17" s="375"/>
      <c r="AS17" s="363"/>
      <c r="AT17" s="381">
        <f>その他の係数!H6</f>
        <v>7.5819375660416506E-4</v>
      </c>
      <c r="AV17" s="115">
        <f t="shared" ref="AV17:AV80" si="7">$AR$124*AT17</f>
        <v>0</v>
      </c>
      <c r="AW17" s="123"/>
      <c r="AX17" s="115">
        <f t="shared" si="5"/>
        <v>0</v>
      </c>
      <c r="AY17" s="123"/>
      <c r="AZ17" s="377">
        <v>0</v>
      </c>
      <c r="BA17" s="123"/>
      <c r="BB17" s="377">
        <f t="shared" ref="BB17:BB79" si="8">AJ17+AZ17</f>
        <v>0</v>
      </c>
      <c r="BC17" s="363"/>
      <c r="BD17" s="377">
        <f>AB17*その他の係数!D6</f>
        <v>0</v>
      </c>
      <c r="BE17" s="377">
        <f>AH17*その他の係数!D6</f>
        <v>0</v>
      </c>
      <c r="BF17" s="377">
        <f>AZ17*その他の係数!D6</f>
        <v>0</v>
      </c>
      <c r="BG17" s="123"/>
      <c r="BH17" s="377">
        <f>AB17*その他の係数!F6</f>
        <v>0</v>
      </c>
      <c r="BI17" s="377">
        <f>AH17*その他の係数!F6</f>
        <v>0</v>
      </c>
      <c r="BJ17" s="377">
        <f>AZ17*その他の係数!F6</f>
        <v>0</v>
      </c>
      <c r="BK17" s="123"/>
      <c r="BL17" s="377">
        <f>AB17*その他の係数!L6</f>
        <v>0</v>
      </c>
      <c r="BM17" s="377">
        <f>AH17*その他の係数!L6</f>
        <v>0</v>
      </c>
      <c r="BN17" s="377">
        <f>AZ17*その他の係数!L6</f>
        <v>0</v>
      </c>
      <c r="BO17" s="123"/>
      <c r="BP17" s="377">
        <f>AB17*その他の係数!N6</f>
        <v>0</v>
      </c>
      <c r="BQ17" s="377">
        <f>AH17*その他の係数!N6</f>
        <v>0</v>
      </c>
      <c r="BR17" s="377">
        <f>AZ17*その他の係数!N6</f>
        <v>0</v>
      </c>
      <c r="BS17" s="363"/>
      <c r="BT17" s="382" t="s">
        <v>334</v>
      </c>
      <c r="BU17" s="14"/>
      <c r="BV17" s="14"/>
      <c r="BW17" s="14"/>
      <c r="BX17" s="14"/>
      <c r="BY17" s="14"/>
      <c r="CB17" s="378"/>
    </row>
    <row r="18" spans="1:80" s="5" customFormat="1" ht="18" customHeight="1" thickBot="1">
      <c r="A18" s="299" t="s">
        <v>1086</v>
      </c>
      <c r="B18" s="118" t="s">
        <v>930</v>
      </c>
      <c r="C18" s="161"/>
      <c r="E18" s="115">
        <f t="shared" ref="E18:E81" si="9">C18-R18-T18</f>
        <v>0</v>
      </c>
      <c r="F18" s="123"/>
      <c r="G18" s="161"/>
      <c r="H18" s="123"/>
      <c r="I18" s="379">
        <f>その他の係数!J7</f>
        <v>0.57519968829144752</v>
      </c>
      <c r="J18" s="369"/>
      <c r="K18" s="155"/>
      <c r="L18"/>
      <c r="M18" s="363"/>
      <c r="N18" s="363"/>
      <c r="O18" s="363"/>
      <c r="P18" s="123"/>
      <c r="Q18" s="380">
        <v>0</v>
      </c>
      <c r="R18" s="115">
        <f t="shared" si="0"/>
        <v>0</v>
      </c>
      <c r="S18" s="380">
        <v>0</v>
      </c>
      <c r="T18" s="115">
        <f t="shared" si="1"/>
        <v>0</v>
      </c>
      <c r="U18" s="123"/>
      <c r="V18" s="123"/>
      <c r="W18" s="115">
        <f t="shared" si="2"/>
        <v>0</v>
      </c>
      <c r="X18" s="371"/>
      <c r="Y18" s="379">
        <f t="shared" ref="Y18:Y81" si="10">IF(K18="",I18,K18)</f>
        <v>0.57519968829144752</v>
      </c>
      <c r="Z18" s="372"/>
      <c r="AA18" s="371"/>
      <c r="AB18" s="115">
        <f t="shared" si="3"/>
        <v>0</v>
      </c>
      <c r="AC18" s="371"/>
      <c r="AD18" s="373">
        <v>0</v>
      </c>
      <c r="AE18" s="123"/>
      <c r="AF18" s="115">
        <f t="shared" si="6"/>
        <v>0</v>
      </c>
      <c r="AG18" s="123"/>
      <c r="AH18" s="115">
        <v>0</v>
      </c>
      <c r="AI18" s="123"/>
      <c r="AJ18" s="115">
        <v>0</v>
      </c>
      <c r="AK18" s="363"/>
      <c r="AL18" s="374">
        <f>その他の係数!F7</f>
        <v>0.16079098067287043</v>
      </c>
      <c r="AM18" s="363"/>
      <c r="AN18" s="373">
        <f t="shared" si="4"/>
        <v>0</v>
      </c>
      <c r="AO18" s="375"/>
      <c r="AP18" s="375"/>
      <c r="AQ18" s="363"/>
      <c r="AR18" s="375"/>
      <c r="AS18" s="363"/>
      <c r="AT18" s="376">
        <f>その他の係数!H7</f>
        <v>0</v>
      </c>
      <c r="AU18" s="363"/>
      <c r="AV18" s="115">
        <f t="shared" si="7"/>
        <v>0</v>
      </c>
      <c r="AW18" s="123"/>
      <c r="AX18" s="115">
        <f t="shared" si="5"/>
        <v>0</v>
      </c>
      <c r="AY18" s="123"/>
      <c r="AZ18" s="377">
        <v>0</v>
      </c>
      <c r="BA18" s="123"/>
      <c r="BB18" s="377">
        <f t="shared" si="8"/>
        <v>0</v>
      </c>
      <c r="BC18" s="363"/>
      <c r="BD18" s="377">
        <f>AB18*その他の係数!D7</f>
        <v>0</v>
      </c>
      <c r="BE18" s="377">
        <f>AH18*その他の係数!D7</f>
        <v>0</v>
      </c>
      <c r="BF18" s="377">
        <f>AZ18*その他の係数!D7</f>
        <v>0</v>
      </c>
      <c r="BG18" s="123"/>
      <c r="BH18" s="377">
        <f>AB18*その他の係数!F7</f>
        <v>0</v>
      </c>
      <c r="BI18" s="377">
        <f>AH18*その他の係数!F7</f>
        <v>0</v>
      </c>
      <c r="BJ18" s="377">
        <f>AZ18*その他の係数!F7</f>
        <v>0</v>
      </c>
      <c r="BK18" s="123"/>
      <c r="BL18" s="377">
        <f>AB18*その他の係数!L7</f>
        <v>0</v>
      </c>
      <c r="BM18" s="377">
        <f>AH18*その他の係数!L7</f>
        <v>0</v>
      </c>
      <c r="BN18" s="377">
        <f>AZ18*その他の係数!L7</f>
        <v>0</v>
      </c>
      <c r="BO18" s="123"/>
      <c r="BP18" s="377">
        <f>AB18*その他の係数!N7</f>
        <v>0</v>
      </c>
      <c r="BQ18" s="377">
        <f>AH18*その他の係数!N7</f>
        <v>0</v>
      </c>
      <c r="BR18" s="377">
        <f>AZ18*その他の係数!N7</f>
        <v>0</v>
      </c>
      <c r="BS18" s="363"/>
      <c r="BT18" s="14" t="s">
        <v>328</v>
      </c>
      <c r="BU18" s="14"/>
      <c r="BV18" s="14"/>
      <c r="BW18" s="14"/>
      <c r="BX18" s="14"/>
      <c r="BY18" s="14"/>
      <c r="CB18" s="378"/>
    </row>
    <row r="19" spans="1:80" s="5" customFormat="1" ht="18" customHeight="1" thickTop="1" thickBot="1">
      <c r="A19" s="299" t="s">
        <v>1087</v>
      </c>
      <c r="B19" s="118" t="s">
        <v>931</v>
      </c>
      <c r="C19" s="161"/>
      <c r="E19" s="115">
        <f t="shared" si="9"/>
        <v>0</v>
      </c>
      <c r="F19" s="123"/>
      <c r="G19" s="161"/>
      <c r="H19" s="123"/>
      <c r="I19" s="379">
        <f>その他の係数!J8</f>
        <v>4.733131923464251E-3</v>
      </c>
      <c r="J19" s="369"/>
      <c r="K19" s="155"/>
      <c r="L19"/>
      <c r="M19" s="363"/>
      <c r="N19" s="552" t="s">
        <v>1260</v>
      </c>
      <c r="O19" s="157">
        <v>0.48747150989505622</v>
      </c>
      <c r="P19" s="123"/>
      <c r="Q19" s="380">
        <v>0.24139676113360325</v>
      </c>
      <c r="R19" s="115">
        <f t="shared" si="0"/>
        <v>0</v>
      </c>
      <c r="S19" s="380">
        <v>3.9979757085020245E-2</v>
      </c>
      <c r="T19" s="115">
        <f t="shared" si="1"/>
        <v>0</v>
      </c>
      <c r="U19" s="123"/>
      <c r="V19" s="123"/>
      <c r="W19" s="115">
        <f t="shared" si="2"/>
        <v>0</v>
      </c>
      <c r="X19" s="371"/>
      <c r="Y19" s="379">
        <f t="shared" si="10"/>
        <v>4.733131923464251E-3</v>
      </c>
      <c r="Z19" s="372"/>
      <c r="AA19" s="371"/>
      <c r="AB19" s="115">
        <f t="shared" si="3"/>
        <v>0</v>
      </c>
      <c r="AC19" s="371"/>
      <c r="AD19" s="373">
        <v>0</v>
      </c>
      <c r="AE19" s="123"/>
      <c r="AF19" s="115">
        <f t="shared" si="6"/>
        <v>0</v>
      </c>
      <c r="AG19" s="123"/>
      <c r="AH19" s="115">
        <v>0</v>
      </c>
      <c r="AI19" s="123"/>
      <c r="AJ19" s="115">
        <v>0</v>
      </c>
      <c r="AK19" s="363"/>
      <c r="AL19" s="374">
        <f>その他の係数!F8</f>
        <v>0.23055382700684504</v>
      </c>
      <c r="AM19" s="363"/>
      <c r="AN19" s="373">
        <f t="shared" si="4"/>
        <v>0</v>
      </c>
      <c r="AO19" s="375"/>
      <c r="AP19" s="375"/>
      <c r="AQ19" s="363"/>
      <c r="AR19" s="375"/>
      <c r="AS19" s="363"/>
      <c r="AT19" s="376">
        <f>その他の係数!H8</f>
        <v>7.8328276268156086E-4</v>
      </c>
      <c r="AU19" s="363"/>
      <c r="AV19" s="115">
        <f t="shared" si="7"/>
        <v>0</v>
      </c>
      <c r="AW19" s="123"/>
      <c r="AX19" s="115">
        <f t="shared" si="5"/>
        <v>0</v>
      </c>
      <c r="AY19" s="123"/>
      <c r="AZ19" s="377">
        <v>0</v>
      </c>
      <c r="BA19" s="123"/>
      <c r="BB19" s="377">
        <f t="shared" si="8"/>
        <v>0</v>
      </c>
      <c r="BC19" s="363"/>
      <c r="BD19" s="377">
        <f>AB19*その他の係数!D8</f>
        <v>0</v>
      </c>
      <c r="BE19" s="377">
        <f>AH19*その他の係数!D8</f>
        <v>0</v>
      </c>
      <c r="BF19" s="377">
        <f>AZ19*その他の係数!D8</f>
        <v>0</v>
      </c>
      <c r="BG19" s="123"/>
      <c r="BH19" s="377">
        <f>AB19*その他の係数!F8</f>
        <v>0</v>
      </c>
      <c r="BI19" s="377">
        <f>AH19*その他の係数!F8</f>
        <v>0</v>
      </c>
      <c r="BJ19" s="377">
        <f>AZ19*その他の係数!F8</f>
        <v>0</v>
      </c>
      <c r="BK19" s="123"/>
      <c r="BL19" s="377">
        <f>AB19*その他の係数!L8</f>
        <v>0</v>
      </c>
      <c r="BM19" s="377">
        <f>AH19*その他の係数!L8</f>
        <v>0</v>
      </c>
      <c r="BN19" s="377">
        <f>AZ19*その他の係数!L8</f>
        <v>0</v>
      </c>
      <c r="BO19" s="123"/>
      <c r="BP19" s="377">
        <f>AB19*その他の係数!N8</f>
        <v>0</v>
      </c>
      <c r="BQ19" s="377">
        <f>AH19*その他の係数!N8</f>
        <v>0</v>
      </c>
      <c r="BR19" s="377">
        <f>AZ19*その他の係数!N8</f>
        <v>0</v>
      </c>
      <c r="BS19" s="363"/>
      <c r="BT19" s="14" t="s">
        <v>327</v>
      </c>
      <c r="BU19" s="14"/>
      <c r="BV19" s="14"/>
      <c r="BW19" s="14"/>
      <c r="BX19" s="14"/>
      <c r="BY19" s="14"/>
      <c r="CB19" s="378"/>
    </row>
    <row r="20" spans="1:80" s="5" customFormat="1" ht="18" customHeight="1" thickTop="1">
      <c r="A20" s="299" t="s">
        <v>1088</v>
      </c>
      <c r="B20" s="118" t="s">
        <v>932</v>
      </c>
      <c r="C20" s="161"/>
      <c r="E20" s="115">
        <f t="shared" si="9"/>
        <v>0</v>
      </c>
      <c r="F20" s="123"/>
      <c r="G20" s="161"/>
      <c r="H20" s="123"/>
      <c r="I20" s="379">
        <f>その他の係数!J9</f>
        <v>1.3203282978470288E-2</v>
      </c>
      <c r="J20" s="369"/>
      <c r="K20" s="155"/>
      <c r="L20"/>
      <c r="M20" s="363"/>
      <c r="N20" s="609" t="s">
        <v>1261</v>
      </c>
      <c r="O20" s="609"/>
      <c r="P20" s="123"/>
      <c r="Q20" s="380">
        <v>0.29615038753050998</v>
      </c>
      <c r="R20" s="115">
        <f t="shared" si="0"/>
        <v>0</v>
      </c>
      <c r="S20" s="380">
        <v>4.2863871879415913E-2</v>
      </c>
      <c r="T20" s="115">
        <f t="shared" si="1"/>
        <v>0</v>
      </c>
      <c r="U20" s="123"/>
      <c r="V20" s="123"/>
      <c r="W20" s="115">
        <f t="shared" si="2"/>
        <v>0</v>
      </c>
      <c r="X20" s="371"/>
      <c r="Y20" s="379">
        <f t="shared" si="10"/>
        <v>1.3203282978470288E-2</v>
      </c>
      <c r="Z20" s="372"/>
      <c r="AA20" s="371"/>
      <c r="AB20" s="115">
        <f t="shared" si="3"/>
        <v>0</v>
      </c>
      <c r="AC20" s="371"/>
      <c r="AD20" s="373">
        <v>0</v>
      </c>
      <c r="AE20" s="123"/>
      <c r="AF20" s="115">
        <f t="shared" si="6"/>
        <v>0</v>
      </c>
      <c r="AG20" s="123"/>
      <c r="AH20" s="115">
        <v>0</v>
      </c>
      <c r="AI20" s="123"/>
      <c r="AJ20" s="115">
        <v>0</v>
      </c>
      <c r="AK20" s="363"/>
      <c r="AL20" s="374">
        <f>その他の係数!F9</f>
        <v>0.17364934618031658</v>
      </c>
      <c r="AM20" s="363"/>
      <c r="AN20" s="373">
        <f t="shared" si="4"/>
        <v>0</v>
      </c>
      <c r="AO20" s="375"/>
      <c r="AP20" s="375"/>
      <c r="AQ20" s="363"/>
      <c r="AR20" s="375"/>
      <c r="AS20" s="363"/>
      <c r="AT20" s="376">
        <f>その他の係数!H9</f>
        <v>1.5182508876650069E-3</v>
      </c>
      <c r="AU20" s="363"/>
      <c r="AV20" s="115">
        <f t="shared" si="7"/>
        <v>0</v>
      </c>
      <c r="AW20" s="123"/>
      <c r="AX20" s="115">
        <f t="shared" si="5"/>
        <v>0</v>
      </c>
      <c r="AY20" s="123"/>
      <c r="AZ20" s="377">
        <v>0</v>
      </c>
      <c r="BA20" s="123"/>
      <c r="BB20" s="377">
        <f t="shared" si="8"/>
        <v>0</v>
      </c>
      <c r="BC20" s="363"/>
      <c r="BD20" s="377">
        <f>AB20*その他の係数!D9</f>
        <v>0</v>
      </c>
      <c r="BE20" s="377">
        <f>AH20*その他の係数!D9</f>
        <v>0</v>
      </c>
      <c r="BF20" s="377">
        <f>AZ20*その他の係数!D9</f>
        <v>0</v>
      </c>
      <c r="BG20" s="123"/>
      <c r="BH20" s="377">
        <f>AB20*その他の係数!F9</f>
        <v>0</v>
      </c>
      <c r="BI20" s="377">
        <f>AH20*その他の係数!F9</f>
        <v>0</v>
      </c>
      <c r="BJ20" s="377">
        <f>AZ20*その他の係数!F9</f>
        <v>0</v>
      </c>
      <c r="BK20" s="123"/>
      <c r="BL20" s="377">
        <f>AB20*その他の係数!L9</f>
        <v>0</v>
      </c>
      <c r="BM20" s="377">
        <f>AH20*その他の係数!L9</f>
        <v>0</v>
      </c>
      <c r="BN20" s="377">
        <f>AZ20*その他の係数!L9</f>
        <v>0</v>
      </c>
      <c r="BO20" s="123"/>
      <c r="BP20" s="377">
        <f>AB20*その他の係数!N9</f>
        <v>0</v>
      </c>
      <c r="BQ20" s="377">
        <f>AH20*その他の係数!N9</f>
        <v>0</v>
      </c>
      <c r="BR20" s="377">
        <f>AZ20*その他の係数!N9</f>
        <v>0</v>
      </c>
      <c r="BS20" s="363"/>
      <c r="BT20" s="382" t="s">
        <v>335</v>
      </c>
      <c r="BU20" s="14"/>
      <c r="BV20" s="14"/>
      <c r="BW20" s="14"/>
      <c r="BX20" s="14"/>
      <c r="BY20" s="14"/>
      <c r="CB20" s="378"/>
    </row>
    <row r="21" spans="1:80" s="5" customFormat="1" ht="18" customHeight="1">
      <c r="A21" s="299" t="s">
        <v>1089</v>
      </c>
      <c r="B21" s="118" t="s">
        <v>933</v>
      </c>
      <c r="C21" s="161"/>
      <c r="E21" s="115">
        <f t="shared" si="9"/>
        <v>0</v>
      </c>
      <c r="F21" s="123"/>
      <c r="G21" s="161"/>
      <c r="H21" s="123"/>
      <c r="I21" s="379">
        <f>その他の係数!J10</f>
        <v>9.0709170294477337E-3</v>
      </c>
      <c r="J21" s="369"/>
      <c r="K21" s="155"/>
      <c r="L21"/>
      <c r="N21" s="609"/>
      <c r="O21" s="609"/>
      <c r="P21" s="123"/>
      <c r="Q21" s="380">
        <v>1.0607261643063196E-2</v>
      </c>
      <c r="R21" s="115">
        <f t="shared" si="0"/>
        <v>0</v>
      </c>
      <c r="S21" s="380">
        <v>6.1420784675857452E-2</v>
      </c>
      <c r="T21" s="115">
        <f t="shared" si="1"/>
        <v>0</v>
      </c>
      <c r="U21" s="123"/>
      <c r="V21" s="123"/>
      <c r="W21" s="115">
        <f t="shared" si="2"/>
        <v>0</v>
      </c>
      <c r="X21" s="371"/>
      <c r="Y21" s="379">
        <f t="shared" si="10"/>
        <v>9.0709170294477337E-3</v>
      </c>
      <c r="Z21" s="372"/>
      <c r="AA21" s="371"/>
      <c r="AB21" s="115">
        <f t="shared" si="3"/>
        <v>0</v>
      </c>
      <c r="AC21" s="371"/>
      <c r="AD21" s="373">
        <v>0</v>
      </c>
      <c r="AE21" s="123"/>
      <c r="AF21" s="115">
        <f t="shared" si="6"/>
        <v>0</v>
      </c>
      <c r="AG21" s="123"/>
      <c r="AH21" s="115">
        <v>0</v>
      </c>
      <c r="AI21" s="123"/>
      <c r="AJ21" s="115">
        <v>0</v>
      </c>
      <c r="AK21" s="363"/>
      <c r="AL21" s="374">
        <f>その他の係数!F10</f>
        <v>0.11133764296369965</v>
      </c>
      <c r="AM21" s="363"/>
      <c r="AN21" s="373">
        <f t="shared" si="4"/>
        <v>0</v>
      </c>
      <c r="AO21" s="375"/>
      <c r="AP21" s="375"/>
      <c r="AQ21" s="363"/>
      <c r="AR21" s="375"/>
      <c r="AS21" s="363"/>
      <c r="AT21" s="376">
        <f>その他の係数!H10</f>
        <v>0</v>
      </c>
      <c r="AU21" s="363"/>
      <c r="AV21" s="115">
        <f t="shared" si="7"/>
        <v>0</v>
      </c>
      <c r="AW21" s="123"/>
      <c r="AX21" s="115">
        <f t="shared" si="5"/>
        <v>0</v>
      </c>
      <c r="AY21" s="123"/>
      <c r="AZ21" s="377">
        <v>0</v>
      </c>
      <c r="BA21" s="123"/>
      <c r="BB21" s="377">
        <f t="shared" si="8"/>
        <v>0</v>
      </c>
      <c r="BC21" s="363"/>
      <c r="BD21" s="377">
        <f>AB21*その他の係数!D10</f>
        <v>0</v>
      </c>
      <c r="BE21" s="377">
        <f>AH21*その他の係数!D10</f>
        <v>0</v>
      </c>
      <c r="BF21" s="377">
        <f>AZ21*その他の係数!D10</f>
        <v>0</v>
      </c>
      <c r="BG21" s="123"/>
      <c r="BH21" s="377">
        <f>AB21*その他の係数!F10</f>
        <v>0</v>
      </c>
      <c r="BI21" s="377">
        <f>AH21*その他の係数!F10</f>
        <v>0</v>
      </c>
      <c r="BJ21" s="377">
        <f>AZ21*その他の係数!F10</f>
        <v>0</v>
      </c>
      <c r="BK21" s="123"/>
      <c r="BL21" s="377">
        <f>AB21*その他の係数!L10</f>
        <v>0</v>
      </c>
      <c r="BM21" s="377">
        <f>AH21*その他の係数!L10</f>
        <v>0</v>
      </c>
      <c r="BN21" s="377">
        <f>AZ21*その他の係数!L10</f>
        <v>0</v>
      </c>
      <c r="BO21" s="123"/>
      <c r="BP21" s="377">
        <f>AB21*その他の係数!N10</f>
        <v>0</v>
      </c>
      <c r="BQ21" s="377">
        <f>AH21*その他の係数!N10</f>
        <v>0</v>
      </c>
      <c r="BR21" s="377">
        <f>AZ21*その他の係数!N10</f>
        <v>0</v>
      </c>
      <c r="BS21" s="363"/>
      <c r="BT21" s="382" t="s">
        <v>326</v>
      </c>
      <c r="BU21" s="14"/>
      <c r="BV21" s="14"/>
      <c r="BW21" s="14"/>
      <c r="BX21" s="14"/>
      <c r="BY21" s="14"/>
    </row>
    <row r="22" spans="1:80" s="5" customFormat="1" ht="18" customHeight="1">
      <c r="A22" s="299" t="s">
        <v>1090</v>
      </c>
      <c r="B22" s="118" t="s">
        <v>934</v>
      </c>
      <c r="C22" s="161"/>
      <c r="E22" s="115">
        <f t="shared" si="9"/>
        <v>0</v>
      </c>
      <c r="F22" s="123"/>
      <c r="G22" s="161"/>
      <c r="H22" s="123"/>
      <c r="I22" s="379">
        <f>その他の係数!J11</f>
        <v>0.1828481326831547</v>
      </c>
      <c r="J22" s="369"/>
      <c r="K22" s="155"/>
      <c r="L22"/>
      <c r="N22" s="609"/>
      <c r="O22" s="609"/>
      <c r="P22" s="123"/>
      <c r="Q22" s="380">
        <v>2.0164781455104037E-2</v>
      </c>
      <c r="R22" s="115">
        <f t="shared" si="0"/>
        <v>0</v>
      </c>
      <c r="S22" s="380">
        <v>0.1225527161011032</v>
      </c>
      <c r="T22" s="115">
        <f t="shared" si="1"/>
        <v>0</v>
      </c>
      <c r="U22" s="123"/>
      <c r="V22" s="123"/>
      <c r="W22" s="115">
        <f t="shared" si="2"/>
        <v>0</v>
      </c>
      <c r="X22" s="371"/>
      <c r="Y22" s="379">
        <f t="shared" si="10"/>
        <v>0.1828481326831547</v>
      </c>
      <c r="Z22" s="372"/>
      <c r="AA22" s="371"/>
      <c r="AB22" s="115">
        <f t="shared" si="3"/>
        <v>0</v>
      </c>
      <c r="AC22" s="371"/>
      <c r="AD22" s="373">
        <v>0</v>
      </c>
      <c r="AE22" s="123"/>
      <c r="AF22" s="115">
        <f t="shared" si="6"/>
        <v>0</v>
      </c>
      <c r="AG22" s="123"/>
      <c r="AH22" s="115">
        <v>0</v>
      </c>
      <c r="AI22" s="123"/>
      <c r="AJ22" s="115">
        <v>0</v>
      </c>
      <c r="AK22" s="363"/>
      <c r="AL22" s="374">
        <f>その他の係数!F11</f>
        <v>0.25488212081351819</v>
      </c>
      <c r="AM22" s="363"/>
      <c r="AN22" s="373">
        <f t="shared" si="4"/>
        <v>0</v>
      </c>
      <c r="AO22" s="375"/>
      <c r="AP22" s="375"/>
      <c r="AQ22" s="363"/>
      <c r="AR22" s="375"/>
      <c r="AS22" s="363"/>
      <c r="AT22" s="376">
        <f>その他の係数!H11</f>
        <v>0</v>
      </c>
      <c r="AU22" s="363"/>
      <c r="AV22" s="115">
        <f t="shared" si="7"/>
        <v>0</v>
      </c>
      <c r="AW22" s="123"/>
      <c r="AX22" s="115">
        <f t="shared" si="5"/>
        <v>0</v>
      </c>
      <c r="AY22" s="123"/>
      <c r="AZ22" s="377">
        <v>0</v>
      </c>
      <c r="BA22" s="123"/>
      <c r="BB22" s="377">
        <f t="shared" si="8"/>
        <v>0</v>
      </c>
      <c r="BC22" s="363"/>
      <c r="BD22" s="377">
        <f>AB22*その他の係数!D11</f>
        <v>0</v>
      </c>
      <c r="BE22" s="377">
        <f>AH22*その他の係数!D11</f>
        <v>0</v>
      </c>
      <c r="BF22" s="377">
        <f>AZ22*その他の係数!D11</f>
        <v>0</v>
      </c>
      <c r="BG22" s="123"/>
      <c r="BH22" s="377">
        <f>AB22*その他の係数!F11</f>
        <v>0</v>
      </c>
      <c r="BI22" s="377">
        <f>AH22*その他の係数!F11</f>
        <v>0</v>
      </c>
      <c r="BJ22" s="377">
        <f>AZ22*その他の係数!F11</f>
        <v>0</v>
      </c>
      <c r="BK22" s="123"/>
      <c r="BL22" s="377">
        <f>AB22*その他の係数!L11</f>
        <v>0</v>
      </c>
      <c r="BM22" s="377">
        <f>AH22*その他の係数!L11</f>
        <v>0</v>
      </c>
      <c r="BN22" s="377">
        <f>AZ22*その他の係数!L11</f>
        <v>0</v>
      </c>
      <c r="BO22" s="123"/>
      <c r="BP22" s="377">
        <f>AB22*その他の係数!N11</f>
        <v>0</v>
      </c>
      <c r="BQ22" s="377">
        <f>AH22*その他の係数!N11</f>
        <v>0</v>
      </c>
      <c r="BR22" s="377">
        <f>AZ22*その他の係数!N11</f>
        <v>0</v>
      </c>
      <c r="BS22" s="363"/>
      <c r="BT22" s="382" t="s">
        <v>325</v>
      </c>
      <c r="BU22" s="14"/>
      <c r="BV22" s="14"/>
      <c r="BW22" s="14"/>
      <c r="BX22" s="14"/>
      <c r="BY22" s="14"/>
    </row>
    <row r="23" spans="1:80" s="5" customFormat="1" ht="18" customHeight="1">
      <c r="A23" s="299" t="s">
        <v>1091</v>
      </c>
      <c r="B23" s="118" t="s">
        <v>935</v>
      </c>
      <c r="C23" s="161"/>
      <c r="E23" s="115">
        <f t="shared" si="9"/>
        <v>0</v>
      </c>
      <c r="F23" s="123"/>
      <c r="G23" s="161"/>
      <c r="H23" s="123"/>
      <c r="I23" s="379">
        <f>その他の係数!J12</f>
        <v>5.8144000812130114E-2</v>
      </c>
      <c r="J23" s="369"/>
      <c r="K23" s="155"/>
      <c r="L23"/>
      <c r="N23" s="609"/>
      <c r="O23" s="609"/>
      <c r="P23" s="123"/>
      <c r="Q23" s="380">
        <v>0.33024546766013774</v>
      </c>
      <c r="R23" s="115">
        <f t="shared" si="0"/>
        <v>0</v>
      </c>
      <c r="S23" s="380">
        <v>3.1955040973244697E-2</v>
      </c>
      <c r="T23" s="115">
        <f t="shared" si="1"/>
        <v>0</v>
      </c>
      <c r="U23" s="123"/>
      <c r="V23" s="123"/>
      <c r="W23" s="115">
        <f t="shared" si="2"/>
        <v>0</v>
      </c>
      <c r="X23" s="371"/>
      <c r="Y23" s="379">
        <f t="shared" si="10"/>
        <v>5.8144000812130114E-2</v>
      </c>
      <c r="Z23" s="372"/>
      <c r="AA23" s="371"/>
      <c r="AB23" s="115">
        <f t="shared" si="3"/>
        <v>0</v>
      </c>
      <c r="AC23" s="371"/>
      <c r="AD23" s="373">
        <v>0</v>
      </c>
      <c r="AE23" s="123"/>
      <c r="AF23" s="115">
        <f t="shared" si="6"/>
        <v>0</v>
      </c>
      <c r="AG23" s="123"/>
      <c r="AH23" s="115">
        <v>0</v>
      </c>
      <c r="AI23" s="123"/>
      <c r="AJ23" s="115">
        <v>0</v>
      </c>
      <c r="AK23" s="363"/>
      <c r="AL23" s="374">
        <f>その他の係数!F12</f>
        <v>0.13876769845635076</v>
      </c>
      <c r="AM23" s="363"/>
      <c r="AN23" s="373">
        <f t="shared" si="4"/>
        <v>0</v>
      </c>
      <c r="AO23" s="375"/>
      <c r="AP23" s="375"/>
      <c r="AQ23" s="363"/>
      <c r="AR23" s="375"/>
      <c r="AS23" s="363"/>
      <c r="AT23" s="376">
        <f>その他の係数!H12</f>
        <v>7.8040584561862761E-2</v>
      </c>
      <c r="AU23" s="363"/>
      <c r="AV23" s="115">
        <f t="shared" si="7"/>
        <v>0</v>
      </c>
      <c r="AW23" s="123"/>
      <c r="AX23" s="115">
        <f t="shared" si="5"/>
        <v>0</v>
      </c>
      <c r="AY23" s="123"/>
      <c r="AZ23" s="377">
        <v>0</v>
      </c>
      <c r="BA23" s="123"/>
      <c r="BB23" s="377">
        <f t="shared" si="8"/>
        <v>0</v>
      </c>
      <c r="BC23" s="363"/>
      <c r="BD23" s="377">
        <f>AB23*その他の係数!D12</f>
        <v>0</v>
      </c>
      <c r="BE23" s="377">
        <f>AH23*その他の係数!D12</f>
        <v>0</v>
      </c>
      <c r="BF23" s="377">
        <f>AZ23*その他の係数!D12</f>
        <v>0</v>
      </c>
      <c r="BG23" s="123"/>
      <c r="BH23" s="377">
        <f>AB23*その他の係数!F12</f>
        <v>0</v>
      </c>
      <c r="BI23" s="377">
        <f>AH23*その他の係数!F12</f>
        <v>0</v>
      </c>
      <c r="BJ23" s="377">
        <f>AZ23*その他の係数!F12</f>
        <v>0</v>
      </c>
      <c r="BK23" s="123"/>
      <c r="BL23" s="377">
        <f>AB23*その他の係数!L12</f>
        <v>0</v>
      </c>
      <c r="BM23" s="377">
        <f>AH23*その他の係数!L12</f>
        <v>0</v>
      </c>
      <c r="BN23" s="377">
        <f>AZ23*その他の係数!L12</f>
        <v>0</v>
      </c>
      <c r="BO23" s="123"/>
      <c r="BP23" s="377">
        <f>AB23*その他の係数!N12</f>
        <v>0</v>
      </c>
      <c r="BQ23" s="377">
        <f>AH23*その他の係数!N12</f>
        <v>0</v>
      </c>
      <c r="BR23" s="377">
        <f>AZ23*その他の係数!N12</f>
        <v>0</v>
      </c>
      <c r="BS23" s="363"/>
      <c r="BT23" s="14" t="s">
        <v>336</v>
      </c>
      <c r="BU23" s="14"/>
      <c r="BV23" s="14"/>
      <c r="BW23" s="14"/>
      <c r="BX23" s="14"/>
      <c r="BY23" s="14"/>
    </row>
    <row r="24" spans="1:80" s="5" customFormat="1" ht="18" customHeight="1">
      <c r="A24" s="299" t="s">
        <v>1092</v>
      </c>
      <c r="B24" s="118" t="s">
        <v>196</v>
      </c>
      <c r="C24" s="161"/>
      <c r="E24" s="115">
        <f t="shared" si="9"/>
        <v>0</v>
      </c>
      <c r="F24" s="123"/>
      <c r="G24" s="161"/>
      <c r="H24" s="123"/>
      <c r="I24" s="379">
        <f>その他の係数!J13</f>
        <v>0.11291716899842053</v>
      </c>
      <c r="J24" s="369"/>
      <c r="K24" s="155"/>
      <c r="L24"/>
      <c r="M24" s="363" t="s">
        <v>307</v>
      </c>
      <c r="N24" s="363"/>
      <c r="O24" s="363"/>
      <c r="P24" s="123"/>
      <c r="Q24" s="380">
        <v>0.32523640837872969</v>
      </c>
      <c r="R24" s="115">
        <f t="shared" si="0"/>
        <v>0</v>
      </c>
      <c r="S24" s="380">
        <v>4.4324710505164767E-2</v>
      </c>
      <c r="T24" s="115">
        <f t="shared" si="1"/>
        <v>0</v>
      </c>
      <c r="U24" s="123"/>
      <c r="V24" s="123"/>
      <c r="W24" s="115">
        <f t="shared" si="2"/>
        <v>0</v>
      </c>
      <c r="X24" s="371"/>
      <c r="Y24" s="379">
        <f t="shared" si="10"/>
        <v>0.11291716899842053</v>
      </c>
      <c r="Z24" s="372"/>
      <c r="AA24" s="371"/>
      <c r="AB24" s="115">
        <f t="shared" si="3"/>
        <v>0</v>
      </c>
      <c r="AC24" s="371"/>
      <c r="AD24" s="373">
        <v>0</v>
      </c>
      <c r="AE24" s="123"/>
      <c r="AF24" s="115">
        <f t="shared" si="6"/>
        <v>0</v>
      </c>
      <c r="AG24" s="123"/>
      <c r="AH24" s="115">
        <v>0</v>
      </c>
      <c r="AI24" s="123"/>
      <c r="AJ24" s="115">
        <v>0</v>
      </c>
      <c r="AK24" s="363"/>
      <c r="AL24" s="374">
        <f>その他の係数!F13</f>
        <v>7.4799711432585334E-2</v>
      </c>
      <c r="AM24" s="363"/>
      <c r="AN24" s="373">
        <f t="shared" si="4"/>
        <v>0</v>
      </c>
      <c r="AO24" s="375"/>
      <c r="AP24" s="375"/>
      <c r="AQ24" s="363"/>
      <c r="AR24" s="375"/>
      <c r="AS24" s="363"/>
      <c r="AT24" s="376">
        <f>その他の係数!H13</f>
        <v>2.2205234458425521E-2</v>
      </c>
      <c r="AU24" s="363"/>
      <c r="AV24" s="115">
        <f t="shared" si="7"/>
        <v>0</v>
      </c>
      <c r="AW24" s="123"/>
      <c r="AX24" s="115">
        <f t="shared" si="5"/>
        <v>0</v>
      </c>
      <c r="AY24" s="123"/>
      <c r="AZ24" s="377">
        <v>0</v>
      </c>
      <c r="BA24" s="123"/>
      <c r="BB24" s="377">
        <f t="shared" si="8"/>
        <v>0</v>
      </c>
      <c r="BC24" s="363"/>
      <c r="BD24" s="377">
        <f>AB24*その他の係数!D13</f>
        <v>0</v>
      </c>
      <c r="BE24" s="377">
        <f>AH24*その他の係数!D13</f>
        <v>0</v>
      </c>
      <c r="BF24" s="377">
        <f>AZ24*その他の係数!D13</f>
        <v>0</v>
      </c>
      <c r="BG24" s="123"/>
      <c r="BH24" s="377">
        <f>AB24*その他の係数!F13</f>
        <v>0</v>
      </c>
      <c r="BI24" s="377">
        <f>AH24*その他の係数!F13</f>
        <v>0</v>
      </c>
      <c r="BJ24" s="377">
        <f>AZ24*その他の係数!F13</f>
        <v>0</v>
      </c>
      <c r="BK24" s="123"/>
      <c r="BL24" s="377">
        <f>AB24*その他の係数!L13</f>
        <v>0</v>
      </c>
      <c r="BM24" s="377">
        <f>AH24*その他の係数!L13</f>
        <v>0</v>
      </c>
      <c r="BN24" s="377">
        <f>AZ24*その他の係数!L13</f>
        <v>0</v>
      </c>
      <c r="BO24" s="123"/>
      <c r="BP24" s="377">
        <f>AB24*その他の係数!N13</f>
        <v>0</v>
      </c>
      <c r="BQ24" s="377">
        <f>AH24*その他の係数!N13</f>
        <v>0</v>
      </c>
      <c r="BR24" s="377">
        <f>AZ24*その他の係数!N13</f>
        <v>0</v>
      </c>
      <c r="BS24" s="363"/>
      <c r="BT24" s="14"/>
      <c r="BU24" s="14"/>
      <c r="BV24" s="14"/>
      <c r="BW24" s="14"/>
      <c r="BX24" s="14"/>
      <c r="BY24" s="14"/>
    </row>
    <row r="25" spans="1:80" s="5" customFormat="1" ht="18" customHeight="1">
      <c r="A25" s="299" t="s">
        <v>1093</v>
      </c>
      <c r="B25" s="118" t="s">
        <v>1032</v>
      </c>
      <c r="C25" s="161"/>
      <c r="E25" s="115">
        <f t="shared" si="9"/>
        <v>0</v>
      </c>
      <c r="F25" s="123"/>
      <c r="G25" s="161"/>
      <c r="H25" s="123"/>
      <c r="I25" s="379">
        <f>その他の係数!J14</f>
        <v>0.19676239900925874</v>
      </c>
      <c r="J25" s="369"/>
      <c r="K25" s="155"/>
      <c r="L25"/>
      <c r="M25" s="610" t="s">
        <v>128</v>
      </c>
      <c r="N25" s="611"/>
      <c r="O25" s="553" t="s">
        <v>129</v>
      </c>
      <c r="P25" s="123"/>
      <c r="Q25" s="380">
        <v>0.28294718021306714</v>
      </c>
      <c r="R25" s="115">
        <f t="shared" si="0"/>
        <v>0</v>
      </c>
      <c r="S25" s="380">
        <v>9.2788497355285701E-2</v>
      </c>
      <c r="T25" s="115">
        <f t="shared" si="1"/>
        <v>0</v>
      </c>
      <c r="U25" s="123"/>
      <c r="V25" s="123"/>
      <c r="W25" s="115">
        <f t="shared" si="2"/>
        <v>0</v>
      </c>
      <c r="X25" s="371"/>
      <c r="Y25" s="379">
        <f t="shared" si="10"/>
        <v>0.19676239900925874</v>
      </c>
      <c r="Z25" s="372"/>
      <c r="AA25" s="371"/>
      <c r="AB25" s="115">
        <f t="shared" si="3"/>
        <v>0</v>
      </c>
      <c r="AC25" s="371"/>
      <c r="AD25" s="373">
        <v>0</v>
      </c>
      <c r="AE25" s="123"/>
      <c r="AF25" s="115">
        <f t="shared" si="6"/>
        <v>0</v>
      </c>
      <c r="AG25" s="123"/>
      <c r="AH25" s="115">
        <v>0</v>
      </c>
      <c r="AI25" s="123"/>
      <c r="AJ25" s="115">
        <v>0</v>
      </c>
      <c r="AK25" s="363"/>
      <c r="AL25" s="374">
        <f>その他の係数!F14</f>
        <v>5.9567636393832869E-2</v>
      </c>
      <c r="AM25" s="363"/>
      <c r="AN25" s="373">
        <f t="shared" si="4"/>
        <v>0</v>
      </c>
      <c r="AO25" s="375"/>
      <c r="AP25" s="375"/>
      <c r="AQ25" s="363"/>
      <c r="AR25" s="375"/>
      <c r="AS25" s="363"/>
      <c r="AT25" s="376">
        <f>その他の係数!H14</f>
        <v>1.3190029189760863E-4</v>
      </c>
      <c r="AU25" s="363"/>
      <c r="AV25" s="115">
        <f t="shared" si="7"/>
        <v>0</v>
      </c>
      <c r="AW25" s="123"/>
      <c r="AX25" s="115">
        <f t="shared" si="5"/>
        <v>0</v>
      </c>
      <c r="AY25" s="123"/>
      <c r="AZ25" s="377">
        <v>0</v>
      </c>
      <c r="BA25" s="123"/>
      <c r="BB25" s="377">
        <f t="shared" si="8"/>
        <v>0</v>
      </c>
      <c r="BC25" s="363"/>
      <c r="BD25" s="377">
        <f>AB25*その他の係数!D14</f>
        <v>0</v>
      </c>
      <c r="BE25" s="377">
        <f>AH25*その他の係数!D14</f>
        <v>0</v>
      </c>
      <c r="BF25" s="377">
        <f>AZ25*その他の係数!D14</f>
        <v>0</v>
      </c>
      <c r="BG25" s="123"/>
      <c r="BH25" s="377">
        <f>AB25*その他の係数!F14</f>
        <v>0</v>
      </c>
      <c r="BI25" s="377">
        <f>AH25*その他の係数!F14</f>
        <v>0</v>
      </c>
      <c r="BJ25" s="377">
        <f>AZ25*その他の係数!F14</f>
        <v>0</v>
      </c>
      <c r="BK25" s="123"/>
      <c r="BL25" s="377">
        <f>AB25*その他の係数!L14</f>
        <v>0</v>
      </c>
      <c r="BM25" s="377">
        <f>AH25*その他の係数!L14</f>
        <v>0</v>
      </c>
      <c r="BN25" s="377">
        <f>AZ25*その他の係数!L14</f>
        <v>0</v>
      </c>
      <c r="BO25" s="123"/>
      <c r="BP25" s="377">
        <f>AB25*その他の係数!N14</f>
        <v>0</v>
      </c>
      <c r="BQ25" s="377">
        <f>AH25*その他の係数!N14</f>
        <v>0</v>
      </c>
      <c r="BR25" s="377">
        <f>AZ25*その他の係数!N14</f>
        <v>0</v>
      </c>
      <c r="BS25" s="363"/>
      <c r="BT25" s="382" t="s">
        <v>337</v>
      </c>
      <c r="BU25" s="14"/>
      <c r="BV25" s="14"/>
      <c r="BW25" s="14"/>
      <c r="BX25" s="14"/>
      <c r="BY25" s="14"/>
    </row>
    <row r="26" spans="1:80" s="5" customFormat="1" ht="18" customHeight="1">
      <c r="A26" s="299" t="s">
        <v>1094</v>
      </c>
      <c r="B26" s="118" t="s">
        <v>72</v>
      </c>
      <c r="C26" s="161"/>
      <c r="E26" s="115">
        <f t="shared" si="9"/>
        <v>0</v>
      </c>
      <c r="F26" s="123"/>
      <c r="G26" s="161"/>
      <c r="H26" s="123"/>
      <c r="I26" s="379">
        <f>その他の係数!J15</f>
        <v>0</v>
      </c>
      <c r="J26" s="369"/>
      <c r="K26" s="155"/>
      <c r="L26"/>
      <c r="M26" s="602" t="s">
        <v>1262</v>
      </c>
      <c r="N26" s="603"/>
      <c r="O26" s="554">
        <f>消費転換率用!C10</f>
        <v>0.48747150989505622</v>
      </c>
      <c r="P26" s="123"/>
      <c r="Q26" s="380">
        <v>0.18206157965194111</v>
      </c>
      <c r="R26" s="115">
        <f t="shared" si="0"/>
        <v>0</v>
      </c>
      <c r="S26" s="380">
        <v>1.4151845477146683E-2</v>
      </c>
      <c r="T26" s="115">
        <f t="shared" si="1"/>
        <v>0</v>
      </c>
      <c r="U26" s="123"/>
      <c r="V26" s="123"/>
      <c r="W26" s="115">
        <f t="shared" si="2"/>
        <v>0</v>
      </c>
      <c r="X26" s="371"/>
      <c r="Y26" s="379">
        <f t="shared" si="10"/>
        <v>0</v>
      </c>
      <c r="Z26" s="372"/>
      <c r="AA26" s="371"/>
      <c r="AB26" s="115">
        <f t="shared" si="3"/>
        <v>0</v>
      </c>
      <c r="AC26" s="371"/>
      <c r="AD26" s="373">
        <v>0</v>
      </c>
      <c r="AE26" s="123"/>
      <c r="AF26" s="115">
        <f t="shared" si="6"/>
        <v>0</v>
      </c>
      <c r="AG26" s="123"/>
      <c r="AH26" s="115">
        <v>0</v>
      </c>
      <c r="AI26" s="123"/>
      <c r="AJ26" s="115">
        <v>0</v>
      </c>
      <c r="AK26" s="363"/>
      <c r="AL26" s="374">
        <f>その他の係数!F15</f>
        <v>0</v>
      </c>
      <c r="AM26" s="363"/>
      <c r="AN26" s="373">
        <f t="shared" si="4"/>
        <v>0</v>
      </c>
      <c r="AO26" s="375"/>
      <c r="AP26" s="375"/>
      <c r="AQ26" s="363"/>
      <c r="AR26" s="375"/>
      <c r="AS26" s="363"/>
      <c r="AT26" s="376">
        <f>その他の係数!H15</f>
        <v>6.4327679189740902E-3</v>
      </c>
      <c r="AU26" s="363"/>
      <c r="AV26" s="115">
        <f t="shared" si="7"/>
        <v>0</v>
      </c>
      <c r="AW26" s="123"/>
      <c r="AX26" s="115">
        <f t="shared" si="5"/>
        <v>0</v>
      </c>
      <c r="AY26" s="123"/>
      <c r="AZ26" s="377">
        <v>0</v>
      </c>
      <c r="BA26" s="123"/>
      <c r="BB26" s="377">
        <f t="shared" si="8"/>
        <v>0</v>
      </c>
      <c r="BC26" s="363"/>
      <c r="BD26" s="377">
        <f>AB26*その他の係数!D15</f>
        <v>0</v>
      </c>
      <c r="BE26" s="377">
        <f>AH26*その他の係数!D15</f>
        <v>0</v>
      </c>
      <c r="BF26" s="377">
        <f>AZ26*その他の係数!D15</f>
        <v>0</v>
      </c>
      <c r="BG26" s="123"/>
      <c r="BH26" s="377">
        <f>AB26*その他の係数!F15</f>
        <v>0</v>
      </c>
      <c r="BI26" s="377">
        <f>AH26*その他の係数!F15</f>
        <v>0</v>
      </c>
      <c r="BJ26" s="377">
        <f>AZ26*その他の係数!F15</f>
        <v>0</v>
      </c>
      <c r="BK26" s="123"/>
      <c r="BL26" s="377">
        <f>AB26*その他の係数!L15</f>
        <v>0</v>
      </c>
      <c r="BM26" s="377">
        <f>AH26*その他の係数!L15</f>
        <v>0</v>
      </c>
      <c r="BN26" s="377">
        <f>AZ26*その他の係数!L15</f>
        <v>0</v>
      </c>
      <c r="BO26" s="123"/>
      <c r="BP26" s="377">
        <f>AB26*その他の係数!N15</f>
        <v>0</v>
      </c>
      <c r="BQ26" s="377">
        <f>AH26*その他の係数!N15</f>
        <v>0</v>
      </c>
      <c r="BR26" s="377">
        <f>AZ26*その他の係数!N15</f>
        <v>0</v>
      </c>
      <c r="BS26" s="363"/>
      <c r="BT26" s="14" t="s">
        <v>338</v>
      </c>
      <c r="BU26" s="14"/>
      <c r="BV26" s="14"/>
      <c r="BW26" s="14"/>
      <c r="BX26" s="14"/>
      <c r="BY26" s="14"/>
    </row>
    <row r="27" spans="1:80" s="5" customFormat="1" ht="18" customHeight="1">
      <c r="A27" s="299" t="s">
        <v>1095</v>
      </c>
      <c r="B27" s="118" t="s">
        <v>937</v>
      </c>
      <c r="C27" s="161"/>
      <c r="E27" s="115">
        <f t="shared" si="9"/>
        <v>0</v>
      </c>
      <c r="F27" s="123"/>
      <c r="G27" s="161"/>
      <c r="H27" s="123"/>
      <c r="I27" s="379">
        <f>その他の係数!J16</f>
        <v>7.3222530009233622E-2</v>
      </c>
      <c r="J27" s="369"/>
      <c r="K27" s="155"/>
      <c r="L27"/>
      <c r="M27" s="602" t="s">
        <v>1263</v>
      </c>
      <c r="N27" s="603"/>
      <c r="O27" s="555">
        <f>消費転換率用!R10</f>
        <v>0.50367224109023689</v>
      </c>
      <c r="P27" s="123"/>
      <c r="Q27" s="380">
        <v>0.19102222705287758</v>
      </c>
      <c r="R27" s="115">
        <f t="shared" si="0"/>
        <v>0</v>
      </c>
      <c r="S27" s="380">
        <v>2.1683604151948265E-2</v>
      </c>
      <c r="T27" s="115">
        <f t="shared" si="1"/>
        <v>0</v>
      </c>
      <c r="U27" s="123"/>
      <c r="V27" s="123"/>
      <c r="W27" s="115">
        <f t="shared" si="2"/>
        <v>0</v>
      </c>
      <c r="X27" s="371"/>
      <c r="Y27" s="379">
        <f t="shared" si="10"/>
        <v>7.3222530009233622E-2</v>
      </c>
      <c r="Z27" s="372"/>
      <c r="AA27" s="371"/>
      <c r="AB27" s="115">
        <f t="shared" si="3"/>
        <v>0</v>
      </c>
      <c r="AC27" s="371"/>
      <c r="AD27" s="373">
        <v>0</v>
      </c>
      <c r="AE27" s="123"/>
      <c r="AF27" s="115">
        <f t="shared" si="6"/>
        <v>0</v>
      </c>
      <c r="AG27" s="123"/>
      <c r="AH27" s="115">
        <v>0</v>
      </c>
      <c r="AI27" s="123"/>
      <c r="AJ27" s="115">
        <v>0</v>
      </c>
      <c r="AK27" s="363"/>
      <c r="AL27" s="374">
        <f>その他の係数!F16</f>
        <v>0.25891402714932127</v>
      </c>
      <c r="AM27" s="363"/>
      <c r="AN27" s="373">
        <f t="shared" si="4"/>
        <v>0</v>
      </c>
      <c r="AO27" s="375"/>
      <c r="AP27" s="375"/>
      <c r="AQ27" s="363"/>
      <c r="AR27" s="375"/>
      <c r="AS27" s="363"/>
      <c r="AT27" s="376">
        <f>その他の係数!H16</f>
        <v>8.8776483043092794E-5</v>
      </c>
      <c r="AU27" s="363"/>
      <c r="AV27" s="115">
        <f t="shared" si="7"/>
        <v>0</v>
      </c>
      <c r="AW27" s="123"/>
      <c r="AX27" s="115">
        <f t="shared" si="5"/>
        <v>0</v>
      </c>
      <c r="AY27" s="123"/>
      <c r="AZ27" s="377">
        <v>0</v>
      </c>
      <c r="BA27" s="123"/>
      <c r="BB27" s="377">
        <f t="shared" si="8"/>
        <v>0</v>
      </c>
      <c r="BC27" s="363"/>
      <c r="BD27" s="377">
        <f>AB27*その他の係数!D16</f>
        <v>0</v>
      </c>
      <c r="BE27" s="377">
        <f>AH27*その他の係数!D16</f>
        <v>0</v>
      </c>
      <c r="BF27" s="377">
        <f>AZ27*その他の係数!D16</f>
        <v>0</v>
      </c>
      <c r="BG27" s="123"/>
      <c r="BH27" s="377">
        <f>AB27*その他の係数!F16</f>
        <v>0</v>
      </c>
      <c r="BI27" s="377">
        <f>AH27*その他の係数!F16</f>
        <v>0</v>
      </c>
      <c r="BJ27" s="377">
        <f>AZ27*その他の係数!F16</f>
        <v>0</v>
      </c>
      <c r="BK27" s="123"/>
      <c r="BL27" s="377">
        <f>AB27*その他の係数!L16</f>
        <v>0</v>
      </c>
      <c r="BM27" s="377">
        <f>AH27*その他の係数!L16</f>
        <v>0</v>
      </c>
      <c r="BN27" s="377">
        <f>AZ27*その他の係数!L16</f>
        <v>0</v>
      </c>
      <c r="BO27" s="123"/>
      <c r="BP27" s="377">
        <f>AB27*その他の係数!N16</f>
        <v>0</v>
      </c>
      <c r="BQ27" s="377">
        <f>AH27*その他の係数!N16</f>
        <v>0</v>
      </c>
      <c r="BR27" s="377">
        <f>AZ27*その他の係数!N16</f>
        <v>0</v>
      </c>
      <c r="BS27" s="363"/>
      <c r="BT27" s="14" t="s">
        <v>900</v>
      </c>
      <c r="BU27" s="14"/>
      <c r="BV27" s="14"/>
      <c r="BW27" s="14"/>
      <c r="BX27" s="14"/>
      <c r="BY27" s="14"/>
    </row>
    <row r="28" spans="1:80" s="5" customFormat="1" ht="18" customHeight="1">
      <c r="A28" s="299" t="s">
        <v>1096</v>
      </c>
      <c r="B28" s="118" t="s">
        <v>1033</v>
      </c>
      <c r="C28" s="161"/>
      <c r="E28" s="115">
        <f t="shared" si="9"/>
        <v>0</v>
      </c>
      <c r="F28" s="123"/>
      <c r="G28" s="161"/>
      <c r="H28" s="123"/>
      <c r="I28" s="379">
        <f>その他の係数!J17</f>
        <v>3.9610553139178828E-3</v>
      </c>
      <c r="J28" s="369"/>
      <c r="K28" s="155"/>
      <c r="L28"/>
      <c r="M28" s="602" t="s">
        <v>1264</v>
      </c>
      <c r="N28" s="603"/>
      <c r="O28" s="555">
        <f>消費転換率用!AD10</f>
        <v>0.54815920636633608</v>
      </c>
      <c r="P28" s="123"/>
      <c r="Q28" s="380">
        <v>0.46937788056225299</v>
      </c>
      <c r="R28" s="115">
        <f t="shared" si="0"/>
        <v>0</v>
      </c>
      <c r="S28" s="380">
        <v>3.3361216355852978E-2</v>
      </c>
      <c r="T28" s="115">
        <f t="shared" si="1"/>
        <v>0</v>
      </c>
      <c r="U28" s="123"/>
      <c r="V28" s="123"/>
      <c r="W28" s="115">
        <f t="shared" si="2"/>
        <v>0</v>
      </c>
      <c r="X28" s="371"/>
      <c r="Y28" s="379">
        <f t="shared" si="10"/>
        <v>3.9610553139178828E-3</v>
      </c>
      <c r="Z28" s="372"/>
      <c r="AA28" s="371"/>
      <c r="AB28" s="115">
        <f t="shared" si="3"/>
        <v>0</v>
      </c>
      <c r="AC28" s="371"/>
      <c r="AD28" s="373">
        <v>0</v>
      </c>
      <c r="AE28" s="123"/>
      <c r="AF28" s="115">
        <f t="shared" si="6"/>
        <v>0</v>
      </c>
      <c r="AG28" s="123"/>
      <c r="AH28" s="115">
        <v>0</v>
      </c>
      <c r="AI28" s="123"/>
      <c r="AJ28" s="115">
        <v>0</v>
      </c>
      <c r="AK28" s="363"/>
      <c r="AL28" s="374">
        <f>その他の係数!F17</f>
        <v>0.2848360655737705</v>
      </c>
      <c r="AM28" s="363"/>
      <c r="AN28" s="373">
        <f t="shared" si="4"/>
        <v>0</v>
      </c>
      <c r="AO28" s="375"/>
      <c r="AP28" s="375"/>
      <c r="AQ28" s="363"/>
      <c r="AR28" s="375"/>
      <c r="AS28" s="363"/>
      <c r="AT28" s="376">
        <f>その他の係数!H17</f>
        <v>1.4182608833379851E-2</v>
      </c>
      <c r="AU28" s="363"/>
      <c r="AV28" s="115">
        <f t="shared" si="7"/>
        <v>0</v>
      </c>
      <c r="AW28" s="123"/>
      <c r="AX28" s="115">
        <f t="shared" si="5"/>
        <v>0</v>
      </c>
      <c r="AY28" s="123"/>
      <c r="AZ28" s="377">
        <v>0</v>
      </c>
      <c r="BA28" s="123"/>
      <c r="BB28" s="377">
        <f t="shared" si="8"/>
        <v>0</v>
      </c>
      <c r="BC28" s="363"/>
      <c r="BD28" s="377">
        <f>AB28*その他の係数!D17</f>
        <v>0</v>
      </c>
      <c r="BE28" s="377">
        <f>AH28*その他の係数!D17</f>
        <v>0</v>
      </c>
      <c r="BF28" s="377">
        <f>AZ28*その他の係数!D17</f>
        <v>0</v>
      </c>
      <c r="BG28" s="123"/>
      <c r="BH28" s="377">
        <f>AB28*その他の係数!F17</f>
        <v>0</v>
      </c>
      <c r="BI28" s="377">
        <f>AH28*その他の係数!F17</f>
        <v>0</v>
      </c>
      <c r="BJ28" s="377">
        <f>AZ28*その他の係数!F17</f>
        <v>0</v>
      </c>
      <c r="BK28" s="123"/>
      <c r="BL28" s="377">
        <f>AB28*その他の係数!L17</f>
        <v>0</v>
      </c>
      <c r="BM28" s="377">
        <f>AH28*その他の係数!L17</f>
        <v>0</v>
      </c>
      <c r="BN28" s="377">
        <f>AZ28*その他の係数!L17</f>
        <v>0</v>
      </c>
      <c r="BO28" s="123"/>
      <c r="BP28" s="377">
        <f>AB28*その他の係数!N17</f>
        <v>0</v>
      </c>
      <c r="BQ28" s="377">
        <f>AH28*その他の係数!N17</f>
        <v>0</v>
      </c>
      <c r="BR28" s="377">
        <f>AZ28*その他の係数!N17</f>
        <v>0</v>
      </c>
      <c r="BS28" s="363"/>
      <c r="BT28" s="382" t="s">
        <v>329</v>
      </c>
      <c r="BU28" s="14"/>
      <c r="BV28" s="14"/>
      <c r="BW28" s="14"/>
      <c r="BX28" s="14"/>
      <c r="BY28" s="14"/>
    </row>
    <row r="29" spans="1:80" s="5" customFormat="1" ht="18" customHeight="1" thickBot="1">
      <c r="A29" s="299" t="s">
        <v>1097</v>
      </c>
      <c r="B29" s="118" t="s">
        <v>939</v>
      </c>
      <c r="C29" s="161"/>
      <c r="E29" s="115">
        <f t="shared" si="9"/>
        <v>0</v>
      </c>
      <c r="F29" s="123"/>
      <c r="G29" s="161"/>
      <c r="H29" s="123"/>
      <c r="I29" s="379">
        <f>その他の係数!J18</f>
        <v>0.1568538470546903</v>
      </c>
      <c r="J29" s="369"/>
      <c r="K29" s="155"/>
      <c r="L29"/>
      <c r="M29" s="604" t="s">
        <v>1265</v>
      </c>
      <c r="N29" s="605"/>
      <c r="O29" s="556">
        <f>消費転換率用!AE10</f>
        <v>0.56402391875869895</v>
      </c>
      <c r="P29" s="123"/>
      <c r="Q29" s="380">
        <v>0.14444444444444443</v>
      </c>
      <c r="R29" s="115">
        <f t="shared" si="0"/>
        <v>0</v>
      </c>
      <c r="S29" s="380">
        <v>7.0941977918722102E-2</v>
      </c>
      <c r="T29" s="115">
        <f t="shared" si="1"/>
        <v>0</v>
      </c>
      <c r="U29" s="123"/>
      <c r="V29" s="123"/>
      <c r="W29" s="115">
        <f t="shared" si="2"/>
        <v>0</v>
      </c>
      <c r="X29" s="371"/>
      <c r="Y29" s="379">
        <f t="shared" si="10"/>
        <v>0.1568538470546903</v>
      </c>
      <c r="Z29" s="372"/>
      <c r="AA29" s="371"/>
      <c r="AB29" s="115">
        <f t="shared" si="3"/>
        <v>0</v>
      </c>
      <c r="AC29" s="371"/>
      <c r="AD29" s="373">
        <v>0</v>
      </c>
      <c r="AE29" s="123"/>
      <c r="AF29" s="115">
        <f t="shared" si="6"/>
        <v>0</v>
      </c>
      <c r="AG29" s="123"/>
      <c r="AH29" s="115">
        <v>0</v>
      </c>
      <c r="AI29" s="123"/>
      <c r="AJ29" s="115">
        <v>0</v>
      </c>
      <c r="AK29" s="363"/>
      <c r="AL29" s="374">
        <f>その他の係数!F18</f>
        <v>0.16217941896349899</v>
      </c>
      <c r="AM29" s="363"/>
      <c r="AN29" s="373">
        <f t="shared" si="4"/>
        <v>0</v>
      </c>
      <c r="AO29" s="375"/>
      <c r="AP29" s="375"/>
      <c r="AQ29" s="363"/>
      <c r="AR29" s="375"/>
      <c r="AS29" s="363"/>
      <c r="AT29" s="376">
        <f>その他の係数!H18</f>
        <v>1.7655472977010884E-4</v>
      </c>
      <c r="AU29" s="363"/>
      <c r="AV29" s="115">
        <f t="shared" si="7"/>
        <v>0</v>
      </c>
      <c r="AW29" s="123"/>
      <c r="AX29" s="115">
        <f t="shared" si="5"/>
        <v>0</v>
      </c>
      <c r="AY29" s="123"/>
      <c r="AZ29" s="377">
        <v>0</v>
      </c>
      <c r="BA29" s="123"/>
      <c r="BB29" s="377">
        <f t="shared" si="8"/>
        <v>0</v>
      </c>
      <c r="BC29" s="363"/>
      <c r="BD29" s="377">
        <f>AB29*その他の係数!D18</f>
        <v>0</v>
      </c>
      <c r="BE29" s="377">
        <f>AH29*その他の係数!D18</f>
        <v>0</v>
      </c>
      <c r="BF29" s="377">
        <f>AZ29*その他の係数!D18</f>
        <v>0</v>
      </c>
      <c r="BG29" s="123"/>
      <c r="BH29" s="377">
        <f>AB29*その他の係数!F18</f>
        <v>0</v>
      </c>
      <c r="BI29" s="377">
        <f>AH29*その他の係数!F18</f>
        <v>0</v>
      </c>
      <c r="BJ29" s="377">
        <f>AZ29*その他の係数!F18</f>
        <v>0</v>
      </c>
      <c r="BK29" s="123"/>
      <c r="BL29" s="377">
        <f>AB29*その他の係数!L18</f>
        <v>0</v>
      </c>
      <c r="BM29" s="377">
        <f>AH29*その他の係数!L18</f>
        <v>0</v>
      </c>
      <c r="BN29" s="377">
        <f>AZ29*その他の係数!L18</f>
        <v>0</v>
      </c>
      <c r="BO29" s="123"/>
      <c r="BP29" s="377">
        <f>AB29*その他の係数!N18</f>
        <v>0</v>
      </c>
      <c r="BQ29" s="377">
        <f>AH29*その他の係数!N18</f>
        <v>0</v>
      </c>
      <c r="BR29" s="377">
        <f>AZ29*その他の係数!N18</f>
        <v>0</v>
      </c>
      <c r="BS29" s="363"/>
      <c r="BT29" s="14" t="s">
        <v>343</v>
      </c>
      <c r="BU29" s="14"/>
      <c r="BV29" s="14"/>
      <c r="BW29" s="14"/>
      <c r="BX29" s="14"/>
      <c r="BY29" s="14"/>
    </row>
    <row r="30" spans="1:80" s="5" customFormat="1" ht="18" customHeight="1" thickBot="1">
      <c r="A30" s="299" t="s">
        <v>1098</v>
      </c>
      <c r="B30" s="118" t="s">
        <v>940</v>
      </c>
      <c r="C30" s="161"/>
      <c r="E30" s="115">
        <f t="shared" si="9"/>
        <v>0</v>
      </c>
      <c r="F30" s="123"/>
      <c r="G30" s="161"/>
      <c r="H30" s="123"/>
      <c r="I30" s="379">
        <f>その他の係数!J19</f>
        <v>0.14642092044027477</v>
      </c>
      <c r="J30" s="369"/>
      <c r="K30" s="155"/>
      <c r="L30"/>
      <c r="M30" s="602" t="s">
        <v>1266</v>
      </c>
      <c r="N30" s="606"/>
      <c r="O30" s="534">
        <v>0.5</v>
      </c>
      <c r="P30" s="383"/>
      <c r="Q30" s="380">
        <v>0.41514277992973614</v>
      </c>
      <c r="R30" s="115">
        <f t="shared" si="0"/>
        <v>0</v>
      </c>
      <c r="S30" s="380">
        <v>2.9118998288442489E-2</v>
      </c>
      <c r="T30" s="115">
        <f t="shared" si="1"/>
        <v>0</v>
      </c>
      <c r="U30" s="123"/>
      <c r="V30" s="123"/>
      <c r="W30" s="115">
        <f t="shared" si="2"/>
        <v>0</v>
      </c>
      <c r="X30" s="371"/>
      <c r="Y30" s="379">
        <f t="shared" si="10"/>
        <v>0.14642092044027477</v>
      </c>
      <c r="Z30" s="372"/>
      <c r="AA30" s="371"/>
      <c r="AB30" s="115">
        <f t="shared" si="3"/>
        <v>0</v>
      </c>
      <c r="AC30" s="371"/>
      <c r="AD30" s="373">
        <v>0</v>
      </c>
      <c r="AE30" s="123"/>
      <c r="AF30" s="115">
        <f t="shared" si="6"/>
        <v>0</v>
      </c>
      <c r="AG30" s="123"/>
      <c r="AH30" s="115">
        <v>0</v>
      </c>
      <c r="AI30" s="123"/>
      <c r="AJ30" s="115">
        <v>0</v>
      </c>
      <c r="AK30" s="363"/>
      <c r="AL30" s="374">
        <f>その他の係数!F19</f>
        <v>0.23631405169740419</v>
      </c>
      <c r="AM30" s="363"/>
      <c r="AN30" s="373">
        <f t="shared" si="4"/>
        <v>0</v>
      </c>
      <c r="AO30" s="375"/>
      <c r="AP30" s="375"/>
      <c r="AQ30" s="363"/>
      <c r="AR30" s="375"/>
      <c r="AS30" s="363"/>
      <c r="AT30" s="376">
        <f>その他の係数!H19</f>
        <v>4.9193085656262521E-4</v>
      </c>
      <c r="AU30" s="363"/>
      <c r="AV30" s="115">
        <f t="shared" si="7"/>
        <v>0</v>
      </c>
      <c r="AW30" s="123"/>
      <c r="AX30" s="115">
        <f t="shared" si="5"/>
        <v>0</v>
      </c>
      <c r="AY30" s="123"/>
      <c r="AZ30" s="377">
        <v>0</v>
      </c>
      <c r="BA30" s="123"/>
      <c r="BB30" s="377">
        <f t="shared" si="8"/>
        <v>0</v>
      </c>
      <c r="BC30" s="363"/>
      <c r="BD30" s="377">
        <f>AB30*その他の係数!D19</f>
        <v>0</v>
      </c>
      <c r="BE30" s="377">
        <f>AH30*その他の係数!D19</f>
        <v>0</v>
      </c>
      <c r="BF30" s="377">
        <f>AZ30*その他の係数!D19</f>
        <v>0</v>
      </c>
      <c r="BG30" s="123"/>
      <c r="BH30" s="377">
        <f>AB30*その他の係数!F19</f>
        <v>0</v>
      </c>
      <c r="BI30" s="377">
        <f>AH30*その他の係数!F19</f>
        <v>0</v>
      </c>
      <c r="BJ30" s="377">
        <f>AZ30*その他の係数!F19</f>
        <v>0</v>
      </c>
      <c r="BK30" s="123"/>
      <c r="BL30" s="377">
        <f>AB30*その他の係数!L19</f>
        <v>0</v>
      </c>
      <c r="BM30" s="377">
        <f>AH30*その他の係数!L19</f>
        <v>0</v>
      </c>
      <c r="BN30" s="377">
        <f>AZ30*その他の係数!L19</f>
        <v>0</v>
      </c>
      <c r="BO30" s="123"/>
      <c r="BP30" s="377">
        <f>AB30*その他の係数!N19</f>
        <v>0</v>
      </c>
      <c r="BQ30" s="377">
        <f>AH30*その他の係数!N19</f>
        <v>0</v>
      </c>
      <c r="BR30" s="377">
        <f>AZ30*その他の係数!N19</f>
        <v>0</v>
      </c>
      <c r="BS30" s="363"/>
      <c r="BT30" s="14" t="s">
        <v>330</v>
      </c>
      <c r="BU30" s="14"/>
      <c r="BV30" s="14"/>
      <c r="BW30" s="14"/>
      <c r="BX30" s="14"/>
      <c r="BY30" s="14"/>
    </row>
    <row r="31" spans="1:80" s="5" customFormat="1" ht="18" customHeight="1">
      <c r="A31" s="299" t="s">
        <v>1099</v>
      </c>
      <c r="B31" s="118" t="s">
        <v>1034</v>
      </c>
      <c r="C31" s="161"/>
      <c r="E31" s="115">
        <f t="shared" si="9"/>
        <v>0</v>
      </c>
      <c r="F31" s="123"/>
      <c r="G31" s="161"/>
      <c r="H31" s="123"/>
      <c r="I31" s="379">
        <f>その他の係数!J20</f>
        <v>0.42738898877166798</v>
      </c>
      <c r="J31" s="369"/>
      <c r="K31" s="155"/>
      <c r="L31"/>
      <c r="M31" s="17"/>
      <c r="N31" s="557"/>
      <c r="O31" s="383"/>
      <c r="P31" s="383"/>
      <c r="Q31" s="380">
        <v>0.18517792198530986</v>
      </c>
      <c r="R31" s="115">
        <f t="shared" si="0"/>
        <v>0</v>
      </c>
      <c r="S31" s="380">
        <v>8.1384154603151973E-2</v>
      </c>
      <c r="T31" s="115">
        <f t="shared" si="1"/>
        <v>0</v>
      </c>
      <c r="U31" s="123"/>
      <c r="V31" s="123"/>
      <c r="W31" s="115">
        <f t="shared" si="2"/>
        <v>0</v>
      </c>
      <c r="X31" s="371"/>
      <c r="Y31" s="379">
        <f t="shared" si="10"/>
        <v>0.42738898877166798</v>
      </c>
      <c r="Z31" s="372"/>
      <c r="AA31" s="371"/>
      <c r="AB31" s="115">
        <f t="shared" si="3"/>
        <v>0</v>
      </c>
      <c r="AC31" s="371"/>
      <c r="AD31" s="373">
        <v>0</v>
      </c>
      <c r="AE31" s="123"/>
      <c r="AF31" s="115">
        <f t="shared" si="6"/>
        <v>0</v>
      </c>
      <c r="AG31" s="123"/>
      <c r="AH31" s="115">
        <v>0</v>
      </c>
      <c r="AI31" s="123"/>
      <c r="AJ31" s="115">
        <v>0</v>
      </c>
      <c r="AK31" s="363"/>
      <c r="AL31" s="374">
        <f>その他の係数!F20</f>
        <v>9.3193742951012598E-2</v>
      </c>
      <c r="AM31" s="363"/>
      <c r="AN31" s="373">
        <f t="shared" si="4"/>
        <v>0</v>
      </c>
      <c r="AO31" s="375"/>
      <c r="AP31" s="375"/>
      <c r="AQ31" s="363"/>
      <c r="AR31" s="375"/>
      <c r="AS31" s="363"/>
      <c r="AT31" s="376">
        <f>その他の係数!H20</f>
        <v>0</v>
      </c>
      <c r="AU31" s="363"/>
      <c r="AV31" s="115">
        <f t="shared" si="7"/>
        <v>0</v>
      </c>
      <c r="AW31" s="123"/>
      <c r="AX31" s="115">
        <f t="shared" si="5"/>
        <v>0</v>
      </c>
      <c r="AY31" s="123"/>
      <c r="AZ31" s="377">
        <v>0</v>
      </c>
      <c r="BA31" s="123"/>
      <c r="BB31" s="377">
        <f t="shared" si="8"/>
        <v>0</v>
      </c>
      <c r="BC31" s="363"/>
      <c r="BD31" s="377">
        <f>AB31*その他の係数!D20</f>
        <v>0</v>
      </c>
      <c r="BE31" s="377">
        <f>AH31*その他の係数!D20</f>
        <v>0</v>
      </c>
      <c r="BF31" s="377">
        <f>AZ31*その他の係数!D20</f>
        <v>0</v>
      </c>
      <c r="BG31" s="123"/>
      <c r="BH31" s="377">
        <f>AB31*その他の係数!F20</f>
        <v>0</v>
      </c>
      <c r="BI31" s="377">
        <f>AH31*その他の係数!F20</f>
        <v>0</v>
      </c>
      <c r="BJ31" s="377">
        <f>AZ31*その他の係数!F20</f>
        <v>0</v>
      </c>
      <c r="BK31" s="123"/>
      <c r="BL31" s="377">
        <f>AB31*その他の係数!L20</f>
        <v>0</v>
      </c>
      <c r="BM31" s="377">
        <f>AH31*その他の係数!L20</f>
        <v>0</v>
      </c>
      <c r="BN31" s="377">
        <f>AZ31*その他の係数!L20</f>
        <v>0</v>
      </c>
      <c r="BO31" s="123"/>
      <c r="BP31" s="377">
        <f>AB31*その他の係数!N20</f>
        <v>0</v>
      </c>
      <c r="BQ31" s="377">
        <f>AH31*その他の係数!N20</f>
        <v>0</v>
      </c>
      <c r="BR31" s="377">
        <f>AZ31*その他の係数!N20</f>
        <v>0</v>
      </c>
      <c r="BS31" s="363"/>
      <c r="BT31" s="382"/>
      <c r="BU31" s="14"/>
      <c r="BV31" s="14"/>
      <c r="BW31" s="14"/>
      <c r="BX31" s="14"/>
      <c r="BY31" s="14"/>
    </row>
    <row r="32" spans="1:80" s="5" customFormat="1" ht="18" customHeight="1">
      <c r="A32" s="299" t="s">
        <v>1100</v>
      </c>
      <c r="B32" s="118" t="s">
        <v>942</v>
      </c>
      <c r="C32" s="161"/>
      <c r="E32" s="115">
        <f t="shared" si="9"/>
        <v>0</v>
      </c>
      <c r="F32" s="123"/>
      <c r="G32" s="161"/>
      <c r="H32" s="123"/>
      <c r="I32" s="379">
        <f>その他の係数!J21</f>
        <v>0.15855619018799405</v>
      </c>
      <c r="J32" s="369"/>
      <c r="K32" s="155"/>
      <c r="L32"/>
      <c r="P32" s="383"/>
      <c r="Q32" s="380">
        <v>0.18054454660748259</v>
      </c>
      <c r="R32" s="115">
        <f t="shared" si="0"/>
        <v>0</v>
      </c>
      <c r="S32" s="380">
        <v>8.7666455294863666E-2</v>
      </c>
      <c r="T32" s="115">
        <f t="shared" si="1"/>
        <v>0</v>
      </c>
      <c r="U32" s="123"/>
      <c r="V32" s="123"/>
      <c r="W32" s="115">
        <f t="shared" si="2"/>
        <v>0</v>
      </c>
      <c r="X32" s="371"/>
      <c r="Y32" s="379">
        <f t="shared" si="10"/>
        <v>0.15855619018799405</v>
      </c>
      <c r="Z32" s="372"/>
      <c r="AA32" s="371"/>
      <c r="AB32" s="115">
        <f t="shared" si="3"/>
        <v>0</v>
      </c>
      <c r="AC32" s="371"/>
      <c r="AD32" s="373">
        <v>0</v>
      </c>
      <c r="AE32" s="123"/>
      <c r="AF32" s="115">
        <f t="shared" si="6"/>
        <v>0</v>
      </c>
      <c r="AG32" s="123"/>
      <c r="AH32" s="115">
        <v>0</v>
      </c>
      <c r="AI32" s="123"/>
      <c r="AJ32" s="115">
        <v>0</v>
      </c>
      <c r="AK32" s="363"/>
      <c r="AL32" s="374">
        <f>その他の係数!F21</f>
        <v>0.22508767252517381</v>
      </c>
      <c r="AM32" s="363"/>
      <c r="AN32" s="373">
        <f t="shared" si="4"/>
        <v>0</v>
      </c>
      <c r="AO32" s="375"/>
      <c r="AP32" s="375"/>
      <c r="AQ32" s="363"/>
      <c r="AR32" s="375"/>
      <c r="AS32" s="363"/>
      <c r="AT32" s="376">
        <f>その他の係数!H21</f>
        <v>1.1339964550631943E-3</v>
      </c>
      <c r="AU32" s="363"/>
      <c r="AV32" s="115">
        <f t="shared" si="7"/>
        <v>0</v>
      </c>
      <c r="AW32" s="123"/>
      <c r="AX32" s="115">
        <f t="shared" si="5"/>
        <v>0</v>
      </c>
      <c r="AY32" s="123"/>
      <c r="AZ32" s="377">
        <v>0</v>
      </c>
      <c r="BA32" s="123"/>
      <c r="BB32" s="377">
        <f t="shared" si="8"/>
        <v>0</v>
      </c>
      <c r="BC32" s="363"/>
      <c r="BD32" s="377">
        <f>AB32*その他の係数!D21</f>
        <v>0</v>
      </c>
      <c r="BE32" s="377">
        <f>AH32*その他の係数!D21</f>
        <v>0</v>
      </c>
      <c r="BF32" s="377">
        <f>AZ32*その他の係数!D21</f>
        <v>0</v>
      </c>
      <c r="BG32" s="123"/>
      <c r="BH32" s="377">
        <f>AB32*その他の係数!F21</f>
        <v>0</v>
      </c>
      <c r="BI32" s="377">
        <f>AH32*その他の係数!F21</f>
        <v>0</v>
      </c>
      <c r="BJ32" s="377">
        <f>AZ32*その他の係数!F21</f>
        <v>0</v>
      </c>
      <c r="BK32" s="123"/>
      <c r="BL32" s="377">
        <f>AB32*その他の係数!L21</f>
        <v>0</v>
      </c>
      <c r="BM32" s="377">
        <f>AH32*その他の係数!L21</f>
        <v>0</v>
      </c>
      <c r="BN32" s="377">
        <f>AZ32*その他の係数!L21</f>
        <v>0</v>
      </c>
      <c r="BO32" s="123"/>
      <c r="BP32" s="377">
        <f>AB32*その他の係数!N21</f>
        <v>0</v>
      </c>
      <c r="BQ32" s="377">
        <f>AH32*その他の係数!N21</f>
        <v>0</v>
      </c>
      <c r="BR32" s="377">
        <f>AZ32*その他の係数!N21</f>
        <v>0</v>
      </c>
      <c r="BS32" s="363"/>
      <c r="BT32" s="382" t="s">
        <v>901</v>
      </c>
      <c r="BU32" s="14"/>
      <c r="BV32" s="14"/>
      <c r="BW32" s="14"/>
      <c r="BX32" s="14"/>
      <c r="BY32" s="14"/>
    </row>
    <row r="33" spans="1:77" s="5" customFormat="1" ht="18" customHeight="1">
      <c r="A33" s="299" t="s">
        <v>1101</v>
      </c>
      <c r="B33" s="118" t="s">
        <v>943</v>
      </c>
      <c r="C33" s="161"/>
      <c r="E33" s="115">
        <f t="shared" si="9"/>
        <v>0</v>
      </c>
      <c r="F33" s="123"/>
      <c r="G33" s="161"/>
      <c r="H33" s="123"/>
      <c r="I33" s="379">
        <f>その他の係数!J22</f>
        <v>1.9646365422396617E-3</v>
      </c>
      <c r="J33" s="369"/>
      <c r="K33" s="155"/>
      <c r="L33"/>
      <c r="M33" s="123"/>
      <c r="N33" s="123"/>
      <c r="O33" s="123"/>
      <c r="P33" s="123"/>
      <c r="Q33" s="380">
        <v>5.7283738878765138E-2</v>
      </c>
      <c r="R33" s="115">
        <f t="shared" si="0"/>
        <v>0</v>
      </c>
      <c r="S33" s="380">
        <v>4.815092721620752E-2</v>
      </c>
      <c r="T33" s="115">
        <f t="shared" si="1"/>
        <v>0</v>
      </c>
      <c r="U33" s="123"/>
      <c r="V33" s="123"/>
      <c r="W33" s="115">
        <f t="shared" si="2"/>
        <v>0</v>
      </c>
      <c r="X33" s="371"/>
      <c r="Y33" s="379">
        <f t="shared" si="10"/>
        <v>1.9646365422396617E-3</v>
      </c>
      <c r="Z33" s="372"/>
      <c r="AA33" s="371"/>
      <c r="AB33" s="115">
        <f t="shared" si="3"/>
        <v>0</v>
      </c>
      <c r="AC33" s="371"/>
      <c r="AD33" s="373">
        <v>0</v>
      </c>
      <c r="AE33" s="123"/>
      <c r="AF33" s="115">
        <f t="shared" si="6"/>
        <v>0</v>
      </c>
      <c r="AG33" s="123"/>
      <c r="AH33" s="115">
        <v>0</v>
      </c>
      <c r="AI33" s="123"/>
      <c r="AJ33" s="115">
        <v>0</v>
      </c>
      <c r="AK33" s="363"/>
      <c r="AL33" s="374">
        <f>その他の係数!F22</f>
        <v>0.28824278126895064</v>
      </c>
      <c r="AM33" s="363"/>
      <c r="AN33" s="373">
        <f t="shared" si="4"/>
        <v>0</v>
      </c>
      <c r="AO33" s="375"/>
      <c r="AP33" s="375"/>
      <c r="AQ33" s="363"/>
      <c r="AR33" s="375"/>
      <c r="AS33" s="363"/>
      <c r="AT33" s="376">
        <f>その他の係数!H22</f>
        <v>1.1938906340277997E-4</v>
      </c>
      <c r="AU33" s="363"/>
      <c r="AV33" s="115">
        <f t="shared" si="7"/>
        <v>0</v>
      </c>
      <c r="AW33" s="123"/>
      <c r="AX33" s="115">
        <f t="shared" si="5"/>
        <v>0</v>
      </c>
      <c r="AY33" s="123"/>
      <c r="AZ33" s="377">
        <v>0</v>
      </c>
      <c r="BA33" s="123"/>
      <c r="BB33" s="377">
        <f t="shared" si="8"/>
        <v>0</v>
      </c>
      <c r="BC33" s="363"/>
      <c r="BD33" s="377">
        <f>AB33*その他の係数!D22</f>
        <v>0</v>
      </c>
      <c r="BE33" s="377">
        <f>AH33*その他の係数!D22</f>
        <v>0</v>
      </c>
      <c r="BF33" s="377">
        <f>AZ33*その他の係数!D22</f>
        <v>0</v>
      </c>
      <c r="BG33" s="123"/>
      <c r="BH33" s="377">
        <f>AB33*その他の係数!F22</f>
        <v>0</v>
      </c>
      <c r="BI33" s="377">
        <f>AH33*その他の係数!F22</f>
        <v>0</v>
      </c>
      <c r="BJ33" s="377">
        <f>AZ33*その他の係数!F22</f>
        <v>0</v>
      </c>
      <c r="BK33" s="123"/>
      <c r="BL33" s="377">
        <f>AB33*その他の係数!L22</f>
        <v>0</v>
      </c>
      <c r="BM33" s="377">
        <f>AH33*その他の係数!L22</f>
        <v>0</v>
      </c>
      <c r="BN33" s="377">
        <f>AZ33*その他の係数!L22</f>
        <v>0</v>
      </c>
      <c r="BO33" s="123"/>
      <c r="BP33" s="377">
        <f>AB33*その他の係数!N22</f>
        <v>0</v>
      </c>
      <c r="BQ33" s="377">
        <f>AH33*その他の係数!N22</f>
        <v>0</v>
      </c>
      <c r="BR33" s="377">
        <f>AZ33*その他の係数!N22</f>
        <v>0</v>
      </c>
      <c r="BS33" s="363"/>
      <c r="BT33" s="382" t="s">
        <v>323</v>
      </c>
      <c r="BU33" s="14"/>
      <c r="BV33" s="14"/>
      <c r="BW33" s="14"/>
      <c r="BX33" s="14"/>
      <c r="BY33" s="14"/>
    </row>
    <row r="34" spans="1:77" s="5" customFormat="1" ht="18" customHeight="1">
      <c r="A34" s="299" t="s">
        <v>1102</v>
      </c>
      <c r="B34" s="118" t="s">
        <v>944</v>
      </c>
      <c r="C34" s="161"/>
      <c r="E34" s="115">
        <f t="shared" si="9"/>
        <v>0</v>
      </c>
      <c r="F34" s="123"/>
      <c r="G34" s="161"/>
      <c r="H34" s="123"/>
      <c r="I34" s="379">
        <f>その他の係数!J23</f>
        <v>6.2568485645408733E-2</v>
      </c>
      <c r="J34" s="369"/>
      <c r="K34" s="155"/>
      <c r="L34"/>
      <c r="N34" s="123"/>
      <c r="O34" s="123"/>
      <c r="P34" s="123"/>
      <c r="Q34" s="380">
        <v>0.21432496794284669</v>
      </c>
      <c r="R34" s="115">
        <f t="shared" si="0"/>
        <v>0</v>
      </c>
      <c r="S34" s="380">
        <v>4.6895035720827996E-2</v>
      </c>
      <c r="T34" s="115">
        <f t="shared" si="1"/>
        <v>0</v>
      </c>
      <c r="U34" s="123"/>
      <c r="V34" s="123"/>
      <c r="W34" s="115">
        <f t="shared" si="2"/>
        <v>0</v>
      </c>
      <c r="X34" s="371"/>
      <c r="Y34" s="379">
        <f t="shared" si="10"/>
        <v>6.2568485645408733E-2</v>
      </c>
      <c r="Z34" s="372"/>
      <c r="AA34" s="371"/>
      <c r="AB34" s="115">
        <f t="shared" si="3"/>
        <v>0</v>
      </c>
      <c r="AC34" s="371"/>
      <c r="AD34" s="373">
        <v>0</v>
      </c>
      <c r="AE34" s="123"/>
      <c r="AF34" s="115">
        <f t="shared" si="6"/>
        <v>0</v>
      </c>
      <c r="AG34" s="123"/>
      <c r="AH34" s="115">
        <v>0</v>
      </c>
      <c r="AI34" s="123"/>
      <c r="AJ34" s="115">
        <v>0</v>
      </c>
      <c r="AK34" s="363"/>
      <c r="AL34" s="374">
        <f>その他の係数!F23</f>
        <v>0.10427263479145472</v>
      </c>
      <c r="AM34" s="363"/>
      <c r="AN34" s="373">
        <f t="shared" si="4"/>
        <v>0</v>
      </c>
      <c r="AO34" s="375"/>
      <c r="AP34" s="375"/>
      <c r="AQ34" s="363"/>
      <c r="AR34" s="375"/>
      <c r="AS34" s="363"/>
      <c r="AT34" s="376">
        <f>その他の係数!H23</f>
        <v>2.1961198953688622E-5</v>
      </c>
      <c r="AU34" s="363"/>
      <c r="AV34" s="115">
        <f t="shared" si="7"/>
        <v>0</v>
      </c>
      <c r="AW34" s="123"/>
      <c r="AX34" s="115">
        <f t="shared" si="5"/>
        <v>0</v>
      </c>
      <c r="AY34" s="123"/>
      <c r="AZ34" s="377">
        <v>0</v>
      </c>
      <c r="BA34" s="123"/>
      <c r="BB34" s="377">
        <f t="shared" si="8"/>
        <v>0</v>
      </c>
      <c r="BC34" s="363"/>
      <c r="BD34" s="377">
        <f>AB34*その他の係数!D23</f>
        <v>0</v>
      </c>
      <c r="BE34" s="377">
        <f>AH34*その他の係数!D23</f>
        <v>0</v>
      </c>
      <c r="BF34" s="377">
        <f>AZ34*その他の係数!D23</f>
        <v>0</v>
      </c>
      <c r="BG34" s="123"/>
      <c r="BH34" s="377">
        <f>AB34*その他の係数!F23</f>
        <v>0</v>
      </c>
      <c r="BI34" s="377">
        <f>AH34*その他の係数!F23</f>
        <v>0</v>
      </c>
      <c r="BJ34" s="377">
        <f>AZ34*その他の係数!F23</f>
        <v>0</v>
      </c>
      <c r="BK34" s="123"/>
      <c r="BL34" s="377">
        <f>AB34*その他の係数!L23</f>
        <v>0</v>
      </c>
      <c r="BM34" s="377">
        <f>AH34*その他の係数!L23</f>
        <v>0</v>
      </c>
      <c r="BN34" s="377">
        <f>AZ34*その他の係数!L23</f>
        <v>0</v>
      </c>
      <c r="BO34" s="123"/>
      <c r="BP34" s="377">
        <f>AB34*その他の係数!N23</f>
        <v>0</v>
      </c>
      <c r="BQ34" s="377">
        <f>AH34*その他の係数!N23</f>
        <v>0</v>
      </c>
      <c r="BR34" s="377">
        <f>AZ34*その他の係数!N23</f>
        <v>0</v>
      </c>
      <c r="BS34" s="363"/>
      <c r="BT34" s="382"/>
      <c r="BU34" s="14"/>
      <c r="BV34" s="14"/>
      <c r="BW34" s="14"/>
      <c r="BX34" s="14"/>
      <c r="BY34" s="14"/>
    </row>
    <row r="35" spans="1:77" s="5" customFormat="1" ht="18" customHeight="1" thickBot="1">
      <c r="A35" s="299" t="s">
        <v>1103</v>
      </c>
      <c r="B35" s="118" t="s">
        <v>945</v>
      </c>
      <c r="C35" s="161"/>
      <c r="E35" s="115">
        <f t="shared" si="9"/>
        <v>0</v>
      </c>
      <c r="F35" s="123"/>
      <c r="G35" s="161"/>
      <c r="H35" s="123"/>
      <c r="I35" s="379">
        <f>その他の係数!J24</f>
        <v>0.41554834327119028</v>
      </c>
      <c r="J35" s="369"/>
      <c r="K35" s="155"/>
      <c r="L35"/>
      <c r="M35" s="123" t="s">
        <v>599</v>
      </c>
      <c r="N35" s="123"/>
      <c r="O35" s="558"/>
      <c r="P35" s="123"/>
      <c r="Q35" s="380">
        <v>0.13085169743895175</v>
      </c>
      <c r="R35" s="115">
        <f t="shared" si="0"/>
        <v>0</v>
      </c>
      <c r="S35" s="380">
        <v>4.7260273972602733E-2</v>
      </c>
      <c r="T35" s="115">
        <f t="shared" si="1"/>
        <v>0</v>
      </c>
      <c r="U35" s="123"/>
      <c r="V35" s="123"/>
      <c r="W35" s="115">
        <f t="shared" si="2"/>
        <v>0</v>
      </c>
      <c r="X35" s="371"/>
      <c r="Y35" s="379">
        <f t="shared" si="10"/>
        <v>0.41554834327119028</v>
      </c>
      <c r="Z35" s="372"/>
      <c r="AA35" s="371"/>
      <c r="AB35" s="115">
        <f t="shared" si="3"/>
        <v>0</v>
      </c>
      <c r="AC35" s="371"/>
      <c r="AD35" s="373">
        <v>0</v>
      </c>
      <c r="AE35" s="123"/>
      <c r="AF35" s="115">
        <f t="shared" si="6"/>
        <v>0</v>
      </c>
      <c r="AG35" s="123"/>
      <c r="AH35" s="115">
        <v>0</v>
      </c>
      <c r="AI35" s="123"/>
      <c r="AJ35" s="115">
        <v>0</v>
      </c>
      <c r="AK35" s="363"/>
      <c r="AL35" s="374">
        <f>その他の係数!F24</f>
        <v>0.1141702553217544</v>
      </c>
      <c r="AM35" s="363"/>
      <c r="AN35" s="373">
        <f t="shared" si="4"/>
        <v>0</v>
      </c>
      <c r="AO35" s="375"/>
      <c r="AP35" s="375"/>
      <c r="AQ35" s="363"/>
      <c r="AR35" s="375"/>
      <c r="AS35" s="363"/>
      <c r="AT35" s="376">
        <f>その他の係数!H24</f>
        <v>3.7067841870316856E-5</v>
      </c>
      <c r="AU35" s="363"/>
      <c r="AV35" s="115">
        <f t="shared" si="7"/>
        <v>0</v>
      </c>
      <c r="AW35" s="123"/>
      <c r="AX35" s="115">
        <f t="shared" si="5"/>
        <v>0</v>
      </c>
      <c r="AY35" s="123"/>
      <c r="AZ35" s="377">
        <v>0</v>
      </c>
      <c r="BA35" s="123"/>
      <c r="BB35" s="377">
        <f t="shared" si="8"/>
        <v>0</v>
      </c>
      <c r="BC35" s="363"/>
      <c r="BD35" s="377">
        <f>AB35*その他の係数!D24</f>
        <v>0</v>
      </c>
      <c r="BE35" s="377">
        <f>AH35*その他の係数!D24</f>
        <v>0</v>
      </c>
      <c r="BF35" s="377">
        <f>AZ35*その他の係数!D24</f>
        <v>0</v>
      </c>
      <c r="BG35" s="123"/>
      <c r="BH35" s="377">
        <f>AB35*その他の係数!F24</f>
        <v>0</v>
      </c>
      <c r="BI35" s="377">
        <f>AH35*その他の係数!F24</f>
        <v>0</v>
      </c>
      <c r="BJ35" s="377">
        <f>AZ35*その他の係数!F24</f>
        <v>0</v>
      </c>
      <c r="BK35" s="123"/>
      <c r="BL35" s="377">
        <f>AB35*その他の係数!L24</f>
        <v>0</v>
      </c>
      <c r="BM35" s="377">
        <f>AH35*その他の係数!L24</f>
        <v>0</v>
      </c>
      <c r="BN35" s="377">
        <f>AZ35*その他の係数!L24</f>
        <v>0</v>
      </c>
      <c r="BO35" s="123"/>
      <c r="BP35" s="377">
        <f>AB35*その他の係数!N24</f>
        <v>0</v>
      </c>
      <c r="BQ35" s="377">
        <f>AH35*その他の係数!N24</f>
        <v>0</v>
      </c>
      <c r="BR35" s="377">
        <f>AZ35*その他の係数!N24</f>
        <v>0</v>
      </c>
      <c r="BS35" s="363"/>
      <c r="BT35" s="14" t="s">
        <v>902</v>
      </c>
      <c r="BU35" s="14"/>
      <c r="BV35" s="14"/>
      <c r="BW35" s="14"/>
      <c r="BX35" s="14"/>
      <c r="BY35" s="14"/>
    </row>
    <row r="36" spans="1:77" s="5" customFormat="1" ht="18" customHeight="1">
      <c r="A36" s="299" t="s">
        <v>1104</v>
      </c>
      <c r="B36" s="118" t="s">
        <v>946</v>
      </c>
      <c r="C36" s="161"/>
      <c r="E36" s="115">
        <f t="shared" si="9"/>
        <v>0</v>
      </c>
      <c r="F36" s="123"/>
      <c r="G36" s="161"/>
      <c r="H36" s="123"/>
      <c r="I36" s="379">
        <f>その他の係数!J25</f>
        <v>0.68266757057432903</v>
      </c>
      <c r="J36" s="369"/>
      <c r="K36" s="155"/>
      <c r="L36"/>
      <c r="M36" s="594" t="s">
        <v>1258</v>
      </c>
      <c r="N36" s="595"/>
      <c r="O36" s="596"/>
      <c r="P36" s="123"/>
      <c r="Q36" s="380">
        <v>2.3540364410160927E-2</v>
      </c>
      <c r="R36" s="115">
        <f t="shared" si="0"/>
        <v>0</v>
      </c>
      <c r="S36" s="380">
        <v>5.1026288956864833E-2</v>
      </c>
      <c r="T36" s="115">
        <f t="shared" si="1"/>
        <v>0</v>
      </c>
      <c r="U36" s="123"/>
      <c r="V36" s="123"/>
      <c r="W36" s="115">
        <f t="shared" si="2"/>
        <v>0</v>
      </c>
      <c r="X36" s="371"/>
      <c r="Y36" s="379">
        <f t="shared" si="10"/>
        <v>0.68266757057432903</v>
      </c>
      <c r="Z36" s="372"/>
      <c r="AA36" s="371"/>
      <c r="AB36" s="115">
        <f t="shared" si="3"/>
        <v>0</v>
      </c>
      <c r="AC36" s="371"/>
      <c r="AD36" s="373">
        <v>0</v>
      </c>
      <c r="AE36" s="123"/>
      <c r="AF36" s="115">
        <f t="shared" si="6"/>
        <v>0</v>
      </c>
      <c r="AG36" s="123"/>
      <c r="AH36" s="115">
        <v>0</v>
      </c>
      <c r="AI36" s="123"/>
      <c r="AJ36" s="115">
        <v>0</v>
      </c>
      <c r="AK36" s="363"/>
      <c r="AL36" s="374">
        <f>その他の係数!F25</f>
        <v>1.9848874101527404E-2</v>
      </c>
      <c r="AM36" s="363"/>
      <c r="AN36" s="373">
        <f t="shared" si="4"/>
        <v>0</v>
      </c>
      <c r="AO36" s="375"/>
      <c r="AP36" s="375"/>
      <c r="AQ36" s="363"/>
      <c r="AR36" s="375"/>
      <c r="AS36" s="363"/>
      <c r="AT36" s="376">
        <f>その他の係数!H25</f>
        <v>0</v>
      </c>
      <c r="AU36" s="363"/>
      <c r="AV36" s="115">
        <f t="shared" si="7"/>
        <v>0</v>
      </c>
      <c r="AW36" s="123"/>
      <c r="AX36" s="115">
        <f t="shared" si="5"/>
        <v>0</v>
      </c>
      <c r="AY36" s="123"/>
      <c r="AZ36" s="377">
        <v>0</v>
      </c>
      <c r="BA36" s="123"/>
      <c r="BB36" s="377">
        <f t="shared" si="8"/>
        <v>0</v>
      </c>
      <c r="BC36" s="363"/>
      <c r="BD36" s="377">
        <f>AB36*その他の係数!D25</f>
        <v>0</v>
      </c>
      <c r="BE36" s="377">
        <f>AH36*その他の係数!D25</f>
        <v>0</v>
      </c>
      <c r="BF36" s="377">
        <f>AZ36*その他の係数!D25</f>
        <v>0</v>
      </c>
      <c r="BG36" s="123"/>
      <c r="BH36" s="377">
        <f>AB36*その他の係数!F25</f>
        <v>0</v>
      </c>
      <c r="BI36" s="377">
        <f>AH36*その他の係数!F25</f>
        <v>0</v>
      </c>
      <c r="BJ36" s="377">
        <f>AZ36*その他の係数!F25</f>
        <v>0</v>
      </c>
      <c r="BK36" s="123"/>
      <c r="BL36" s="377">
        <f>AB36*その他の係数!L25</f>
        <v>0</v>
      </c>
      <c r="BM36" s="377">
        <f>AH36*その他の係数!L25</f>
        <v>0</v>
      </c>
      <c r="BN36" s="377">
        <f>AZ36*その他の係数!L25</f>
        <v>0</v>
      </c>
      <c r="BO36" s="123"/>
      <c r="BP36" s="377">
        <f>AB36*その他の係数!N25</f>
        <v>0</v>
      </c>
      <c r="BQ36" s="377">
        <f>AH36*その他の係数!N25</f>
        <v>0</v>
      </c>
      <c r="BR36" s="377">
        <f>AZ36*その他の係数!N25</f>
        <v>0</v>
      </c>
      <c r="BS36" s="363"/>
      <c r="BT36" s="384"/>
      <c r="BU36" s="14"/>
      <c r="BV36" s="14"/>
      <c r="BW36" s="14"/>
      <c r="BX36" s="14"/>
      <c r="BY36" s="14"/>
    </row>
    <row r="37" spans="1:77" s="5" customFormat="1" ht="18" customHeight="1">
      <c r="A37" s="299" t="s">
        <v>1105</v>
      </c>
      <c r="B37" s="118" t="s">
        <v>1035</v>
      </c>
      <c r="C37" s="161"/>
      <c r="E37" s="115">
        <f t="shared" si="9"/>
        <v>0</v>
      </c>
      <c r="F37" s="123"/>
      <c r="G37" s="161"/>
      <c r="H37" s="123"/>
      <c r="I37" s="379">
        <f>その他の係数!J26</f>
        <v>9.2682418618750262E-4</v>
      </c>
      <c r="J37" s="369"/>
      <c r="K37" s="155"/>
      <c r="L37"/>
      <c r="M37" s="597"/>
      <c r="N37" s="598"/>
      <c r="O37" s="599"/>
      <c r="P37" s="533"/>
      <c r="Q37" s="380">
        <v>8.8871325984166138E-2</v>
      </c>
      <c r="R37" s="115">
        <f t="shared" si="0"/>
        <v>0</v>
      </c>
      <c r="S37" s="380">
        <v>3.5087958357747286E-2</v>
      </c>
      <c r="T37" s="115">
        <f t="shared" si="1"/>
        <v>0</v>
      </c>
      <c r="U37" s="123"/>
      <c r="V37" s="123"/>
      <c r="W37" s="115">
        <f t="shared" si="2"/>
        <v>0</v>
      </c>
      <c r="X37" s="371"/>
      <c r="Y37" s="379">
        <f t="shared" si="10"/>
        <v>9.2682418618750262E-4</v>
      </c>
      <c r="Z37" s="372"/>
      <c r="AA37" s="371"/>
      <c r="AB37" s="115">
        <f t="shared" si="3"/>
        <v>0</v>
      </c>
      <c r="AC37" s="371"/>
      <c r="AD37" s="373">
        <v>0</v>
      </c>
      <c r="AE37" s="123"/>
      <c r="AF37" s="115">
        <f t="shared" si="6"/>
        <v>0</v>
      </c>
      <c r="AG37" s="123"/>
      <c r="AH37" s="115">
        <v>0</v>
      </c>
      <c r="AI37" s="123"/>
      <c r="AJ37" s="115">
        <v>0</v>
      </c>
      <c r="AK37" s="363"/>
      <c r="AL37" s="374">
        <f>その他の係数!F26</f>
        <v>9.4576740022500036E-2</v>
      </c>
      <c r="AM37" s="363"/>
      <c r="AN37" s="373">
        <f t="shared" si="4"/>
        <v>0</v>
      </c>
      <c r="AO37" s="375"/>
      <c r="AP37" s="375"/>
      <c r="AQ37" s="363"/>
      <c r="AR37" s="375"/>
      <c r="AS37" s="363"/>
      <c r="AT37" s="376">
        <f>その他の係数!H26</f>
        <v>3.3274543869225184E-7</v>
      </c>
      <c r="AU37" s="363"/>
      <c r="AV37" s="115">
        <f t="shared" si="7"/>
        <v>0</v>
      </c>
      <c r="AW37" s="123"/>
      <c r="AX37" s="115">
        <f t="shared" si="5"/>
        <v>0</v>
      </c>
      <c r="AY37" s="123"/>
      <c r="AZ37" s="377">
        <v>0</v>
      </c>
      <c r="BA37" s="123"/>
      <c r="BB37" s="377">
        <f t="shared" si="8"/>
        <v>0</v>
      </c>
      <c r="BC37" s="363"/>
      <c r="BD37" s="377">
        <f>AB37*その他の係数!D26</f>
        <v>0</v>
      </c>
      <c r="BE37" s="377">
        <f>AH37*その他の係数!D26</f>
        <v>0</v>
      </c>
      <c r="BF37" s="377">
        <f>AZ37*その他の係数!D26</f>
        <v>0</v>
      </c>
      <c r="BG37" s="123"/>
      <c r="BH37" s="377">
        <f>AB37*その他の係数!F26</f>
        <v>0</v>
      </c>
      <c r="BI37" s="377">
        <f>AH37*その他の係数!F26</f>
        <v>0</v>
      </c>
      <c r="BJ37" s="377">
        <f>AZ37*その他の係数!F26</f>
        <v>0</v>
      </c>
      <c r="BK37" s="123"/>
      <c r="BL37" s="377">
        <f>AB37*その他の係数!L26</f>
        <v>0</v>
      </c>
      <c r="BM37" s="377">
        <f>AH37*その他の係数!L26</f>
        <v>0</v>
      </c>
      <c r="BN37" s="377">
        <f>AZ37*その他の係数!L26</f>
        <v>0</v>
      </c>
      <c r="BO37" s="123"/>
      <c r="BP37" s="377">
        <f>AB37*その他の係数!N26</f>
        <v>0</v>
      </c>
      <c r="BQ37" s="377">
        <f>AH37*その他の係数!N26</f>
        <v>0</v>
      </c>
      <c r="BR37" s="377">
        <f>AZ37*その他の係数!N26</f>
        <v>0</v>
      </c>
      <c r="BS37" s="363"/>
      <c r="BT37" s="625" t="s">
        <v>397</v>
      </c>
      <c r="BU37" s="625"/>
      <c r="BV37" s="625"/>
      <c r="BW37" s="625"/>
      <c r="BX37" s="625"/>
      <c r="BY37" s="625"/>
    </row>
    <row r="38" spans="1:77" s="5" customFormat="1" ht="18" customHeight="1">
      <c r="A38" s="299" t="s">
        <v>1106</v>
      </c>
      <c r="B38" s="118" t="s">
        <v>948</v>
      </c>
      <c r="C38" s="161"/>
      <c r="E38" s="115">
        <f t="shared" si="9"/>
        <v>0</v>
      </c>
      <c r="F38" s="123"/>
      <c r="G38" s="161"/>
      <c r="H38" s="123"/>
      <c r="I38" s="379">
        <f>その他の係数!J27</f>
        <v>2.0113055960474524E-3</v>
      </c>
      <c r="J38" s="369"/>
      <c r="K38" s="155"/>
      <c r="L38"/>
      <c r="M38" s="597" t="s">
        <v>1259</v>
      </c>
      <c r="N38" s="598"/>
      <c r="O38" s="599"/>
      <c r="P38" s="385"/>
      <c r="Q38" s="380">
        <v>0.15534039334341906</v>
      </c>
      <c r="R38" s="115">
        <f t="shared" si="0"/>
        <v>0</v>
      </c>
      <c r="S38" s="380">
        <v>3.6701966717095309E-2</v>
      </c>
      <c r="T38" s="115">
        <f t="shared" si="1"/>
        <v>0</v>
      </c>
      <c r="U38" s="123"/>
      <c r="V38" s="123"/>
      <c r="W38" s="115">
        <f t="shared" si="2"/>
        <v>0</v>
      </c>
      <c r="X38" s="371"/>
      <c r="Y38" s="379">
        <f t="shared" si="10"/>
        <v>2.0113055960474524E-3</v>
      </c>
      <c r="Z38" s="372"/>
      <c r="AA38" s="371"/>
      <c r="AB38" s="115">
        <f t="shared" si="3"/>
        <v>0</v>
      </c>
      <c r="AC38" s="371"/>
      <c r="AD38" s="373">
        <v>0</v>
      </c>
      <c r="AE38" s="123"/>
      <c r="AF38" s="115">
        <f t="shared" si="6"/>
        <v>0</v>
      </c>
      <c r="AG38" s="123"/>
      <c r="AH38" s="115">
        <v>0</v>
      </c>
      <c r="AI38" s="123"/>
      <c r="AJ38" s="115">
        <v>0</v>
      </c>
      <c r="AK38" s="363"/>
      <c r="AL38" s="374">
        <f>その他の係数!F27</f>
        <v>8.431767211649828E-2</v>
      </c>
      <c r="AM38" s="363"/>
      <c r="AN38" s="373">
        <f t="shared" si="4"/>
        <v>0</v>
      </c>
      <c r="AO38" s="375"/>
      <c r="AP38" s="375"/>
      <c r="AQ38" s="363"/>
      <c r="AR38" s="375"/>
      <c r="AS38" s="363"/>
      <c r="AT38" s="376">
        <f>その他の係数!H27</f>
        <v>0</v>
      </c>
      <c r="AU38" s="363"/>
      <c r="AV38" s="115">
        <f t="shared" si="7"/>
        <v>0</v>
      </c>
      <c r="AW38" s="123"/>
      <c r="AX38" s="115">
        <f t="shared" si="5"/>
        <v>0</v>
      </c>
      <c r="AY38" s="123"/>
      <c r="AZ38" s="377">
        <v>0</v>
      </c>
      <c r="BA38" s="123"/>
      <c r="BB38" s="377">
        <f t="shared" si="8"/>
        <v>0</v>
      </c>
      <c r="BC38" s="363"/>
      <c r="BD38" s="377">
        <f>AB38*その他の係数!D27</f>
        <v>0</v>
      </c>
      <c r="BE38" s="377">
        <f>AH38*その他の係数!D27</f>
        <v>0</v>
      </c>
      <c r="BF38" s="377">
        <f>AZ38*その他の係数!D27</f>
        <v>0</v>
      </c>
      <c r="BG38" s="123"/>
      <c r="BH38" s="377">
        <f>AB38*その他の係数!F27</f>
        <v>0</v>
      </c>
      <c r="BI38" s="377">
        <f>AH38*その他の係数!F27</f>
        <v>0</v>
      </c>
      <c r="BJ38" s="377">
        <f>AZ38*その他の係数!F27</f>
        <v>0</v>
      </c>
      <c r="BK38" s="123"/>
      <c r="BL38" s="377">
        <f>AB38*その他の係数!L27</f>
        <v>0</v>
      </c>
      <c r="BM38" s="377">
        <f>AH38*その他の係数!L27</f>
        <v>0</v>
      </c>
      <c r="BN38" s="377">
        <f>AZ38*その他の係数!L27</f>
        <v>0</v>
      </c>
      <c r="BO38" s="123"/>
      <c r="BP38" s="377">
        <f>AB38*その他の係数!N27</f>
        <v>0</v>
      </c>
      <c r="BQ38" s="377">
        <f>AH38*その他の係数!N27</f>
        <v>0</v>
      </c>
      <c r="BR38" s="377">
        <f>AZ38*その他の係数!N27</f>
        <v>0</v>
      </c>
      <c r="BS38" s="363"/>
      <c r="BT38" s="625"/>
      <c r="BU38" s="625"/>
      <c r="BV38" s="625"/>
      <c r="BW38" s="625"/>
      <c r="BX38" s="625"/>
      <c r="BY38" s="625"/>
    </row>
    <row r="39" spans="1:77" s="5" customFormat="1" ht="18" customHeight="1">
      <c r="A39" s="299" t="s">
        <v>1107</v>
      </c>
      <c r="B39" s="118" t="s">
        <v>949</v>
      </c>
      <c r="C39" s="161"/>
      <c r="E39" s="115">
        <f t="shared" si="9"/>
        <v>0</v>
      </c>
      <c r="F39" s="123"/>
      <c r="G39" s="161"/>
      <c r="H39" s="123"/>
      <c r="I39" s="379">
        <f>その他の係数!J28</f>
        <v>0</v>
      </c>
      <c r="J39" s="369"/>
      <c r="K39" s="155"/>
      <c r="L39"/>
      <c r="M39" s="597"/>
      <c r="N39" s="598"/>
      <c r="O39" s="599"/>
      <c r="P39" s="386"/>
      <c r="Q39" s="380">
        <v>0.18421967327076816</v>
      </c>
      <c r="R39" s="115">
        <f t="shared" si="0"/>
        <v>0</v>
      </c>
      <c r="S39" s="380">
        <v>3.9798401112269725E-2</v>
      </c>
      <c r="T39" s="115">
        <f t="shared" si="1"/>
        <v>0</v>
      </c>
      <c r="U39" s="123"/>
      <c r="V39" s="123"/>
      <c r="W39" s="115">
        <f t="shared" si="2"/>
        <v>0</v>
      </c>
      <c r="X39" s="371"/>
      <c r="Y39" s="379">
        <f t="shared" si="10"/>
        <v>0</v>
      </c>
      <c r="Z39" s="372"/>
      <c r="AA39" s="371"/>
      <c r="AB39" s="115">
        <f t="shared" si="3"/>
        <v>0</v>
      </c>
      <c r="AC39" s="371"/>
      <c r="AD39" s="373">
        <v>0</v>
      </c>
      <c r="AE39" s="123"/>
      <c r="AF39" s="115">
        <f t="shared" si="6"/>
        <v>0</v>
      </c>
      <c r="AG39" s="123"/>
      <c r="AH39" s="115">
        <v>0</v>
      </c>
      <c r="AI39" s="123"/>
      <c r="AJ39" s="115">
        <v>0</v>
      </c>
      <c r="AK39" s="363"/>
      <c r="AL39" s="374">
        <f>その他の係数!F28</f>
        <v>0</v>
      </c>
      <c r="AM39" s="363"/>
      <c r="AN39" s="373">
        <f t="shared" si="4"/>
        <v>0</v>
      </c>
      <c r="AO39" s="375"/>
      <c r="AP39" s="375"/>
      <c r="AQ39" s="363"/>
      <c r="AR39" s="375"/>
      <c r="AS39" s="363"/>
      <c r="AT39" s="376">
        <f>その他の係数!H28</f>
        <v>0</v>
      </c>
      <c r="AU39" s="363"/>
      <c r="AV39" s="115">
        <f t="shared" si="7"/>
        <v>0</v>
      </c>
      <c r="AW39" s="123"/>
      <c r="AX39" s="115">
        <f t="shared" si="5"/>
        <v>0</v>
      </c>
      <c r="AY39" s="123"/>
      <c r="AZ39" s="377">
        <v>0</v>
      </c>
      <c r="BA39" s="123"/>
      <c r="BB39" s="377">
        <f t="shared" si="8"/>
        <v>0</v>
      </c>
      <c r="BC39" s="363"/>
      <c r="BD39" s="377">
        <f>AB39*その他の係数!D28</f>
        <v>0</v>
      </c>
      <c r="BE39" s="377">
        <f>AH39*その他の係数!D28</f>
        <v>0</v>
      </c>
      <c r="BF39" s="377">
        <f>AZ39*その他の係数!D28</f>
        <v>0</v>
      </c>
      <c r="BG39" s="123"/>
      <c r="BH39" s="377">
        <f>AB39*その他の係数!F28</f>
        <v>0</v>
      </c>
      <c r="BI39" s="377">
        <f>AH39*その他の係数!F28</f>
        <v>0</v>
      </c>
      <c r="BJ39" s="377">
        <f>AZ39*その他の係数!F28</f>
        <v>0</v>
      </c>
      <c r="BK39" s="123"/>
      <c r="BL39" s="377">
        <f>AB39*その他の係数!L28</f>
        <v>0</v>
      </c>
      <c r="BM39" s="377">
        <f>AH39*その他の係数!L28</f>
        <v>0</v>
      </c>
      <c r="BN39" s="377">
        <f>AZ39*その他の係数!L28</f>
        <v>0</v>
      </c>
      <c r="BO39" s="123"/>
      <c r="BP39" s="377">
        <f>AB39*その他の係数!N28</f>
        <v>0</v>
      </c>
      <c r="BQ39" s="377">
        <f>AH39*その他の係数!N28</f>
        <v>0</v>
      </c>
      <c r="BR39" s="377">
        <f>AZ39*その他の係数!N28</f>
        <v>0</v>
      </c>
      <c r="BS39" s="363"/>
    </row>
    <row r="40" spans="1:77" s="5" customFormat="1" ht="18" customHeight="1">
      <c r="A40" s="299" t="s">
        <v>1108</v>
      </c>
      <c r="B40" s="118" t="s">
        <v>73</v>
      </c>
      <c r="C40" s="161"/>
      <c r="E40" s="115">
        <f t="shared" si="9"/>
        <v>0</v>
      </c>
      <c r="F40" s="123"/>
      <c r="G40" s="161"/>
      <c r="H40" s="123"/>
      <c r="I40" s="379">
        <f>その他の係数!J29</f>
        <v>0.50898042352071182</v>
      </c>
      <c r="J40" s="369"/>
      <c r="K40" s="155"/>
      <c r="L40"/>
      <c r="M40" s="559" t="s">
        <v>1267</v>
      </c>
      <c r="N40" s="560"/>
      <c r="O40" s="561"/>
      <c r="P40" s="386"/>
      <c r="Q40" s="380">
        <v>0.20214835785770041</v>
      </c>
      <c r="R40" s="115">
        <f t="shared" si="0"/>
        <v>0</v>
      </c>
      <c r="S40" s="380">
        <v>2.7903020982605761E-2</v>
      </c>
      <c r="T40" s="115">
        <f t="shared" si="1"/>
        <v>0</v>
      </c>
      <c r="U40" s="123"/>
      <c r="V40" s="123"/>
      <c r="W40" s="115">
        <f t="shared" si="2"/>
        <v>0</v>
      </c>
      <c r="X40" s="371"/>
      <c r="Y40" s="379">
        <f t="shared" si="10"/>
        <v>0.50898042352071182</v>
      </c>
      <c r="Z40" s="372"/>
      <c r="AA40" s="371"/>
      <c r="AB40" s="115">
        <f t="shared" si="3"/>
        <v>0</v>
      </c>
      <c r="AC40" s="371"/>
      <c r="AD40" s="373">
        <v>0</v>
      </c>
      <c r="AE40" s="123"/>
      <c r="AF40" s="115">
        <f t="shared" si="6"/>
        <v>0</v>
      </c>
      <c r="AG40" s="123"/>
      <c r="AH40" s="115">
        <v>0</v>
      </c>
      <c r="AI40" s="123"/>
      <c r="AJ40" s="115">
        <v>0</v>
      </c>
      <c r="AK40" s="363"/>
      <c r="AL40" s="374">
        <f>その他の係数!F29</f>
        <v>9.6544883451810212E-2</v>
      </c>
      <c r="AM40" s="363"/>
      <c r="AN40" s="373">
        <f t="shared" si="4"/>
        <v>0</v>
      </c>
      <c r="AO40" s="375"/>
      <c r="AP40" s="375"/>
      <c r="AQ40" s="363"/>
      <c r="AR40" s="375"/>
      <c r="AS40" s="363"/>
      <c r="AT40" s="376">
        <f>その他の係数!H29</f>
        <v>3.1114360481235086E-3</v>
      </c>
      <c r="AU40" s="363"/>
      <c r="AV40" s="115">
        <f t="shared" si="7"/>
        <v>0</v>
      </c>
      <c r="AW40" s="123"/>
      <c r="AX40" s="115">
        <f t="shared" si="5"/>
        <v>0</v>
      </c>
      <c r="AY40" s="123"/>
      <c r="AZ40" s="377">
        <v>0</v>
      </c>
      <c r="BA40" s="123"/>
      <c r="BB40" s="377">
        <f t="shared" si="8"/>
        <v>0</v>
      </c>
      <c r="BC40" s="363"/>
      <c r="BD40" s="377">
        <f>AB40*その他の係数!D29</f>
        <v>0</v>
      </c>
      <c r="BE40" s="377">
        <f>AH40*その他の係数!D29</f>
        <v>0</v>
      </c>
      <c r="BF40" s="377">
        <f>AZ40*その他の係数!D29</f>
        <v>0</v>
      </c>
      <c r="BG40" s="123"/>
      <c r="BH40" s="377">
        <f>AB40*その他の係数!F29</f>
        <v>0</v>
      </c>
      <c r="BI40" s="377">
        <f>AH40*その他の係数!F29</f>
        <v>0</v>
      </c>
      <c r="BJ40" s="377">
        <f>AZ40*その他の係数!F29</f>
        <v>0</v>
      </c>
      <c r="BK40" s="123"/>
      <c r="BL40" s="377">
        <f>AB40*その他の係数!L29</f>
        <v>0</v>
      </c>
      <c r="BM40" s="377">
        <f>AH40*その他の係数!L29</f>
        <v>0</v>
      </c>
      <c r="BN40" s="377">
        <f>AZ40*その他の係数!L29</f>
        <v>0</v>
      </c>
      <c r="BO40" s="123"/>
      <c r="BP40" s="377">
        <f>AB40*その他の係数!N29</f>
        <v>0</v>
      </c>
      <c r="BQ40" s="377">
        <f>AH40*その他の係数!N29</f>
        <v>0</v>
      </c>
      <c r="BR40" s="377">
        <f>AZ40*その他の係数!N29</f>
        <v>0</v>
      </c>
      <c r="BS40" s="363"/>
    </row>
    <row r="41" spans="1:77" s="5" customFormat="1" ht="18" customHeight="1">
      <c r="A41" s="299" t="s">
        <v>1109</v>
      </c>
      <c r="B41" s="118" t="s">
        <v>950</v>
      </c>
      <c r="C41" s="161"/>
      <c r="E41" s="115">
        <f t="shared" si="9"/>
        <v>0</v>
      </c>
      <c r="F41" s="123"/>
      <c r="G41" s="161"/>
      <c r="H41" s="123"/>
      <c r="I41" s="379">
        <f>その他の係数!J30</f>
        <v>1.8991946921208536E-3</v>
      </c>
      <c r="J41" s="369"/>
      <c r="K41" s="155"/>
      <c r="L41"/>
      <c r="M41" s="559"/>
      <c r="N41" s="560"/>
      <c r="O41" s="561"/>
      <c r="P41" s="386"/>
      <c r="Q41" s="380">
        <v>0.35311015522723022</v>
      </c>
      <c r="R41" s="115">
        <f t="shared" si="0"/>
        <v>0</v>
      </c>
      <c r="S41" s="380">
        <v>1.8746960912661304E-2</v>
      </c>
      <c r="T41" s="115">
        <f t="shared" si="1"/>
        <v>0</v>
      </c>
      <c r="U41" s="123"/>
      <c r="V41" s="123"/>
      <c r="W41" s="115">
        <f t="shared" si="2"/>
        <v>0</v>
      </c>
      <c r="X41" s="371"/>
      <c r="Y41" s="379">
        <f t="shared" si="10"/>
        <v>1.8991946921208536E-3</v>
      </c>
      <c r="Z41" s="372"/>
      <c r="AA41" s="371"/>
      <c r="AB41" s="115">
        <f t="shared" si="3"/>
        <v>0</v>
      </c>
      <c r="AC41" s="371"/>
      <c r="AD41" s="373">
        <v>0</v>
      </c>
      <c r="AE41" s="123"/>
      <c r="AF41" s="115">
        <f t="shared" si="6"/>
        <v>0</v>
      </c>
      <c r="AG41" s="123"/>
      <c r="AH41" s="115">
        <v>0</v>
      </c>
      <c r="AI41" s="123"/>
      <c r="AJ41" s="115">
        <v>0</v>
      </c>
      <c r="AK41" s="363"/>
      <c r="AL41" s="374">
        <f>その他の係数!F30</f>
        <v>0.12928733895535502</v>
      </c>
      <c r="AM41" s="363"/>
      <c r="AN41" s="373">
        <f t="shared" si="4"/>
        <v>0</v>
      </c>
      <c r="AO41" s="375"/>
      <c r="AP41" s="375"/>
      <c r="AQ41" s="363"/>
      <c r="AR41" s="375"/>
      <c r="AS41" s="363"/>
      <c r="AT41" s="376">
        <f>その他の係数!H30</f>
        <v>5.8430764525236809E-3</v>
      </c>
      <c r="AU41" s="363"/>
      <c r="AV41" s="115">
        <f t="shared" si="7"/>
        <v>0</v>
      </c>
      <c r="AW41" s="123"/>
      <c r="AX41" s="115">
        <f t="shared" si="5"/>
        <v>0</v>
      </c>
      <c r="AY41" s="123"/>
      <c r="AZ41" s="377">
        <v>0</v>
      </c>
      <c r="BA41" s="123"/>
      <c r="BB41" s="377">
        <f t="shared" si="8"/>
        <v>0</v>
      </c>
      <c r="BC41" s="363"/>
      <c r="BD41" s="377">
        <f>AB41*その他の係数!D30</f>
        <v>0</v>
      </c>
      <c r="BE41" s="377">
        <f>AH41*その他の係数!D30</f>
        <v>0</v>
      </c>
      <c r="BF41" s="377">
        <f>AZ41*その他の係数!D30</f>
        <v>0</v>
      </c>
      <c r="BG41" s="123"/>
      <c r="BH41" s="377">
        <f>AB41*その他の係数!F30</f>
        <v>0</v>
      </c>
      <c r="BI41" s="377">
        <f>AH41*その他の係数!F30</f>
        <v>0</v>
      </c>
      <c r="BJ41" s="377">
        <f>AZ41*その他の係数!F30</f>
        <v>0</v>
      </c>
      <c r="BK41" s="123"/>
      <c r="BL41" s="377">
        <f>AB41*その他の係数!L30</f>
        <v>0</v>
      </c>
      <c r="BM41" s="377">
        <f>AH41*その他の係数!L30</f>
        <v>0</v>
      </c>
      <c r="BN41" s="377">
        <f>AZ41*その他の係数!L30</f>
        <v>0</v>
      </c>
      <c r="BO41" s="123"/>
      <c r="BP41" s="377">
        <f>AB41*その他の係数!N30</f>
        <v>0</v>
      </c>
      <c r="BQ41" s="377">
        <f>AH41*その他の係数!N30</f>
        <v>0</v>
      </c>
      <c r="BR41" s="377">
        <f>AZ41*その他の係数!N30</f>
        <v>0</v>
      </c>
      <c r="BS41" s="363"/>
    </row>
    <row r="42" spans="1:77" s="5" customFormat="1" ht="18" customHeight="1">
      <c r="A42" s="299" t="s">
        <v>1110</v>
      </c>
      <c r="B42" s="118" t="s">
        <v>951</v>
      </c>
      <c r="C42" s="161"/>
      <c r="E42" s="115">
        <f t="shared" si="9"/>
        <v>0</v>
      </c>
      <c r="F42" s="123"/>
      <c r="G42" s="161"/>
      <c r="H42" s="123"/>
      <c r="I42" s="379">
        <f>その他の係数!J31</f>
        <v>0.54637441312909418</v>
      </c>
      <c r="J42" s="369"/>
      <c r="K42" s="155"/>
      <c r="L42"/>
      <c r="M42" s="559" t="s">
        <v>1268</v>
      </c>
      <c r="N42" s="560"/>
      <c r="O42" s="561"/>
      <c r="P42" s="386"/>
      <c r="Q42" s="380">
        <v>0.19750256547539374</v>
      </c>
      <c r="R42" s="115">
        <f t="shared" si="0"/>
        <v>0</v>
      </c>
      <c r="S42" s="380">
        <v>2.0847276134386292E-2</v>
      </c>
      <c r="T42" s="115">
        <f t="shared" si="1"/>
        <v>0</v>
      </c>
      <c r="U42" s="123"/>
      <c r="V42" s="123"/>
      <c r="W42" s="115">
        <f t="shared" si="2"/>
        <v>0</v>
      </c>
      <c r="X42" s="371"/>
      <c r="Y42" s="379">
        <f t="shared" si="10"/>
        <v>0.54637441312909418</v>
      </c>
      <c r="Z42" s="372"/>
      <c r="AA42" s="371"/>
      <c r="AB42" s="115">
        <f t="shared" si="3"/>
        <v>0</v>
      </c>
      <c r="AC42" s="371"/>
      <c r="AD42" s="373">
        <v>0</v>
      </c>
      <c r="AE42" s="123"/>
      <c r="AF42" s="115">
        <f t="shared" si="6"/>
        <v>0</v>
      </c>
      <c r="AG42" s="123"/>
      <c r="AH42" s="115">
        <v>0</v>
      </c>
      <c r="AI42" s="123"/>
      <c r="AJ42" s="115">
        <v>0</v>
      </c>
      <c r="AK42" s="363"/>
      <c r="AL42" s="374">
        <f>その他の係数!F31</f>
        <v>1.2596674444748301E-2</v>
      </c>
      <c r="AM42" s="363"/>
      <c r="AN42" s="373">
        <f t="shared" si="4"/>
        <v>0</v>
      </c>
      <c r="AO42" s="375"/>
      <c r="AP42" s="375"/>
      <c r="AQ42" s="363"/>
      <c r="AR42" s="375"/>
      <c r="AS42" s="363"/>
      <c r="AT42" s="376">
        <f>その他の係数!H31</f>
        <v>1.2640866117743172E-2</v>
      </c>
      <c r="AU42" s="363"/>
      <c r="AV42" s="115">
        <f t="shared" si="7"/>
        <v>0</v>
      </c>
      <c r="AW42" s="123"/>
      <c r="AX42" s="115">
        <f t="shared" si="5"/>
        <v>0</v>
      </c>
      <c r="AY42" s="123"/>
      <c r="AZ42" s="377">
        <v>0</v>
      </c>
      <c r="BA42" s="123"/>
      <c r="BB42" s="377">
        <f t="shared" si="8"/>
        <v>0</v>
      </c>
      <c r="BC42" s="363"/>
      <c r="BD42" s="377">
        <f>AB42*その他の係数!D31</f>
        <v>0</v>
      </c>
      <c r="BE42" s="377">
        <f>AH42*その他の係数!D31</f>
        <v>0</v>
      </c>
      <c r="BF42" s="377">
        <f>AZ42*その他の係数!D31</f>
        <v>0</v>
      </c>
      <c r="BG42" s="123"/>
      <c r="BH42" s="377">
        <f>AB42*その他の係数!F31</f>
        <v>0</v>
      </c>
      <c r="BI42" s="377">
        <f>AH42*その他の係数!F31</f>
        <v>0</v>
      </c>
      <c r="BJ42" s="377">
        <f>AZ42*その他の係数!F31</f>
        <v>0</v>
      </c>
      <c r="BK42" s="123"/>
      <c r="BL42" s="377">
        <f>AB42*その他の係数!L31</f>
        <v>0</v>
      </c>
      <c r="BM42" s="377">
        <f>AH42*その他の係数!L31</f>
        <v>0</v>
      </c>
      <c r="BN42" s="377">
        <f>AZ42*その他の係数!L31</f>
        <v>0</v>
      </c>
      <c r="BO42" s="123"/>
      <c r="BP42" s="377">
        <f>AB42*その他の係数!N31</f>
        <v>0</v>
      </c>
      <c r="BQ42" s="377">
        <f>AH42*その他の係数!N31</f>
        <v>0</v>
      </c>
      <c r="BR42" s="377">
        <f>AZ42*その他の係数!N31</f>
        <v>0</v>
      </c>
      <c r="BS42" s="363"/>
    </row>
    <row r="43" spans="1:77" s="5" customFormat="1" ht="18" customHeight="1">
      <c r="A43" s="299" t="s">
        <v>1111</v>
      </c>
      <c r="B43" s="118" t="s">
        <v>952</v>
      </c>
      <c r="C43" s="161"/>
      <c r="E43" s="115">
        <f t="shared" si="9"/>
        <v>0</v>
      </c>
      <c r="F43" s="123"/>
      <c r="G43" s="161"/>
      <c r="H43" s="123"/>
      <c r="I43" s="379">
        <f>その他の係数!J32</f>
        <v>0.96365875643691601</v>
      </c>
      <c r="J43" s="369"/>
      <c r="K43" s="155"/>
      <c r="L43"/>
      <c r="M43" s="559"/>
      <c r="N43" s="560"/>
      <c r="O43" s="561"/>
      <c r="P43" s="386"/>
      <c r="Q43" s="380">
        <v>2.2852733424348549E-2</v>
      </c>
      <c r="R43" s="115">
        <f t="shared" si="0"/>
        <v>0</v>
      </c>
      <c r="S43" s="380">
        <v>4.8792069804713005E-2</v>
      </c>
      <c r="T43" s="115">
        <f t="shared" si="1"/>
        <v>0</v>
      </c>
      <c r="U43" s="123"/>
      <c r="V43" s="123"/>
      <c r="W43" s="115">
        <f t="shared" si="2"/>
        <v>0</v>
      </c>
      <c r="X43" s="371"/>
      <c r="Y43" s="379">
        <f t="shared" si="10"/>
        <v>0.96365875643691601</v>
      </c>
      <c r="Z43" s="372"/>
      <c r="AA43" s="371"/>
      <c r="AB43" s="115">
        <f t="shared" si="3"/>
        <v>0</v>
      </c>
      <c r="AC43" s="371"/>
      <c r="AD43" s="373">
        <v>0</v>
      </c>
      <c r="AE43" s="123"/>
      <c r="AF43" s="115">
        <f t="shared" si="6"/>
        <v>0</v>
      </c>
      <c r="AG43" s="123"/>
      <c r="AH43" s="115">
        <v>0</v>
      </c>
      <c r="AI43" s="123"/>
      <c r="AJ43" s="115">
        <v>0</v>
      </c>
      <c r="AK43" s="363"/>
      <c r="AL43" s="374">
        <f>その他の係数!F32</f>
        <v>3.518064228367529E-2</v>
      </c>
      <c r="AM43" s="363"/>
      <c r="AN43" s="373">
        <f t="shared" si="4"/>
        <v>0</v>
      </c>
      <c r="AO43" s="375"/>
      <c r="AP43" s="375"/>
      <c r="AQ43" s="363"/>
      <c r="AR43" s="375"/>
      <c r="AS43" s="363"/>
      <c r="AT43" s="376">
        <f>その他の係数!H32</f>
        <v>0</v>
      </c>
      <c r="AU43" s="363"/>
      <c r="AV43" s="115">
        <f t="shared" si="7"/>
        <v>0</v>
      </c>
      <c r="AW43" s="123"/>
      <c r="AX43" s="115">
        <f t="shared" si="5"/>
        <v>0</v>
      </c>
      <c r="AY43" s="123"/>
      <c r="AZ43" s="377">
        <v>0</v>
      </c>
      <c r="BA43" s="123"/>
      <c r="BB43" s="377">
        <f t="shared" si="8"/>
        <v>0</v>
      </c>
      <c r="BC43" s="363"/>
      <c r="BD43" s="377">
        <f>AB43*その他の係数!D32</f>
        <v>0</v>
      </c>
      <c r="BE43" s="377">
        <f>AH43*その他の係数!D32</f>
        <v>0</v>
      </c>
      <c r="BF43" s="377">
        <f>AZ43*その他の係数!D32</f>
        <v>0</v>
      </c>
      <c r="BG43" s="123"/>
      <c r="BH43" s="377">
        <f>AB43*その他の係数!F32</f>
        <v>0</v>
      </c>
      <c r="BI43" s="377">
        <f>AH43*その他の係数!F32</f>
        <v>0</v>
      </c>
      <c r="BJ43" s="377">
        <f>AZ43*その他の係数!F32</f>
        <v>0</v>
      </c>
      <c r="BK43" s="123"/>
      <c r="BL43" s="377">
        <f>AB43*その他の係数!L32</f>
        <v>0</v>
      </c>
      <c r="BM43" s="377">
        <f>AH43*その他の係数!L32</f>
        <v>0</v>
      </c>
      <c r="BN43" s="377">
        <f>AZ43*その他の係数!L32</f>
        <v>0</v>
      </c>
      <c r="BO43" s="123"/>
      <c r="BP43" s="377">
        <f>AB43*その他の係数!N32</f>
        <v>0</v>
      </c>
      <c r="BQ43" s="377">
        <f>AH43*その他の係数!N32</f>
        <v>0</v>
      </c>
      <c r="BR43" s="377">
        <f>AZ43*その他の係数!N32</f>
        <v>0</v>
      </c>
      <c r="BS43" s="363"/>
    </row>
    <row r="44" spans="1:77" s="5" customFormat="1" ht="18" customHeight="1">
      <c r="A44" s="299" t="s">
        <v>1112</v>
      </c>
      <c r="B44" s="118" t="s">
        <v>953</v>
      </c>
      <c r="C44" s="161"/>
      <c r="E44" s="115">
        <f t="shared" si="9"/>
        <v>0</v>
      </c>
      <c r="F44" s="123"/>
      <c r="G44" s="161"/>
      <c r="H44" s="123"/>
      <c r="I44" s="379">
        <f>その他の係数!J33</f>
        <v>0.14116796016761002</v>
      </c>
      <c r="J44" s="369"/>
      <c r="K44" s="155"/>
      <c r="L44"/>
      <c r="M44" s="559" t="s">
        <v>1269</v>
      </c>
      <c r="N44" s="560"/>
      <c r="O44" s="561"/>
      <c r="P44" s="123"/>
      <c r="Q44" s="380">
        <v>0.18029906662791073</v>
      </c>
      <c r="R44" s="115">
        <f t="shared" si="0"/>
        <v>0</v>
      </c>
      <c r="S44" s="380">
        <v>3.3426993508380971E-2</v>
      </c>
      <c r="T44" s="115">
        <f t="shared" si="1"/>
        <v>0</v>
      </c>
      <c r="U44" s="123"/>
      <c r="V44" s="123"/>
      <c r="W44" s="115">
        <f t="shared" si="2"/>
        <v>0</v>
      </c>
      <c r="X44" s="371"/>
      <c r="Y44" s="379">
        <f t="shared" si="10"/>
        <v>0.14116796016761002</v>
      </c>
      <c r="Z44" s="372"/>
      <c r="AA44" s="371"/>
      <c r="AB44" s="115">
        <f t="shared" si="3"/>
        <v>0</v>
      </c>
      <c r="AC44" s="371"/>
      <c r="AD44" s="373">
        <v>0</v>
      </c>
      <c r="AE44" s="123"/>
      <c r="AF44" s="115">
        <f t="shared" si="6"/>
        <v>0</v>
      </c>
      <c r="AG44" s="123"/>
      <c r="AH44" s="115">
        <v>0</v>
      </c>
      <c r="AI44" s="123"/>
      <c r="AJ44" s="115">
        <v>0</v>
      </c>
      <c r="AK44" s="363"/>
      <c r="AL44" s="374">
        <f>その他の係数!F33</f>
        <v>0.22644440397244572</v>
      </c>
      <c r="AM44" s="363"/>
      <c r="AN44" s="373">
        <f t="shared" si="4"/>
        <v>0</v>
      </c>
      <c r="AO44" s="375"/>
      <c r="AP44" s="375"/>
      <c r="AQ44" s="363"/>
      <c r="AR44" s="375"/>
      <c r="AS44" s="363"/>
      <c r="AT44" s="376">
        <f>その他の係数!H33</f>
        <v>1.5302962725456664E-3</v>
      </c>
      <c r="AU44" s="363"/>
      <c r="AV44" s="115">
        <f t="shared" si="7"/>
        <v>0</v>
      </c>
      <c r="AW44" s="123"/>
      <c r="AX44" s="115">
        <f t="shared" si="5"/>
        <v>0</v>
      </c>
      <c r="AY44" s="123"/>
      <c r="AZ44" s="377">
        <v>0</v>
      </c>
      <c r="BA44" s="123"/>
      <c r="BB44" s="377">
        <f t="shared" si="8"/>
        <v>0</v>
      </c>
      <c r="BC44" s="363"/>
      <c r="BD44" s="377">
        <f>AB44*その他の係数!D33</f>
        <v>0</v>
      </c>
      <c r="BE44" s="377">
        <f>AH44*その他の係数!D33</f>
        <v>0</v>
      </c>
      <c r="BF44" s="377">
        <f>AZ44*その他の係数!D33</f>
        <v>0</v>
      </c>
      <c r="BG44" s="123"/>
      <c r="BH44" s="377">
        <f>AB44*その他の係数!F33</f>
        <v>0</v>
      </c>
      <c r="BI44" s="377">
        <f>AH44*その他の係数!F33</f>
        <v>0</v>
      </c>
      <c r="BJ44" s="377">
        <f>AZ44*その他の係数!F33</f>
        <v>0</v>
      </c>
      <c r="BK44" s="123"/>
      <c r="BL44" s="377">
        <f>AB44*その他の係数!L33</f>
        <v>0</v>
      </c>
      <c r="BM44" s="377">
        <f>AH44*その他の係数!L33</f>
        <v>0</v>
      </c>
      <c r="BN44" s="377">
        <f>AZ44*その他の係数!L33</f>
        <v>0</v>
      </c>
      <c r="BO44" s="123"/>
      <c r="BP44" s="377">
        <f>AB44*その他の係数!N33</f>
        <v>0</v>
      </c>
      <c r="BQ44" s="377">
        <f>AH44*その他の係数!N33</f>
        <v>0</v>
      </c>
      <c r="BR44" s="377">
        <f>AZ44*その他の係数!N33</f>
        <v>0</v>
      </c>
      <c r="BS44" s="363"/>
    </row>
    <row r="45" spans="1:77" s="5" customFormat="1" ht="18" customHeight="1">
      <c r="A45" s="299" t="s">
        <v>1113</v>
      </c>
      <c r="B45" s="118" t="s">
        <v>954</v>
      </c>
      <c r="C45" s="161"/>
      <c r="E45" s="115">
        <f t="shared" si="9"/>
        <v>0</v>
      </c>
      <c r="F45" s="123"/>
      <c r="G45" s="161"/>
      <c r="H45" s="123"/>
      <c r="I45" s="379">
        <f>その他の係数!J34</f>
        <v>4.7842113346644122E-2</v>
      </c>
      <c r="J45" s="369"/>
      <c r="K45" s="155"/>
      <c r="L45"/>
      <c r="M45" s="559"/>
      <c r="N45" s="560"/>
      <c r="O45" s="561"/>
      <c r="P45" s="123"/>
      <c r="Q45" s="380">
        <v>0.20166446084479242</v>
      </c>
      <c r="R45" s="115">
        <f t="shared" si="0"/>
        <v>0</v>
      </c>
      <c r="S45" s="380">
        <v>2.8219565266156713E-2</v>
      </c>
      <c r="T45" s="115">
        <f t="shared" si="1"/>
        <v>0</v>
      </c>
      <c r="U45" s="123"/>
      <c r="V45" s="123"/>
      <c r="W45" s="115">
        <f t="shared" si="2"/>
        <v>0</v>
      </c>
      <c r="X45" s="371"/>
      <c r="Y45" s="379">
        <f t="shared" si="10"/>
        <v>4.7842113346644122E-2</v>
      </c>
      <c r="Z45" s="372"/>
      <c r="AA45" s="371"/>
      <c r="AB45" s="115">
        <f t="shared" si="3"/>
        <v>0</v>
      </c>
      <c r="AC45" s="371"/>
      <c r="AD45" s="373">
        <v>0</v>
      </c>
      <c r="AE45" s="123"/>
      <c r="AF45" s="115">
        <f t="shared" si="6"/>
        <v>0</v>
      </c>
      <c r="AG45" s="123"/>
      <c r="AH45" s="115">
        <v>0</v>
      </c>
      <c r="AI45" s="123"/>
      <c r="AJ45" s="115">
        <v>0</v>
      </c>
      <c r="AK45" s="363"/>
      <c r="AL45" s="374">
        <f>その他の係数!F34</f>
        <v>0.31933513126754359</v>
      </c>
      <c r="AM45" s="363"/>
      <c r="AN45" s="373">
        <f t="shared" si="4"/>
        <v>0</v>
      </c>
      <c r="AO45" s="375"/>
      <c r="AP45" s="375"/>
      <c r="AQ45" s="363"/>
      <c r="AR45" s="375"/>
      <c r="AS45" s="363"/>
      <c r="AT45" s="376">
        <f>その他の係数!H34</f>
        <v>1.3138120901324873E-3</v>
      </c>
      <c r="AU45" s="363"/>
      <c r="AV45" s="115">
        <f t="shared" si="7"/>
        <v>0</v>
      </c>
      <c r="AW45" s="123"/>
      <c r="AX45" s="115">
        <f t="shared" si="5"/>
        <v>0</v>
      </c>
      <c r="AY45" s="123"/>
      <c r="AZ45" s="377">
        <v>0</v>
      </c>
      <c r="BA45" s="123"/>
      <c r="BB45" s="377">
        <f t="shared" si="8"/>
        <v>0</v>
      </c>
      <c r="BC45" s="363"/>
      <c r="BD45" s="377">
        <f>AB45*その他の係数!D34</f>
        <v>0</v>
      </c>
      <c r="BE45" s="377">
        <f>AH45*その他の係数!D34</f>
        <v>0</v>
      </c>
      <c r="BF45" s="377">
        <f>AZ45*その他の係数!D34</f>
        <v>0</v>
      </c>
      <c r="BG45" s="123"/>
      <c r="BH45" s="377">
        <f>AB45*その他の係数!F34</f>
        <v>0</v>
      </c>
      <c r="BI45" s="377">
        <f>AH45*その他の係数!F34</f>
        <v>0</v>
      </c>
      <c r="BJ45" s="377">
        <f>AZ45*その他の係数!F34</f>
        <v>0</v>
      </c>
      <c r="BK45" s="123"/>
      <c r="BL45" s="377">
        <f>AB45*その他の係数!L34</f>
        <v>0</v>
      </c>
      <c r="BM45" s="377">
        <f>AH45*その他の係数!L34</f>
        <v>0</v>
      </c>
      <c r="BN45" s="377">
        <f>AZ45*その他の係数!L34</f>
        <v>0</v>
      </c>
      <c r="BO45" s="123"/>
      <c r="BP45" s="377">
        <f>AB45*その他の係数!N34</f>
        <v>0</v>
      </c>
      <c r="BQ45" s="377">
        <f>AH45*その他の係数!N34</f>
        <v>0</v>
      </c>
      <c r="BR45" s="377">
        <f>AZ45*その他の係数!N34</f>
        <v>0</v>
      </c>
      <c r="BS45" s="363"/>
    </row>
    <row r="46" spans="1:77" s="5" customFormat="1" ht="18" customHeight="1" thickBot="1">
      <c r="A46" s="299" t="s">
        <v>1114</v>
      </c>
      <c r="B46" s="118" t="s">
        <v>955</v>
      </c>
      <c r="C46" s="161"/>
      <c r="E46" s="115">
        <f t="shared" si="9"/>
        <v>0</v>
      </c>
      <c r="F46" s="123"/>
      <c r="G46" s="161"/>
      <c r="H46" s="123"/>
      <c r="I46" s="379">
        <f>その他の係数!J35</f>
        <v>1.7633438223594422E-2</v>
      </c>
      <c r="J46" s="369"/>
      <c r="K46" s="155"/>
      <c r="L46"/>
      <c r="M46" s="562"/>
      <c r="N46" s="563"/>
      <c r="O46" s="564"/>
      <c r="P46" s="123"/>
      <c r="Q46" s="380">
        <v>0.4066965682695316</v>
      </c>
      <c r="R46" s="115">
        <f t="shared" si="0"/>
        <v>0</v>
      </c>
      <c r="S46" s="380">
        <v>2.1383122979034108E-2</v>
      </c>
      <c r="T46" s="115">
        <f t="shared" si="1"/>
        <v>0</v>
      </c>
      <c r="U46" s="123"/>
      <c r="V46" s="123"/>
      <c r="W46" s="115">
        <f t="shared" si="2"/>
        <v>0</v>
      </c>
      <c r="X46" s="371"/>
      <c r="Y46" s="379">
        <f t="shared" si="10"/>
        <v>1.7633438223594422E-2</v>
      </c>
      <c r="Z46" s="372"/>
      <c r="AA46" s="371"/>
      <c r="AB46" s="115">
        <f t="shared" si="3"/>
        <v>0</v>
      </c>
      <c r="AC46" s="371"/>
      <c r="AD46" s="373">
        <v>0</v>
      </c>
      <c r="AE46" s="123"/>
      <c r="AF46" s="115">
        <f t="shared" si="6"/>
        <v>0</v>
      </c>
      <c r="AG46" s="123"/>
      <c r="AH46" s="115">
        <v>0</v>
      </c>
      <c r="AI46" s="123"/>
      <c r="AJ46" s="115">
        <v>0</v>
      </c>
      <c r="AK46" s="363"/>
      <c r="AL46" s="374">
        <f>その他の係数!F35</f>
        <v>0.39770211868873195</v>
      </c>
      <c r="AM46" s="363"/>
      <c r="AN46" s="373">
        <f t="shared" si="4"/>
        <v>0</v>
      </c>
      <c r="AO46" s="375"/>
      <c r="AP46" s="375"/>
      <c r="AQ46" s="363"/>
      <c r="AR46" s="375"/>
      <c r="AS46" s="363"/>
      <c r="AT46" s="376">
        <f>その他の係数!H35</f>
        <v>3.0285824338891379E-3</v>
      </c>
      <c r="AU46" s="363"/>
      <c r="AV46" s="115">
        <f t="shared" si="7"/>
        <v>0</v>
      </c>
      <c r="AW46" s="123"/>
      <c r="AX46" s="115">
        <f t="shared" si="5"/>
        <v>0</v>
      </c>
      <c r="AY46" s="123"/>
      <c r="AZ46" s="377">
        <v>0</v>
      </c>
      <c r="BA46" s="123"/>
      <c r="BB46" s="377">
        <f t="shared" si="8"/>
        <v>0</v>
      </c>
      <c r="BC46" s="363"/>
      <c r="BD46" s="377">
        <f>AB46*その他の係数!D35</f>
        <v>0</v>
      </c>
      <c r="BE46" s="377">
        <f>AH46*その他の係数!D35</f>
        <v>0</v>
      </c>
      <c r="BF46" s="377">
        <f>AZ46*その他の係数!D35</f>
        <v>0</v>
      </c>
      <c r="BG46" s="123"/>
      <c r="BH46" s="377">
        <f>AB46*その他の係数!F35</f>
        <v>0</v>
      </c>
      <c r="BI46" s="377">
        <f>AH46*その他の係数!F35</f>
        <v>0</v>
      </c>
      <c r="BJ46" s="377">
        <f>AZ46*その他の係数!F35</f>
        <v>0</v>
      </c>
      <c r="BK46" s="123"/>
      <c r="BL46" s="377">
        <f>AB46*その他の係数!L35</f>
        <v>0</v>
      </c>
      <c r="BM46" s="377">
        <f>AH46*その他の係数!L35</f>
        <v>0</v>
      </c>
      <c r="BN46" s="377">
        <f>AZ46*その他の係数!L35</f>
        <v>0</v>
      </c>
      <c r="BO46" s="123"/>
      <c r="BP46" s="377">
        <f>AB46*その他の係数!N35</f>
        <v>0</v>
      </c>
      <c r="BQ46" s="377">
        <f>AH46*その他の係数!N35</f>
        <v>0</v>
      </c>
      <c r="BR46" s="377">
        <f>AZ46*その他の係数!N35</f>
        <v>0</v>
      </c>
      <c r="BS46" s="363"/>
    </row>
    <row r="47" spans="1:77" s="5" customFormat="1" ht="18" customHeight="1">
      <c r="A47" s="299" t="s">
        <v>1115</v>
      </c>
      <c r="B47" s="118" t="s">
        <v>956</v>
      </c>
      <c r="C47" s="161"/>
      <c r="E47" s="115">
        <f t="shared" si="9"/>
        <v>0</v>
      </c>
      <c r="F47" s="123"/>
      <c r="G47" s="161"/>
      <c r="H47" s="123"/>
      <c r="I47" s="379">
        <f>その他の係数!J36</f>
        <v>0.29049729197439689</v>
      </c>
      <c r="J47" s="369"/>
      <c r="K47" s="155"/>
      <c r="L47"/>
      <c r="M47" s="123"/>
      <c r="N47" s="123"/>
      <c r="O47" s="123"/>
      <c r="P47" s="123"/>
      <c r="Q47" s="380">
        <v>0.15705128205128208</v>
      </c>
      <c r="R47" s="115">
        <f t="shared" si="0"/>
        <v>0</v>
      </c>
      <c r="S47" s="380">
        <v>6.0951760104302477E-2</v>
      </c>
      <c r="T47" s="115">
        <f t="shared" si="1"/>
        <v>0</v>
      </c>
      <c r="U47" s="123"/>
      <c r="V47" s="123"/>
      <c r="W47" s="115">
        <f t="shared" si="2"/>
        <v>0</v>
      </c>
      <c r="X47" s="371"/>
      <c r="Y47" s="379">
        <f t="shared" si="10"/>
        <v>0.29049729197439689</v>
      </c>
      <c r="Z47" s="372"/>
      <c r="AA47" s="371"/>
      <c r="AB47" s="115">
        <f t="shared" si="3"/>
        <v>0</v>
      </c>
      <c r="AC47" s="371"/>
      <c r="AD47" s="373">
        <v>0</v>
      </c>
      <c r="AE47" s="123"/>
      <c r="AF47" s="115">
        <f t="shared" si="6"/>
        <v>0</v>
      </c>
      <c r="AG47" s="123"/>
      <c r="AH47" s="115">
        <v>0</v>
      </c>
      <c r="AI47" s="123"/>
      <c r="AJ47" s="115">
        <v>0</v>
      </c>
      <c r="AK47" s="363"/>
      <c r="AL47" s="374">
        <f>その他の係数!F36</f>
        <v>0.22735365920813524</v>
      </c>
      <c r="AM47" s="363"/>
      <c r="AN47" s="373">
        <f t="shared" si="4"/>
        <v>0</v>
      </c>
      <c r="AO47" s="375"/>
      <c r="AP47" s="375"/>
      <c r="AQ47" s="363"/>
      <c r="AR47" s="375"/>
      <c r="AS47" s="363"/>
      <c r="AT47" s="376">
        <f>その他の係数!H36</f>
        <v>1.9964726321535113E-5</v>
      </c>
      <c r="AU47" s="363"/>
      <c r="AV47" s="115">
        <f t="shared" si="7"/>
        <v>0</v>
      </c>
      <c r="AW47" s="123"/>
      <c r="AX47" s="115">
        <f t="shared" si="5"/>
        <v>0</v>
      </c>
      <c r="AY47" s="123"/>
      <c r="AZ47" s="377">
        <v>0</v>
      </c>
      <c r="BA47" s="123"/>
      <c r="BB47" s="377">
        <f t="shared" si="8"/>
        <v>0</v>
      </c>
      <c r="BC47" s="363"/>
      <c r="BD47" s="377">
        <f>AB47*その他の係数!D36</f>
        <v>0</v>
      </c>
      <c r="BE47" s="377">
        <f>AH47*その他の係数!D36</f>
        <v>0</v>
      </c>
      <c r="BF47" s="377">
        <f>AZ47*その他の係数!D36</f>
        <v>0</v>
      </c>
      <c r="BG47" s="123"/>
      <c r="BH47" s="377">
        <f>AB47*その他の係数!F36</f>
        <v>0</v>
      </c>
      <c r="BI47" s="377">
        <f>AH47*その他の係数!F36</f>
        <v>0</v>
      </c>
      <c r="BJ47" s="377">
        <f>AZ47*その他の係数!F36</f>
        <v>0</v>
      </c>
      <c r="BK47" s="123"/>
      <c r="BL47" s="377">
        <f>AB47*その他の係数!L36</f>
        <v>0</v>
      </c>
      <c r="BM47" s="377">
        <f>AH47*その他の係数!L36</f>
        <v>0</v>
      </c>
      <c r="BN47" s="377">
        <f>AZ47*その他の係数!L36</f>
        <v>0</v>
      </c>
      <c r="BO47" s="123"/>
      <c r="BP47" s="377">
        <f>AB47*その他の係数!N36</f>
        <v>0</v>
      </c>
      <c r="BQ47" s="377">
        <f>AH47*その他の係数!N36</f>
        <v>0</v>
      </c>
      <c r="BR47" s="377">
        <f>AZ47*その他の係数!N36</f>
        <v>0</v>
      </c>
      <c r="BS47" s="363"/>
    </row>
    <row r="48" spans="1:77" s="5" customFormat="1" ht="18" customHeight="1">
      <c r="A48" s="299" t="s">
        <v>1116</v>
      </c>
      <c r="B48" s="118" t="s">
        <v>957</v>
      </c>
      <c r="C48" s="161"/>
      <c r="E48" s="115">
        <f t="shared" si="9"/>
        <v>0</v>
      </c>
      <c r="F48" s="123"/>
      <c r="G48" s="161"/>
      <c r="H48" s="123"/>
      <c r="I48" s="379">
        <f>その他の係数!J37</f>
        <v>0.59944370129732261</v>
      </c>
      <c r="J48" s="369"/>
      <c r="K48" s="155"/>
      <c r="L48"/>
      <c r="M48" s="383"/>
      <c r="N48" s="383"/>
      <c r="O48" s="383"/>
      <c r="P48" s="123"/>
      <c r="Q48" s="380">
        <v>0.21622386255497544</v>
      </c>
      <c r="R48" s="115">
        <f t="shared" si="0"/>
        <v>0</v>
      </c>
      <c r="S48" s="380">
        <v>5.8820503587870679E-2</v>
      </c>
      <c r="T48" s="115">
        <f t="shared" si="1"/>
        <v>0</v>
      </c>
      <c r="U48" s="123"/>
      <c r="V48" s="123"/>
      <c r="W48" s="115">
        <f t="shared" si="2"/>
        <v>0</v>
      </c>
      <c r="X48" s="371"/>
      <c r="Y48" s="379">
        <f t="shared" si="10"/>
        <v>0.59944370129732261</v>
      </c>
      <c r="Z48" s="372"/>
      <c r="AA48" s="371"/>
      <c r="AB48" s="115">
        <f t="shared" si="3"/>
        <v>0</v>
      </c>
      <c r="AC48" s="371"/>
      <c r="AD48" s="373">
        <v>0</v>
      </c>
      <c r="AE48" s="123"/>
      <c r="AF48" s="115">
        <f t="shared" si="6"/>
        <v>0</v>
      </c>
      <c r="AG48" s="123"/>
      <c r="AH48" s="115">
        <v>0</v>
      </c>
      <c r="AI48" s="123"/>
      <c r="AJ48" s="115">
        <v>0</v>
      </c>
      <c r="AK48" s="363"/>
      <c r="AL48" s="374">
        <f>その他の係数!F37</f>
        <v>0.1915749958881181</v>
      </c>
      <c r="AM48" s="363"/>
      <c r="AN48" s="373">
        <f t="shared" si="4"/>
        <v>0</v>
      </c>
      <c r="AO48" s="375"/>
      <c r="AP48" s="375"/>
      <c r="AQ48" s="363"/>
      <c r="AR48" s="375"/>
      <c r="AS48" s="363"/>
      <c r="AT48" s="376">
        <f>その他の係数!H37</f>
        <v>5.5901233700298316E-6</v>
      </c>
      <c r="AU48" s="363"/>
      <c r="AV48" s="115">
        <f t="shared" si="7"/>
        <v>0</v>
      </c>
      <c r="AW48" s="123"/>
      <c r="AX48" s="115">
        <f t="shared" si="5"/>
        <v>0</v>
      </c>
      <c r="AY48" s="123"/>
      <c r="AZ48" s="377">
        <v>0</v>
      </c>
      <c r="BA48" s="123"/>
      <c r="BB48" s="377">
        <f t="shared" si="8"/>
        <v>0</v>
      </c>
      <c r="BC48" s="363"/>
      <c r="BD48" s="377">
        <f>AB48*その他の係数!D37</f>
        <v>0</v>
      </c>
      <c r="BE48" s="377">
        <f>AH48*その他の係数!D37</f>
        <v>0</v>
      </c>
      <c r="BF48" s="377">
        <f>AZ48*その他の係数!D37</f>
        <v>0</v>
      </c>
      <c r="BG48" s="123"/>
      <c r="BH48" s="377">
        <f>AB48*その他の係数!F37</f>
        <v>0</v>
      </c>
      <c r="BI48" s="377">
        <f>AH48*その他の係数!F37</f>
        <v>0</v>
      </c>
      <c r="BJ48" s="377">
        <f>AZ48*その他の係数!F37</f>
        <v>0</v>
      </c>
      <c r="BK48" s="123"/>
      <c r="BL48" s="377">
        <f>AB48*その他の係数!L37</f>
        <v>0</v>
      </c>
      <c r="BM48" s="377">
        <f>AH48*その他の係数!L37</f>
        <v>0</v>
      </c>
      <c r="BN48" s="377">
        <f>AZ48*その他の係数!L37</f>
        <v>0</v>
      </c>
      <c r="BO48" s="123"/>
      <c r="BP48" s="377">
        <f>AB48*その他の係数!N37</f>
        <v>0</v>
      </c>
      <c r="BQ48" s="377">
        <f>AH48*その他の係数!N37</f>
        <v>0</v>
      </c>
      <c r="BR48" s="377">
        <f>AZ48*その他の係数!N37</f>
        <v>0</v>
      </c>
      <c r="BS48" s="363"/>
    </row>
    <row r="49" spans="1:71" s="5" customFormat="1" ht="18" customHeight="1">
      <c r="A49" s="299" t="s">
        <v>1117</v>
      </c>
      <c r="B49" s="118" t="s">
        <v>958</v>
      </c>
      <c r="C49" s="161"/>
      <c r="E49" s="115">
        <f t="shared" si="9"/>
        <v>0</v>
      </c>
      <c r="F49" s="123"/>
      <c r="G49" s="161"/>
      <c r="H49" s="123"/>
      <c r="I49" s="379">
        <f>その他の係数!J38</f>
        <v>1.2870012870012881E-2</v>
      </c>
      <c r="J49" s="369"/>
      <c r="K49" s="155"/>
      <c r="L49"/>
      <c r="M49" s="383"/>
      <c r="N49" s="383"/>
      <c r="O49" s="383"/>
      <c r="P49" s="123"/>
      <c r="Q49" s="380">
        <v>0.18064870808136341</v>
      </c>
      <c r="R49" s="115">
        <f t="shared" si="0"/>
        <v>0</v>
      </c>
      <c r="S49" s="380">
        <v>2.902693787795492E-2</v>
      </c>
      <c r="T49" s="115">
        <f t="shared" si="1"/>
        <v>0</v>
      </c>
      <c r="U49" s="123"/>
      <c r="V49" s="123"/>
      <c r="W49" s="115">
        <f t="shared" si="2"/>
        <v>0</v>
      </c>
      <c r="X49" s="371"/>
      <c r="Y49" s="379">
        <f t="shared" si="10"/>
        <v>1.2870012870012881E-2</v>
      </c>
      <c r="Z49" s="372"/>
      <c r="AA49" s="371"/>
      <c r="AB49" s="115">
        <f t="shared" si="3"/>
        <v>0</v>
      </c>
      <c r="AC49" s="371"/>
      <c r="AD49" s="373">
        <v>0</v>
      </c>
      <c r="AE49" s="123"/>
      <c r="AF49" s="115">
        <f t="shared" si="6"/>
        <v>0</v>
      </c>
      <c r="AG49" s="123"/>
      <c r="AH49" s="115">
        <v>0</v>
      </c>
      <c r="AI49" s="123"/>
      <c r="AJ49" s="115">
        <v>0</v>
      </c>
      <c r="AK49" s="363"/>
      <c r="AL49" s="374">
        <f>その他の係数!F38</f>
        <v>0.29411764705882354</v>
      </c>
      <c r="AM49" s="363"/>
      <c r="AN49" s="373">
        <f t="shared" si="4"/>
        <v>0</v>
      </c>
      <c r="AO49" s="375"/>
      <c r="AP49" s="375"/>
      <c r="AQ49" s="363"/>
      <c r="AR49" s="375"/>
      <c r="AS49" s="363"/>
      <c r="AT49" s="376">
        <f>その他の係数!H38</f>
        <v>4.7316401382038215E-5</v>
      </c>
      <c r="AU49" s="363"/>
      <c r="AV49" s="115">
        <f t="shared" si="7"/>
        <v>0</v>
      </c>
      <c r="AW49" s="123"/>
      <c r="AX49" s="115">
        <f t="shared" si="5"/>
        <v>0</v>
      </c>
      <c r="AY49" s="123"/>
      <c r="AZ49" s="377">
        <v>0</v>
      </c>
      <c r="BA49" s="123"/>
      <c r="BB49" s="377">
        <f t="shared" si="8"/>
        <v>0</v>
      </c>
      <c r="BC49" s="363"/>
      <c r="BD49" s="377">
        <f>AB49*その他の係数!D38</f>
        <v>0</v>
      </c>
      <c r="BE49" s="377">
        <f>AH49*その他の係数!D38</f>
        <v>0</v>
      </c>
      <c r="BF49" s="377">
        <f>AZ49*その他の係数!D38</f>
        <v>0</v>
      </c>
      <c r="BG49" s="123"/>
      <c r="BH49" s="377">
        <f>AB49*その他の係数!F38</f>
        <v>0</v>
      </c>
      <c r="BI49" s="377">
        <f>AH49*その他の係数!F38</f>
        <v>0</v>
      </c>
      <c r="BJ49" s="377">
        <f>AZ49*その他の係数!F38</f>
        <v>0</v>
      </c>
      <c r="BK49" s="123"/>
      <c r="BL49" s="377">
        <f>AB49*その他の係数!L38</f>
        <v>0</v>
      </c>
      <c r="BM49" s="377">
        <f>AH49*その他の係数!L38</f>
        <v>0</v>
      </c>
      <c r="BN49" s="377">
        <f>AZ49*その他の係数!L38</f>
        <v>0</v>
      </c>
      <c r="BO49" s="123"/>
      <c r="BP49" s="377">
        <f>AB49*その他の係数!N38</f>
        <v>0</v>
      </c>
      <c r="BQ49" s="377">
        <f>AH49*その他の係数!N38</f>
        <v>0</v>
      </c>
      <c r="BR49" s="377">
        <f>AZ49*その他の係数!N38</f>
        <v>0</v>
      </c>
      <c r="BS49" s="363"/>
    </row>
    <row r="50" spans="1:71" s="5" customFormat="1" ht="18" customHeight="1">
      <c r="A50" s="299" t="s">
        <v>1118</v>
      </c>
      <c r="B50" s="118" t="s">
        <v>1036</v>
      </c>
      <c r="C50" s="161"/>
      <c r="E50" s="115">
        <f t="shared" si="9"/>
        <v>0</v>
      </c>
      <c r="F50" s="123"/>
      <c r="G50" s="161"/>
      <c r="H50" s="123"/>
      <c r="I50" s="379">
        <f>その他の係数!J39</f>
        <v>0.14027833803953205</v>
      </c>
      <c r="J50" s="369"/>
      <c r="K50" s="155"/>
      <c r="L50"/>
      <c r="M50" s="383"/>
      <c r="N50" s="383"/>
      <c r="O50" s="383"/>
      <c r="P50" s="123"/>
      <c r="Q50" s="380">
        <v>0.14159353670427638</v>
      </c>
      <c r="R50" s="115">
        <f t="shared" si="0"/>
        <v>0</v>
      </c>
      <c r="S50" s="380">
        <v>9.1551748154339044E-2</v>
      </c>
      <c r="T50" s="115">
        <f t="shared" si="1"/>
        <v>0</v>
      </c>
      <c r="U50" s="123"/>
      <c r="V50" s="123"/>
      <c r="W50" s="115">
        <f t="shared" si="2"/>
        <v>0</v>
      </c>
      <c r="X50" s="371"/>
      <c r="Y50" s="379">
        <f t="shared" si="10"/>
        <v>0.14027833803953205</v>
      </c>
      <c r="Z50" s="372"/>
      <c r="AA50" s="371"/>
      <c r="AB50" s="115">
        <f t="shared" si="3"/>
        <v>0</v>
      </c>
      <c r="AC50" s="371"/>
      <c r="AD50" s="373">
        <v>0</v>
      </c>
      <c r="AE50" s="123"/>
      <c r="AF50" s="115">
        <f t="shared" si="6"/>
        <v>0</v>
      </c>
      <c r="AG50" s="123"/>
      <c r="AH50" s="115">
        <v>0</v>
      </c>
      <c r="AI50" s="123"/>
      <c r="AJ50" s="115">
        <v>0</v>
      </c>
      <c r="AK50" s="363"/>
      <c r="AL50" s="374">
        <f>その他の係数!F39</f>
        <v>0.23542881568100632</v>
      </c>
      <c r="AM50" s="363"/>
      <c r="AN50" s="373">
        <f t="shared" si="4"/>
        <v>0</v>
      </c>
      <c r="AO50" s="375"/>
      <c r="AP50" s="375"/>
      <c r="AQ50" s="363"/>
      <c r="AR50" s="375"/>
      <c r="AS50" s="363"/>
      <c r="AT50" s="376">
        <f>その他の係数!H39</f>
        <v>3.0086842566553416E-4</v>
      </c>
      <c r="AU50" s="363"/>
      <c r="AV50" s="115">
        <f t="shared" si="7"/>
        <v>0</v>
      </c>
      <c r="AW50" s="123"/>
      <c r="AX50" s="115">
        <f t="shared" si="5"/>
        <v>0</v>
      </c>
      <c r="AY50" s="123"/>
      <c r="AZ50" s="377">
        <v>0</v>
      </c>
      <c r="BA50" s="123"/>
      <c r="BB50" s="377">
        <f t="shared" si="8"/>
        <v>0</v>
      </c>
      <c r="BC50" s="363"/>
      <c r="BD50" s="377">
        <f>AB50*その他の係数!D39</f>
        <v>0</v>
      </c>
      <c r="BE50" s="377">
        <f>AH50*その他の係数!D39</f>
        <v>0</v>
      </c>
      <c r="BF50" s="377">
        <f>AZ50*その他の係数!D39</f>
        <v>0</v>
      </c>
      <c r="BG50" s="123"/>
      <c r="BH50" s="377">
        <f>AB50*その他の係数!F39</f>
        <v>0</v>
      </c>
      <c r="BI50" s="377">
        <f>AH50*その他の係数!F39</f>
        <v>0</v>
      </c>
      <c r="BJ50" s="377">
        <f>AZ50*その他の係数!F39</f>
        <v>0</v>
      </c>
      <c r="BK50" s="123"/>
      <c r="BL50" s="377">
        <f>AB50*その他の係数!L39</f>
        <v>0</v>
      </c>
      <c r="BM50" s="377">
        <f>AH50*その他の係数!L39</f>
        <v>0</v>
      </c>
      <c r="BN50" s="377">
        <f>AZ50*その他の係数!L39</f>
        <v>0</v>
      </c>
      <c r="BO50" s="123"/>
      <c r="BP50" s="377">
        <f>AB50*その他の係数!N39</f>
        <v>0</v>
      </c>
      <c r="BQ50" s="377">
        <f>AH50*その他の係数!N39</f>
        <v>0</v>
      </c>
      <c r="BR50" s="377">
        <f>AZ50*その他の係数!N39</f>
        <v>0</v>
      </c>
      <c r="BS50" s="363"/>
    </row>
    <row r="51" spans="1:71" s="5" customFormat="1" ht="18" customHeight="1">
      <c r="A51" s="299" t="s">
        <v>1119</v>
      </c>
      <c r="B51" s="118" t="s">
        <v>960</v>
      </c>
      <c r="C51" s="161"/>
      <c r="E51" s="115">
        <f t="shared" si="9"/>
        <v>0</v>
      </c>
      <c r="F51" s="123"/>
      <c r="G51" s="161"/>
      <c r="H51" s="123"/>
      <c r="I51" s="379">
        <f>その他の係数!J40</f>
        <v>0.90603534582911727</v>
      </c>
      <c r="J51" s="369"/>
      <c r="K51" s="155"/>
      <c r="L51"/>
      <c r="M51" s="123"/>
      <c r="N51" s="123"/>
      <c r="O51" s="123"/>
      <c r="P51" s="123"/>
      <c r="Q51" s="380">
        <v>8.1228067722678154E-3</v>
      </c>
      <c r="R51" s="115">
        <f t="shared" si="0"/>
        <v>0</v>
      </c>
      <c r="S51" s="380">
        <v>1.3071986802186587E-2</v>
      </c>
      <c r="T51" s="115">
        <f t="shared" si="1"/>
        <v>0</v>
      </c>
      <c r="U51" s="123"/>
      <c r="V51" s="123"/>
      <c r="W51" s="115">
        <f t="shared" si="2"/>
        <v>0</v>
      </c>
      <c r="X51" s="371"/>
      <c r="Y51" s="379">
        <f t="shared" si="10"/>
        <v>0.90603534582911727</v>
      </c>
      <c r="Z51" s="372"/>
      <c r="AA51" s="371"/>
      <c r="AB51" s="115">
        <f t="shared" si="3"/>
        <v>0</v>
      </c>
      <c r="AC51" s="371"/>
      <c r="AD51" s="373">
        <v>0</v>
      </c>
      <c r="AE51" s="123"/>
      <c r="AF51" s="115">
        <f t="shared" si="6"/>
        <v>0</v>
      </c>
      <c r="AG51" s="123"/>
      <c r="AH51" s="115">
        <v>0</v>
      </c>
      <c r="AI51" s="123"/>
      <c r="AJ51" s="115">
        <v>0</v>
      </c>
      <c r="AK51" s="363"/>
      <c r="AL51" s="374">
        <f>その他の係数!F40</f>
        <v>2.9106240901218865E-2</v>
      </c>
      <c r="AM51" s="363"/>
      <c r="AN51" s="373">
        <f t="shared" si="4"/>
        <v>0</v>
      </c>
      <c r="AO51" s="375"/>
      <c r="AP51" s="375"/>
      <c r="AQ51" s="363"/>
      <c r="AR51" s="375"/>
      <c r="AS51" s="363"/>
      <c r="AT51" s="376">
        <f>その他の係数!H40</f>
        <v>0</v>
      </c>
      <c r="AU51" s="363"/>
      <c r="AV51" s="115">
        <f t="shared" si="7"/>
        <v>0</v>
      </c>
      <c r="AW51" s="123"/>
      <c r="AX51" s="115">
        <f t="shared" si="5"/>
        <v>0</v>
      </c>
      <c r="AY51" s="123"/>
      <c r="AZ51" s="377">
        <v>0</v>
      </c>
      <c r="BA51" s="123"/>
      <c r="BB51" s="377">
        <f t="shared" si="8"/>
        <v>0</v>
      </c>
      <c r="BC51" s="363"/>
      <c r="BD51" s="377">
        <f>AB51*その他の係数!D40</f>
        <v>0</v>
      </c>
      <c r="BE51" s="387">
        <f>AH51*その他の係数!D40</f>
        <v>0</v>
      </c>
      <c r="BF51" s="387">
        <f>AZ51*その他の係数!D40</f>
        <v>0</v>
      </c>
      <c r="BG51" s="123"/>
      <c r="BH51" s="377">
        <f>AB51*その他の係数!F40</f>
        <v>0</v>
      </c>
      <c r="BI51" s="377">
        <f>AH51*その他の係数!F40</f>
        <v>0</v>
      </c>
      <c r="BJ51" s="377">
        <f>AZ51*その他の係数!F40</f>
        <v>0</v>
      </c>
      <c r="BK51" s="123"/>
      <c r="BL51" s="377">
        <f>AB51*その他の係数!L40</f>
        <v>0</v>
      </c>
      <c r="BM51" s="377">
        <f>AH51*その他の係数!L40</f>
        <v>0</v>
      </c>
      <c r="BN51" s="377">
        <f>AZ51*その他の係数!L40</f>
        <v>0</v>
      </c>
      <c r="BO51" s="123"/>
      <c r="BP51" s="377">
        <f>AB51*その他の係数!N40</f>
        <v>0</v>
      </c>
      <c r="BQ51" s="377">
        <f>AH51*その他の係数!N40</f>
        <v>0</v>
      </c>
      <c r="BR51" s="377">
        <f>AZ51*その他の係数!N40</f>
        <v>0</v>
      </c>
      <c r="BS51" s="363"/>
    </row>
    <row r="52" spans="1:71" s="5" customFormat="1" ht="18" customHeight="1">
      <c r="A52" s="299" t="s">
        <v>1120</v>
      </c>
      <c r="B52" s="388" t="s">
        <v>961</v>
      </c>
      <c r="C52" s="161"/>
      <c r="E52" s="115">
        <f t="shared" si="9"/>
        <v>0</v>
      </c>
      <c r="F52" s="123"/>
      <c r="G52" s="161"/>
      <c r="H52" s="123"/>
      <c r="I52" s="379">
        <f>その他の係数!J41</f>
        <v>0.64278934442054791</v>
      </c>
      <c r="J52" s="369"/>
      <c r="K52" s="155"/>
      <c r="L52"/>
      <c r="M52" s="123"/>
      <c r="N52" s="123"/>
      <c r="O52" s="123"/>
      <c r="P52" s="123"/>
      <c r="Q52" s="380">
        <v>6.8981788807754754E-2</v>
      </c>
      <c r="R52" s="115">
        <f t="shared" si="0"/>
        <v>0</v>
      </c>
      <c r="S52" s="380">
        <v>4.0453320323434613E-2</v>
      </c>
      <c r="T52" s="115">
        <f t="shared" si="1"/>
        <v>0</v>
      </c>
      <c r="U52" s="123"/>
      <c r="V52" s="123"/>
      <c r="W52" s="115">
        <f t="shared" si="2"/>
        <v>0</v>
      </c>
      <c r="X52" s="371"/>
      <c r="Y52" s="379">
        <f t="shared" si="10"/>
        <v>0.64278934442054791</v>
      </c>
      <c r="Z52" s="372"/>
      <c r="AA52" s="371"/>
      <c r="AB52" s="115">
        <f t="shared" si="3"/>
        <v>0</v>
      </c>
      <c r="AC52" s="371"/>
      <c r="AD52" s="373">
        <v>0</v>
      </c>
      <c r="AE52" s="123"/>
      <c r="AF52" s="115">
        <f t="shared" si="6"/>
        <v>0</v>
      </c>
      <c r="AG52" s="123"/>
      <c r="AH52" s="115">
        <v>0</v>
      </c>
      <c r="AI52" s="123"/>
      <c r="AJ52" s="115">
        <v>0</v>
      </c>
      <c r="AK52" s="363"/>
      <c r="AL52" s="374">
        <f>その他の係数!F41</f>
        <v>7.9025714671337954E-2</v>
      </c>
      <c r="AM52" s="363"/>
      <c r="AN52" s="373">
        <f t="shared" si="4"/>
        <v>0</v>
      </c>
      <c r="AO52" s="375"/>
      <c r="AP52" s="375"/>
      <c r="AQ52" s="363"/>
      <c r="AR52" s="375"/>
      <c r="AS52" s="363"/>
      <c r="AT52" s="376">
        <f>その他の係数!H41</f>
        <v>0</v>
      </c>
      <c r="AU52" s="363"/>
      <c r="AV52" s="115">
        <f t="shared" si="7"/>
        <v>0</v>
      </c>
      <c r="AW52" s="123"/>
      <c r="AX52" s="115">
        <f t="shared" si="5"/>
        <v>0</v>
      </c>
      <c r="AY52" s="123"/>
      <c r="AZ52" s="377">
        <v>0</v>
      </c>
      <c r="BA52" s="123"/>
      <c r="BB52" s="377">
        <f t="shared" si="8"/>
        <v>0</v>
      </c>
      <c r="BC52" s="363"/>
      <c r="BD52" s="377">
        <f>AB52*その他の係数!D41</f>
        <v>0</v>
      </c>
      <c r="BE52" s="387">
        <f>AH52*その他の係数!D41</f>
        <v>0</v>
      </c>
      <c r="BF52" s="387">
        <f>AZ52*その他の係数!D41</f>
        <v>0</v>
      </c>
      <c r="BG52" s="123"/>
      <c r="BH52" s="377">
        <f>AB52*その他の係数!F41</f>
        <v>0</v>
      </c>
      <c r="BI52" s="377">
        <f>AH52*その他の係数!F41</f>
        <v>0</v>
      </c>
      <c r="BJ52" s="377">
        <f>AZ52*その他の係数!F41</f>
        <v>0</v>
      </c>
      <c r="BK52" s="123"/>
      <c r="BL52" s="377">
        <f>AB52*その他の係数!L41</f>
        <v>0</v>
      </c>
      <c r="BM52" s="377">
        <f>AH52*その他の係数!L41</f>
        <v>0</v>
      </c>
      <c r="BN52" s="377">
        <f>AZ52*その他の係数!L41</f>
        <v>0</v>
      </c>
      <c r="BO52" s="123"/>
      <c r="BP52" s="377">
        <f>AB52*その他の係数!N41</f>
        <v>0</v>
      </c>
      <c r="BQ52" s="377">
        <f>AH52*その他の係数!N41</f>
        <v>0</v>
      </c>
      <c r="BR52" s="377">
        <f>AZ52*その他の係数!N41</f>
        <v>0</v>
      </c>
      <c r="BS52" s="363"/>
    </row>
    <row r="53" spans="1:71" ht="18" customHeight="1">
      <c r="A53" s="299" t="s">
        <v>1121</v>
      </c>
      <c r="B53" s="388" t="s">
        <v>962</v>
      </c>
      <c r="C53" s="161"/>
      <c r="E53" s="115">
        <f t="shared" si="9"/>
        <v>0</v>
      </c>
      <c r="G53" s="161"/>
      <c r="I53" s="379">
        <f>その他の係数!J42</f>
        <v>0.46339961829711263</v>
      </c>
      <c r="K53" s="155"/>
      <c r="Q53" s="380">
        <v>2.5563909774436091E-2</v>
      </c>
      <c r="R53" s="115">
        <f t="shared" si="0"/>
        <v>0</v>
      </c>
      <c r="S53" s="380">
        <v>4.8814343551185663E-2</v>
      </c>
      <c r="T53" s="115">
        <f t="shared" si="1"/>
        <v>0</v>
      </c>
      <c r="W53" s="115">
        <f t="shared" si="2"/>
        <v>0</v>
      </c>
      <c r="Y53" s="379">
        <f t="shared" si="10"/>
        <v>0.46339961829711263</v>
      </c>
      <c r="AB53" s="115">
        <f t="shared" si="3"/>
        <v>0</v>
      </c>
      <c r="AD53" s="389">
        <v>0</v>
      </c>
      <c r="AF53" s="115">
        <f t="shared" si="6"/>
        <v>0</v>
      </c>
      <c r="AH53" s="389">
        <v>0</v>
      </c>
      <c r="AJ53" s="389">
        <v>0</v>
      </c>
      <c r="AL53" s="374">
        <f>その他の係数!F42</f>
        <v>0.21081987601047691</v>
      </c>
      <c r="AN53" s="373">
        <f t="shared" si="4"/>
        <v>0</v>
      </c>
      <c r="AT53" s="376">
        <f>その他の係数!H42</f>
        <v>0</v>
      </c>
      <c r="AV53" s="115">
        <f t="shared" si="7"/>
        <v>0</v>
      </c>
      <c r="AX53" s="115">
        <f t="shared" si="5"/>
        <v>0</v>
      </c>
      <c r="AZ53" s="390">
        <v>0</v>
      </c>
      <c r="BB53" s="377">
        <f t="shared" si="8"/>
        <v>0</v>
      </c>
      <c r="BD53" s="377">
        <f>AB53*その他の係数!D42</f>
        <v>0</v>
      </c>
      <c r="BE53" s="391">
        <f>AH53*その他の係数!D42</f>
        <v>0</v>
      </c>
      <c r="BF53" s="391">
        <f>AZ53*その他の係数!D42</f>
        <v>0</v>
      </c>
      <c r="BG53" s="392"/>
      <c r="BH53" s="391">
        <f>AB53*その他の係数!F42</f>
        <v>0</v>
      </c>
      <c r="BI53" s="391">
        <f>AH53*その他の係数!F42</f>
        <v>0</v>
      </c>
      <c r="BJ53" s="391">
        <f>AZ53*その他の係数!F42</f>
        <v>0</v>
      </c>
      <c r="BK53" s="392"/>
      <c r="BL53" s="391">
        <f>AB53*その他の係数!L42</f>
        <v>0</v>
      </c>
      <c r="BM53" s="391">
        <f>AH53*その他の係数!L42</f>
        <v>0</v>
      </c>
      <c r="BN53" s="391">
        <f>AZ53*その他の係数!L42</f>
        <v>0</v>
      </c>
      <c r="BO53" s="392"/>
      <c r="BP53" s="391">
        <f>AB53*その他の係数!N42</f>
        <v>0</v>
      </c>
      <c r="BQ53" s="391">
        <f>AH53*その他の係数!N42</f>
        <v>0</v>
      </c>
      <c r="BR53" s="391">
        <f>AZ53*その他の係数!N42</f>
        <v>0</v>
      </c>
    </row>
    <row r="54" spans="1:71" ht="18" customHeight="1">
      <c r="A54" s="299" t="s">
        <v>1122</v>
      </c>
      <c r="B54" s="388" t="s">
        <v>963</v>
      </c>
      <c r="C54" s="161"/>
      <c r="E54" s="115">
        <f t="shared" si="9"/>
        <v>0</v>
      </c>
      <c r="G54" s="161"/>
      <c r="I54" s="379">
        <f>その他の係数!J43</f>
        <v>0.22510325209923143</v>
      </c>
      <c r="K54" s="155"/>
      <c r="Q54" s="380">
        <v>3.5285125896989511E-2</v>
      </c>
      <c r="R54" s="115">
        <f t="shared" si="0"/>
        <v>0</v>
      </c>
      <c r="S54" s="380">
        <v>3.4902976519043782E-2</v>
      </c>
      <c r="T54" s="115">
        <f t="shared" si="1"/>
        <v>0</v>
      </c>
      <c r="W54" s="115">
        <f t="shared" si="2"/>
        <v>0</v>
      </c>
      <c r="Y54" s="379">
        <f t="shared" si="10"/>
        <v>0.22510325209923143</v>
      </c>
      <c r="AB54" s="115">
        <f t="shared" si="3"/>
        <v>0</v>
      </c>
      <c r="AD54" s="389">
        <v>0</v>
      </c>
      <c r="AF54" s="115">
        <f t="shared" si="6"/>
        <v>0</v>
      </c>
      <c r="AH54" s="389">
        <v>0</v>
      </c>
      <c r="AJ54" s="389">
        <v>0</v>
      </c>
      <c r="AL54" s="374">
        <f>その他の係数!F43</f>
        <v>0.11676424562918196</v>
      </c>
      <c r="AN54" s="373">
        <f t="shared" si="4"/>
        <v>0</v>
      </c>
      <c r="AT54" s="376">
        <f>その他の係数!H43</f>
        <v>0</v>
      </c>
      <c r="AV54" s="115">
        <f t="shared" si="7"/>
        <v>0</v>
      </c>
      <c r="AX54" s="115">
        <f t="shared" si="5"/>
        <v>0</v>
      </c>
      <c r="AZ54" s="390">
        <v>0</v>
      </c>
      <c r="BB54" s="377">
        <f t="shared" si="8"/>
        <v>0</v>
      </c>
      <c r="BD54" s="377">
        <f>AB54*その他の係数!D43</f>
        <v>0</v>
      </c>
      <c r="BE54" s="391">
        <f>AH54*その他の係数!D43</f>
        <v>0</v>
      </c>
      <c r="BF54" s="391">
        <f>AZ54*その他の係数!D43</f>
        <v>0</v>
      </c>
      <c r="BG54" s="392"/>
      <c r="BH54" s="391">
        <f>AB54*その他の係数!F43</f>
        <v>0</v>
      </c>
      <c r="BI54" s="391">
        <f>AH54*その他の係数!F43</f>
        <v>0</v>
      </c>
      <c r="BJ54" s="391">
        <f>AZ54*その他の係数!F43</f>
        <v>0</v>
      </c>
      <c r="BK54" s="392"/>
      <c r="BL54" s="391">
        <f>AB54*その他の係数!L43</f>
        <v>0</v>
      </c>
      <c r="BM54" s="391">
        <f>AH54*その他の係数!L43</f>
        <v>0</v>
      </c>
      <c r="BN54" s="391">
        <f>AZ54*その他の係数!L43</f>
        <v>0</v>
      </c>
      <c r="BO54" s="392"/>
      <c r="BP54" s="391">
        <f>AB54*その他の係数!N43</f>
        <v>0</v>
      </c>
      <c r="BQ54" s="391">
        <f>AH54*その他の係数!N43</f>
        <v>0</v>
      </c>
      <c r="BR54" s="391">
        <f>AZ54*その他の係数!N43</f>
        <v>0</v>
      </c>
    </row>
    <row r="55" spans="1:71" ht="18" customHeight="1">
      <c r="A55" s="299" t="s">
        <v>1123</v>
      </c>
      <c r="B55" s="388" t="s">
        <v>964</v>
      </c>
      <c r="C55" s="161"/>
      <c r="E55" s="115">
        <f t="shared" si="9"/>
        <v>0</v>
      </c>
      <c r="G55" s="161"/>
      <c r="I55" s="379">
        <f>その他の係数!J44</f>
        <v>1.0374604719046499E-2</v>
      </c>
      <c r="K55" s="155"/>
      <c r="Q55" s="380">
        <v>9.092742806921493E-2</v>
      </c>
      <c r="R55" s="115">
        <f t="shared" si="0"/>
        <v>0</v>
      </c>
      <c r="S55" s="380">
        <v>3.1480974541472764E-2</v>
      </c>
      <c r="T55" s="115">
        <f t="shared" si="1"/>
        <v>0</v>
      </c>
      <c r="W55" s="115">
        <f t="shared" si="2"/>
        <v>0</v>
      </c>
      <c r="Y55" s="379">
        <f t="shared" si="10"/>
        <v>1.0374604719046499E-2</v>
      </c>
      <c r="AB55" s="115">
        <f t="shared" si="3"/>
        <v>0</v>
      </c>
      <c r="AD55" s="389">
        <v>0</v>
      </c>
      <c r="AF55" s="115">
        <f t="shared" si="6"/>
        <v>0</v>
      </c>
      <c r="AH55" s="389">
        <v>0</v>
      </c>
      <c r="AJ55" s="389">
        <v>0</v>
      </c>
      <c r="AL55" s="374">
        <f>その他の係数!F44</f>
        <v>4.7072055461317208E-2</v>
      </c>
      <c r="AN55" s="373">
        <f t="shared" si="4"/>
        <v>0</v>
      </c>
      <c r="AT55" s="376">
        <f>その他の係数!H44</f>
        <v>6.3061915540955568E-4</v>
      </c>
      <c r="AV55" s="115">
        <f t="shared" si="7"/>
        <v>0</v>
      </c>
      <c r="AX55" s="115">
        <f t="shared" si="5"/>
        <v>0</v>
      </c>
      <c r="AZ55" s="390">
        <v>0</v>
      </c>
      <c r="BB55" s="377">
        <f t="shared" si="8"/>
        <v>0</v>
      </c>
      <c r="BD55" s="377">
        <f>AB55*その他の係数!D44</f>
        <v>0</v>
      </c>
      <c r="BE55" s="391">
        <f>AH55*その他の係数!D44</f>
        <v>0</v>
      </c>
      <c r="BF55" s="391">
        <f>AZ55*その他の係数!D44</f>
        <v>0</v>
      </c>
      <c r="BG55" s="392"/>
      <c r="BH55" s="391">
        <f>AB55*その他の係数!F44</f>
        <v>0</v>
      </c>
      <c r="BI55" s="391">
        <f>AH55*その他の係数!F44</f>
        <v>0</v>
      </c>
      <c r="BJ55" s="391">
        <f>AZ55*その他の係数!F44</f>
        <v>0</v>
      </c>
      <c r="BK55" s="392"/>
      <c r="BL55" s="391">
        <f>AB55*その他の係数!L44</f>
        <v>0</v>
      </c>
      <c r="BM55" s="391">
        <f>AH55*その他の係数!L44</f>
        <v>0</v>
      </c>
      <c r="BN55" s="391">
        <f>AZ55*その他の係数!L44</f>
        <v>0</v>
      </c>
      <c r="BO55" s="392"/>
      <c r="BP55" s="391">
        <f>AB55*その他の係数!N44</f>
        <v>0</v>
      </c>
      <c r="BQ55" s="391">
        <f>AH55*その他の係数!N44</f>
        <v>0</v>
      </c>
      <c r="BR55" s="391">
        <f>AZ55*その他の係数!N44</f>
        <v>0</v>
      </c>
    </row>
    <row r="56" spans="1:71" ht="18" customHeight="1">
      <c r="A56" s="299" t="s">
        <v>1124</v>
      </c>
      <c r="B56" s="388" t="s">
        <v>965</v>
      </c>
      <c r="C56" s="161"/>
      <c r="E56" s="115">
        <f t="shared" si="9"/>
        <v>0</v>
      </c>
      <c r="G56" s="161"/>
      <c r="I56" s="379">
        <f>その他の係数!J45</f>
        <v>0.20955623737184759</v>
      </c>
      <c r="K56" s="155"/>
      <c r="Q56" s="380">
        <v>7.6309727718386386E-2</v>
      </c>
      <c r="R56" s="115">
        <f t="shared" si="0"/>
        <v>0</v>
      </c>
      <c r="S56" s="380">
        <v>3.4256688913826709E-2</v>
      </c>
      <c r="T56" s="115">
        <f t="shared" si="1"/>
        <v>0</v>
      </c>
      <c r="W56" s="115">
        <f t="shared" si="2"/>
        <v>0</v>
      </c>
      <c r="Y56" s="379">
        <f t="shared" si="10"/>
        <v>0.20955623737184759</v>
      </c>
      <c r="AB56" s="115">
        <f t="shared" si="3"/>
        <v>0</v>
      </c>
      <c r="AD56" s="389">
        <v>0</v>
      </c>
      <c r="AF56" s="115">
        <f t="shared" si="6"/>
        <v>0</v>
      </c>
      <c r="AH56" s="389">
        <v>0</v>
      </c>
      <c r="AJ56" s="389">
        <v>0</v>
      </c>
      <c r="AL56" s="374">
        <f>その他の係数!F45</f>
        <v>0.15367444899144336</v>
      </c>
      <c r="AN56" s="373">
        <f t="shared" si="4"/>
        <v>0</v>
      </c>
      <c r="AT56" s="376">
        <f>その他の係数!H45</f>
        <v>2.2293944392380875E-5</v>
      </c>
      <c r="AV56" s="115">
        <f t="shared" si="7"/>
        <v>0</v>
      </c>
      <c r="AX56" s="115">
        <f t="shared" si="5"/>
        <v>0</v>
      </c>
      <c r="AZ56" s="390">
        <v>0</v>
      </c>
      <c r="BB56" s="377">
        <f t="shared" si="8"/>
        <v>0</v>
      </c>
      <c r="BD56" s="377">
        <f>AB56*その他の係数!D45</f>
        <v>0</v>
      </c>
      <c r="BE56" s="391">
        <f>AH56*その他の係数!D45</f>
        <v>0</v>
      </c>
      <c r="BF56" s="391">
        <f>AZ56*その他の係数!D45</f>
        <v>0</v>
      </c>
      <c r="BG56" s="392"/>
      <c r="BH56" s="391">
        <f>AB56*その他の係数!F45</f>
        <v>0</v>
      </c>
      <c r="BI56" s="391">
        <f>AH56*その他の係数!F45</f>
        <v>0</v>
      </c>
      <c r="BJ56" s="391">
        <f>AZ56*その他の係数!F45</f>
        <v>0</v>
      </c>
      <c r="BK56" s="392"/>
      <c r="BL56" s="391">
        <f>AB56*その他の係数!L45</f>
        <v>0</v>
      </c>
      <c r="BM56" s="391">
        <f>AH56*その他の係数!L45</f>
        <v>0</v>
      </c>
      <c r="BN56" s="391">
        <f>AZ56*その他の係数!L45</f>
        <v>0</v>
      </c>
      <c r="BO56" s="392"/>
      <c r="BP56" s="391">
        <f>AB56*その他の係数!N45</f>
        <v>0</v>
      </c>
      <c r="BQ56" s="391">
        <f>AH56*その他の係数!N45</f>
        <v>0</v>
      </c>
      <c r="BR56" s="391">
        <f>AZ56*その他の係数!N45</f>
        <v>0</v>
      </c>
    </row>
    <row r="57" spans="1:71" ht="18" customHeight="1">
      <c r="A57" s="299" t="s">
        <v>1125</v>
      </c>
      <c r="B57" s="388" t="s">
        <v>1037</v>
      </c>
      <c r="C57" s="161"/>
      <c r="E57" s="115">
        <f t="shared" si="9"/>
        <v>0</v>
      </c>
      <c r="G57" s="161"/>
      <c r="I57" s="379">
        <f>その他の係数!J46</f>
        <v>0.42920107937352669</v>
      </c>
      <c r="K57" s="155"/>
      <c r="Q57" s="380">
        <v>7.3545328042055366E-2</v>
      </c>
      <c r="R57" s="115">
        <f t="shared" si="0"/>
        <v>0</v>
      </c>
      <c r="S57" s="380">
        <v>6.3151746293528502E-2</v>
      </c>
      <c r="T57" s="115">
        <f t="shared" si="1"/>
        <v>0</v>
      </c>
      <c r="W57" s="115">
        <f t="shared" si="2"/>
        <v>0</v>
      </c>
      <c r="Y57" s="379">
        <f t="shared" si="10"/>
        <v>0.42920107937352669</v>
      </c>
      <c r="AB57" s="115">
        <f t="shared" si="3"/>
        <v>0</v>
      </c>
      <c r="AD57" s="389">
        <v>0</v>
      </c>
      <c r="AF57" s="115">
        <f t="shared" si="6"/>
        <v>0</v>
      </c>
      <c r="AH57" s="389">
        <v>0</v>
      </c>
      <c r="AJ57" s="389">
        <v>0</v>
      </c>
      <c r="AL57" s="374">
        <f>その他の係数!F46</f>
        <v>0.23320676885576336</v>
      </c>
      <c r="AN57" s="373">
        <f t="shared" si="4"/>
        <v>0</v>
      </c>
      <c r="AT57" s="376">
        <f>その他の係数!H46</f>
        <v>8.3652203287232118E-5</v>
      </c>
      <c r="AV57" s="115">
        <f t="shared" si="7"/>
        <v>0</v>
      </c>
      <c r="AX57" s="115">
        <f t="shared" si="5"/>
        <v>0</v>
      </c>
      <c r="AZ57" s="390">
        <v>0</v>
      </c>
      <c r="BB57" s="377">
        <f t="shared" si="8"/>
        <v>0</v>
      </c>
      <c r="BD57" s="377">
        <f>AB57*その他の係数!D46</f>
        <v>0</v>
      </c>
      <c r="BE57" s="391">
        <f>AH57*その他の係数!D46</f>
        <v>0</v>
      </c>
      <c r="BF57" s="391">
        <f>AZ57*その他の係数!D46</f>
        <v>0</v>
      </c>
      <c r="BG57" s="392"/>
      <c r="BH57" s="391">
        <f>AB57*その他の係数!F46</f>
        <v>0</v>
      </c>
      <c r="BI57" s="391">
        <f>AH57*その他の係数!F46</f>
        <v>0</v>
      </c>
      <c r="BJ57" s="391">
        <f>AZ57*その他の係数!F46</f>
        <v>0</v>
      </c>
      <c r="BK57" s="392"/>
      <c r="BL57" s="391">
        <f>AB57*その他の係数!L46</f>
        <v>0</v>
      </c>
      <c r="BM57" s="391">
        <f>AH57*その他の係数!L46</f>
        <v>0</v>
      </c>
      <c r="BN57" s="391">
        <f>AZ57*その他の係数!L46</f>
        <v>0</v>
      </c>
      <c r="BO57" s="392"/>
      <c r="BP57" s="391">
        <f>AB57*その他の係数!N46</f>
        <v>0</v>
      </c>
      <c r="BQ57" s="391">
        <f>AH57*その他の係数!N46</f>
        <v>0</v>
      </c>
      <c r="BR57" s="391">
        <f>AZ57*その他の係数!N46</f>
        <v>0</v>
      </c>
    </row>
    <row r="58" spans="1:71" ht="18" customHeight="1">
      <c r="A58" s="299" t="s">
        <v>1126</v>
      </c>
      <c r="B58" s="388" t="s">
        <v>967</v>
      </c>
      <c r="C58" s="161"/>
      <c r="E58" s="115">
        <f t="shared" si="9"/>
        <v>0</v>
      </c>
      <c r="G58" s="161"/>
      <c r="I58" s="379">
        <f>その他の係数!J47</f>
        <v>0.50874400927268293</v>
      </c>
      <c r="K58" s="155"/>
      <c r="Q58" s="380">
        <v>0.11675861351098159</v>
      </c>
      <c r="R58" s="115">
        <f t="shared" si="0"/>
        <v>0</v>
      </c>
      <c r="S58" s="380">
        <v>3.4651816383886744E-2</v>
      </c>
      <c r="T58" s="115">
        <f t="shared" si="1"/>
        <v>0</v>
      </c>
      <c r="W58" s="115">
        <f t="shared" si="2"/>
        <v>0</v>
      </c>
      <c r="Y58" s="379">
        <f t="shared" si="10"/>
        <v>0.50874400927268293</v>
      </c>
      <c r="AB58" s="115">
        <f t="shared" si="3"/>
        <v>0</v>
      </c>
      <c r="AD58" s="389">
        <v>0</v>
      </c>
      <c r="AF58" s="115">
        <f t="shared" si="6"/>
        <v>0</v>
      </c>
      <c r="AH58" s="389">
        <v>0</v>
      </c>
      <c r="AJ58" s="389">
        <v>0</v>
      </c>
      <c r="AL58" s="374">
        <f>その他の係数!F47</f>
        <v>0.36259195843006259</v>
      </c>
      <c r="AN58" s="373">
        <f t="shared" si="4"/>
        <v>0</v>
      </c>
      <c r="AT58" s="376">
        <f>その他の係数!H47</f>
        <v>7.7003949422160931E-4</v>
      </c>
      <c r="AV58" s="115">
        <f t="shared" si="7"/>
        <v>0</v>
      </c>
      <c r="AX58" s="115">
        <f t="shared" si="5"/>
        <v>0</v>
      </c>
      <c r="AZ58" s="390">
        <v>0</v>
      </c>
      <c r="BB58" s="377">
        <f t="shared" si="8"/>
        <v>0</v>
      </c>
      <c r="BD58" s="377">
        <f>AB58*その他の係数!D47</f>
        <v>0</v>
      </c>
      <c r="BE58" s="391">
        <f>AH58*その他の係数!D47</f>
        <v>0</v>
      </c>
      <c r="BF58" s="391">
        <f>AZ58*その他の係数!D47</f>
        <v>0</v>
      </c>
      <c r="BG58" s="392"/>
      <c r="BH58" s="391">
        <f>AB58*その他の係数!F47</f>
        <v>0</v>
      </c>
      <c r="BI58" s="391">
        <f>AH58*その他の係数!F47</f>
        <v>0</v>
      </c>
      <c r="BJ58" s="391">
        <f>AZ58*その他の係数!F47</f>
        <v>0</v>
      </c>
      <c r="BK58" s="392"/>
      <c r="BL58" s="391">
        <f>AB58*その他の係数!L47</f>
        <v>0</v>
      </c>
      <c r="BM58" s="391">
        <f>AH58*その他の係数!L47</f>
        <v>0</v>
      </c>
      <c r="BN58" s="391">
        <f>AZ58*その他の係数!L47</f>
        <v>0</v>
      </c>
      <c r="BO58" s="392"/>
      <c r="BP58" s="391">
        <f>AB58*その他の係数!N47</f>
        <v>0</v>
      </c>
      <c r="BQ58" s="391">
        <f>AH58*その他の係数!N47</f>
        <v>0</v>
      </c>
      <c r="BR58" s="391">
        <f>AZ58*その他の係数!N47</f>
        <v>0</v>
      </c>
    </row>
    <row r="59" spans="1:71" ht="18" customHeight="1">
      <c r="A59" s="299" t="s">
        <v>1127</v>
      </c>
      <c r="B59" s="388" t="s">
        <v>59</v>
      </c>
      <c r="C59" s="161"/>
      <c r="E59" s="115">
        <f t="shared" si="9"/>
        <v>0</v>
      </c>
      <c r="G59" s="161"/>
      <c r="I59" s="379">
        <f>その他の係数!J48</f>
        <v>0.38008150967394194</v>
      </c>
      <c r="K59" s="155"/>
      <c r="Q59" s="380">
        <v>0.12361904485748253</v>
      </c>
      <c r="R59" s="115">
        <f t="shared" si="0"/>
        <v>0</v>
      </c>
      <c r="S59" s="380">
        <v>1.523762577203004E-2</v>
      </c>
      <c r="T59" s="115">
        <f t="shared" si="1"/>
        <v>0</v>
      </c>
      <c r="W59" s="115">
        <f t="shared" si="2"/>
        <v>0</v>
      </c>
      <c r="Y59" s="379">
        <f t="shared" si="10"/>
        <v>0.38008150967394194</v>
      </c>
      <c r="AB59" s="115">
        <f t="shared" si="3"/>
        <v>0</v>
      </c>
      <c r="AD59" s="389">
        <v>0</v>
      </c>
      <c r="AF59" s="115">
        <f t="shared" si="6"/>
        <v>0</v>
      </c>
      <c r="AH59" s="389">
        <v>0</v>
      </c>
      <c r="AJ59" s="389">
        <v>0</v>
      </c>
      <c r="AL59" s="374">
        <f>その他の係数!F48</f>
        <v>0.2896193210943136</v>
      </c>
      <c r="AN59" s="373">
        <f t="shared" si="4"/>
        <v>0</v>
      </c>
      <c r="AT59" s="376">
        <f>その他の係数!H48</f>
        <v>4.7981892259422719E-5</v>
      </c>
      <c r="AV59" s="115">
        <f t="shared" si="7"/>
        <v>0</v>
      </c>
      <c r="AX59" s="115">
        <f t="shared" si="5"/>
        <v>0</v>
      </c>
      <c r="AZ59" s="390">
        <v>0</v>
      </c>
      <c r="BB59" s="377">
        <f t="shared" si="8"/>
        <v>0</v>
      </c>
      <c r="BD59" s="377">
        <f>AB59*その他の係数!D48</f>
        <v>0</v>
      </c>
      <c r="BE59" s="391">
        <f>AH59*その他の係数!D48</f>
        <v>0</v>
      </c>
      <c r="BF59" s="391">
        <f>AZ59*その他の係数!D48</f>
        <v>0</v>
      </c>
      <c r="BG59" s="392"/>
      <c r="BH59" s="391">
        <f>AB59*その他の係数!F48</f>
        <v>0</v>
      </c>
      <c r="BI59" s="391">
        <f>AH59*その他の係数!F48</f>
        <v>0</v>
      </c>
      <c r="BJ59" s="391">
        <f>AZ59*その他の係数!F48</f>
        <v>0</v>
      </c>
      <c r="BK59" s="392"/>
      <c r="BL59" s="391">
        <f>AB59*その他の係数!L48</f>
        <v>0</v>
      </c>
      <c r="BM59" s="391">
        <f>AH59*その他の係数!L48</f>
        <v>0</v>
      </c>
      <c r="BN59" s="391">
        <f>AZ59*その他の係数!L48</f>
        <v>0</v>
      </c>
      <c r="BO59" s="392"/>
      <c r="BP59" s="391">
        <f>AB59*その他の係数!N48</f>
        <v>0</v>
      </c>
      <c r="BQ59" s="391">
        <f>AH59*その他の係数!N48</f>
        <v>0</v>
      </c>
      <c r="BR59" s="391">
        <f>AZ59*その他の係数!N48</f>
        <v>0</v>
      </c>
    </row>
    <row r="60" spans="1:71" ht="18" customHeight="1">
      <c r="A60" s="299" t="s">
        <v>1128</v>
      </c>
      <c r="B60" s="388" t="s">
        <v>60</v>
      </c>
      <c r="C60" s="161"/>
      <c r="E60" s="115">
        <f t="shared" si="9"/>
        <v>0</v>
      </c>
      <c r="G60" s="161"/>
      <c r="I60" s="379">
        <f>その他の係数!J49</f>
        <v>7.5601684778928702E-3</v>
      </c>
      <c r="K60" s="155"/>
      <c r="Q60" s="380">
        <v>0.13307588939694828</v>
      </c>
      <c r="R60" s="115">
        <f t="shared" si="0"/>
        <v>0</v>
      </c>
      <c r="S60" s="380">
        <v>1.3002141799019451E-2</v>
      </c>
      <c r="T60" s="115">
        <f t="shared" si="1"/>
        <v>0</v>
      </c>
      <c r="W60" s="115">
        <f t="shared" si="2"/>
        <v>0</v>
      </c>
      <c r="Y60" s="379">
        <f t="shared" si="10"/>
        <v>7.5601684778928702E-3</v>
      </c>
      <c r="AB60" s="115">
        <f t="shared" si="3"/>
        <v>0</v>
      </c>
      <c r="AD60" s="389">
        <v>0</v>
      </c>
      <c r="AF60" s="115">
        <f t="shared" si="6"/>
        <v>0</v>
      </c>
      <c r="AH60" s="389">
        <v>0</v>
      </c>
      <c r="AJ60" s="389">
        <v>0</v>
      </c>
      <c r="AL60" s="374">
        <f>その他の係数!F49</f>
        <v>0.24651579980280985</v>
      </c>
      <c r="AN60" s="373">
        <f t="shared" si="4"/>
        <v>0</v>
      </c>
      <c r="AT60" s="376">
        <f>その他の係数!H49</f>
        <v>1.4840446565674434E-5</v>
      </c>
      <c r="AV60" s="115">
        <f t="shared" si="7"/>
        <v>0</v>
      </c>
      <c r="AX60" s="115">
        <f t="shared" si="5"/>
        <v>0</v>
      </c>
      <c r="AZ60" s="390">
        <v>0</v>
      </c>
      <c r="BB60" s="377">
        <f t="shared" si="8"/>
        <v>0</v>
      </c>
      <c r="BD60" s="377">
        <f>AB60*その他の係数!D49</f>
        <v>0</v>
      </c>
      <c r="BE60" s="391">
        <f>AH60*その他の係数!D49</f>
        <v>0</v>
      </c>
      <c r="BF60" s="391">
        <f>AZ60*その他の係数!D49</f>
        <v>0</v>
      </c>
      <c r="BG60" s="392"/>
      <c r="BH60" s="391">
        <f>AB60*その他の係数!F49</f>
        <v>0</v>
      </c>
      <c r="BI60" s="391">
        <f>AH60*その他の係数!F49</f>
        <v>0</v>
      </c>
      <c r="BJ60" s="391">
        <f>AZ60*その他の係数!F49</f>
        <v>0</v>
      </c>
      <c r="BK60" s="392"/>
      <c r="BL60" s="391">
        <f>AB60*その他の係数!L49</f>
        <v>0</v>
      </c>
      <c r="BM60" s="391">
        <f>AH60*その他の係数!L49</f>
        <v>0</v>
      </c>
      <c r="BN60" s="391">
        <f>AZ60*その他の係数!L49</f>
        <v>0</v>
      </c>
      <c r="BO60" s="392"/>
      <c r="BP60" s="391">
        <f>AB60*その他の係数!N49</f>
        <v>0</v>
      </c>
      <c r="BQ60" s="391">
        <f>AH60*その他の係数!N49</f>
        <v>0</v>
      </c>
      <c r="BR60" s="391">
        <f>AZ60*その他の係数!N49</f>
        <v>0</v>
      </c>
    </row>
    <row r="61" spans="1:71" ht="18" customHeight="1">
      <c r="A61" s="299" t="s">
        <v>1129</v>
      </c>
      <c r="B61" s="388" t="s">
        <v>61</v>
      </c>
      <c r="C61" s="161"/>
      <c r="E61" s="115">
        <f t="shared" si="9"/>
        <v>0</v>
      </c>
      <c r="G61" s="161"/>
      <c r="I61" s="379">
        <f>その他の係数!J50</f>
        <v>1.2181484525834896E-2</v>
      </c>
      <c r="K61" s="155"/>
      <c r="Q61" s="380">
        <v>0.20693643904416342</v>
      </c>
      <c r="R61" s="115">
        <f t="shared" si="0"/>
        <v>0</v>
      </c>
      <c r="S61" s="380">
        <v>1.5492303281362767E-2</v>
      </c>
      <c r="T61" s="115">
        <f t="shared" si="1"/>
        <v>0</v>
      </c>
      <c r="W61" s="115">
        <f t="shared" si="2"/>
        <v>0</v>
      </c>
      <c r="Y61" s="379">
        <f t="shared" si="10"/>
        <v>1.2181484525834896E-2</v>
      </c>
      <c r="AB61" s="115">
        <f t="shared" si="3"/>
        <v>0</v>
      </c>
      <c r="AD61" s="389">
        <v>0</v>
      </c>
      <c r="AF61" s="115">
        <f t="shared" si="6"/>
        <v>0</v>
      </c>
      <c r="AH61" s="389">
        <v>0</v>
      </c>
      <c r="AJ61" s="389">
        <v>0</v>
      </c>
      <c r="AL61" s="374">
        <f>その他の係数!F50</f>
        <v>0.24461187885915908</v>
      </c>
      <c r="AN61" s="373">
        <f t="shared" si="4"/>
        <v>0</v>
      </c>
      <c r="AT61" s="376">
        <f>その他の係数!H50</f>
        <v>2.7058859074453922E-4</v>
      </c>
      <c r="AV61" s="115">
        <f t="shared" si="7"/>
        <v>0</v>
      </c>
      <c r="AX61" s="115">
        <f t="shared" si="5"/>
        <v>0</v>
      </c>
      <c r="AZ61" s="390">
        <v>0</v>
      </c>
      <c r="BB61" s="377">
        <f t="shared" si="8"/>
        <v>0</v>
      </c>
      <c r="BD61" s="377">
        <f>AB61*その他の係数!D50</f>
        <v>0</v>
      </c>
      <c r="BE61" s="391">
        <f>AH61*その他の係数!D50</f>
        <v>0</v>
      </c>
      <c r="BF61" s="391">
        <f>AZ61*その他の係数!D50</f>
        <v>0</v>
      </c>
      <c r="BG61" s="392"/>
      <c r="BH61" s="391">
        <f>AB61*その他の係数!F50</f>
        <v>0</v>
      </c>
      <c r="BI61" s="391">
        <f>AH61*その他の係数!F50</f>
        <v>0</v>
      </c>
      <c r="BJ61" s="391">
        <f>AZ61*その他の係数!F50</f>
        <v>0</v>
      </c>
      <c r="BK61" s="392"/>
      <c r="BL61" s="391">
        <f>AB61*その他の係数!L50</f>
        <v>0</v>
      </c>
      <c r="BM61" s="391">
        <f>AH61*その他の係数!L50</f>
        <v>0</v>
      </c>
      <c r="BN61" s="391">
        <f>AZ61*その他の係数!L50</f>
        <v>0</v>
      </c>
      <c r="BO61" s="392"/>
      <c r="BP61" s="391">
        <f>AB61*その他の係数!N50</f>
        <v>0</v>
      </c>
      <c r="BQ61" s="391">
        <f>AH61*その他の係数!N50</f>
        <v>0</v>
      </c>
      <c r="BR61" s="391">
        <f>AZ61*その他の係数!N50</f>
        <v>0</v>
      </c>
    </row>
    <row r="62" spans="1:71" ht="18" customHeight="1">
      <c r="A62" s="299" t="s">
        <v>1130</v>
      </c>
      <c r="B62" s="388" t="s">
        <v>968</v>
      </c>
      <c r="C62" s="161"/>
      <c r="E62" s="115">
        <f t="shared" si="9"/>
        <v>0</v>
      </c>
      <c r="G62" s="161"/>
      <c r="I62" s="379">
        <f>その他の係数!J51</f>
        <v>0</v>
      </c>
      <c r="K62" s="155"/>
      <c r="Q62" s="380">
        <v>7.4709381527563359E-2</v>
      </c>
      <c r="R62" s="115">
        <f t="shared" si="0"/>
        <v>0</v>
      </c>
      <c r="S62" s="380">
        <v>8.8093724457360828E-3</v>
      </c>
      <c r="T62" s="115">
        <f t="shared" si="1"/>
        <v>0</v>
      </c>
      <c r="W62" s="115">
        <f t="shared" si="2"/>
        <v>0</v>
      </c>
      <c r="Y62" s="379">
        <f t="shared" si="10"/>
        <v>0</v>
      </c>
      <c r="AB62" s="115">
        <f t="shared" si="3"/>
        <v>0</v>
      </c>
      <c r="AD62" s="389">
        <v>0</v>
      </c>
      <c r="AF62" s="115">
        <f t="shared" si="6"/>
        <v>0</v>
      </c>
      <c r="AH62" s="389">
        <v>0</v>
      </c>
      <c r="AJ62" s="389">
        <v>0</v>
      </c>
      <c r="AL62" s="374">
        <f>その他の係数!F51</f>
        <v>0.15600884208256205</v>
      </c>
      <c r="AN62" s="373">
        <f t="shared" si="4"/>
        <v>0</v>
      </c>
      <c r="AT62" s="376">
        <f>その他の係数!H51</f>
        <v>5.7897706332451827E-6</v>
      </c>
      <c r="AV62" s="115">
        <f t="shared" si="7"/>
        <v>0</v>
      </c>
      <c r="AX62" s="115">
        <f t="shared" si="5"/>
        <v>0</v>
      </c>
      <c r="AZ62" s="390">
        <v>0</v>
      </c>
      <c r="BB62" s="377">
        <f t="shared" si="8"/>
        <v>0</v>
      </c>
      <c r="BD62" s="377">
        <f>AB62*その他の係数!D51</f>
        <v>0</v>
      </c>
      <c r="BE62" s="391">
        <f>AH62*その他の係数!D51</f>
        <v>0</v>
      </c>
      <c r="BF62" s="391">
        <f>AZ62*その他の係数!D51</f>
        <v>0</v>
      </c>
      <c r="BG62" s="392"/>
      <c r="BH62" s="391">
        <f>AB62*その他の係数!F51</f>
        <v>0</v>
      </c>
      <c r="BI62" s="391">
        <f>AH62*その他の係数!F51</f>
        <v>0</v>
      </c>
      <c r="BJ62" s="391">
        <f>AZ62*その他の係数!F51</f>
        <v>0</v>
      </c>
      <c r="BK62" s="392"/>
      <c r="BL62" s="391">
        <f>AB62*その他の係数!L51</f>
        <v>0</v>
      </c>
      <c r="BM62" s="391">
        <f>AH62*その他の係数!L51</f>
        <v>0</v>
      </c>
      <c r="BN62" s="391">
        <f>AZ62*その他の係数!L51</f>
        <v>0</v>
      </c>
      <c r="BO62" s="392"/>
      <c r="BP62" s="391">
        <f>AB62*その他の係数!N51</f>
        <v>0</v>
      </c>
      <c r="BQ62" s="391">
        <f>AH62*その他の係数!N51</f>
        <v>0</v>
      </c>
      <c r="BR62" s="391">
        <f>AZ62*その他の係数!N51</f>
        <v>0</v>
      </c>
    </row>
    <row r="63" spans="1:71" ht="18" customHeight="1">
      <c r="A63" s="299" t="s">
        <v>1131</v>
      </c>
      <c r="B63" s="388" t="s">
        <v>969</v>
      </c>
      <c r="C63" s="161"/>
      <c r="E63" s="115">
        <f t="shared" si="9"/>
        <v>0</v>
      </c>
      <c r="G63" s="161"/>
      <c r="I63" s="379">
        <f>その他の係数!J52</f>
        <v>6.3443568253443994E-3</v>
      </c>
      <c r="K63" s="155"/>
      <c r="Q63" s="380">
        <v>6.1599810825916847E-2</v>
      </c>
      <c r="R63" s="115">
        <f t="shared" si="0"/>
        <v>0</v>
      </c>
      <c r="S63" s="380">
        <v>1.305946085386302E-2</v>
      </c>
      <c r="T63" s="115">
        <f t="shared" si="1"/>
        <v>0</v>
      </c>
      <c r="W63" s="115">
        <f t="shared" si="2"/>
        <v>0</v>
      </c>
      <c r="Y63" s="379">
        <f t="shared" si="10"/>
        <v>6.3443568253443994E-3</v>
      </c>
      <c r="AB63" s="115">
        <f t="shared" si="3"/>
        <v>0</v>
      </c>
      <c r="AD63" s="389">
        <v>0</v>
      </c>
      <c r="AF63" s="115">
        <f t="shared" si="6"/>
        <v>0</v>
      </c>
      <c r="AH63" s="389">
        <v>0</v>
      </c>
      <c r="AJ63" s="389">
        <v>0</v>
      </c>
      <c r="AL63" s="374">
        <f>その他の係数!F52</f>
        <v>0.25152389445522738</v>
      </c>
      <c r="AN63" s="373">
        <f t="shared" si="4"/>
        <v>0</v>
      </c>
      <c r="AT63" s="376">
        <f>その他の係数!H52</f>
        <v>1.2897213203711682E-4</v>
      </c>
      <c r="AV63" s="115">
        <f t="shared" si="7"/>
        <v>0</v>
      </c>
      <c r="AX63" s="115">
        <f t="shared" si="5"/>
        <v>0</v>
      </c>
      <c r="AZ63" s="390">
        <v>0</v>
      </c>
      <c r="BB63" s="377">
        <f t="shared" si="8"/>
        <v>0</v>
      </c>
      <c r="BD63" s="377">
        <f>AB63*その他の係数!D52</f>
        <v>0</v>
      </c>
      <c r="BE63" s="391">
        <f>AH63*その他の係数!D52</f>
        <v>0</v>
      </c>
      <c r="BF63" s="391">
        <f>AZ63*その他の係数!D52</f>
        <v>0</v>
      </c>
      <c r="BG63" s="392"/>
      <c r="BH63" s="391">
        <f>AB63*その他の係数!F52</f>
        <v>0</v>
      </c>
      <c r="BI63" s="391">
        <f>AH63*その他の係数!F52</f>
        <v>0</v>
      </c>
      <c r="BJ63" s="391">
        <f>AZ63*その他の係数!F52</f>
        <v>0</v>
      </c>
      <c r="BK63" s="392"/>
      <c r="BL63" s="391">
        <f>AB63*その他の係数!L52</f>
        <v>0</v>
      </c>
      <c r="BM63" s="391">
        <f>AH63*その他の係数!L52</f>
        <v>0</v>
      </c>
      <c r="BN63" s="391">
        <f>AZ63*その他の係数!L52</f>
        <v>0</v>
      </c>
      <c r="BO63" s="392"/>
      <c r="BP63" s="391">
        <f>AB63*その他の係数!N52</f>
        <v>0</v>
      </c>
      <c r="BQ63" s="391">
        <f>AH63*その他の係数!N52</f>
        <v>0</v>
      </c>
      <c r="BR63" s="391">
        <f>AZ63*その他の係数!N52</f>
        <v>0</v>
      </c>
    </row>
    <row r="64" spans="1:71" ht="18" customHeight="1">
      <c r="A64" s="299" t="s">
        <v>1132</v>
      </c>
      <c r="B64" s="388" t="s">
        <v>970</v>
      </c>
      <c r="C64" s="161"/>
      <c r="E64" s="115">
        <f t="shared" si="9"/>
        <v>0</v>
      </c>
      <c r="G64" s="161"/>
      <c r="I64" s="379">
        <f>その他の係数!J53</f>
        <v>9.1788321167882714E-3</v>
      </c>
      <c r="K64" s="155"/>
      <c r="Q64" s="380">
        <v>9.7016963839987938E-2</v>
      </c>
      <c r="R64" s="115">
        <f t="shared" si="0"/>
        <v>0</v>
      </c>
      <c r="S64" s="380">
        <v>1.0474064445637532E-2</v>
      </c>
      <c r="T64" s="115">
        <f t="shared" si="1"/>
        <v>0</v>
      </c>
      <c r="W64" s="115">
        <f t="shared" si="2"/>
        <v>0</v>
      </c>
      <c r="Y64" s="379">
        <f t="shared" si="10"/>
        <v>9.1788321167882714E-3</v>
      </c>
      <c r="AB64" s="115">
        <f t="shared" si="3"/>
        <v>0</v>
      </c>
      <c r="AD64" s="389">
        <v>0</v>
      </c>
      <c r="AF64" s="115">
        <f t="shared" si="6"/>
        <v>0</v>
      </c>
      <c r="AH64" s="389">
        <v>0</v>
      </c>
      <c r="AJ64" s="389">
        <v>0</v>
      </c>
      <c r="AL64" s="374">
        <f>その他の係数!F53</f>
        <v>0.21191572333856903</v>
      </c>
      <c r="AN64" s="373">
        <f t="shared" si="4"/>
        <v>0</v>
      </c>
      <c r="AT64" s="376">
        <f>その他の係数!H53</f>
        <v>3.5137918325901798E-5</v>
      </c>
      <c r="AV64" s="115">
        <f t="shared" si="7"/>
        <v>0</v>
      </c>
      <c r="AX64" s="115">
        <f t="shared" si="5"/>
        <v>0</v>
      </c>
      <c r="AZ64" s="390">
        <v>0</v>
      </c>
      <c r="BB64" s="377">
        <f t="shared" si="8"/>
        <v>0</v>
      </c>
      <c r="BD64" s="377">
        <f>AB64*その他の係数!D53</f>
        <v>0</v>
      </c>
      <c r="BE64" s="391">
        <f>AH64*その他の係数!D53</f>
        <v>0</v>
      </c>
      <c r="BF64" s="391">
        <f>AZ64*その他の係数!D53</f>
        <v>0</v>
      </c>
      <c r="BG64" s="392"/>
      <c r="BH64" s="391">
        <f>AB64*その他の係数!F53</f>
        <v>0</v>
      </c>
      <c r="BI64" s="391">
        <f>AH64*その他の係数!F53</f>
        <v>0</v>
      </c>
      <c r="BJ64" s="391">
        <f>AZ64*その他の係数!F53</f>
        <v>0</v>
      </c>
      <c r="BK64" s="392"/>
      <c r="BL64" s="391">
        <f>AB64*その他の係数!L53</f>
        <v>0</v>
      </c>
      <c r="BM64" s="391">
        <f>AH64*その他の係数!L53</f>
        <v>0</v>
      </c>
      <c r="BN64" s="391">
        <f>AZ64*その他の係数!L53</f>
        <v>0</v>
      </c>
      <c r="BO64" s="392"/>
      <c r="BP64" s="391">
        <f>AB64*その他の係数!N53</f>
        <v>0</v>
      </c>
      <c r="BQ64" s="391">
        <f>AH64*その他の係数!N53</f>
        <v>0</v>
      </c>
      <c r="BR64" s="391">
        <f>AZ64*その他の係数!N53</f>
        <v>0</v>
      </c>
    </row>
    <row r="65" spans="1:70" ht="18" customHeight="1">
      <c r="A65" s="299" t="s">
        <v>1133</v>
      </c>
      <c r="B65" s="388" t="s">
        <v>971</v>
      </c>
      <c r="C65" s="161"/>
      <c r="E65" s="115">
        <f t="shared" si="9"/>
        <v>0</v>
      </c>
      <c r="G65" s="161"/>
      <c r="I65" s="379">
        <f>その他の係数!J54</f>
        <v>8.23408516020252E-4</v>
      </c>
      <c r="K65" s="155"/>
      <c r="Q65" s="380">
        <v>0.36327660586297089</v>
      </c>
      <c r="R65" s="115">
        <f t="shared" si="0"/>
        <v>0</v>
      </c>
      <c r="S65" s="380">
        <v>8.2034036482217451E-3</v>
      </c>
      <c r="T65" s="115">
        <f t="shared" si="1"/>
        <v>0</v>
      </c>
      <c r="W65" s="115">
        <f t="shared" si="2"/>
        <v>0</v>
      </c>
      <c r="Y65" s="379">
        <f t="shared" si="10"/>
        <v>8.23408516020252E-4</v>
      </c>
      <c r="AB65" s="115">
        <f t="shared" si="3"/>
        <v>0</v>
      </c>
      <c r="AD65" s="389">
        <v>0</v>
      </c>
      <c r="AF65" s="115">
        <f t="shared" si="6"/>
        <v>0</v>
      </c>
      <c r="AH65" s="389">
        <v>0</v>
      </c>
      <c r="AJ65" s="389">
        <v>0</v>
      </c>
      <c r="AL65" s="374">
        <f>その他の係数!F54</f>
        <v>0.13768796992481203</v>
      </c>
      <c r="AN65" s="373">
        <f t="shared" si="4"/>
        <v>0</v>
      </c>
      <c r="AT65" s="376">
        <f>その他の係数!H54</f>
        <v>8.4318359655494012E-3</v>
      </c>
      <c r="AV65" s="115">
        <f t="shared" si="7"/>
        <v>0</v>
      </c>
      <c r="AX65" s="115">
        <f t="shared" si="5"/>
        <v>0</v>
      </c>
      <c r="AZ65" s="390">
        <v>0</v>
      </c>
      <c r="BB65" s="377">
        <f t="shared" si="8"/>
        <v>0</v>
      </c>
      <c r="BD65" s="377">
        <f>AB65*その他の係数!D54</f>
        <v>0</v>
      </c>
      <c r="BE65" s="391">
        <f>AH65*その他の係数!D54</f>
        <v>0</v>
      </c>
      <c r="BF65" s="391">
        <f>AZ65*その他の係数!D54</f>
        <v>0</v>
      </c>
      <c r="BG65" s="392"/>
      <c r="BH65" s="391">
        <f>AB65*その他の係数!F54</f>
        <v>0</v>
      </c>
      <c r="BI65" s="391">
        <f>AH65*その他の係数!F54</f>
        <v>0</v>
      </c>
      <c r="BJ65" s="391">
        <f>AZ65*その他の係数!F54</f>
        <v>0</v>
      </c>
      <c r="BK65" s="392"/>
      <c r="BL65" s="391">
        <f>AB65*その他の係数!L54</f>
        <v>0</v>
      </c>
      <c r="BM65" s="391">
        <f>AH65*その他の係数!L54</f>
        <v>0</v>
      </c>
      <c r="BN65" s="391">
        <f>AZ65*その他の係数!L54</f>
        <v>0</v>
      </c>
      <c r="BO65" s="392"/>
      <c r="BP65" s="391">
        <f>AB65*その他の係数!N54</f>
        <v>0</v>
      </c>
      <c r="BQ65" s="391">
        <f>AH65*その他の係数!N54</f>
        <v>0</v>
      </c>
      <c r="BR65" s="391">
        <f>AZ65*その他の係数!N54</f>
        <v>0</v>
      </c>
    </row>
    <row r="66" spans="1:70" ht="18" customHeight="1">
      <c r="A66" s="299" t="s">
        <v>1134</v>
      </c>
      <c r="B66" s="388" t="s">
        <v>1038</v>
      </c>
      <c r="C66" s="161"/>
      <c r="E66" s="115">
        <f t="shared" si="9"/>
        <v>0</v>
      </c>
      <c r="G66" s="161"/>
      <c r="I66" s="379">
        <f>その他の係数!J55</f>
        <v>1.585313654306475E-4</v>
      </c>
      <c r="K66" s="155"/>
      <c r="Q66" s="380">
        <v>0.12592592592592594</v>
      </c>
      <c r="R66" s="115">
        <f t="shared" si="0"/>
        <v>0</v>
      </c>
      <c r="S66" s="380">
        <v>1.2797026417098102E-2</v>
      </c>
      <c r="T66" s="115">
        <f t="shared" si="1"/>
        <v>0</v>
      </c>
      <c r="W66" s="115">
        <f t="shared" si="2"/>
        <v>0</v>
      </c>
      <c r="Y66" s="379">
        <f t="shared" si="10"/>
        <v>1.585313654306475E-4</v>
      </c>
      <c r="AB66" s="115">
        <f t="shared" si="3"/>
        <v>0</v>
      </c>
      <c r="AD66" s="389">
        <v>0</v>
      </c>
      <c r="AF66" s="115">
        <f t="shared" si="6"/>
        <v>0</v>
      </c>
      <c r="AH66" s="389">
        <v>0</v>
      </c>
      <c r="AJ66" s="389">
        <v>0</v>
      </c>
      <c r="AL66" s="374">
        <f>その他の係数!F55</f>
        <v>0.22983752712769076</v>
      </c>
      <c r="AN66" s="373">
        <f t="shared" si="4"/>
        <v>0</v>
      </c>
      <c r="AT66" s="376">
        <f>その他の係数!H55</f>
        <v>3.3274543869225184E-7</v>
      </c>
      <c r="AV66" s="115">
        <f t="shared" si="7"/>
        <v>0</v>
      </c>
      <c r="AX66" s="115">
        <f t="shared" si="5"/>
        <v>0</v>
      </c>
      <c r="AZ66" s="390">
        <v>0</v>
      </c>
      <c r="BB66" s="377">
        <f t="shared" si="8"/>
        <v>0</v>
      </c>
      <c r="BD66" s="377">
        <f>AB66*その他の係数!D55</f>
        <v>0</v>
      </c>
      <c r="BE66" s="391">
        <f>AH66*その他の係数!D55</f>
        <v>0</v>
      </c>
      <c r="BF66" s="391">
        <f>AZ66*その他の係数!D55</f>
        <v>0</v>
      </c>
      <c r="BG66" s="392"/>
      <c r="BH66" s="391">
        <f>AB66*その他の係数!F55</f>
        <v>0</v>
      </c>
      <c r="BI66" s="391">
        <f>AH66*その他の係数!F55</f>
        <v>0</v>
      </c>
      <c r="BJ66" s="391">
        <f>AZ66*その他の係数!F55</f>
        <v>0</v>
      </c>
      <c r="BK66" s="392"/>
      <c r="BL66" s="391">
        <f>AB66*その他の係数!L55</f>
        <v>0</v>
      </c>
      <c r="BM66" s="391">
        <f>AH66*その他の係数!L55</f>
        <v>0</v>
      </c>
      <c r="BN66" s="391">
        <f>AZ66*その他の係数!L55</f>
        <v>0</v>
      </c>
      <c r="BO66" s="392"/>
      <c r="BP66" s="391">
        <f>AB66*その他の係数!N55</f>
        <v>0</v>
      </c>
      <c r="BQ66" s="391">
        <f>AH66*その他の係数!N55</f>
        <v>0</v>
      </c>
      <c r="BR66" s="391">
        <f>AZ66*その他の係数!N55</f>
        <v>0</v>
      </c>
    </row>
    <row r="67" spans="1:70" ht="18" customHeight="1">
      <c r="A67" s="299" t="s">
        <v>1135</v>
      </c>
      <c r="B67" s="388" t="s">
        <v>973</v>
      </c>
      <c r="C67" s="161"/>
      <c r="E67" s="115">
        <f t="shared" si="9"/>
        <v>0</v>
      </c>
      <c r="G67" s="161"/>
      <c r="I67" s="379">
        <f>その他の係数!J56</f>
        <v>3.1339257378609764E-3</v>
      </c>
      <c r="K67" s="155"/>
      <c r="Q67" s="380">
        <v>0.22401071679176679</v>
      </c>
      <c r="R67" s="115">
        <f t="shared" si="0"/>
        <v>0</v>
      </c>
      <c r="S67" s="380">
        <v>1.4522953922048099E-2</v>
      </c>
      <c r="T67" s="115">
        <f t="shared" si="1"/>
        <v>0</v>
      </c>
      <c r="W67" s="115">
        <f t="shared" si="2"/>
        <v>0</v>
      </c>
      <c r="Y67" s="379">
        <f t="shared" si="10"/>
        <v>3.1339257378609764E-3</v>
      </c>
      <c r="AB67" s="115">
        <f t="shared" si="3"/>
        <v>0</v>
      </c>
      <c r="AD67" s="389">
        <v>0</v>
      </c>
      <c r="AF67" s="115">
        <f t="shared" si="6"/>
        <v>0</v>
      </c>
      <c r="AH67" s="389">
        <v>0</v>
      </c>
      <c r="AJ67" s="389">
        <v>0</v>
      </c>
      <c r="AL67" s="374">
        <f>その他の係数!F56</f>
        <v>0.18342001434720229</v>
      </c>
      <c r="AN67" s="373">
        <f t="shared" si="4"/>
        <v>0</v>
      </c>
      <c r="AT67" s="376">
        <f>その他の係数!H56</f>
        <v>2.0966290091998792E-3</v>
      </c>
      <c r="AV67" s="115">
        <f t="shared" si="7"/>
        <v>0</v>
      </c>
      <c r="AX67" s="115">
        <f t="shared" si="5"/>
        <v>0</v>
      </c>
      <c r="AZ67" s="390">
        <v>0</v>
      </c>
      <c r="BB67" s="377">
        <f t="shared" si="8"/>
        <v>0</v>
      </c>
      <c r="BD67" s="377">
        <f>AB67*その他の係数!D56</f>
        <v>0</v>
      </c>
      <c r="BE67" s="391">
        <f>AH67*その他の係数!D56</f>
        <v>0</v>
      </c>
      <c r="BF67" s="391">
        <f>AZ67*その他の係数!D56</f>
        <v>0</v>
      </c>
      <c r="BG67" s="392"/>
      <c r="BH67" s="391">
        <f>AB67*その他の係数!F56</f>
        <v>0</v>
      </c>
      <c r="BI67" s="391">
        <f>AH67*その他の係数!F56</f>
        <v>0</v>
      </c>
      <c r="BJ67" s="391">
        <f>AZ67*その他の係数!F56</f>
        <v>0</v>
      </c>
      <c r="BK67" s="392"/>
      <c r="BL67" s="391">
        <f>AB67*その他の係数!L56</f>
        <v>0</v>
      </c>
      <c r="BM67" s="391">
        <f>AH67*その他の係数!L56</f>
        <v>0</v>
      </c>
      <c r="BN67" s="391">
        <f>AZ67*その他の係数!L56</f>
        <v>0</v>
      </c>
      <c r="BO67" s="392"/>
      <c r="BP67" s="391">
        <f>AB67*その他の係数!N56</f>
        <v>0</v>
      </c>
      <c r="BQ67" s="391">
        <f>AH67*その他の係数!N56</f>
        <v>0</v>
      </c>
      <c r="BR67" s="391">
        <f>AZ67*その他の係数!N56</f>
        <v>0</v>
      </c>
    </row>
    <row r="68" spans="1:70" ht="18" customHeight="1">
      <c r="A68" s="299" t="s">
        <v>1136</v>
      </c>
      <c r="B68" s="388" t="s">
        <v>974</v>
      </c>
      <c r="C68" s="161"/>
      <c r="E68" s="115">
        <f t="shared" si="9"/>
        <v>0</v>
      </c>
      <c r="G68" s="161"/>
      <c r="I68" s="379">
        <f>その他の係数!J57</f>
        <v>2.2014532199771453E-2</v>
      </c>
      <c r="K68" s="155"/>
      <c r="Q68" s="380">
        <v>0.2062371220136994</v>
      </c>
      <c r="R68" s="115">
        <f t="shared" si="0"/>
        <v>0</v>
      </c>
      <c r="S68" s="380">
        <v>9.8234671715765436E-3</v>
      </c>
      <c r="T68" s="115">
        <f t="shared" si="1"/>
        <v>0</v>
      </c>
      <c r="W68" s="115">
        <f t="shared" si="2"/>
        <v>0</v>
      </c>
      <c r="Y68" s="379">
        <f t="shared" si="10"/>
        <v>2.2014532199771453E-2</v>
      </c>
      <c r="AB68" s="115">
        <f t="shared" si="3"/>
        <v>0</v>
      </c>
      <c r="AD68" s="389">
        <v>0</v>
      </c>
      <c r="AF68" s="115">
        <f t="shared" si="6"/>
        <v>0</v>
      </c>
      <c r="AH68" s="389">
        <v>0</v>
      </c>
      <c r="AJ68" s="389">
        <v>0</v>
      </c>
      <c r="AL68" s="374">
        <f>その他の係数!F57</f>
        <v>0.18461927649886162</v>
      </c>
      <c r="AN68" s="373">
        <f t="shared" si="4"/>
        <v>0</v>
      </c>
      <c r="AT68" s="376">
        <f>その他の係数!H57</f>
        <v>9.6617962051314399E-3</v>
      </c>
      <c r="AV68" s="115">
        <f t="shared" si="7"/>
        <v>0</v>
      </c>
      <c r="AX68" s="115">
        <f t="shared" si="5"/>
        <v>0</v>
      </c>
      <c r="AZ68" s="390">
        <v>0</v>
      </c>
      <c r="BB68" s="377">
        <f t="shared" si="8"/>
        <v>0</v>
      </c>
      <c r="BD68" s="377">
        <f>AB68*その他の係数!D57</f>
        <v>0</v>
      </c>
      <c r="BE68" s="391">
        <f>AH68*その他の係数!D57</f>
        <v>0</v>
      </c>
      <c r="BF68" s="391">
        <f>AZ68*その他の係数!D57</f>
        <v>0</v>
      </c>
      <c r="BG68" s="392"/>
      <c r="BH68" s="391">
        <f>AB68*その他の係数!F57</f>
        <v>0</v>
      </c>
      <c r="BI68" s="391">
        <f>AH68*その他の係数!F57</f>
        <v>0</v>
      </c>
      <c r="BJ68" s="391">
        <f>AZ68*その他の係数!F57</f>
        <v>0</v>
      </c>
      <c r="BK68" s="392"/>
      <c r="BL68" s="391">
        <f>AB68*その他の係数!L57</f>
        <v>0</v>
      </c>
      <c r="BM68" s="391">
        <f>AH68*その他の係数!L57</f>
        <v>0</v>
      </c>
      <c r="BN68" s="391">
        <f>AZ68*その他の係数!L57</f>
        <v>0</v>
      </c>
      <c r="BO68" s="392"/>
      <c r="BP68" s="391">
        <f>AB68*その他の係数!N57</f>
        <v>0</v>
      </c>
      <c r="BQ68" s="391">
        <f>AH68*その他の係数!N57</f>
        <v>0</v>
      </c>
      <c r="BR68" s="391">
        <f>AZ68*その他の係数!N57</f>
        <v>0</v>
      </c>
    </row>
    <row r="69" spans="1:70" ht="18" customHeight="1">
      <c r="A69" s="299" t="s">
        <v>1137</v>
      </c>
      <c r="B69" s="388" t="s">
        <v>1039</v>
      </c>
      <c r="C69" s="161"/>
      <c r="E69" s="115">
        <f t="shared" si="9"/>
        <v>0</v>
      </c>
      <c r="G69" s="161"/>
      <c r="I69" s="379">
        <f>その他の係数!J58</f>
        <v>5.8553772417631045E-3</v>
      </c>
      <c r="K69" s="155"/>
      <c r="Q69" s="380">
        <v>0.1739677572954221</v>
      </c>
      <c r="R69" s="115">
        <f t="shared" si="0"/>
        <v>0</v>
      </c>
      <c r="S69" s="380">
        <v>7.07434868376301E-3</v>
      </c>
      <c r="T69" s="115">
        <f t="shared" si="1"/>
        <v>0</v>
      </c>
      <c r="W69" s="115">
        <f t="shared" si="2"/>
        <v>0</v>
      </c>
      <c r="Y69" s="379">
        <f t="shared" si="10"/>
        <v>5.8553772417631045E-3</v>
      </c>
      <c r="AB69" s="115">
        <f t="shared" si="3"/>
        <v>0</v>
      </c>
      <c r="AD69" s="389">
        <v>0</v>
      </c>
      <c r="AF69" s="115">
        <f t="shared" si="6"/>
        <v>0</v>
      </c>
      <c r="AH69" s="389">
        <v>0</v>
      </c>
      <c r="AJ69" s="389">
        <v>0</v>
      </c>
      <c r="AL69" s="374">
        <f>その他の係数!F58</f>
        <v>0.14729157093990913</v>
      </c>
      <c r="AN69" s="373">
        <f t="shared" si="4"/>
        <v>0</v>
      </c>
      <c r="AT69" s="376">
        <f>その他の係数!H58</f>
        <v>4.0487799489195824E-3</v>
      </c>
      <c r="AV69" s="115">
        <f t="shared" si="7"/>
        <v>0</v>
      </c>
      <c r="AX69" s="115">
        <f t="shared" si="5"/>
        <v>0</v>
      </c>
      <c r="AZ69" s="390">
        <v>0</v>
      </c>
      <c r="BB69" s="377">
        <f t="shared" si="8"/>
        <v>0</v>
      </c>
      <c r="BD69" s="377">
        <f>AB69*その他の係数!D58</f>
        <v>0</v>
      </c>
      <c r="BE69" s="391">
        <f>AH69*その他の係数!D58</f>
        <v>0</v>
      </c>
      <c r="BF69" s="391">
        <f>AZ69*その他の係数!D58</f>
        <v>0</v>
      </c>
      <c r="BG69" s="392"/>
      <c r="BH69" s="391">
        <f>AB69*その他の係数!F58</f>
        <v>0</v>
      </c>
      <c r="BI69" s="391">
        <f>AH69*その他の係数!F58</f>
        <v>0</v>
      </c>
      <c r="BJ69" s="391">
        <f>AZ69*その他の係数!F58</f>
        <v>0</v>
      </c>
      <c r="BK69" s="392"/>
      <c r="BL69" s="391">
        <f>AB69*その他の係数!L58</f>
        <v>0</v>
      </c>
      <c r="BM69" s="391">
        <f>AH69*その他の係数!L58</f>
        <v>0</v>
      </c>
      <c r="BN69" s="391">
        <f>AZ69*その他の係数!L58</f>
        <v>0</v>
      </c>
      <c r="BO69" s="392"/>
      <c r="BP69" s="391">
        <f>AB69*その他の係数!N58</f>
        <v>0</v>
      </c>
      <c r="BQ69" s="391">
        <f>AH69*その他の係数!N58</f>
        <v>0</v>
      </c>
      <c r="BR69" s="391">
        <f>AZ69*その他の係数!N58</f>
        <v>0</v>
      </c>
    </row>
    <row r="70" spans="1:70" ht="18" customHeight="1">
      <c r="A70" s="299" t="s">
        <v>1138</v>
      </c>
      <c r="B70" s="388" t="s">
        <v>976</v>
      </c>
      <c r="C70" s="161"/>
      <c r="E70" s="115">
        <f t="shared" si="9"/>
        <v>0</v>
      </c>
      <c r="G70" s="161"/>
      <c r="I70" s="379">
        <f>その他の係数!J59</f>
        <v>0</v>
      </c>
      <c r="K70" s="155"/>
      <c r="Q70" s="380">
        <v>0.18303582783511971</v>
      </c>
      <c r="R70" s="115">
        <f t="shared" si="0"/>
        <v>0</v>
      </c>
      <c r="S70" s="380">
        <v>2.1278976899872314E-2</v>
      </c>
      <c r="T70" s="115">
        <f t="shared" si="1"/>
        <v>0</v>
      </c>
      <c r="W70" s="115">
        <f t="shared" si="2"/>
        <v>0</v>
      </c>
      <c r="Y70" s="379">
        <f t="shared" si="10"/>
        <v>0</v>
      </c>
      <c r="AB70" s="115">
        <f t="shared" si="3"/>
        <v>0</v>
      </c>
      <c r="AD70" s="389">
        <v>0</v>
      </c>
      <c r="AF70" s="115">
        <f t="shared" si="6"/>
        <v>0</v>
      </c>
      <c r="AH70" s="389">
        <v>0</v>
      </c>
      <c r="AJ70" s="389">
        <v>0</v>
      </c>
      <c r="AL70" s="374">
        <f>その他の係数!F59</f>
        <v>0</v>
      </c>
      <c r="AN70" s="373">
        <f t="shared" si="4"/>
        <v>0</v>
      </c>
      <c r="AT70" s="376">
        <f>その他の係数!H59</f>
        <v>1.6347517206599379E-2</v>
      </c>
      <c r="AV70" s="115">
        <f t="shared" si="7"/>
        <v>0</v>
      </c>
      <c r="AX70" s="115">
        <f t="shared" si="5"/>
        <v>0</v>
      </c>
      <c r="AZ70" s="390">
        <v>0</v>
      </c>
      <c r="BB70" s="377">
        <f t="shared" si="8"/>
        <v>0</v>
      </c>
      <c r="BD70" s="377">
        <f>AB70*その他の係数!D59</f>
        <v>0</v>
      </c>
      <c r="BE70" s="391">
        <f>AH70*その他の係数!D59</f>
        <v>0</v>
      </c>
      <c r="BF70" s="391">
        <f>AZ70*その他の係数!D59</f>
        <v>0</v>
      </c>
      <c r="BG70" s="392"/>
      <c r="BH70" s="391">
        <f>AB70*その他の係数!F59</f>
        <v>0</v>
      </c>
      <c r="BI70" s="391">
        <f>AH70*その他の係数!F59</f>
        <v>0</v>
      </c>
      <c r="BJ70" s="391">
        <f>AZ70*その他の係数!F59</f>
        <v>0</v>
      </c>
      <c r="BK70" s="392"/>
      <c r="BL70" s="391">
        <f>AB70*その他の係数!L59</f>
        <v>0</v>
      </c>
      <c r="BM70" s="391">
        <f>AH70*その他の係数!L59</f>
        <v>0</v>
      </c>
      <c r="BN70" s="391">
        <f>AZ70*その他の係数!L59</f>
        <v>0</v>
      </c>
      <c r="BO70" s="392"/>
      <c r="BP70" s="391">
        <f>AB70*その他の係数!N59</f>
        <v>0</v>
      </c>
      <c r="BQ70" s="391">
        <f>AH70*その他の係数!N59</f>
        <v>0</v>
      </c>
      <c r="BR70" s="391">
        <f>AZ70*その他の係数!N59</f>
        <v>0</v>
      </c>
    </row>
    <row r="71" spans="1:70" ht="18" customHeight="1">
      <c r="A71" s="299" t="s">
        <v>1139</v>
      </c>
      <c r="B71" s="388" t="s">
        <v>977</v>
      </c>
      <c r="C71" s="161"/>
      <c r="E71" s="115">
        <f t="shared" si="9"/>
        <v>0</v>
      </c>
      <c r="G71" s="161"/>
      <c r="I71" s="379">
        <f>その他の係数!J60</f>
        <v>2.2584880885387348E-2</v>
      </c>
      <c r="K71" s="155"/>
      <c r="Q71" s="380">
        <v>0.11772519530810276</v>
      </c>
      <c r="R71" s="115">
        <f t="shared" si="0"/>
        <v>0</v>
      </c>
      <c r="S71" s="380">
        <v>1.7448274309386048E-2</v>
      </c>
      <c r="T71" s="115">
        <f t="shared" si="1"/>
        <v>0</v>
      </c>
      <c r="W71" s="115">
        <f t="shared" si="2"/>
        <v>0</v>
      </c>
      <c r="Y71" s="379">
        <f t="shared" si="10"/>
        <v>2.2584880885387348E-2</v>
      </c>
      <c r="AB71" s="115">
        <f t="shared" si="3"/>
        <v>0</v>
      </c>
      <c r="AD71" s="389">
        <v>0</v>
      </c>
      <c r="AF71" s="115">
        <f t="shared" si="6"/>
        <v>0</v>
      </c>
      <c r="AH71" s="389">
        <v>0</v>
      </c>
      <c r="AJ71" s="389">
        <v>0</v>
      </c>
      <c r="AL71" s="374">
        <f>その他の係数!F60</f>
        <v>9.5940959409594101E-2</v>
      </c>
      <c r="AN71" s="373">
        <f t="shared" si="4"/>
        <v>0</v>
      </c>
      <c r="AT71" s="376">
        <f>その他の係数!H60</f>
        <v>1.1013874020713538E-3</v>
      </c>
      <c r="AV71" s="115">
        <f t="shared" si="7"/>
        <v>0</v>
      </c>
      <c r="AX71" s="115">
        <f t="shared" si="5"/>
        <v>0</v>
      </c>
      <c r="AZ71" s="390">
        <v>0</v>
      </c>
      <c r="BB71" s="377">
        <f t="shared" si="8"/>
        <v>0</v>
      </c>
      <c r="BD71" s="377">
        <f>AB71*その他の係数!D60</f>
        <v>0</v>
      </c>
      <c r="BE71" s="391">
        <f>AH71*その他の係数!D60</f>
        <v>0</v>
      </c>
      <c r="BF71" s="391">
        <f>AZ71*その他の係数!D60</f>
        <v>0</v>
      </c>
      <c r="BG71" s="392"/>
      <c r="BH71" s="391">
        <f>AB71*その他の係数!F60</f>
        <v>0</v>
      </c>
      <c r="BI71" s="391">
        <f>AH71*その他の係数!F60</f>
        <v>0</v>
      </c>
      <c r="BJ71" s="391">
        <f>AZ71*その他の係数!F60</f>
        <v>0</v>
      </c>
      <c r="BK71" s="392"/>
      <c r="BL71" s="391">
        <f>AB71*その他の係数!L60</f>
        <v>0</v>
      </c>
      <c r="BM71" s="391">
        <f>AH71*その他の係数!L60</f>
        <v>0</v>
      </c>
      <c r="BN71" s="391">
        <f>AZ71*その他の係数!L60</f>
        <v>0</v>
      </c>
      <c r="BO71" s="392"/>
      <c r="BP71" s="391">
        <f>AB71*その他の係数!N60</f>
        <v>0</v>
      </c>
      <c r="BQ71" s="391">
        <f>AH71*その他の係数!N60</f>
        <v>0</v>
      </c>
      <c r="BR71" s="391">
        <f>AZ71*その他の係数!N60</f>
        <v>0</v>
      </c>
    </row>
    <row r="72" spans="1:70" ht="18" customHeight="1">
      <c r="A72" s="299" t="s">
        <v>1140</v>
      </c>
      <c r="B72" s="388" t="s">
        <v>978</v>
      </c>
      <c r="C72" s="161"/>
      <c r="E72" s="115">
        <f t="shared" si="9"/>
        <v>0</v>
      </c>
      <c r="G72" s="161"/>
      <c r="I72" s="379">
        <f>その他の係数!J61</f>
        <v>0.83174693825750368</v>
      </c>
      <c r="K72" s="155"/>
      <c r="Q72" s="380">
        <v>2.4598552743005528E-2</v>
      </c>
      <c r="R72" s="115">
        <f t="shared" si="0"/>
        <v>0</v>
      </c>
      <c r="S72" s="380">
        <v>1.928070604950213E-2</v>
      </c>
      <c r="T72" s="115">
        <f t="shared" si="1"/>
        <v>0</v>
      </c>
      <c r="W72" s="115">
        <f t="shared" si="2"/>
        <v>0</v>
      </c>
      <c r="Y72" s="379">
        <f t="shared" si="10"/>
        <v>0.83174693825750368</v>
      </c>
      <c r="AB72" s="115">
        <f t="shared" si="3"/>
        <v>0</v>
      </c>
      <c r="AD72" s="389">
        <v>0</v>
      </c>
      <c r="AF72" s="115">
        <f t="shared" si="6"/>
        <v>0</v>
      </c>
      <c r="AH72" s="389">
        <v>0</v>
      </c>
      <c r="AJ72" s="389">
        <v>0</v>
      </c>
      <c r="AL72" s="374">
        <f>その他の係数!F61</f>
        <v>0.18679681096788614</v>
      </c>
      <c r="AN72" s="373">
        <f t="shared" si="4"/>
        <v>0</v>
      </c>
      <c r="AT72" s="376">
        <f>その他の係数!H61</f>
        <v>3.2076660289933077E-5</v>
      </c>
      <c r="AV72" s="115">
        <f t="shared" si="7"/>
        <v>0</v>
      </c>
      <c r="AX72" s="115">
        <f t="shared" si="5"/>
        <v>0</v>
      </c>
      <c r="AZ72" s="390">
        <v>0</v>
      </c>
      <c r="BB72" s="377">
        <f t="shared" si="8"/>
        <v>0</v>
      </c>
      <c r="BD72" s="377">
        <f>AB72*その他の係数!D61</f>
        <v>0</v>
      </c>
      <c r="BE72" s="391">
        <f>AH72*その他の係数!D61</f>
        <v>0</v>
      </c>
      <c r="BF72" s="391">
        <f>AZ72*その他の係数!D61</f>
        <v>0</v>
      </c>
      <c r="BG72" s="392"/>
      <c r="BH72" s="391">
        <f>AB72*その他の係数!F61</f>
        <v>0</v>
      </c>
      <c r="BI72" s="391">
        <f>AH72*その他の係数!F61</f>
        <v>0</v>
      </c>
      <c r="BJ72" s="391">
        <f>AZ72*その他の係数!F61</f>
        <v>0</v>
      </c>
      <c r="BK72" s="392"/>
      <c r="BL72" s="391">
        <f>AB72*その他の係数!L61</f>
        <v>0</v>
      </c>
      <c r="BM72" s="391">
        <f>AH72*その他の係数!L61</f>
        <v>0</v>
      </c>
      <c r="BN72" s="391">
        <f>AZ72*その他の係数!L61</f>
        <v>0</v>
      </c>
      <c r="BO72" s="392"/>
      <c r="BP72" s="391">
        <f>AB72*その他の係数!N61</f>
        <v>0</v>
      </c>
      <c r="BQ72" s="391">
        <f>AH72*その他の係数!N61</f>
        <v>0</v>
      </c>
      <c r="BR72" s="391">
        <f>AZ72*その他の係数!N61</f>
        <v>0</v>
      </c>
    </row>
    <row r="73" spans="1:70" ht="18" customHeight="1">
      <c r="A73" s="299" t="s">
        <v>1141</v>
      </c>
      <c r="B73" s="388" t="s">
        <v>979</v>
      </c>
      <c r="C73" s="161"/>
      <c r="E73" s="115">
        <f t="shared" si="9"/>
        <v>0</v>
      </c>
      <c r="G73" s="161"/>
      <c r="I73" s="379">
        <f>その他の係数!J62</f>
        <v>0.13846802961144566</v>
      </c>
      <c r="K73" s="155"/>
      <c r="Q73" s="380">
        <v>6.1028128031037833E-2</v>
      </c>
      <c r="R73" s="115">
        <f t="shared" si="0"/>
        <v>0</v>
      </c>
      <c r="S73" s="380">
        <v>4.3452958292919492E-3</v>
      </c>
      <c r="T73" s="115">
        <f t="shared" si="1"/>
        <v>0</v>
      </c>
      <c r="W73" s="115">
        <f t="shared" si="2"/>
        <v>0</v>
      </c>
      <c r="Y73" s="379">
        <f t="shared" si="10"/>
        <v>0.13846802961144566</v>
      </c>
      <c r="AB73" s="115">
        <f t="shared" si="3"/>
        <v>0</v>
      </c>
      <c r="AD73" s="389">
        <v>0</v>
      </c>
      <c r="AF73" s="115">
        <f t="shared" si="6"/>
        <v>0</v>
      </c>
      <c r="AH73" s="389">
        <v>0</v>
      </c>
      <c r="AJ73" s="389">
        <v>0</v>
      </c>
      <c r="AL73" s="374">
        <f>その他の係数!F62</f>
        <v>0.1810850439882698</v>
      </c>
      <c r="AN73" s="373">
        <f t="shared" si="4"/>
        <v>0</v>
      </c>
      <c r="AT73" s="376">
        <f>その他の係数!H62</f>
        <v>5.3505466541714099E-5</v>
      </c>
      <c r="AV73" s="115">
        <f t="shared" si="7"/>
        <v>0</v>
      </c>
      <c r="AX73" s="115">
        <f t="shared" si="5"/>
        <v>0</v>
      </c>
      <c r="AZ73" s="390">
        <v>0</v>
      </c>
      <c r="BB73" s="377">
        <f t="shared" si="8"/>
        <v>0</v>
      </c>
      <c r="BD73" s="377">
        <f>AB73*その他の係数!D62</f>
        <v>0</v>
      </c>
      <c r="BE73" s="391">
        <f>AH73*その他の係数!D62</f>
        <v>0</v>
      </c>
      <c r="BF73" s="391">
        <f>AZ73*その他の係数!D62</f>
        <v>0</v>
      </c>
      <c r="BG73" s="392"/>
      <c r="BH73" s="391">
        <f>AB73*その他の係数!F62</f>
        <v>0</v>
      </c>
      <c r="BI73" s="391">
        <f>AH73*その他の係数!F62</f>
        <v>0</v>
      </c>
      <c r="BJ73" s="391">
        <f>AZ73*その他の係数!F62</f>
        <v>0</v>
      </c>
      <c r="BK73" s="392"/>
      <c r="BL73" s="391">
        <f>AB73*その他の係数!L62</f>
        <v>0</v>
      </c>
      <c r="BM73" s="391">
        <f>AH73*その他の係数!L62</f>
        <v>0</v>
      </c>
      <c r="BN73" s="391">
        <f>AZ73*その他の係数!L62</f>
        <v>0</v>
      </c>
      <c r="BO73" s="392"/>
      <c r="BP73" s="391">
        <f>AB73*その他の係数!N62</f>
        <v>0</v>
      </c>
      <c r="BQ73" s="391">
        <f>AH73*その他の係数!N62</f>
        <v>0</v>
      </c>
      <c r="BR73" s="391">
        <f>AZ73*その他の係数!N62</f>
        <v>0</v>
      </c>
    </row>
    <row r="74" spans="1:70" ht="18" customHeight="1">
      <c r="A74" s="299" t="s">
        <v>1142</v>
      </c>
      <c r="B74" s="388" t="s">
        <v>1040</v>
      </c>
      <c r="C74" s="161"/>
      <c r="E74" s="115">
        <f t="shared" si="9"/>
        <v>0</v>
      </c>
      <c r="G74" s="161"/>
      <c r="I74" s="379">
        <f>その他の係数!J63</f>
        <v>9.3215238630208419E-2</v>
      </c>
      <c r="K74" s="155"/>
      <c r="Q74" s="380">
        <v>0.10402935057097025</v>
      </c>
      <c r="R74" s="115">
        <f t="shared" si="0"/>
        <v>0</v>
      </c>
      <c r="S74" s="380">
        <v>1.2308816288931594E-2</v>
      </c>
      <c r="T74" s="115">
        <f t="shared" si="1"/>
        <v>0</v>
      </c>
      <c r="W74" s="115">
        <f t="shared" si="2"/>
        <v>0</v>
      </c>
      <c r="Y74" s="379">
        <f t="shared" si="10"/>
        <v>9.3215238630208419E-2</v>
      </c>
      <c r="AB74" s="115">
        <f t="shared" si="3"/>
        <v>0</v>
      </c>
      <c r="AD74" s="389">
        <v>0</v>
      </c>
      <c r="AF74" s="115">
        <f t="shared" si="6"/>
        <v>0</v>
      </c>
      <c r="AH74" s="389">
        <v>0</v>
      </c>
      <c r="AJ74" s="389">
        <v>0</v>
      </c>
      <c r="AL74" s="374">
        <f>その他の係数!F63</f>
        <v>0.18263678856200166</v>
      </c>
      <c r="AN74" s="373">
        <f t="shared" si="4"/>
        <v>0</v>
      </c>
      <c r="AT74" s="376">
        <f>その他の係数!H63</f>
        <v>3.8645055249718129E-4</v>
      </c>
      <c r="AV74" s="115">
        <f t="shared" si="7"/>
        <v>0</v>
      </c>
      <c r="AX74" s="115">
        <f t="shared" si="5"/>
        <v>0</v>
      </c>
      <c r="AZ74" s="390">
        <v>0</v>
      </c>
      <c r="BB74" s="377">
        <f t="shared" si="8"/>
        <v>0</v>
      </c>
      <c r="BD74" s="377">
        <f>AB74*その他の係数!D63</f>
        <v>0</v>
      </c>
      <c r="BE74" s="391">
        <f>AH74*その他の係数!D63</f>
        <v>0</v>
      </c>
      <c r="BF74" s="391">
        <f>AZ74*その他の係数!D63</f>
        <v>0</v>
      </c>
      <c r="BG74" s="392"/>
      <c r="BH74" s="391">
        <f>AB74*その他の係数!F63</f>
        <v>0</v>
      </c>
      <c r="BI74" s="391">
        <f>AH74*その他の係数!F63</f>
        <v>0</v>
      </c>
      <c r="BJ74" s="391">
        <f>AZ74*その他の係数!F63</f>
        <v>0</v>
      </c>
      <c r="BK74" s="392"/>
      <c r="BL74" s="391">
        <f>AB74*その他の係数!L63</f>
        <v>0</v>
      </c>
      <c r="BM74" s="391">
        <f>AH74*その他の係数!L63</f>
        <v>0</v>
      </c>
      <c r="BN74" s="391">
        <f>AZ74*その他の係数!L63</f>
        <v>0</v>
      </c>
      <c r="BO74" s="392"/>
      <c r="BP74" s="391">
        <f>AB74*その他の係数!N63</f>
        <v>0</v>
      </c>
      <c r="BQ74" s="391">
        <f>AH74*その他の係数!N63</f>
        <v>0</v>
      </c>
      <c r="BR74" s="391">
        <f>AZ74*その他の係数!N63</f>
        <v>0</v>
      </c>
    </row>
    <row r="75" spans="1:70" ht="18" customHeight="1">
      <c r="A75" s="299" t="s">
        <v>1143</v>
      </c>
      <c r="B75" s="388" t="s">
        <v>13</v>
      </c>
      <c r="C75" s="161"/>
      <c r="E75" s="115">
        <f t="shared" si="9"/>
        <v>0</v>
      </c>
      <c r="G75" s="161"/>
      <c r="I75" s="379">
        <f>その他の係数!J64</f>
        <v>0.11323874032936343</v>
      </c>
      <c r="K75" s="155"/>
      <c r="Q75" s="380">
        <v>0.43455894508572152</v>
      </c>
      <c r="R75" s="115">
        <f t="shared" si="0"/>
        <v>0</v>
      </c>
      <c r="S75" s="380">
        <v>5.8317855163225824E-2</v>
      </c>
      <c r="T75" s="115">
        <f t="shared" si="1"/>
        <v>0</v>
      </c>
      <c r="W75" s="115">
        <f t="shared" si="2"/>
        <v>0</v>
      </c>
      <c r="Y75" s="379">
        <f t="shared" si="10"/>
        <v>0.11323874032936343</v>
      </c>
      <c r="AB75" s="115">
        <f t="shared" si="3"/>
        <v>0</v>
      </c>
      <c r="AD75" s="389">
        <v>0</v>
      </c>
      <c r="AF75" s="115">
        <f t="shared" si="6"/>
        <v>0</v>
      </c>
      <c r="AH75" s="389">
        <v>0</v>
      </c>
      <c r="AJ75" s="389">
        <v>0</v>
      </c>
      <c r="AL75" s="374">
        <f>その他の係数!F64</f>
        <v>0.25702620930995518</v>
      </c>
      <c r="AN75" s="373">
        <f t="shared" si="4"/>
        <v>0</v>
      </c>
      <c r="AT75" s="376">
        <f>その他の係数!H64</f>
        <v>4.644860127792882E-3</v>
      </c>
      <c r="AV75" s="115">
        <f t="shared" si="7"/>
        <v>0</v>
      </c>
      <c r="AX75" s="115">
        <f t="shared" si="5"/>
        <v>0</v>
      </c>
      <c r="AZ75" s="390">
        <v>0</v>
      </c>
      <c r="BB75" s="377">
        <f t="shared" si="8"/>
        <v>0</v>
      </c>
      <c r="BD75" s="377">
        <f>AB75*その他の係数!D64</f>
        <v>0</v>
      </c>
      <c r="BE75" s="391">
        <f>AH75*その他の係数!D64</f>
        <v>0</v>
      </c>
      <c r="BF75" s="391">
        <f>AZ75*その他の係数!D64</f>
        <v>0</v>
      </c>
      <c r="BG75" s="392"/>
      <c r="BH75" s="391">
        <f>AB75*その他の係数!F64</f>
        <v>0</v>
      </c>
      <c r="BI75" s="391">
        <f>AH75*その他の係数!F64</f>
        <v>0</v>
      </c>
      <c r="BJ75" s="391">
        <f>AZ75*その他の係数!F64</f>
        <v>0</v>
      </c>
      <c r="BK75" s="392"/>
      <c r="BL75" s="391">
        <f>AB75*その他の係数!L64</f>
        <v>0</v>
      </c>
      <c r="BM75" s="391">
        <f>AH75*その他の係数!L64</f>
        <v>0</v>
      </c>
      <c r="BN75" s="391">
        <f>AZ75*その他の係数!L64</f>
        <v>0</v>
      </c>
      <c r="BO75" s="392"/>
      <c r="BP75" s="391">
        <f>AB75*その他の係数!N64</f>
        <v>0</v>
      </c>
      <c r="BQ75" s="391">
        <f>AH75*その他の係数!N64</f>
        <v>0</v>
      </c>
      <c r="BR75" s="391">
        <f>AZ75*その他の係数!N64</f>
        <v>0</v>
      </c>
    </row>
    <row r="76" spans="1:70" ht="18" customHeight="1">
      <c r="A76" s="299" t="s">
        <v>1144</v>
      </c>
      <c r="B76" s="388" t="s">
        <v>1041</v>
      </c>
      <c r="C76" s="161"/>
      <c r="E76" s="115">
        <f t="shared" si="9"/>
        <v>0</v>
      </c>
      <c r="G76" s="161"/>
      <c r="I76" s="379">
        <f>その他の係数!J65</f>
        <v>9.442870632672129E-4</v>
      </c>
      <c r="K76" s="155"/>
      <c r="Q76" s="380">
        <v>0</v>
      </c>
      <c r="R76" s="115">
        <f t="shared" si="0"/>
        <v>0</v>
      </c>
      <c r="S76" s="380">
        <v>0</v>
      </c>
      <c r="T76" s="115">
        <f t="shared" si="1"/>
        <v>0</v>
      </c>
      <c r="W76" s="115">
        <f t="shared" si="2"/>
        <v>0</v>
      </c>
      <c r="Y76" s="379">
        <f t="shared" si="10"/>
        <v>9.442870632672129E-4</v>
      </c>
      <c r="AB76" s="115">
        <f t="shared" si="3"/>
        <v>0</v>
      </c>
      <c r="AD76" s="389">
        <v>0</v>
      </c>
      <c r="AF76" s="115">
        <f t="shared" si="6"/>
        <v>0</v>
      </c>
      <c r="AH76" s="389">
        <v>0</v>
      </c>
      <c r="AJ76" s="389">
        <v>0</v>
      </c>
      <c r="AL76" s="374">
        <f>その他の係数!F65</f>
        <v>0.2468939224041265</v>
      </c>
      <c r="AN76" s="373">
        <f t="shared" si="4"/>
        <v>0</v>
      </c>
      <c r="AT76" s="376">
        <f>その他の係数!H65</f>
        <v>2.170831242028251E-4</v>
      </c>
      <c r="AV76" s="115">
        <f t="shared" si="7"/>
        <v>0</v>
      </c>
      <c r="AX76" s="115">
        <f t="shared" si="5"/>
        <v>0</v>
      </c>
      <c r="AZ76" s="390">
        <v>0</v>
      </c>
      <c r="BB76" s="377">
        <f t="shared" si="8"/>
        <v>0</v>
      </c>
      <c r="BD76" s="377">
        <f>AB76*その他の係数!D65</f>
        <v>0</v>
      </c>
      <c r="BE76" s="391">
        <f>AH76*その他の係数!D65</f>
        <v>0</v>
      </c>
      <c r="BF76" s="391">
        <f>AZ76*その他の係数!D65</f>
        <v>0</v>
      </c>
      <c r="BG76" s="392"/>
      <c r="BH76" s="391">
        <f>AB76*その他の係数!F65</f>
        <v>0</v>
      </c>
      <c r="BI76" s="391">
        <f>AH76*その他の係数!F65</f>
        <v>0</v>
      </c>
      <c r="BJ76" s="391">
        <f>AZ76*その他の係数!F65</f>
        <v>0</v>
      </c>
      <c r="BK76" s="392"/>
      <c r="BL76" s="391">
        <f>AB76*その他の係数!L65</f>
        <v>0</v>
      </c>
      <c r="BM76" s="391">
        <f>AH76*その他の係数!L65</f>
        <v>0</v>
      </c>
      <c r="BN76" s="391">
        <f>AZ76*その他の係数!L65</f>
        <v>0</v>
      </c>
      <c r="BO76" s="392"/>
      <c r="BP76" s="391">
        <f>AB76*その他の係数!N65</f>
        <v>0</v>
      </c>
      <c r="BQ76" s="391">
        <f>AH76*その他の係数!N65</f>
        <v>0</v>
      </c>
      <c r="BR76" s="391">
        <f>AZ76*その他の係数!N65</f>
        <v>0</v>
      </c>
    </row>
    <row r="77" spans="1:70" ht="18" customHeight="1">
      <c r="A77" s="299" t="s">
        <v>1145</v>
      </c>
      <c r="B77" s="388" t="s">
        <v>982</v>
      </c>
      <c r="C77" s="161"/>
      <c r="E77" s="115">
        <f t="shared" si="9"/>
        <v>0</v>
      </c>
      <c r="G77" s="161"/>
      <c r="I77" s="379">
        <f>その他の係数!J66</f>
        <v>1</v>
      </c>
      <c r="K77" s="155"/>
      <c r="Q77" s="380">
        <v>0</v>
      </c>
      <c r="R77" s="115">
        <f t="shared" si="0"/>
        <v>0</v>
      </c>
      <c r="S77" s="380">
        <v>0</v>
      </c>
      <c r="T77" s="115">
        <f t="shared" si="1"/>
        <v>0</v>
      </c>
      <c r="W77" s="115">
        <f t="shared" si="2"/>
        <v>0</v>
      </c>
      <c r="Y77" s="379">
        <f t="shared" si="10"/>
        <v>1</v>
      </c>
      <c r="AB77" s="115">
        <f t="shared" si="3"/>
        <v>0</v>
      </c>
      <c r="AD77" s="389">
        <v>0</v>
      </c>
      <c r="AF77" s="115">
        <f t="shared" si="6"/>
        <v>0</v>
      </c>
      <c r="AH77" s="389">
        <v>0</v>
      </c>
      <c r="AJ77" s="389">
        <v>0</v>
      </c>
      <c r="AL77" s="374">
        <f>その他の係数!F66</f>
        <v>0.32635113046434688</v>
      </c>
      <c r="AN77" s="373">
        <f t="shared" si="4"/>
        <v>0</v>
      </c>
      <c r="AT77" s="376">
        <f>その他の係数!H66</f>
        <v>0</v>
      </c>
      <c r="AV77" s="115">
        <f t="shared" si="7"/>
        <v>0</v>
      </c>
      <c r="AX77" s="115">
        <f t="shared" si="5"/>
        <v>0</v>
      </c>
      <c r="AZ77" s="390">
        <v>0</v>
      </c>
      <c r="BB77" s="377">
        <f t="shared" si="8"/>
        <v>0</v>
      </c>
      <c r="BD77" s="377">
        <f>AB77*その他の係数!D66</f>
        <v>0</v>
      </c>
      <c r="BE77" s="391">
        <f>AH77*その他の係数!D66</f>
        <v>0</v>
      </c>
      <c r="BF77" s="391">
        <f>AZ77*その他の係数!D66</f>
        <v>0</v>
      </c>
      <c r="BG77" s="392"/>
      <c r="BH77" s="391">
        <f>AB77*その他の係数!F66</f>
        <v>0</v>
      </c>
      <c r="BI77" s="391">
        <f>AH77*その他の係数!F66</f>
        <v>0</v>
      </c>
      <c r="BJ77" s="391">
        <f>AZ77*その他の係数!F66</f>
        <v>0</v>
      </c>
      <c r="BK77" s="392"/>
      <c r="BL77" s="391">
        <f>AB77*その他の係数!L66</f>
        <v>0</v>
      </c>
      <c r="BM77" s="391">
        <f>AH77*その他の係数!L66</f>
        <v>0</v>
      </c>
      <c r="BN77" s="391">
        <f>AZ77*その他の係数!L66</f>
        <v>0</v>
      </c>
      <c r="BO77" s="392"/>
      <c r="BP77" s="391">
        <f>AB77*その他の係数!N66</f>
        <v>0</v>
      </c>
      <c r="BQ77" s="391">
        <f>AH77*その他の係数!N66</f>
        <v>0</v>
      </c>
      <c r="BR77" s="391">
        <f>AZ77*その他の係数!N66</f>
        <v>0</v>
      </c>
    </row>
    <row r="78" spans="1:70" ht="18" customHeight="1">
      <c r="A78" s="299" t="s">
        <v>1146</v>
      </c>
      <c r="B78" s="388" t="s">
        <v>983</v>
      </c>
      <c r="C78" s="161"/>
      <c r="E78" s="115">
        <f t="shared" si="9"/>
        <v>0</v>
      </c>
      <c r="G78" s="161"/>
      <c r="I78" s="379">
        <f>その他の係数!J67</f>
        <v>1</v>
      </c>
      <c r="K78" s="155"/>
      <c r="Q78" s="380">
        <v>0</v>
      </c>
      <c r="R78" s="115">
        <f t="shared" si="0"/>
        <v>0</v>
      </c>
      <c r="S78" s="380">
        <v>0</v>
      </c>
      <c r="T78" s="115">
        <f t="shared" si="1"/>
        <v>0</v>
      </c>
      <c r="W78" s="115">
        <f t="shared" si="2"/>
        <v>0</v>
      </c>
      <c r="Y78" s="379">
        <f t="shared" si="10"/>
        <v>1</v>
      </c>
      <c r="AB78" s="115">
        <f t="shared" si="3"/>
        <v>0</v>
      </c>
      <c r="AD78" s="389">
        <v>0</v>
      </c>
      <c r="AF78" s="115">
        <f t="shared" si="6"/>
        <v>0</v>
      </c>
      <c r="AH78" s="389">
        <v>0</v>
      </c>
      <c r="AJ78" s="389">
        <v>0</v>
      </c>
      <c r="AL78" s="374">
        <f>その他の係数!F67</f>
        <v>0.34143085876629836</v>
      </c>
      <c r="AN78" s="373">
        <f t="shared" si="4"/>
        <v>0</v>
      </c>
      <c r="AT78" s="376">
        <f>その他の係数!H67</f>
        <v>0</v>
      </c>
      <c r="AV78" s="115">
        <f t="shared" si="7"/>
        <v>0</v>
      </c>
      <c r="AX78" s="115">
        <f t="shared" si="5"/>
        <v>0</v>
      </c>
      <c r="AZ78" s="390">
        <v>0</v>
      </c>
      <c r="BB78" s="377">
        <f t="shared" si="8"/>
        <v>0</v>
      </c>
      <c r="BD78" s="377">
        <f>AB78*その他の係数!D67</f>
        <v>0</v>
      </c>
      <c r="BE78" s="391">
        <f>AH78*その他の係数!D67</f>
        <v>0</v>
      </c>
      <c r="BF78" s="391">
        <f>AZ78*その他の係数!D67</f>
        <v>0</v>
      </c>
      <c r="BG78" s="392"/>
      <c r="BH78" s="391">
        <f>AB78*その他の係数!F67</f>
        <v>0</v>
      </c>
      <c r="BI78" s="391">
        <f>AH78*その他の係数!F67</f>
        <v>0</v>
      </c>
      <c r="BJ78" s="391">
        <f>AZ78*その他の係数!F67</f>
        <v>0</v>
      </c>
      <c r="BK78" s="392"/>
      <c r="BL78" s="391">
        <f>AB78*その他の係数!L67</f>
        <v>0</v>
      </c>
      <c r="BM78" s="391">
        <f>AH78*その他の係数!L67</f>
        <v>0</v>
      </c>
      <c r="BN78" s="391">
        <f>AZ78*その他の係数!L67</f>
        <v>0</v>
      </c>
      <c r="BO78" s="392"/>
      <c r="BP78" s="391">
        <f>AB78*その他の係数!N67</f>
        <v>0</v>
      </c>
      <c r="BQ78" s="391">
        <f>AH78*その他の係数!N67</f>
        <v>0</v>
      </c>
      <c r="BR78" s="391">
        <f>AZ78*その他の係数!N67</f>
        <v>0</v>
      </c>
    </row>
    <row r="79" spans="1:70" ht="18" customHeight="1">
      <c r="A79" s="299" t="s">
        <v>1147</v>
      </c>
      <c r="B79" s="388" t="s">
        <v>984</v>
      </c>
      <c r="C79" s="161"/>
      <c r="E79" s="115">
        <f t="shared" si="9"/>
        <v>0</v>
      </c>
      <c r="G79" s="161"/>
      <c r="I79" s="379">
        <f>その他の係数!J68</f>
        <v>1</v>
      </c>
      <c r="K79" s="155"/>
      <c r="Q79" s="380">
        <v>0</v>
      </c>
      <c r="R79" s="115">
        <f t="shared" si="0"/>
        <v>0</v>
      </c>
      <c r="S79" s="380">
        <v>0</v>
      </c>
      <c r="T79" s="115">
        <f t="shared" si="1"/>
        <v>0</v>
      </c>
      <c r="W79" s="115">
        <f t="shared" si="2"/>
        <v>0</v>
      </c>
      <c r="Y79" s="379">
        <f t="shared" si="10"/>
        <v>1</v>
      </c>
      <c r="AB79" s="115">
        <f t="shared" si="3"/>
        <v>0</v>
      </c>
      <c r="AD79" s="389">
        <v>0</v>
      </c>
      <c r="AF79" s="115">
        <f t="shared" si="6"/>
        <v>0</v>
      </c>
      <c r="AH79" s="389">
        <v>0</v>
      </c>
      <c r="AJ79" s="389">
        <v>0</v>
      </c>
      <c r="AL79" s="374">
        <f>その他の係数!F68</f>
        <v>0.33003464873085303</v>
      </c>
      <c r="AN79" s="373">
        <f t="shared" si="4"/>
        <v>0</v>
      </c>
      <c r="AT79" s="376">
        <f>その他の係数!H68</f>
        <v>0</v>
      </c>
      <c r="AV79" s="115">
        <f t="shared" si="7"/>
        <v>0</v>
      </c>
      <c r="AX79" s="115">
        <f t="shared" si="5"/>
        <v>0</v>
      </c>
      <c r="AZ79" s="390">
        <v>0</v>
      </c>
      <c r="BB79" s="377">
        <f t="shared" si="8"/>
        <v>0</v>
      </c>
      <c r="BD79" s="377">
        <f>AB79*その他の係数!D68</f>
        <v>0</v>
      </c>
      <c r="BE79" s="391">
        <f>AH79*その他の係数!D68</f>
        <v>0</v>
      </c>
      <c r="BF79" s="391">
        <f>AZ79*その他の係数!D68</f>
        <v>0</v>
      </c>
      <c r="BG79" s="392"/>
      <c r="BH79" s="391">
        <f>AB79*その他の係数!F68</f>
        <v>0</v>
      </c>
      <c r="BI79" s="391">
        <f>AH79*その他の係数!F68</f>
        <v>0</v>
      </c>
      <c r="BJ79" s="391">
        <f>AZ79*その他の係数!F68</f>
        <v>0</v>
      </c>
      <c r="BK79" s="392"/>
      <c r="BL79" s="391">
        <f>AB79*その他の係数!L68</f>
        <v>0</v>
      </c>
      <c r="BM79" s="391">
        <f>AH79*その他の係数!L68</f>
        <v>0</v>
      </c>
      <c r="BN79" s="391">
        <f>AZ79*その他の係数!L68</f>
        <v>0</v>
      </c>
      <c r="BO79" s="392"/>
      <c r="BP79" s="391">
        <f>AB79*その他の係数!N68</f>
        <v>0</v>
      </c>
      <c r="BQ79" s="391">
        <f>AH79*その他の係数!N68</f>
        <v>0</v>
      </c>
      <c r="BR79" s="391">
        <f>AZ79*その他の係数!N68</f>
        <v>0</v>
      </c>
    </row>
    <row r="80" spans="1:70" ht="18" customHeight="1">
      <c r="A80" s="299" t="s">
        <v>1148</v>
      </c>
      <c r="B80" s="388" t="s">
        <v>985</v>
      </c>
      <c r="C80" s="161"/>
      <c r="E80" s="115">
        <f t="shared" si="9"/>
        <v>0</v>
      </c>
      <c r="G80" s="161"/>
      <c r="I80" s="379">
        <f>その他の係数!J69</f>
        <v>1</v>
      </c>
      <c r="K80" s="155"/>
      <c r="Q80" s="380">
        <v>0</v>
      </c>
      <c r="R80" s="115">
        <f t="shared" ref="R80:R123" si="11">C80*Q80</f>
        <v>0</v>
      </c>
      <c r="S80" s="380">
        <v>0</v>
      </c>
      <c r="T80" s="115">
        <f t="shared" ref="T80:T123" si="12">C80*S80</f>
        <v>0</v>
      </c>
      <c r="W80" s="115">
        <f t="shared" ref="W80:W123" si="13">E80+G80</f>
        <v>0</v>
      </c>
      <c r="Y80" s="379">
        <f t="shared" si="10"/>
        <v>1</v>
      </c>
      <c r="AB80" s="115">
        <f t="shared" ref="AB80:AB123" si="14">W80*Y80</f>
        <v>0</v>
      </c>
      <c r="AD80" s="389">
        <v>0</v>
      </c>
      <c r="AF80" s="115">
        <f t="shared" si="6"/>
        <v>0</v>
      </c>
      <c r="AH80" s="389">
        <v>0</v>
      </c>
      <c r="AJ80" s="389">
        <v>0</v>
      </c>
      <c r="AL80" s="374">
        <f>その他の係数!F69</f>
        <v>0.40435254158917744</v>
      </c>
      <c r="AN80" s="373">
        <f t="shared" ref="AN80:AN123" si="15">AJ80*AL80</f>
        <v>0</v>
      </c>
      <c r="AT80" s="376">
        <f>その他の係数!H69</f>
        <v>0</v>
      </c>
      <c r="AV80" s="115">
        <f t="shared" si="7"/>
        <v>0</v>
      </c>
      <c r="AX80" s="115">
        <f t="shared" ref="AX80:AX123" si="16">AV80*I80</f>
        <v>0</v>
      </c>
      <c r="AZ80" s="390">
        <v>0</v>
      </c>
      <c r="BB80" s="377">
        <f t="shared" ref="BB80:BB123" si="17">AJ80+AZ80</f>
        <v>0</v>
      </c>
      <c r="BD80" s="377">
        <f>AB80*その他の係数!D69</f>
        <v>0</v>
      </c>
      <c r="BE80" s="391">
        <f>AH80*その他の係数!D69</f>
        <v>0</v>
      </c>
      <c r="BF80" s="391">
        <f>AZ80*その他の係数!D69</f>
        <v>0</v>
      </c>
      <c r="BG80" s="392"/>
      <c r="BH80" s="391">
        <f>AB80*その他の係数!F69</f>
        <v>0</v>
      </c>
      <c r="BI80" s="391">
        <f>AH80*その他の係数!F69</f>
        <v>0</v>
      </c>
      <c r="BJ80" s="391">
        <f>AZ80*その他の係数!F69</f>
        <v>0</v>
      </c>
      <c r="BK80" s="392"/>
      <c r="BL80" s="391">
        <f>AB80*その他の係数!L69</f>
        <v>0</v>
      </c>
      <c r="BM80" s="391">
        <f>AH80*その他の係数!L69</f>
        <v>0</v>
      </c>
      <c r="BN80" s="391">
        <f>AZ80*その他の係数!L69</f>
        <v>0</v>
      </c>
      <c r="BO80" s="392"/>
      <c r="BP80" s="391">
        <f>AB80*その他の係数!N69</f>
        <v>0</v>
      </c>
      <c r="BQ80" s="391">
        <f>AH80*その他の係数!N69</f>
        <v>0</v>
      </c>
      <c r="BR80" s="391">
        <f>AZ80*その他の係数!N69</f>
        <v>0</v>
      </c>
    </row>
    <row r="81" spans="1:70" ht="18" customHeight="1">
      <c r="A81" s="299" t="s">
        <v>1149</v>
      </c>
      <c r="B81" s="388" t="s">
        <v>986</v>
      </c>
      <c r="C81" s="161"/>
      <c r="E81" s="115">
        <f t="shared" si="9"/>
        <v>0</v>
      </c>
      <c r="G81" s="161"/>
      <c r="I81" s="379">
        <f>その他の係数!J70</f>
        <v>0.7812717430547752</v>
      </c>
      <c r="K81" s="155"/>
      <c r="Q81" s="380">
        <v>0</v>
      </c>
      <c r="R81" s="115">
        <f t="shared" si="11"/>
        <v>0</v>
      </c>
      <c r="S81" s="380">
        <v>0</v>
      </c>
      <c r="T81" s="115">
        <f t="shared" si="12"/>
        <v>0</v>
      </c>
      <c r="W81" s="115">
        <f t="shared" si="13"/>
        <v>0</v>
      </c>
      <c r="Y81" s="379">
        <f t="shared" si="10"/>
        <v>0.7812717430547752</v>
      </c>
      <c r="AB81" s="115">
        <f t="shared" si="14"/>
        <v>0</v>
      </c>
      <c r="AD81" s="389">
        <v>0</v>
      </c>
      <c r="AF81" s="115">
        <f t="shared" ref="AF81:AF123" si="18">AD81*I81</f>
        <v>0</v>
      </c>
      <c r="AH81" s="389">
        <v>0</v>
      </c>
      <c r="AJ81" s="389">
        <v>0</v>
      </c>
      <c r="AL81" s="374">
        <f>その他の係数!F70</f>
        <v>6.6007791435272092E-2</v>
      </c>
      <c r="AN81" s="373">
        <f t="shared" si="15"/>
        <v>0</v>
      </c>
      <c r="AT81" s="376">
        <f>その他の係数!H70</f>
        <v>2.2591086069133057E-2</v>
      </c>
      <c r="AV81" s="115">
        <f t="shared" ref="AV81:AV123" si="19">$AR$124*AT81</f>
        <v>0</v>
      </c>
      <c r="AX81" s="115">
        <f t="shared" si="16"/>
        <v>0</v>
      </c>
      <c r="AZ81" s="390">
        <v>0</v>
      </c>
      <c r="BB81" s="377">
        <f t="shared" si="17"/>
        <v>0</v>
      </c>
      <c r="BD81" s="377">
        <f>AB81*その他の係数!D70</f>
        <v>0</v>
      </c>
      <c r="BE81" s="391">
        <f>AH81*その他の係数!D70</f>
        <v>0</v>
      </c>
      <c r="BF81" s="391">
        <f>AZ81*その他の係数!D70</f>
        <v>0</v>
      </c>
      <c r="BG81" s="392"/>
      <c r="BH81" s="391">
        <f>AB81*その他の係数!F70</f>
        <v>0</v>
      </c>
      <c r="BI81" s="391">
        <f>AH81*その他の係数!F70</f>
        <v>0</v>
      </c>
      <c r="BJ81" s="391">
        <f>AZ81*その他の係数!F70</f>
        <v>0</v>
      </c>
      <c r="BK81" s="392"/>
      <c r="BL81" s="391">
        <f>AB81*その他の係数!L70</f>
        <v>0</v>
      </c>
      <c r="BM81" s="391">
        <f>AH81*その他の係数!L70</f>
        <v>0</v>
      </c>
      <c r="BN81" s="391">
        <f>AZ81*その他の係数!L70</f>
        <v>0</v>
      </c>
      <c r="BO81" s="392"/>
      <c r="BP81" s="391">
        <f>AB81*その他の係数!N70</f>
        <v>0</v>
      </c>
      <c r="BQ81" s="391">
        <f>AH81*その他の係数!N70</f>
        <v>0</v>
      </c>
      <c r="BR81" s="391">
        <f>AZ81*その他の係数!N70</f>
        <v>0</v>
      </c>
    </row>
    <row r="82" spans="1:70" ht="18" customHeight="1">
      <c r="A82" s="299" t="s">
        <v>1150</v>
      </c>
      <c r="B82" s="388" t="s">
        <v>987</v>
      </c>
      <c r="C82" s="161"/>
      <c r="E82" s="115">
        <f t="shared" ref="E82:E123" si="20">C82-R82-T82</f>
        <v>0</v>
      </c>
      <c r="G82" s="161"/>
      <c r="I82" s="379">
        <f>その他の係数!J71</f>
        <v>0.96881052212868346</v>
      </c>
      <c r="K82" s="155"/>
      <c r="Q82" s="380">
        <v>0</v>
      </c>
      <c r="R82" s="115">
        <f t="shared" si="11"/>
        <v>0</v>
      </c>
      <c r="S82" s="380">
        <v>0</v>
      </c>
      <c r="T82" s="115">
        <f t="shared" si="12"/>
        <v>0</v>
      </c>
      <c r="W82" s="115">
        <f t="shared" si="13"/>
        <v>0</v>
      </c>
      <c r="Y82" s="379">
        <f t="shared" ref="Y82:Y123" si="21">IF(K82="",I82,K82)</f>
        <v>0.96881052212868346</v>
      </c>
      <c r="AB82" s="115">
        <f t="shared" si="14"/>
        <v>0</v>
      </c>
      <c r="AD82" s="389">
        <v>0</v>
      </c>
      <c r="AF82" s="115">
        <f t="shared" si="18"/>
        <v>0</v>
      </c>
      <c r="AH82" s="389">
        <v>0</v>
      </c>
      <c r="AJ82" s="389">
        <v>0</v>
      </c>
      <c r="AL82" s="374">
        <f>その他の係数!F71</f>
        <v>8.1722315977345625E-2</v>
      </c>
      <c r="AN82" s="373">
        <f t="shared" si="15"/>
        <v>0</v>
      </c>
      <c r="AT82" s="376">
        <f>その他の係数!H71</f>
        <v>1.8412136104597064E-3</v>
      </c>
      <c r="AV82" s="115">
        <f t="shared" si="19"/>
        <v>0</v>
      </c>
      <c r="AX82" s="115">
        <f t="shared" si="16"/>
        <v>0</v>
      </c>
      <c r="AZ82" s="390">
        <v>0</v>
      </c>
      <c r="BB82" s="377">
        <f t="shared" si="17"/>
        <v>0</v>
      </c>
      <c r="BD82" s="377">
        <f>AB82*その他の係数!D71</f>
        <v>0</v>
      </c>
      <c r="BE82" s="391">
        <f>AH82*その他の係数!D71</f>
        <v>0</v>
      </c>
      <c r="BF82" s="391">
        <f>AZ82*その他の係数!D71</f>
        <v>0</v>
      </c>
      <c r="BG82" s="392"/>
      <c r="BH82" s="391">
        <f>AB82*その他の係数!F71</f>
        <v>0</v>
      </c>
      <c r="BI82" s="391">
        <f>AH82*その他の係数!F71</f>
        <v>0</v>
      </c>
      <c r="BJ82" s="391">
        <f>AZ82*その他の係数!F71</f>
        <v>0</v>
      </c>
      <c r="BK82" s="392"/>
      <c r="BL82" s="391">
        <f>AB82*その他の係数!L71</f>
        <v>0</v>
      </c>
      <c r="BM82" s="391">
        <f>AH82*その他の係数!L71</f>
        <v>0</v>
      </c>
      <c r="BN82" s="391">
        <f>AZ82*その他の係数!L71</f>
        <v>0</v>
      </c>
      <c r="BO82" s="392"/>
      <c r="BP82" s="391">
        <f>AB82*その他の係数!N71</f>
        <v>0</v>
      </c>
      <c r="BQ82" s="391">
        <f>AH82*その他の係数!N71</f>
        <v>0</v>
      </c>
      <c r="BR82" s="391">
        <f>AZ82*その他の係数!N71</f>
        <v>0</v>
      </c>
    </row>
    <row r="83" spans="1:70" ht="18" customHeight="1">
      <c r="A83" s="299" t="s">
        <v>1151</v>
      </c>
      <c r="B83" s="388" t="s">
        <v>62</v>
      </c>
      <c r="C83" s="161"/>
      <c r="E83" s="115">
        <f t="shared" si="20"/>
        <v>0</v>
      </c>
      <c r="G83" s="161"/>
      <c r="I83" s="379">
        <f>その他の係数!J72</f>
        <v>0.99480973025048169</v>
      </c>
      <c r="K83" s="155"/>
      <c r="Q83" s="380">
        <v>0</v>
      </c>
      <c r="R83" s="115">
        <f t="shared" si="11"/>
        <v>0</v>
      </c>
      <c r="S83" s="380">
        <v>0</v>
      </c>
      <c r="T83" s="115">
        <f t="shared" si="12"/>
        <v>0</v>
      </c>
      <c r="W83" s="115">
        <f t="shared" si="13"/>
        <v>0</v>
      </c>
      <c r="Y83" s="379">
        <f t="shared" si="21"/>
        <v>0.99480973025048169</v>
      </c>
      <c r="AB83" s="115">
        <f t="shared" si="14"/>
        <v>0</v>
      </c>
      <c r="AD83" s="389">
        <v>0</v>
      </c>
      <c r="AF83" s="115">
        <f t="shared" si="18"/>
        <v>0</v>
      </c>
      <c r="AH83" s="389">
        <v>0</v>
      </c>
      <c r="AJ83" s="389">
        <v>0</v>
      </c>
      <c r="AL83" s="374">
        <f>その他の係数!F72</f>
        <v>0.11748037834574361</v>
      </c>
      <c r="AN83" s="373">
        <f t="shared" si="15"/>
        <v>0</v>
      </c>
      <c r="AT83" s="376">
        <f>その他の係数!H72</f>
        <v>7.9137513175055654E-3</v>
      </c>
      <c r="AV83" s="115">
        <f t="shared" si="19"/>
        <v>0</v>
      </c>
      <c r="AX83" s="115">
        <f t="shared" si="16"/>
        <v>0</v>
      </c>
      <c r="AZ83" s="390">
        <v>0</v>
      </c>
      <c r="BB83" s="377">
        <f t="shared" si="17"/>
        <v>0</v>
      </c>
      <c r="BD83" s="377">
        <f>AB83*その他の係数!D72</f>
        <v>0</v>
      </c>
      <c r="BE83" s="391">
        <f>AH83*その他の係数!D72</f>
        <v>0</v>
      </c>
      <c r="BF83" s="391">
        <f>AZ83*その他の係数!D72</f>
        <v>0</v>
      </c>
      <c r="BG83" s="392"/>
      <c r="BH83" s="391">
        <f>AB83*その他の係数!F72</f>
        <v>0</v>
      </c>
      <c r="BI83" s="391">
        <f>AH83*その他の係数!F72</f>
        <v>0</v>
      </c>
      <c r="BJ83" s="391">
        <f>AZ83*その他の係数!F72</f>
        <v>0</v>
      </c>
      <c r="BK83" s="392"/>
      <c r="BL83" s="391">
        <f>AB83*その他の係数!L72</f>
        <v>0</v>
      </c>
      <c r="BM83" s="391">
        <f>AH83*その他の係数!L72</f>
        <v>0</v>
      </c>
      <c r="BN83" s="391">
        <f>AZ83*その他の係数!L72</f>
        <v>0</v>
      </c>
      <c r="BO83" s="392"/>
      <c r="BP83" s="391">
        <f>AB83*その他の係数!N72</f>
        <v>0</v>
      </c>
      <c r="BQ83" s="391">
        <f>AH83*その他の係数!N72</f>
        <v>0</v>
      </c>
      <c r="BR83" s="391">
        <f>AZ83*その他の係数!N72</f>
        <v>0</v>
      </c>
    </row>
    <row r="84" spans="1:70" ht="18" customHeight="1">
      <c r="A84" s="299" t="s">
        <v>1152</v>
      </c>
      <c r="B84" s="388" t="s">
        <v>63</v>
      </c>
      <c r="C84" s="161"/>
      <c r="E84" s="115">
        <f t="shared" si="20"/>
        <v>0</v>
      </c>
      <c r="G84" s="161"/>
      <c r="I84" s="379">
        <f>その他の係数!J73</f>
        <v>0.7755362922061757</v>
      </c>
      <c r="K84" s="155"/>
      <c r="Q84" s="380">
        <v>0</v>
      </c>
      <c r="R84" s="115">
        <f t="shared" si="11"/>
        <v>0</v>
      </c>
      <c r="S84" s="380">
        <v>0</v>
      </c>
      <c r="T84" s="115">
        <f t="shared" si="12"/>
        <v>0</v>
      </c>
      <c r="W84" s="115">
        <f t="shared" si="13"/>
        <v>0</v>
      </c>
      <c r="Y84" s="379">
        <f t="shared" si="21"/>
        <v>0.7755362922061757</v>
      </c>
      <c r="AB84" s="115">
        <f t="shared" si="14"/>
        <v>0</v>
      </c>
      <c r="AD84" s="389">
        <v>0</v>
      </c>
      <c r="AF84" s="115">
        <f t="shared" si="18"/>
        <v>0</v>
      </c>
      <c r="AH84" s="389">
        <v>0</v>
      </c>
      <c r="AJ84" s="389">
        <v>0</v>
      </c>
      <c r="AL84" s="374">
        <f>その他の係数!F73</f>
        <v>0.45280356606670752</v>
      </c>
      <c r="AN84" s="373">
        <f t="shared" si="15"/>
        <v>0</v>
      </c>
      <c r="AT84" s="376">
        <f>その他の係数!H73</f>
        <v>1.7071171986667289E-3</v>
      </c>
      <c r="AV84" s="115">
        <f t="shared" si="19"/>
        <v>0</v>
      </c>
      <c r="AX84" s="115">
        <f t="shared" si="16"/>
        <v>0</v>
      </c>
      <c r="AZ84" s="390">
        <v>0</v>
      </c>
      <c r="BB84" s="377">
        <f t="shared" si="17"/>
        <v>0</v>
      </c>
      <c r="BD84" s="377">
        <f>AB84*その他の係数!D73</f>
        <v>0</v>
      </c>
      <c r="BE84" s="391">
        <f>AH84*その他の係数!D73</f>
        <v>0</v>
      </c>
      <c r="BF84" s="391">
        <f>AZ84*その他の係数!D73</f>
        <v>0</v>
      </c>
      <c r="BG84" s="392"/>
      <c r="BH84" s="391">
        <f>AB84*その他の係数!F73</f>
        <v>0</v>
      </c>
      <c r="BI84" s="391">
        <f>AH84*その他の係数!F73</f>
        <v>0</v>
      </c>
      <c r="BJ84" s="391">
        <f>AZ84*その他の係数!F73</f>
        <v>0</v>
      </c>
      <c r="BK84" s="392"/>
      <c r="BL84" s="391">
        <f>AB84*その他の係数!L73</f>
        <v>0</v>
      </c>
      <c r="BM84" s="391">
        <f>AH84*その他の係数!L73</f>
        <v>0</v>
      </c>
      <c r="BN84" s="391">
        <f>AZ84*その他の係数!L73</f>
        <v>0</v>
      </c>
      <c r="BO84" s="392"/>
      <c r="BP84" s="391">
        <f>AB84*その他の係数!N73</f>
        <v>0</v>
      </c>
      <c r="BQ84" s="391">
        <f>AH84*その他の係数!N73</f>
        <v>0</v>
      </c>
      <c r="BR84" s="391">
        <f>AZ84*その他の係数!N73</f>
        <v>0</v>
      </c>
    </row>
    <row r="85" spans="1:70" ht="18" customHeight="1">
      <c r="A85" s="299" t="s">
        <v>1153</v>
      </c>
      <c r="B85" s="388" t="s">
        <v>14</v>
      </c>
      <c r="C85" s="161"/>
      <c r="E85" s="393">
        <f>C85+R124</f>
        <v>0</v>
      </c>
      <c r="G85" s="161"/>
      <c r="I85" s="379">
        <f>その他の係数!J74</f>
        <v>0.55024328264615063</v>
      </c>
      <c r="K85" s="155"/>
      <c r="Q85" s="394">
        <v>33.737100093545365</v>
      </c>
      <c r="R85" s="393"/>
      <c r="S85" s="380">
        <v>0</v>
      </c>
      <c r="T85" s="115">
        <f t="shared" si="12"/>
        <v>0</v>
      </c>
      <c r="W85" s="115">
        <f t="shared" si="13"/>
        <v>0</v>
      </c>
      <c r="Y85" s="379">
        <f t="shared" si="21"/>
        <v>0.55024328264615063</v>
      </c>
      <c r="AB85" s="115">
        <f t="shared" si="14"/>
        <v>0</v>
      </c>
      <c r="AD85" s="389">
        <v>0</v>
      </c>
      <c r="AF85" s="115">
        <f t="shared" si="18"/>
        <v>0</v>
      </c>
      <c r="AH85" s="389">
        <v>0</v>
      </c>
      <c r="AJ85" s="389">
        <v>0</v>
      </c>
      <c r="AL85" s="374">
        <f>その他の係数!F74</f>
        <v>0.43352380965314657</v>
      </c>
      <c r="AN85" s="373">
        <f t="shared" si="15"/>
        <v>0</v>
      </c>
      <c r="AT85" s="376">
        <f>その他の係数!H74</f>
        <v>0.15648232702461293</v>
      </c>
      <c r="AV85" s="115">
        <f t="shared" si="19"/>
        <v>0</v>
      </c>
      <c r="AX85" s="115">
        <f t="shared" si="16"/>
        <v>0</v>
      </c>
      <c r="AZ85" s="390">
        <v>0</v>
      </c>
      <c r="BB85" s="377">
        <f t="shared" si="17"/>
        <v>0</v>
      </c>
      <c r="BD85" s="377">
        <f>AB85*その他の係数!D74</f>
        <v>0</v>
      </c>
      <c r="BE85" s="391">
        <f>AH85*その他の係数!D74</f>
        <v>0</v>
      </c>
      <c r="BF85" s="391">
        <f>AZ85*その他の係数!D74</f>
        <v>0</v>
      </c>
      <c r="BG85" s="392"/>
      <c r="BH85" s="391">
        <f>AB85*その他の係数!F74</f>
        <v>0</v>
      </c>
      <c r="BI85" s="391">
        <f>AH85*その他の係数!F74</f>
        <v>0</v>
      </c>
      <c r="BJ85" s="391">
        <f>AZ85*その他の係数!F74</f>
        <v>0</v>
      </c>
      <c r="BK85" s="392"/>
      <c r="BL85" s="391">
        <f>AB85*その他の係数!L74</f>
        <v>0</v>
      </c>
      <c r="BM85" s="391">
        <f>AH85*その他の係数!L74</f>
        <v>0</v>
      </c>
      <c r="BN85" s="391">
        <f>AZ85*その他の係数!L74</f>
        <v>0</v>
      </c>
      <c r="BO85" s="392"/>
      <c r="BP85" s="391">
        <f>AB85*その他の係数!N74</f>
        <v>0</v>
      </c>
      <c r="BQ85" s="391">
        <f>AH85*その他の係数!N74</f>
        <v>0</v>
      </c>
      <c r="BR85" s="391">
        <f>AZ85*その他の係数!N74</f>
        <v>0</v>
      </c>
    </row>
    <row r="86" spans="1:70" ht="18" customHeight="1">
      <c r="A86" s="299" t="s">
        <v>1154</v>
      </c>
      <c r="B86" s="388" t="s">
        <v>15</v>
      </c>
      <c r="C86" s="161"/>
      <c r="E86" s="115">
        <f t="shared" si="20"/>
        <v>0</v>
      </c>
      <c r="G86" s="161"/>
      <c r="I86" s="379">
        <f>その他の係数!J75</f>
        <v>0.5833844429638585</v>
      </c>
      <c r="K86" s="155"/>
      <c r="Q86" s="380">
        <v>0</v>
      </c>
      <c r="R86" s="115">
        <f t="shared" si="11"/>
        <v>0</v>
      </c>
      <c r="S86" s="380">
        <v>0</v>
      </c>
      <c r="T86" s="115">
        <f t="shared" si="12"/>
        <v>0</v>
      </c>
      <c r="W86" s="115">
        <f t="shared" si="13"/>
        <v>0</v>
      </c>
      <c r="Y86" s="379">
        <f t="shared" si="21"/>
        <v>0.5833844429638585</v>
      </c>
      <c r="AB86" s="115">
        <f t="shared" si="14"/>
        <v>0</v>
      </c>
      <c r="AD86" s="389">
        <v>0</v>
      </c>
      <c r="AF86" s="115">
        <f t="shared" si="18"/>
        <v>0</v>
      </c>
      <c r="AH86" s="389">
        <v>0</v>
      </c>
      <c r="AJ86" s="389">
        <v>0</v>
      </c>
      <c r="AL86" s="374">
        <f>その他の係数!F75</f>
        <v>0.30881983538188373</v>
      </c>
      <c r="AN86" s="373">
        <f t="shared" si="15"/>
        <v>0</v>
      </c>
      <c r="AT86" s="376">
        <f>その他の係数!H75</f>
        <v>5.3159477834561895E-2</v>
      </c>
      <c r="AV86" s="115">
        <f t="shared" si="19"/>
        <v>0</v>
      </c>
      <c r="AX86" s="115">
        <f t="shared" si="16"/>
        <v>0</v>
      </c>
      <c r="AZ86" s="390">
        <v>0</v>
      </c>
      <c r="BB86" s="377">
        <f t="shared" si="17"/>
        <v>0</v>
      </c>
      <c r="BD86" s="377">
        <f>AB86*その他の係数!D75</f>
        <v>0</v>
      </c>
      <c r="BE86" s="391">
        <f>AH86*その他の係数!D75</f>
        <v>0</v>
      </c>
      <c r="BF86" s="391">
        <f>AZ86*その他の係数!D75</f>
        <v>0</v>
      </c>
      <c r="BG86" s="392"/>
      <c r="BH86" s="391">
        <f>AB86*その他の係数!F75</f>
        <v>0</v>
      </c>
      <c r="BI86" s="391">
        <f>AH86*その他の係数!F75</f>
        <v>0</v>
      </c>
      <c r="BJ86" s="391">
        <f>AZ86*その他の係数!F75</f>
        <v>0</v>
      </c>
      <c r="BK86" s="392"/>
      <c r="BL86" s="391">
        <f>AB86*その他の係数!L75</f>
        <v>0</v>
      </c>
      <c r="BM86" s="391">
        <f>AH86*その他の係数!L75</f>
        <v>0</v>
      </c>
      <c r="BN86" s="391">
        <f>AZ86*その他の係数!L75</f>
        <v>0</v>
      </c>
      <c r="BO86" s="392"/>
      <c r="BP86" s="391">
        <f>AB86*その他の係数!N75</f>
        <v>0</v>
      </c>
      <c r="BQ86" s="391">
        <f>AH86*その他の係数!N75</f>
        <v>0</v>
      </c>
      <c r="BR86" s="391">
        <f>AZ86*その他の係数!N75</f>
        <v>0</v>
      </c>
    </row>
    <row r="87" spans="1:70" ht="18" customHeight="1">
      <c r="A87" s="299" t="s">
        <v>1155</v>
      </c>
      <c r="B87" s="388" t="s">
        <v>988</v>
      </c>
      <c r="C87" s="161"/>
      <c r="E87" s="115">
        <f>C87-R87-T87</f>
        <v>0</v>
      </c>
      <c r="G87" s="161"/>
      <c r="I87" s="379">
        <f>その他の係数!J76</f>
        <v>0.9295573069139228</v>
      </c>
      <c r="K87" s="155"/>
      <c r="N87" s="396"/>
      <c r="Q87" s="380">
        <v>0</v>
      </c>
      <c r="R87" s="115">
        <f t="shared" si="11"/>
        <v>0</v>
      </c>
      <c r="S87" s="380">
        <v>0</v>
      </c>
      <c r="T87" s="115">
        <f t="shared" si="12"/>
        <v>0</v>
      </c>
      <c r="W87" s="115">
        <f t="shared" si="13"/>
        <v>0</v>
      </c>
      <c r="Y87" s="379">
        <f t="shared" si="21"/>
        <v>0.9295573069139228</v>
      </c>
      <c r="AB87" s="115">
        <f t="shared" si="14"/>
        <v>0</v>
      </c>
      <c r="AD87" s="389">
        <v>0</v>
      </c>
      <c r="AF87" s="115">
        <f t="shared" si="18"/>
        <v>0</v>
      </c>
      <c r="AH87" s="389">
        <v>0</v>
      </c>
      <c r="AJ87" s="389">
        <v>0</v>
      </c>
      <c r="AL87" s="374">
        <f>その他の係数!F76</f>
        <v>0.18533823170404951</v>
      </c>
      <c r="AN87" s="373">
        <f t="shared" si="15"/>
        <v>0</v>
      </c>
      <c r="AT87" s="376">
        <f>その他の係数!H76</f>
        <v>1.5495955079898168E-3</v>
      </c>
      <c r="AV87" s="115">
        <f t="shared" si="19"/>
        <v>0</v>
      </c>
      <c r="AX87" s="115">
        <f t="shared" si="16"/>
        <v>0</v>
      </c>
      <c r="AZ87" s="390">
        <v>0</v>
      </c>
      <c r="BB87" s="377">
        <f t="shared" si="17"/>
        <v>0</v>
      </c>
      <c r="BD87" s="377">
        <f>AB87*その他の係数!D76</f>
        <v>0</v>
      </c>
      <c r="BE87" s="391">
        <f>AH87*その他の係数!D76</f>
        <v>0</v>
      </c>
      <c r="BF87" s="391">
        <f>AZ87*その他の係数!D76</f>
        <v>0</v>
      </c>
      <c r="BG87" s="392"/>
      <c r="BH87" s="391">
        <f>AB87*その他の係数!F76</f>
        <v>0</v>
      </c>
      <c r="BI87" s="391">
        <f>AH87*その他の係数!F76</f>
        <v>0</v>
      </c>
      <c r="BJ87" s="391">
        <f>AZ87*その他の係数!F76</f>
        <v>0</v>
      </c>
      <c r="BK87" s="392"/>
      <c r="BL87" s="391">
        <f>AB87*その他の係数!L76</f>
        <v>0</v>
      </c>
      <c r="BM87" s="391">
        <f>AH87*その他の係数!L76</f>
        <v>0</v>
      </c>
      <c r="BN87" s="391">
        <f>AZ87*その他の係数!L76</f>
        <v>0</v>
      </c>
      <c r="BO87" s="392"/>
      <c r="BP87" s="391">
        <f>AB87*その他の係数!N76</f>
        <v>0</v>
      </c>
      <c r="BQ87" s="391">
        <f>AH87*その他の係数!N76</f>
        <v>0</v>
      </c>
      <c r="BR87" s="391">
        <f>AZ87*その他の係数!N76</f>
        <v>0</v>
      </c>
    </row>
    <row r="88" spans="1:70" ht="18" customHeight="1">
      <c r="A88" s="299" t="s">
        <v>1156</v>
      </c>
      <c r="B88" s="388" t="s">
        <v>989</v>
      </c>
      <c r="C88" s="161"/>
      <c r="E88" s="115">
        <f t="shared" si="20"/>
        <v>0</v>
      </c>
      <c r="G88" s="161"/>
      <c r="I88" s="379">
        <f>その他の係数!J77</f>
        <v>0.89767020586097024</v>
      </c>
      <c r="K88" s="155"/>
      <c r="Q88" s="380">
        <v>0</v>
      </c>
      <c r="R88" s="115">
        <f t="shared" si="11"/>
        <v>0</v>
      </c>
      <c r="S88" s="380">
        <v>0</v>
      </c>
      <c r="T88" s="115">
        <f t="shared" si="12"/>
        <v>0</v>
      </c>
      <c r="W88" s="115">
        <f t="shared" si="13"/>
        <v>0</v>
      </c>
      <c r="Y88" s="379">
        <f t="shared" si="21"/>
        <v>0.89767020586097024</v>
      </c>
      <c r="AB88" s="115">
        <f t="shared" si="14"/>
        <v>0</v>
      </c>
      <c r="AD88" s="389">
        <v>0</v>
      </c>
      <c r="AF88" s="115">
        <f t="shared" si="18"/>
        <v>0</v>
      </c>
      <c r="AH88" s="389">
        <v>0</v>
      </c>
      <c r="AJ88" s="389">
        <v>0</v>
      </c>
      <c r="AL88" s="374">
        <f>その他の係数!F77</f>
        <v>0.10451388733282245</v>
      </c>
      <c r="AN88" s="373">
        <f t="shared" si="15"/>
        <v>0</v>
      </c>
      <c r="AT88" s="376">
        <f>その他の係数!H77</f>
        <v>4.9509659666634322E-2</v>
      </c>
      <c r="AV88" s="115">
        <f t="shared" si="19"/>
        <v>0</v>
      </c>
      <c r="AX88" s="115">
        <f t="shared" si="16"/>
        <v>0</v>
      </c>
      <c r="AZ88" s="390">
        <v>0</v>
      </c>
      <c r="BB88" s="377">
        <f t="shared" si="17"/>
        <v>0</v>
      </c>
      <c r="BD88" s="377">
        <f>AB88*その他の係数!D77</f>
        <v>0</v>
      </c>
      <c r="BE88" s="391">
        <f>AH88*その他の係数!D77</f>
        <v>0</v>
      </c>
      <c r="BF88" s="391">
        <f>AZ88*その他の係数!D77</f>
        <v>0</v>
      </c>
      <c r="BG88" s="392"/>
      <c r="BH88" s="391">
        <f>AB88*その他の係数!F77</f>
        <v>0</v>
      </c>
      <c r="BI88" s="391">
        <f>AH88*その他の係数!F77</f>
        <v>0</v>
      </c>
      <c r="BJ88" s="391">
        <f>AZ88*その他の係数!F77</f>
        <v>0</v>
      </c>
      <c r="BK88" s="392"/>
      <c r="BL88" s="391">
        <f>AB88*その他の係数!L77</f>
        <v>0</v>
      </c>
      <c r="BM88" s="391">
        <f>AH88*その他の係数!L77</f>
        <v>0</v>
      </c>
      <c r="BN88" s="391">
        <f>AZ88*その他の係数!L77</f>
        <v>0</v>
      </c>
      <c r="BO88" s="392"/>
      <c r="BP88" s="391">
        <f>AB88*その他の係数!N77</f>
        <v>0</v>
      </c>
      <c r="BQ88" s="391">
        <f>AH88*その他の係数!N77</f>
        <v>0</v>
      </c>
      <c r="BR88" s="391">
        <f>AZ88*その他の係数!N77</f>
        <v>0</v>
      </c>
    </row>
    <row r="89" spans="1:70" ht="18" customHeight="1">
      <c r="A89" s="299" t="s">
        <v>1157</v>
      </c>
      <c r="B89" s="388" t="s">
        <v>990</v>
      </c>
      <c r="C89" s="161"/>
      <c r="E89" s="115">
        <f t="shared" si="20"/>
        <v>0</v>
      </c>
      <c r="G89" s="161"/>
      <c r="I89" s="379">
        <f>その他の係数!J78</f>
        <v>0.93772930440272129</v>
      </c>
      <c r="K89" s="155"/>
      <c r="Q89" s="380">
        <v>0</v>
      </c>
      <c r="R89" s="115">
        <f t="shared" si="11"/>
        <v>0</v>
      </c>
      <c r="S89" s="380">
        <v>0</v>
      </c>
      <c r="T89" s="115">
        <f t="shared" si="12"/>
        <v>0</v>
      </c>
      <c r="W89" s="115">
        <f t="shared" si="13"/>
        <v>0</v>
      </c>
      <c r="Y89" s="379">
        <f t="shared" si="21"/>
        <v>0.93772930440272129</v>
      </c>
      <c r="AB89" s="115">
        <f t="shared" si="14"/>
        <v>0</v>
      </c>
      <c r="AD89" s="389">
        <v>0</v>
      </c>
      <c r="AF89" s="115">
        <f t="shared" si="18"/>
        <v>0</v>
      </c>
      <c r="AH89" s="389">
        <v>0</v>
      </c>
      <c r="AJ89" s="389">
        <v>0</v>
      </c>
      <c r="AL89" s="374">
        <f>その他の係数!F78</f>
        <v>0</v>
      </c>
      <c r="AN89" s="373">
        <f t="shared" si="15"/>
        <v>0</v>
      </c>
      <c r="AT89" s="376">
        <f>その他の係数!H78</f>
        <v>0.17351623152214668</v>
      </c>
      <c r="AV89" s="115">
        <f t="shared" si="19"/>
        <v>0</v>
      </c>
      <c r="AX89" s="115">
        <f t="shared" si="16"/>
        <v>0</v>
      </c>
      <c r="AZ89" s="390">
        <v>0</v>
      </c>
      <c r="BB89" s="377">
        <f t="shared" si="17"/>
        <v>0</v>
      </c>
      <c r="BD89" s="377">
        <f>AB89*その他の係数!D78</f>
        <v>0</v>
      </c>
      <c r="BE89" s="391">
        <f>AH89*その他の係数!D78</f>
        <v>0</v>
      </c>
      <c r="BF89" s="391">
        <f>AZ89*その他の係数!D78</f>
        <v>0</v>
      </c>
      <c r="BG89" s="392"/>
      <c r="BH89" s="391">
        <f>AB89*その他の係数!F78</f>
        <v>0</v>
      </c>
      <c r="BI89" s="391">
        <f>AH89*その他の係数!F78</f>
        <v>0</v>
      </c>
      <c r="BJ89" s="391">
        <f>AZ89*その他の係数!F78</f>
        <v>0</v>
      </c>
      <c r="BK89" s="392"/>
      <c r="BL89" s="391">
        <f>AB89*その他の係数!L78</f>
        <v>0</v>
      </c>
      <c r="BM89" s="391">
        <f>AH89*その他の係数!L78</f>
        <v>0</v>
      </c>
      <c r="BN89" s="391">
        <f>AZ89*その他の係数!L78</f>
        <v>0</v>
      </c>
      <c r="BO89" s="392"/>
      <c r="BP89" s="391">
        <f>AB89*その他の係数!N78</f>
        <v>0</v>
      </c>
      <c r="BQ89" s="391">
        <f>AH89*その他の係数!N78</f>
        <v>0</v>
      </c>
      <c r="BR89" s="391">
        <f>AZ89*その他の係数!N78</f>
        <v>0</v>
      </c>
    </row>
    <row r="90" spans="1:70" ht="18" customHeight="1">
      <c r="A90" s="299" t="s">
        <v>1158</v>
      </c>
      <c r="B90" s="388" t="s">
        <v>991</v>
      </c>
      <c r="C90" s="161"/>
      <c r="E90" s="393">
        <f>C90+$T$124*S90/SUM($S$90:$S$97)</f>
        <v>0</v>
      </c>
      <c r="G90" s="161"/>
      <c r="I90" s="395">
        <f>その他の係数!J79</f>
        <v>0.70510924243561823</v>
      </c>
      <c r="K90" s="155"/>
      <c r="Q90" s="397">
        <v>0</v>
      </c>
      <c r="R90" s="398">
        <f t="shared" si="11"/>
        <v>0</v>
      </c>
      <c r="S90" s="394">
        <v>2.3357664233576644E-2</v>
      </c>
      <c r="T90" s="393"/>
      <c r="W90" s="115">
        <f t="shared" si="13"/>
        <v>0</v>
      </c>
      <c r="Y90" s="379">
        <f t="shared" si="21"/>
        <v>0.70510924243561823</v>
      </c>
      <c r="AB90" s="115">
        <f t="shared" si="14"/>
        <v>0</v>
      </c>
      <c r="AD90" s="389">
        <v>0</v>
      </c>
      <c r="AF90" s="115">
        <f t="shared" si="18"/>
        <v>0</v>
      </c>
      <c r="AH90" s="389">
        <v>0</v>
      </c>
      <c r="AJ90" s="389">
        <v>0</v>
      </c>
      <c r="AL90" s="374">
        <f>その他の係数!F79</f>
        <v>0.28239809113814218</v>
      </c>
      <c r="AN90" s="373">
        <f t="shared" si="15"/>
        <v>0</v>
      </c>
      <c r="AT90" s="376">
        <f>その他の係数!H79</f>
        <v>9.5920527611815451E-3</v>
      </c>
      <c r="AV90" s="115">
        <f t="shared" si="19"/>
        <v>0</v>
      </c>
      <c r="AX90" s="115">
        <f t="shared" si="16"/>
        <v>0</v>
      </c>
      <c r="AZ90" s="390">
        <v>0</v>
      </c>
      <c r="BB90" s="377">
        <f t="shared" si="17"/>
        <v>0</v>
      </c>
      <c r="BD90" s="377">
        <f>AB90*その他の係数!D79</f>
        <v>0</v>
      </c>
      <c r="BE90" s="391">
        <f>AH90*その他の係数!D79</f>
        <v>0</v>
      </c>
      <c r="BF90" s="391">
        <f>AZ90*その他の係数!D79</f>
        <v>0</v>
      </c>
      <c r="BG90" s="392"/>
      <c r="BH90" s="391">
        <f>AB90*その他の係数!F79</f>
        <v>0</v>
      </c>
      <c r="BI90" s="391">
        <f>AH90*その他の係数!F79</f>
        <v>0</v>
      </c>
      <c r="BJ90" s="391">
        <f>AZ90*その他の係数!F79</f>
        <v>0</v>
      </c>
      <c r="BK90" s="392"/>
      <c r="BL90" s="391">
        <f>AB90*その他の係数!L79</f>
        <v>0</v>
      </c>
      <c r="BM90" s="391">
        <f>AH90*その他の係数!L79</f>
        <v>0</v>
      </c>
      <c r="BN90" s="391">
        <f>AZ90*その他の係数!L79</f>
        <v>0</v>
      </c>
      <c r="BO90" s="392"/>
      <c r="BP90" s="391">
        <f>AB90*その他の係数!N79</f>
        <v>0</v>
      </c>
      <c r="BQ90" s="391">
        <f>AH90*その他の係数!N79</f>
        <v>0</v>
      </c>
      <c r="BR90" s="391">
        <f>AZ90*その他の係数!N79</f>
        <v>0</v>
      </c>
    </row>
    <row r="91" spans="1:70" ht="18" customHeight="1">
      <c r="A91" s="299" t="s">
        <v>1159</v>
      </c>
      <c r="B91" s="388" t="s">
        <v>992</v>
      </c>
      <c r="C91" s="161"/>
      <c r="E91" s="393">
        <f t="shared" ref="E91:E97" si="22">C91+$T$124*S91/SUM($S$90:$S$97)</f>
        <v>0</v>
      </c>
      <c r="G91" s="161"/>
      <c r="I91" s="395">
        <f>その他の係数!J80</f>
        <v>0.65208318740623339</v>
      </c>
      <c r="K91" s="155"/>
      <c r="Q91" s="397">
        <v>0</v>
      </c>
      <c r="R91" s="398">
        <f t="shared" si="11"/>
        <v>0</v>
      </c>
      <c r="S91" s="394">
        <v>1.9678340347429504</v>
      </c>
      <c r="T91" s="393"/>
      <c r="W91" s="115">
        <f t="shared" si="13"/>
        <v>0</v>
      </c>
      <c r="Y91" s="379">
        <f t="shared" si="21"/>
        <v>0.65208318740623339</v>
      </c>
      <c r="AB91" s="115">
        <f t="shared" si="14"/>
        <v>0</v>
      </c>
      <c r="AD91" s="389">
        <v>0</v>
      </c>
      <c r="AF91" s="115">
        <f t="shared" si="18"/>
        <v>0</v>
      </c>
      <c r="AH91" s="389">
        <v>0</v>
      </c>
      <c r="AJ91" s="389">
        <v>0</v>
      </c>
      <c r="AL91" s="374">
        <f>その他の係数!F80</f>
        <v>0.58324495580009916</v>
      </c>
      <c r="AN91" s="373">
        <f t="shared" si="15"/>
        <v>0</v>
      </c>
      <c r="AT91" s="376">
        <f>その他の係数!H80</f>
        <v>1.5755829267516817E-2</v>
      </c>
      <c r="AV91" s="115">
        <f t="shared" si="19"/>
        <v>0</v>
      </c>
      <c r="AX91" s="115">
        <f t="shared" si="16"/>
        <v>0</v>
      </c>
      <c r="AZ91" s="390">
        <v>0</v>
      </c>
      <c r="BB91" s="377">
        <f t="shared" si="17"/>
        <v>0</v>
      </c>
      <c r="BD91" s="377">
        <f>AB91*その他の係数!D80</f>
        <v>0</v>
      </c>
      <c r="BE91" s="391">
        <f>AH91*その他の係数!D80</f>
        <v>0</v>
      </c>
      <c r="BF91" s="391">
        <f>AZ91*その他の係数!D80</f>
        <v>0</v>
      </c>
      <c r="BG91" s="392"/>
      <c r="BH91" s="391">
        <f>AB91*その他の係数!F80</f>
        <v>0</v>
      </c>
      <c r="BI91" s="391">
        <f>AH91*その他の係数!F80</f>
        <v>0</v>
      </c>
      <c r="BJ91" s="391">
        <f>AZ91*その他の係数!F80</f>
        <v>0</v>
      </c>
      <c r="BK91" s="392"/>
      <c r="BL91" s="391">
        <f>AB91*その他の係数!L80</f>
        <v>0</v>
      </c>
      <c r="BM91" s="391">
        <f>AH91*その他の係数!L80</f>
        <v>0</v>
      </c>
      <c r="BN91" s="391">
        <f>AZ91*その他の係数!L80</f>
        <v>0</v>
      </c>
      <c r="BO91" s="392"/>
      <c r="BP91" s="391">
        <f>AB91*その他の係数!N80</f>
        <v>0</v>
      </c>
      <c r="BQ91" s="391">
        <f>AH91*その他の係数!N80</f>
        <v>0</v>
      </c>
      <c r="BR91" s="391">
        <f>AZ91*その他の係数!N80</f>
        <v>0</v>
      </c>
    </row>
    <row r="92" spans="1:70" ht="18" customHeight="1">
      <c r="A92" s="299" t="s">
        <v>1160</v>
      </c>
      <c r="B92" s="388" t="s">
        <v>993</v>
      </c>
      <c r="C92" s="161"/>
      <c r="E92" s="393">
        <f>C92+$T$124*S92/SUM($S$90:$S$97)</f>
        <v>0</v>
      </c>
      <c r="G92" s="161"/>
      <c r="I92" s="395">
        <f>その他の係数!J81</f>
        <v>0.96483020122759455</v>
      </c>
      <c r="K92" s="155"/>
      <c r="Q92" s="397">
        <v>0</v>
      </c>
      <c r="R92" s="398">
        <f t="shared" si="11"/>
        <v>0</v>
      </c>
      <c r="S92" s="394">
        <v>0</v>
      </c>
      <c r="T92" s="393"/>
      <c r="W92" s="115">
        <f t="shared" si="13"/>
        <v>0</v>
      </c>
      <c r="Y92" s="379">
        <f t="shared" si="21"/>
        <v>0.96483020122759455</v>
      </c>
      <c r="AB92" s="115">
        <f t="shared" si="14"/>
        <v>0</v>
      </c>
      <c r="AD92" s="389">
        <v>0</v>
      </c>
      <c r="AF92" s="115">
        <f t="shared" si="18"/>
        <v>0</v>
      </c>
      <c r="AH92" s="389">
        <v>0</v>
      </c>
      <c r="AJ92" s="389">
        <v>0</v>
      </c>
      <c r="AL92" s="374">
        <f>その他の係数!F81</f>
        <v>0</v>
      </c>
      <c r="AN92" s="373">
        <f t="shared" si="15"/>
        <v>0</v>
      </c>
      <c r="AT92" s="376">
        <f>その他の係数!H81</f>
        <v>0</v>
      </c>
      <c r="AV92" s="115">
        <f t="shared" si="19"/>
        <v>0</v>
      </c>
      <c r="AX92" s="115">
        <f t="shared" si="16"/>
        <v>0</v>
      </c>
      <c r="AZ92" s="390">
        <v>0</v>
      </c>
      <c r="BB92" s="377">
        <f t="shared" si="17"/>
        <v>0</v>
      </c>
      <c r="BD92" s="377">
        <f>AB92*その他の係数!D81</f>
        <v>0</v>
      </c>
      <c r="BE92" s="391">
        <f>AH92*その他の係数!D81</f>
        <v>0</v>
      </c>
      <c r="BF92" s="391">
        <f>AZ92*その他の係数!D81</f>
        <v>0</v>
      </c>
      <c r="BG92" s="392"/>
      <c r="BH92" s="391">
        <f>AB92*その他の係数!F81</f>
        <v>0</v>
      </c>
      <c r="BI92" s="391">
        <f>AH92*その他の係数!F81</f>
        <v>0</v>
      </c>
      <c r="BJ92" s="391">
        <f>AZ92*その他の係数!F81</f>
        <v>0</v>
      </c>
      <c r="BK92" s="392"/>
      <c r="BL92" s="391">
        <f>AB92*その他の係数!L81</f>
        <v>0</v>
      </c>
      <c r="BM92" s="391">
        <f>AH92*その他の係数!L81</f>
        <v>0</v>
      </c>
      <c r="BN92" s="391">
        <f>AZ92*その他の係数!L81</f>
        <v>0</v>
      </c>
      <c r="BO92" s="392"/>
      <c r="BP92" s="391">
        <f>AB92*その他の係数!N81</f>
        <v>0</v>
      </c>
      <c r="BQ92" s="391">
        <f>AH92*その他の係数!N81</f>
        <v>0</v>
      </c>
      <c r="BR92" s="391">
        <f>AZ92*その他の係数!N81</f>
        <v>0</v>
      </c>
    </row>
    <row r="93" spans="1:70" ht="18" customHeight="1">
      <c r="A93" s="299" t="s">
        <v>1161</v>
      </c>
      <c r="B93" s="388" t="s">
        <v>994</v>
      </c>
      <c r="C93" s="161"/>
      <c r="E93" s="393">
        <f t="shared" si="22"/>
        <v>0</v>
      </c>
      <c r="G93" s="161"/>
      <c r="I93" s="395">
        <f>その他の係数!J82</f>
        <v>3.4897384468891235E-2</v>
      </c>
      <c r="K93" s="155"/>
      <c r="Q93" s="397">
        <v>0</v>
      </c>
      <c r="R93" s="398">
        <f t="shared" si="11"/>
        <v>0</v>
      </c>
      <c r="S93" s="394">
        <v>0.19535920559327186</v>
      </c>
      <c r="T93" s="393"/>
      <c r="W93" s="115">
        <f t="shared" si="13"/>
        <v>0</v>
      </c>
      <c r="Y93" s="379">
        <f t="shared" si="21"/>
        <v>3.4897384468891235E-2</v>
      </c>
      <c r="AB93" s="115">
        <f t="shared" si="14"/>
        <v>0</v>
      </c>
      <c r="AD93" s="389">
        <v>0</v>
      </c>
      <c r="AF93" s="115">
        <f t="shared" si="18"/>
        <v>0</v>
      </c>
      <c r="AH93" s="389">
        <v>0</v>
      </c>
      <c r="AJ93" s="389">
        <v>0</v>
      </c>
      <c r="AL93" s="374">
        <f>その他の係数!F82</f>
        <v>0.25343978448908339</v>
      </c>
      <c r="AN93" s="373">
        <f t="shared" si="15"/>
        <v>0</v>
      </c>
      <c r="AT93" s="376">
        <f>その他の係数!H82</f>
        <v>4.9599035091467067E-4</v>
      </c>
      <c r="AV93" s="115">
        <f t="shared" si="19"/>
        <v>0</v>
      </c>
      <c r="AX93" s="115">
        <f t="shared" si="16"/>
        <v>0</v>
      </c>
      <c r="AZ93" s="390">
        <v>0</v>
      </c>
      <c r="BB93" s="377">
        <f t="shared" si="17"/>
        <v>0</v>
      </c>
      <c r="BD93" s="377">
        <f>AB93*その他の係数!D82</f>
        <v>0</v>
      </c>
      <c r="BE93" s="391">
        <f>AH93*その他の係数!D82</f>
        <v>0</v>
      </c>
      <c r="BF93" s="391">
        <f>AZ93*その他の係数!D82</f>
        <v>0</v>
      </c>
      <c r="BG93" s="392"/>
      <c r="BH93" s="391">
        <f>AB93*その他の係数!F82</f>
        <v>0</v>
      </c>
      <c r="BI93" s="391">
        <f>AH93*その他の係数!F82</f>
        <v>0</v>
      </c>
      <c r="BJ93" s="391">
        <f>AZ93*その他の係数!F82</f>
        <v>0</v>
      </c>
      <c r="BK93" s="392"/>
      <c r="BL93" s="391">
        <f>AB93*その他の係数!L82</f>
        <v>0</v>
      </c>
      <c r="BM93" s="391">
        <f>AH93*その他の係数!L82</f>
        <v>0</v>
      </c>
      <c r="BN93" s="391">
        <f>AZ93*その他の係数!L82</f>
        <v>0</v>
      </c>
      <c r="BO93" s="392"/>
      <c r="BP93" s="391">
        <f>AB93*その他の係数!N82</f>
        <v>0</v>
      </c>
      <c r="BQ93" s="391">
        <f>AH93*その他の係数!N82</f>
        <v>0</v>
      </c>
      <c r="BR93" s="391">
        <f>AZ93*その他の係数!N82</f>
        <v>0</v>
      </c>
    </row>
    <row r="94" spans="1:70" ht="18" customHeight="1">
      <c r="A94" s="299" t="s">
        <v>1162</v>
      </c>
      <c r="B94" s="388" t="s">
        <v>995</v>
      </c>
      <c r="C94" s="161"/>
      <c r="E94" s="393">
        <f t="shared" si="22"/>
        <v>0</v>
      </c>
      <c r="G94" s="161"/>
      <c r="I94" s="395">
        <f>その他の係数!J83</f>
        <v>0.84287982734721811</v>
      </c>
      <c r="K94" s="155"/>
      <c r="Q94" s="397">
        <v>0</v>
      </c>
      <c r="R94" s="398">
        <f t="shared" si="11"/>
        <v>0</v>
      </c>
      <c r="S94" s="394">
        <v>6.4391500321957507E-3</v>
      </c>
      <c r="T94" s="393"/>
      <c r="W94" s="115">
        <f t="shared" si="13"/>
        <v>0</v>
      </c>
      <c r="Y94" s="379">
        <f t="shared" si="21"/>
        <v>0.84287982734721811</v>
      </c>
      <c r="AB94" s="115">
        <f t="shared" si="14"/>
        <v>0</v>
      </c>
      <c r="AD94" s="389">
        <v>0</v>
      </c>
      <c r="AF94" s="115">
        <f t="shared" si="18"/>
        <v>0</v>
      </c>
      <c r="AH94" s="389">
        <v>0</v>
      </c>
      <c r="AJ94" s="389">
        <v>0</v>
      </c>
      <c r="AL94" s="374">
        <f>その他の係数!F83</f>
        <v>0.19678356851404924</v>
      </c>
      <c r="AN94" s="373">
        <f t="shared" si="15"/>
        <v>0</v>
      </c>
      <c r="AT94" s="376">
        <f>その他の係数!H83</f>
        <v>1.861377984044457E-3</v>
      </c>
      <c r="AV94" s="115">
        <f t="shared" si="19"/>
        <v>0</v>
      </c>
      <c r="AX94" s="115">
        <f t="shared" si="16"/>
        <v>0</v>
      </c>
      <c r="AZ94" s="390">
        <v>0</v>
      </c>
      <c r="BB94" s="377">
        <f t="shared" si="17"/>
        <v>0</v>
      </c>
      <c r="BD94" s="377">
        <f>AB94*その他の係数!D83</f>
        <v>0</v>
      </c>
      <c r="BE94" s="391">
        <f>AH94*その他の係数!D83</f>
        <v>0</v>
      </c>
      <c r="BF94" s="391">
        <f>AZ94*その他の係数!D83</f>
        <v>0</v>
      </c>
      <c r="BG94" s="392"/>
      <c r="BH94" s="391">
        <f>AB94*その他の係数!F83</f>
        <v>0</v>
      </c>
      <c r="BI94" s="391">
        <f>AH94*その他の係数!F83</f>
        <v>0</v>
      </c>
      <c r="BJ94" s="391">
        <f>AZ94*その他の係数!F83</f>
        <v>0</v>
      </c>
      <c r="BK94" s="392"/>
      <c r="BL94" s="391">
        <f>AB94*その他の係数!L83</f>
        <v>0</v>
      </c>
      <c r="BM94" s="391">
        <f>AH94*その他の係数!L83</f>
        <v>0</v>
      </c>
      <c r="BN94" s="391">
        <f>AZ94*その他の係数!L83</f>
        <v>0</v>
      </c>
      <c r="BO94" s="392"/>
      <c r="BP94" s="391">
        <f>AB94*その他の係数!N83</f>
        <v>0</v>
      </c>
      <c r="BQ94" s="391">
        <f>AH94*その他の係数!N83</f>
        <v>0</v>
      </c>
      <c r="BR94" s="391">
        <f>AZ94*その他の係数!N83</f>
        <v>0</v>
      </c>
    </row>
    <row r="95" spans="1:70" ht="18" customHeight="1">
      <c r="A95" s="299" t="s">
        <v>1163</v>
      </c>
      <c r="B95" s="388" t="s">
        <v>996</v>
      </c>
      <c r="C95" s="161"/>
      <c r="E95" s="393">
        <f t="shared" si="22"/>
        <v>0</v>
      </c>
      <c r="G95" s="161"/>
      <c r="I95" s="395">
        <f>その他の係数!J84</f>
        <v>0.14671114421737863</v>
      </c>
      <c r="K95" s="155"/>
      <c r="Q95" s="397">
        <v>0</v>
      </c>
      <c r="R95" s="398">
        <f t="shared" si="11"/>
        <v>0</v>
      </c>
      <c r="S95" s="394">
        <v>9.7097625329815305</v>
      </c>
      <c r="T95" s="393"/>
      <c r="W95" s="115">
        <f t="shared" si="13"/>
        <v>0</v>
      </c>
      <c r="Y95" s="379">
        <f t="shared" si="21"/>
        <v>0.14671114421737863</v>
      </c>
      <c r="AB95" s="115">
        <f t="shared" si="14"/>
        <v>0</v>
      </c>
      <c r="AD95" s="389">
        <v>0</v>
      </c>
      <c r="AF95" s="115">
        <f t="shared" si="18"/>
        <v>0</v>
      </c>
      <c r="AH95" s="389">
        <v>0</v>
      </c>
      <c r="AJ95" s="389">
        <v>0</v>
      </c>
      <c r="AL95" s="374">
        <f>その他の係数!F84</f>
        <v>0.45732123998260543</v>
      </c>
      <c r="AN95" s="373">
        <f t="shared" si="15"/>
        <v>0</v>
      </c>
      <c r="AT95" s="376">
        <f>その他の係数!H84</f>
        <v>6.7766936044064011E-4</v>
      </c>
      <c r="AV95" s="115">
        <f t="shared" si="19"/>
        <v>0</v>
      </c>
      <c r="AX95" s="115">
        <f t="shared" si="16"/>
        <v>0</v>
      </c>
      <c r="AZ95" s="390">
        <v>0</v>
      </c>
      <c r="BB95" s="377">
        <f t="shared" si="17"/>
        <v>0</v>
      </c>
      <c r="BD95" s="377">
        <f>AB95*その他の係数!D84</f>
        <v>0</v>
      </c>
      <c r="BE95" s="391">
        <f>AH95*その他の係数!D84</f>
        <v>0</v>
      </c>
      <c r="BF95" s="391">
        <f>AZ95*その他の係数!D84</f>
        <v>0</v>
      </c>
      <c r="BG95" s="392"/>
      <c r="BH95" s="391">
        <f>AB95*その他の係数!F84</f>
        <v>0</v>
      </c>
      <c r="BI95" s="391">
        <f>AH95*その他の係数!F84</f>
        <v>0</v>
      </c>
      <c r="BJ95" s="391">
        <f>AZ95*その他の係数!F84</f>
        <v>0</v>
      </c>
      <c r="BK95" s="392"/>
      <c r="BL95" s="391">
        <f>AB95*その他の係数!L84</f>
        <v>0</v>
      </c>
      <c r="BM95" s="391">
        <f>AH95*その他の係数!L84</f>
        <v>0</v>
      </c>
      <c r="BN95" s="391">
        <f>AZ95*その他の係数!L84</f>
        <v>0</v>
      </c>
      <c r="BO95" s="392"/>
      <c r="BP95" s="391">
        <f>AB95*その他の係数!N84</f>
        <v>0</v>
      </c>
      <c r="BQ95" s="391">
        <f>AH95*その他の係数!N84</f>
        <v>0</v>
      </c>
      <c r="BR95" s="391">
        <f>AZ95*その他の係数!N84</f>
        <v>0</v>
      </c>
    </row>
    <row r="96" spans="1:70" ht="18" customHeight="1">
      <c r="A96" s="299" t="s">
        <v>1164</v>
      </c>
      <c r="B96" s="388" t="s">
        <v>997</v>
      </c>
      <c r="C96" s="161"/>
      <c r="E96" s="393">
        <f t="shared" si="22"/>
        <v>0</v>
      </c>
      <c r="G96" s="161"/>
      <c r="I96" s="395">
        <f>その他の係数!J85</f>
        <v>0.72945797895343811</v>
      </c>
      <c r="K96" s="155"/>
      <c r="Q96" s="397">
        <v>0</v>
      </c>
      <c r="R96" s="398">
        <f t="shared" si="11"/>
        <v>0</v>
      </c>
      <c r="S96" s="394">
        <v>12.315260166156538</v>
      </c>
      <c r="T96" s="393"/>
      <c r="W96" s="115">
        <f t="shared" si="13"/>
        <v>0</v>
      </c>
      <c r="Y96" s="379">
        <f t="shared" si="21"/>
        <v>0.72945797895343811</v>
      </c>
      <c r="AB96" s="115">
        <f t="shared" si="14"/>
        <v>0</v>
      </c>
      <c r="AD96" s="389">
        <v>0</v>
      </c>
      <c r="AF96" s="115">
        <f t="shared" si="18"/>
        <v>0</v>
      </c>
      <c r="AH96" s="389">
        <v>0</v>
      </c>
      <c r="AJ96" s="389">
        <v>0</v>
      </c>
      <c r="AL96" s="374">
        <f>その他の係数!F85</f>
        <v>0.31759952155274229</v>
      </c>
      <c r="AN96" s="373">
        <f t="shared" si="15"/>
        <v>0</v>
      </c>
      <c r="AT96" s="376">
        <f>その他の係数!H85</f>
        <v>1.6055632907778538E-3</v>
      </c>
      <c r="AV96" s="115">
        <f t="shared" si="19"/>
        <v>0</v>
      </c>
      <c r="AX96" s="115">
        <f t="shared" si="16"/>
        <v>0</v>
      </c>
      <c r="AZ96" s="390">
        <v>0</v>
      </c>
      <c r="BB96" s="377">
        <f t="shared" si="17"/>
        <v>0</v>
      </c>
      <c r="BD96" s="377">
        <f>AB96*その他の係数!D85</f>
        <v>0</v>
      </c>
      <c r="BE96" s="391">
        <f>AH96*その他の係数!D85</f>
        <v>0</v>
      </c>
      <c r="BF96" s="391">
        <f>AZ96*その他の係数!D85</f>
        <v>0</v>
      </c>
      <c r="BG96" s="392"/>
      <c r="BH96" s="391">
        <f>AB96*その他の係数!F85</f>
        <v>0</v>
      </c>
      <c r="BI96" s="391">
        <f>AH96*その他の係数!F85</f>
        <v>0</v>
      </c>
      <c r="BJ96" s="391">
        <f>AZ96*その他の係数!F85</f>
        <v>0</v>
      </c>
      <c r="BK96" s="392"/>
      <c r="BL96" s="391">
        <f>AB96*その他の係数!L85</f>
        <v>0</v>
      </c>
      <c r="BM96" s="391">
        <f>AH96*その他の係数!L85</f>
        <v>0</v>
      </c>
      <c r="BN96" s="391">
        <f>AZ96*その他の係数!L85</f>
        <v>0</v>
      </c>
      <c r="BO96" s="392"/>
      <c r="BP96" s="391">
        <f>AB96*その他の係数!N85</f>
        <v>0</v>
      </c>
      <c r="BQ96" s="391">
        <f>AH96*その他の係数!N85</f>
        <v>0</v>
      </c>
      <c r="BR96" s="391">
        <f>AZ96*その他の係数!N85</f>
        <v>0</v>
      </c>
    </row>
    <row r="97" spans="1:70" ht="18" customHeight="1">
      <c r="A97" s="299" t="s">
        <v>1165</v>
      </c>
      <c r="B97" s="388" t="s">
        <v>998</v>
      </c>
      <c r="C97" s="161"/>
      <c r="E97" s="393">
        <f t="shared" si="22"/>
        <v>0</v>
      </c>
      <c r="G97" s="161"/>
      <c r="I97" s="395">
        <f>その他の係数!J86</f>
        <v>0.89357045329032736</v>
      </c>
      <c r="K97" s="155"/>
      <c r="Q97" s="397">
        <v>0</v>
      </c>
      <c r="R97" s="398">
        <f t="shared" si="11"/>
        <v>0</v>
      </c>
      <c r="S97" s="394">
        <v>0</v>
      </c>
      <c r="T97" s="393"/>
      <c r="W97" s="115">
        <f t="shared" si="13"/>
        <v>0</v>
      </c>
      <c r="Y97" s="379">
        <f t="shared" si="21"/>
        <v>0.89357045329032736</v>
      </c>
      <c r="AB97" s="115">
        <f t="shared" si="14"/>
        <v>0</v>
      </c>
      <c r="AD97" s="389">
        <v>0</v>
      </c>
      <c r="AF97" s="115">
        <f t="shared" si="18"/>
        <v>0</v>
      </c>
      <c r="AH97" s="389">
        <v>0</v>
      </c>
      <c r="AJ97" s="389">
        <v>0</v>
      </c>
      <c r="AL97" s="374">
        <f>その他の係数!F86</f>
        <v>0.25978248489094907</v>
      </c>
      <c r="AN97" s="373">
        <f t="shared" si="15"/>
        <v>0</v>
      </c>
      <c r="AT97" s="376">
        <f>その他の係数!H86</f>
        <v>9.4609510583367976E-3</v>
      </c>
      <c r="AV97" s="115">
        <f t="shared" si="19"/>
        <v>0</v>
      </c>
      <c r="AX97" s="115">
        <f t="shared" si="16"/>
        <v>0</v>
      </c>
      <c r="AZ97" s="390">
        <v>0</v>
      </c>
      <c r="BB97" s="377">
        <f t="shared" si="17"/>
        <v>0</v>
      </c>
      <c r="BD97" s="377">
        <f>AB97*その他の係数!D86</f>
        <v>0</v>
      </c>
      <c r="BE97" s="391">
        <f>AH97*その他の係数!D86</f>
        <v>0</v>
      </c>
      <c r="BF97" s="391">
        <f>AZ97*その他の係数!D86</f>
        <v>0</v>
      </c>
      <c r="BG97" s="392"/>
      <c r="BH97" s="391">
        <f>AB97*その他の係数!F86</f>
        <v>0</v>
      </c>
      <c r="BI97" s="391">
        <f>AH97*その他の係数!F86</f>
        <v>0</v>
      </c>
      <c r="BJ97" s="391">
        <f>AZ97*その他の係数!F86</f>
        <v>0</v>
      </c>
      <c r="BK97" s="392"/>
      <c r="BL97" s="391">
        <f>AB97*その他の係数!L86</f>
        <v>0</v>
      </c>
      <c r="BM97" s="391">
        <f>AH97*その他の係数!L86</f>
        <v>0</v>
      </c>
      <c r="BN97" s="391">
        <f>AZ97*その他の係数!L86</f>
        <v>0</v>
      </c>
      <c r="BO97" s="392"/>
      <c r="BP97" s="391">
        <f>AB97*その他の係数!N86</f>
        <v>0</v>
      </c>
      <c r="BQ97" s="391">
        <f>AH97*その他の係数!N86</f>
        <v>0</v>
      </c>
      <c r="BR97" s="391">
        <f>AZ97*その他の係数!N86</f>
        <v>0</v>
      </c>
    </row>
    <row r="98" spans="1:70" ht="18" customHeight="1">
      <c r="A98" s="299" t="s">
        <v>1166</v>
      </c>
      <c r="B98" s="388" t="s">
        <v>999</v>
      </c>
      <c r="C98" s="161"/>
      <c r="E98" s="115">
        <f t="shared" si="20"/>
        <v>0</v>
      </c>
      <c r="G98" s="161"/>
      <c r="I98" s="379">
        <f>その他の係数!J87</f>
        <v>0.98414636670323075</v>
      </c>
      <c r="K98" s="155"/>
      <c r="Q98" s="380">
        <v>0</v>
      </c>
      <c r="R98" s="115">
        <f t="shared" si="11"/>
        <v>0</v>
      </c>
      <c r="S98" s="380">
        <v>0</v>
      </c>
      <c r="T98" s="115">
        <f t="shared" si="12"/>
        <v>0</v>
      </c>
      <c r="W98" s="115">
        <f t="shared" si="13"/>
        <v>0</v>
      </c>
      <c r="Y98" s="379">
        <f t="shared" si="21"/>
        <v>0.98414636670323075</v>
      </c>
      <c r="AB98" s="115">
        <f t="shared" si="14"/>
        <v>0</v>
      </c>
      <c r="AD98" s="389">
        <v>0</v>
      </c>
      <c r="AF98" s="115">
        <f t="shared" si="18"/>
        <v>0</v>
      </c>
      <c r="AH98" s="389">
        <v>0</v>
      </c>
      <c r="AJ98" s="389">
        <v>0</v>
      </c>
      <c r="AL98" s="374">
        <f>その他の係数!F87</f>
        <v>0.56921241050119331</v>
      </c>
      <c r="AN98" s="373">
        <f t="shared" si="15"/>
        <v>0</v>
      </c>
      <c r="AT98" s="376">
        <f>その他の係数!H87</f>
        <v>5.9721151336485361E-4</v>
      </c>
      <c r="AV98" s="115">
        <f t="shared" si="19"/>
        <v>0</v>
      </c>
      <c r="AX98" s="115">
        <f t="shared" si="16"/>
        <v>0</v>
      </c>
      <c r="AZ98" s="390">
        <v>0</v>
      </c>
      <c r="BB98" s="377">
        <f t="shared" si="17"/>
        <v>0</v>
      </c>
      <c r="BD98" s="377">
        <f>AB98*その他の係数!D87</f>
        <v>0</v>
      </c>
      <c r="BE98" s="391">
        <f>AH98*その他の係数!D87</f>
        <v>0</v>
      </c>
      <c r="BF98" s="391">
        <f>AZ98*その他の係数!D87</f>
        <v>0</v>
      </c>
      <c r="BG98" s="392"/>
      <c r="BH98" s="391">
        <f>AB98*その他の係数!F87</f>
        <v>0</v>
      </c>
      <c r="BI98" s="391">
        <f>AH98*その他の係数!F87</f>
        <v>0</v>
      </c>
      <c r="BJ98" s="391">
        <f>AZ98*その他の係数!F87</f>
        <v>0</v>
      </c>
      <c r="BK98" s="392"/>
      <c r="BL98" s="391">
        <f>AB98*その他の係数!L87</f>
        <v>0</v>
      </c>
      <c r="BM98" s="391">
        <f>AH98*その他の係数!L87</f>
        <v>0</v>
      </c>
      <c r="BN98" s="391">
        <f>AZ98*その他の係数!L87</f>
        <v>0</v>
      </c>
      <c r="BO98" s="392"/>
      <c r="BP98" s="391">
        <f>AB98*その他の係数!N87</f>
        <v>0</v>
      </c>
      <c r="BQ98" s="391">
        <f>AH98*その他の係数!N87</f>
        <v>0</v>
      </c>
      <c r="BR98" s="391">
        <f>AZ98*その他の係数!N87</f>
        <v>0</v>
      </c>
    </row>
    <row r="99" spans="1:70" ht="18" customHeight="1">
      <c r="A99" s="299" t="s">
        <v>1167</v>
      </c>
      <c r="B99" s="388" t="s">
        <v>243</v>
      </c>
      <c r="C99" s="161"/>
      <c r="E99" s="115">
        <f t="shared" si="20"/>
        <v>0</v>
      </c>
      <c r="G99" s="161"/>
      <c r="I99" s="379">
        <f>その他の係数!J88</f>
        <v>0.77795142679140994</v>
      </c>
      <c r="K99" s="155"/>
      <c r="Q99" s="380">
        <v>0</v>
      </c>
      <c r="R99" s="115">
        <f t="shared" si="11"/>
        <v>0</v>
      </c>
      <c r="S99" s="380">
        <v>0</v>
      </c>
      <c r="T99" s="115">
        <f t="shared" si="12"/>
        <v>0</v>
      </c>
      <c r="W99" s="115">
        <f t="shared" si="13"/>
        <v>0</v>
      </c>
      <c r="Y99" s="379">
        <f t="shared" si="21"/>
        <v>0.77795142679140994</v>
      </c>
      <c r="AB99" s="115">
        <f t="shared" si="14"/>
        <v>0</v>
      </c>
      <c r="AD99" s="389">
        <v>0</v>
      </c>
      <c r="AF99" s="115">
        <f t="shared" si="18"/>
        <v>0</v>
      </c>
      <c r="AH99" s="389">
        <v>0</v>
      </c>
      <c r="AJ99" s="389">
        <v>0</v>
      </c>
      <c r="AL99" s="374">
        <f>その他の係数!F88</f>
        <v>7.1533581771935667E-2</v>
      </c>
      <c r="AN99" s="373">
        <f t="shared" si="15"/>
        <v>0</v>
      </c>
      <c r="AT99" s="376">
        <f>その他の係数!H88</f>
        <v>2.8392768989083422E-2</v>
      </c>
      <c r="AV99" s="115">
        <f t="shared" si="19"/>
        <v>0</v>
      </c>
      <c r="AX99" s="115">
        <f t="shared" si="16"/>
        <v>0</v>
      </c>
      <c r="AZ99" s="390">
        <v>0</v>
      </c>
      <c r="BB99" s="377">
        <f t="shared" si="17"/>
        <v>0</v>
      </c>
      <c r="BD99" s="377">
        <f>AB99*その他の係数!D88</f>
        <v>0</v>
      </c>
      <c r="BE99" s="391">
        <f>AH99*その他の係数!D88</f>
        <v>0</v>
      </c>
      <c r="BF99" s="391">
        <f>AZ99*その他の係数!D88</f>
        <v>0</v>
      </c>
      <c r="BG99" s="392"/>
      <c r="BH99" s="391">
        <f>AB99*その他の係数!F88</f>
        <v>0</v>
      </c>
      <c r="BI99" s="391">
        <f>AH99*その他の係数!F88</f>
        <v>0</v>
      </c>
      <c r="BJ99" s="391">
        <f>AZ99*その他の係数!F88</f>
        <v>0</v>
      </c>
      <c r="BK99" s="392"/>
      <c r="BL99" s="391">
        <f>AB99*その他の係数!L88</f>
        <v>0</v>
      </c>
      <c r="BM99" s="391">
        <f>AH99*その他の係数!L88</f>
        <v>0</v>
      </c>
      <c r="BN99" s="391">
        <f>AZ99*その他の係数!L88</f>
        <v>0</v>
      </c>
      <c r="BO99" s="392"/>
      <c r="BP99" s="391">
        <f>AB99*その他の係数!N88</f>
        <v>0</v>
      </c>
      <c r="BQ99" s="391">
        <f>AH99*その他の係数!N88</f>
        <v>0</v>
      </c>
      <c r="BR99" s="391">
        <f>AZ99*その他の係数!N88</f>
        <v>0</v>
      </c>
    </row>
    <row r="100" spans="1:70" ht="18" customHeight="1">
      <c r="A100" s="299" t="s">
        <v>1168</v>
      </c>
      <c r="B100" s="388" t="s">
        <v>1000</v>
      </c>
      <c r="C100" s="161"/>
      <c r="E100" s="115">
        <f t="shared" si="20"/>
        <v>0</v>
      </c>
      <c r="G100" s="161"/>
      <c r="I100" s="379">
        <f>その他の係数!J89</f>
        <v>0.53067441018211925</v>
      </c>
      <c r="K100" s="155"/>
      <c r="Q100" s="380">
        <v>0</v>
      </c>
      <c r="R100" s="115">
        <f t="shared" si="11"/>
        <v>0</v>
      </c>
      <c r="S100" s="380">
        <v>0</v>
      </c>
      <c r="T100" s="115">
        <f t="shared" si="12"/>
        <v>0</v>
      </c>
      <c r="W100" s="115">
        <f t="shared" si="13"/>
        <v>0</v>
      </c>
      <c r="Y100" s="379">
        <f t="shared" si="21"/>
        <v>0.53067441018211925</v>
      </c>
      <c r="AB100" s="115">
        <f t="shared" si="14"/>
        <v>0</v>
      </c>
      <c r="AD100" s="389">
        <v>0</v>
      </c>
      <c r="AF100" s="115">
        <f t="shared" si="18"/>
        <v>0</v>
      </c>
      <c r="AH100" s="389">
        <v>0</v>
      </c>
      <c r="AJ100" s="389">
        <v>0</v>
      </c>
      <c r="AL100" s="374">
        <f>その他の係数!F89</f>
        <v>0.15881440599444063</v>
      </c>
      <c r="AN100" s="373">
        <f t="shared" si="15"/>
        <v>0</v>
      </c>
      <c r="AT100" s="376">
        <f>その他の係数!H89</f>
        <v>6.155990263069875E-3</v>
      </c>
      <c r="AV100" s="115">
        <f t="shared" si="19"/>
        <v>0</v>
      </c>
      <c r="AX100" s="115">
        <f t="shared" si="16"/>
        <v>0</v>
      </c>
      <c r="AZ100" s="390">
        <v>0</v>
      </c>
      <c r="BB100" s="377">
        <f t="shared" si="17"/>
        <v>0</v>
      </c>
      <c r="BD100" s="377">
        <f>AB100*その他の係数!D89</f>
        <v>0</v>
      </c>
      <c r="BE100" s="391">
        <f>AH100*その他の係数!D89</f>
        <v>0</v>
      </c>
      <c r="BF100" s="391">
        <f>AZ100*その他の係数!D89</f>
        <v>0</v>
      </c>
      <c r="BG100" s="392"/>
      <c r="BH100" s="391">
        <f>AB100*その他の係数!F89</f>
        <v>0</v>
      </c>
      <c r="BI100" s="391">
        <f>AH100*その他の係数!F89</f>
        <v>0</v>
      </c>
      <c r="BJ100" s="391">
        <f>AZ100*その他の係数!F89</f>
        <v>0</v>
      </c>
      <c r="BK100" s="392"/>
      <c r="BL100" s="391">
        <f>AB100*その他の係数!L89</f>
        <v>0</v>
      </c>
      <c r="BM100" s="391">
        <f>AH100*その他の係数!L89</f>
        <v>0</v>
      </c>
      <c r="BN100" s="391">
        <f>AZ100*その他の係数!L89</f>
        <v>0</v>
      </c>
      <c r="BO100" s="392"/>
      <c r="BP100" s="391">
        <f>AB100*その他の係数!N89</f>
        <v>0</v>
      </c>
      <c r="BQ100" s="391">
        <f>AH100*その他の係数!N89</f>
        <v>0</v>
      </c>
      <c r="BR100" s="391">
        <f>AZ100*その他の係数!N89</f>
        <v>0</v>
      </c>
    </row>
    <row r="101" spans="1:70" ht="18" customHeight="1">
      <c r="A101" s="299" t="s">
        <v>1169</v>
      </c>
      <c r="B101" s="388" t="s">
        <v>1001</v>
      </c>
      <c r="C101" s="161"/>
      <c r="E101" s="115">
        <f t="shared" si="20"/>
        <v>0</v>
      </c>
      <c r="G101" s="161"/>
      <c r="I101" s="379">
        <f>その他の係数!J90</f>
        <v>0.42188723370065062</v>
      </c>
      <c r="K101" s="155"/>
      <c r="Q101" s="380">
        <v>3.2814839329897719E-2</v>
      </c>
      <c r="R101" s="115">
        <f t="shared" si="11"/>
        <v>0</v>
      </c>
      <c r="S101" s="380">
        <v>4.2519660220950942E-3</v>
      </c>
      <c r="T101" s="115">
        <f t="shared" si="12"/>
        <v>0</v>
      </c>
      <c r="W101" s="115">
        <f t="shared" si="13"/>
        <v>0</v>
      </c>
      <c r="Y101" s="379">
        <f t="shared" si="21"/>
        <v>0.42188723370065062</v>
      </c>
      <c r="AB101" s="115">
        <f t="shared" si="14"/>
        <v>0</v>
      </c>
      <c r="AD101" s="389">
        <v>0</v>
      </c>
      <c r="AF101" s="115">
        <f t="shared" si="18"/>
        <v>0</v>
      </c>
      <c r="AH101" s="389">
        <v>0</v>
      </c>
      <c r="AJ101" s="389">
        <v>0</v>
      </c>
      <c r="AL101" s="374">
        <f>その他の係数!F90</f>
        <v>0.34367368077972293</v>
      </c>
      <c r="AN101" s="373">
        <f t="shared" si="15"/>
        <v>0</v>
      </c>
      <c r="AT101" s="376">
        <f>その他の係数!H90</f>
        <v>1.0980532927756572E-2</v>
      </c>
      <c r="AV101" s="115">
        <f t="shared" si="19"/>
        <v>0</v>
      </c>
      <c r="AX101" s="115">
        <f t="shared" si="16"/>
        <v>0</v>
      </c>
      <c r="AZ101" s="390">
        <v>0</v>
      </c>
      <c r="BB101" s="377">
        <f t="shared" si="17"/>
        <v>0</v>
      </c>
      <c r="BD101" s="377">
        <f>AB101*その他の係数!D90</f>
        <v>0</v>
      </c>
      <c r="BE101" s="391">
        <f>AH101*その他の係数!D90</f>
        <v>0</v>
      </c>
      <c r="BF101" s="391">
        <f>AZ101*その他の係数!D90</f>
        <v>0</v>
      </c>
      <c r="BG101" s="392"/>
      <c r="BH101" s="391">
        <f>AB101*その他の係数!F90</f>
        <v>0</v>
      </c>
      <c r="BI101" s="391">
        <f>AH101*その他の係数!F90</f>
        <v>0</v>
      </c>
      <c r="BJ101" s="391">
        <f>AZ101*その他の係数!F90</f>
        <v>0</v>
      </c>
      <c r="BK101" s="392"/>
      <c r="BL101" s="391">
        <f>AB101*その他の係数!L90</f>
        <v>0</v>
      </c>
      <c r="BM101" s="391">
        <f>AH101*その他の係数!L90</f>
        <v>0</v>
      </c>
      <c r="BN101" s="391">
        <f>AZ101*その他の係数!L90</f>
        <v>0</v>
      </c>
      <c r="BO101" s="392"/>
      <c r="BP101" s="391">
        <f>AB101*その他の係数!N90</f>
        <v>0</v>
      </c>
      <c r="BQ101" s="391">
        <f>AH101*その他の係数!N90</f>
        <v>0</v>
      </c>
      <c r="BR101" s="391">
        <f>AZ101*その他の係数!N90</f>
        <v>0</v>
      </c>
    </row>
    <row r="102" spans="1:70" ht="18" customHeight="1">
      <c r="A102" s="299" t="s">
        <v>1170</v>
      </c>
      <c r="B102" s="388" t="s">
        <v>1042</v>
      </c>
      <c r="C102" s="161"/>
      <c r="E102" s="115">
        <f t="shared" si="20"/>
        <v>0</v>
      </c>
      <c r="G102" s="161"/>
      <c r="I102" s="379">
        <f>その他の係数!J91</f>
        <v>0.83751915846517844</v>
      </c>
      <c r="K102" s="155"/>
      <c r="Q102" s="380">
        <v>0</v>
      </c>
      <c r="R102" s="115">
        <f t="shared" si="11"/>
        <v>0</v>
      </c>
      <c r="S102" s="380">
        <v>0</v>
      </c>
      <c r="T102" s="115">
        <f t="shared" si="12"/>
        <v>0</v>
      </c>
      <c r="W102" s="115">
        <f t="shared" si="13"/>
        <v>0</v>
      </c>
      <c r="Y102" s="379">
        <f t="shared" si="21"/>
        <v>0.83751915846517844</v>
      </c>
      <c r="AB102" s="115">
        <f t="shared" si="14"/>
        <v>0</v>
      </c>
      <c r="AD102" s="389">
        <v>0</v>
      </c>
      <c r="AF102" s="115">
        <f t="shared" si="18"/>
        <v>0</v>
      </c>
      <c r="AH102" s="389">
        <v>0</v>
      </c>
      <c r="AJ102" s="389">
        <v>0</v>
      </c>
      <c r="AL102" s="374">
        <f>その他の係数!F91</f>
        <v>0.18472386993979426</v>
      </c>
      <c r="AN102" s="373">
        <f t="shared" si="15"/>
        <v>0</v>
      </c>
      <c r="AT102" s="376">
        <f>その他の係数!H91</f>
        <v>7.8642387962281571E-3</v>
      </c>
      <c r="AV102" s="115">
        <f t="shared" si="19"/>
        <v>0</v>
      </c>
      <c r="AX102" s="115">
        <f t="shared" si="16"/>
        <v>0</v>
      </c>
      <c r="AZ102" s="390">
        <v>0</v>
      </c>
      <c r="BB102" s="377">
        <f t="shared" si="17"/>
        <v>0</v>
      </c>
      <c r="BD102" s="377">
        <f>AB102*その他の係数!D91</f>
        <v>0</v>
      </c>
      <c r="BE102" s="391">
        <f>AH102*その他の係数!D91</f>
        <v>0</v>
      </c>
      <c r="BF102" s="391">
        <f>AZ102*その他の係数!D91</f>
        <v>0</v>
      </c>
      <c r="BG102" s="392"/>
      <c r="BH102" s="391">
        <f>AB102*その他の係数!F91</f>
        <v>0</v>
      </c>
      <c r="BI102" s="391">
        <f>AH102*その他の係数!F91</f>
        <v>0</v>
      </c>
      <c r="BJ102" s="391">
        <f>AZ102*その他の係数!F91</f>
        <v>0</v>
      </c>
      <c r="BK102" s="392"/>
      <c r="BL102" s="391">
        <f>AB102*その他の係数!L91</f>
        <v>0</v>
      </c>
      <c r="BM102" s="391">
        <f>AH102*その他の係数!L91</f>
        <v>0</v>
      </c>
      <c r="BN102" s="391">
        <f>AZ102*その他の係数!L91</f>
        <v>0</v>
      </c>
      <c r="BO102" s="392"/>
      <c r="BP102" s="391">
        <f>AB102*その他の係数!N91</f>
        <v>0</v>
      </c>
      <c r="BQ102" s="391">
        <f>AH102*その他の係数!N91</f>
        <v>0</v>
      </c>
      <c r="BR102" s="391">
        <f>AZ102*その他の係数!N91</f>
        <v>0</v>
      </c>
    </row>
    <row r="103" spans="1:70" ht="18" customHeight="1">
      <c r="A103" s="299" t="s">
        <v>1171</v>
      </c>
      <c r="B103" s="388" t="s">
        <v>1043</v>
      </c>
      <c r="C103" s="161"/>
      <c r="E103" s="115">
        <f t="shared" si="20"/>
        <v>0</v>
      </c>
      <c r="G103" s="161"/>
      <c r="I103" s="379">
        <f>その他の係数!J92</f>
        <v>0.43614031435411682</v>
      </c>
      <c r="K103" s="155"/>
      <c r="Q103" s="380">
        <v>0.16412278422378634</v>
      </c>
      <c r="R103" s="115">
        <f t="shared" si="11"/>
        <v>0</v>
      </c>
      <c r="S103" s="380">
        <v>2.3680137380949692E-2</v>
      </c>
      <c r="T103" s="115">
        <f t="shared" si="12"/>
        <v>0</v>
      </c>
      <c r="W103" s="115">
        <f t="shared" si="13"/>
        <v>0</v>
      </c>
      <c r="Y103" s="379">
        <f t="shared" si="21"/>
        <v>0.43614031435411682</v>
      </c>
      <c r="AB103" s="115">
        <f t="shared" si="14"/>
        <v>0</v>
      </c>
      <c r="AD103" s="389">
        <v>0</v>
      </c>
      <c r="AF103" s="115">
        <f t="shared" si="18"/>
        <v>0</v>
      </c>
      <c r="AH103" s="389">
        <v>0</v>
      </c>
      <c r="AJ103" s="389">
        <v>0</v>
      </c>
      <c r="AL103" s="374">
        <f>その他の係数!F92</f>
        <v>0.23629311478283735</v>
      </c>
      <c r="AN103" s="373">
        <f t="shared" si="15"/>
        <v>0</v>
      </c>
      <c r="AT103" s="376">
        <f>その他の係数!H92</f>
        <v>1.7696067920531338E-3</v>
      </c>
      <c r="AV103" s="115">
        <f t="shared" si="19"/>
        <v>0</v>
      </c>
      <c r="AX103" s="115">
        <f t="shared" si="16"/>
        <v>0</v>
      </c>
      <c r="AZ103" s="390">
        <v>0</v>
      </c>
      <c r="BB103" s="377">
        <f t="shared" si="17"/>
        <v>0</v>
      </c>
      <c r="BD103" s="377">
        <f>AB103*その他の係数!D92</f>
        <v>0</v>
      </c>
      <c r="BE103" s="391">
        <f>AH103*その他の係数!D92</f>
        <v>0</v>
      </c>
      <c r="BF103" s="391">
        <f>AZ103*その他の係数!D92</f>
        <v>0</v>
      </c>
      <c r="BG103" s="392"/>
      <c r="BH103" s="391">
        <f>AB103*その他の係数!F92</f>
        <v>0</v>
      </c>
      <c r="BI103" s="391">
        <f>AH103*その他の係数!F92</f>
        <v>0</v>
      </c>
      <c r="BJ103" s="391">
        <f>AZ103*その他の係数!F92</f>
        <v>0</v>
      </c>
      <c r="BK103" s="392"/>
      <c r="BL103" s="391">
        <f>AB103*その他の係数!L92</f>
        <v>0</v>
      </c>
      <c r="BM103" s="391">
        <f>AH103*その他の係数!L92</f>
        <v>0</v>
      </c>
      <c r="BN103" s="391">
        <f>AZ103*その他の係数!L92</f>
        <v>0</v>
      </c>
      <c r="BO103" s="392"/>
      <c r="BP103" s="391">
        <f>AB103*その他の係数!N92</f>
        <v>0</v>
      </c>
      <c r="BQ103" s="391">
        <f>AH103*その他の係数!N92</f>
        <v>0</v>
      </c>
      <c r="BR103" s="391">
        <f>AZ103*その他の係数!N92</f>
        <v>0</v>
      </c>
    </row>
    <row r="104" spans="1:70" ht="18" customHeight="1">
      <c r="A104" s="299" t="s">
        <v>1172</v>
      </c>
      <c r="B104" s="388" t="s">
        <v>16</v>
      </c>
      <c r="C104" s="161"/>
      <c r="E104" s="115">
        <f t="shared" si="20"/>
        <v>0</v>
      </c>
      <c r="G104" s="161"/>
      <c r="I104" s="379">
        <f>その他の係数!J93</f>
        <v>1</v>
      </c>
      <c r="K104" s="155"/>
      <c r="Q104" s="380">
        <v>0</v>
      </c>
      <c r="R104" s="115">
        <f t="shared" si="11"/>
        <v>0</v>
      </c>
      <c r="S104" s="380">
        <v>0</v>
      </c>
      <c r="T104" s="115">
        <f t="shared" si="12"/>
        <v>0</v>
      </c>
      <c r="W104" s="115">
        <f t="shared" si="13"/>
        <v>0</v>
      </c>
      <c r="Y104" s="379">
        <f t="shared" si="21"/>
        <v>1</v>
      </c>
      <c r="AB104" s="115">
        <f t="shared" si="14"/>
        <v>0</v>
      </c>
      <c r="AD104" s="389">
        <v>0</v>
      </c>
      <c r="AF104" s="115">
        <f t="shared" si="18"/>
        <v>0</v>
      </c>
      <c r="AH104" s="389">
        <v>0</v>
      </c>
      <c r="AJ104" s="389">
        <v>0</v>
      </c>
      <c r="AL104" s="374">
        <f>その他の係数!F93</f>
        <v>0.33769101392230022</v>
      </c>
      <c r="AN104" s="373">
        <f t="shared" si="15"/>
        <v>0</v>
      </c>
      <c r="AT104" s="376">
        <f>その他の係数!H93</f>
        <v>3.8540573181968765E-3</v>
      </c>
      <c r="AV104" s="115">
        <f t="shared" si="19"/>
        <v>0</v>
      </c>
      <c r="AX104" s="115">
        <f t="shared" si="16"/>
        <v>0</v>
      </c>
      <c r="AZ104" s="390">
        <v>0</v>
      </c>
      <c r="BB104" s="377">
        <f t="shared" si="17"/>
        <v>0</v>
      </c>
      <c r="BD104" s="377">
        <f>AB104*その他の係数!D93</f>
        <v>0</v>
      </c>
      <c r="BE104" s="391">
        <f>AH104*その他の係数!D93</f>
        <v>0</v>
      </c>
      <c r="BF104" s="391">
        <f>AZ104*その他の係数!D93</f>
        <v>0</v>
      </c>
      <c r="BG104" s="392"/>
      <c r="BH104" s="391">
        <f>AB104*その他の係数!F93</f>
        <v>0</v>
      </c>
      <c r="BI104" s="391">
        <f>AH104*その他の係数!F93</f>
        <v>0</v>
      </c>
      <c r="BJ104" s="391">
        <f>AZ104*その他の係数!F93</f>
        <v>0</v>
      </c>
      <c r="BK104" s="392"/>
      <c r="BL104" s="391">
        <f>AB104*その他の係数!L93</f>
        <v>0</v>
      </c>
      <c r="BM104" s="391">
        <f>AH104*その他の係数!L93</f>
        <v>0</v>
      </c>
      <c r="BN104" s="391">
        <f>AZ104*その他の係数!L93</f>
        <v>0</v>
      </c>
      <c r="BO104" s="392"/>
      <c r="BP104" s="391">
        <f>AB104*その他の係数!N93</f>
        <v>0</v>
      </c>
      <c r="BQ104" s="391">
        <f>AH104*その他の係数!N93</f>
        <v>0</v>
      </c>
      <c r="BR104" s="391">
        <f>AZ104*その他の係数!N93</f>
        <v>0</v>
      </c>
    </row>
    <row r="105" spans="1:70" ht="18" customHeight="1">
      <c r="A105" s="299" t="s">
        <v>1173</v>
      </c>
      <c r="B105" s="388" t="s">
        <v>74</v>
      </c>
      <c r="C105" s="161"/>
      <c r="E105" s="115">
        <f t="shared" si="20"/>
        <v>0</v>
      </c>
      <c r="G105" s="161"/>
      <c r="I105" s="379">
        <f>その他の係数!J94</f>
        <v>0.74003597359012041</v>
      </c>
      <c r="K105" s="155"/>
      <c r="Q105" s="380">
        <v>0</v>
      </c>
      <c r="R105" s="115">
        <f t="shared" si="11"/>
        <v>0</v>
      </c>
      <c r="S105" s="380">
        <v>2.7205702315205264E-5</v>
      </c>
      <c r="T105" s="115">
        <f t="shared" si="12"/>
        <v>0</v>
      </c>
      <c r="W105" s="115">
        <f t="shared" si="13"/>
        <v>0</v>
      </c>
      <c r="Y105" s="379">
        <f t="shared" si="21"/>
        <v>0.74003597359012041</v>
      </c>
      <c r="AB105" s="115">
        <f t="shared" si="14"/>
        <v>0</v>
      </c>
      <c r="AD105" s="389">
        <v>0</v>
      </c>
      <c r="AF105" s="115">
        <f t="shared" si="18"/>
        <v>0</v>
      </c>
      <c r="AH105" s="389">
        <v>0</v>
      </c>
      <c r="AJ105" s="389">
        <v>0</v>
      </c>
      <c r="AL105" s="374">
        <f>その他の係数!F94</f>
        <v>0.6179992147380452</v>
      </c>
      <c r="AN105" s="373">
        <f t="shared" si="15"/>
        <v>0</v>
      </c>
      <c r="AT105" s="376">
        <f>その他の係数!H94</f>
        <v>3.5597040482209366E-2</v>
      </c>
      <c r="AV105" s="115">
        <f t="shared" si="19"/>
        <v>0</v>
      </c>
      <c r="AX105" s="115">
        <f t="shared" si="16"/>
        <v>0</v>
      </c>
      <c r="AZ105" s="390">
        <v>0</v>
      </c>
      <c r="BB105" s="377">
        <f t="shared" si="17"/>
        <v>0</v>
      </c>
      <c r="BD105" s="377">
        <f>AB105*その他の係数!D94</f>
        <v>0</v>
      </c>
      <c r="BE105" s="391">
        <f>AH105*その他の係数!D94</f>
        <v>0</v>
      </c>
      <c r="BF105" s="391">
        <f>AZ105*その他の係数!D94</f>
        <v>0</v>
      </c>
      <c r="BG105" s="392"/>
      <c r="BH105" s="391">
        <f>AB105*その他の係数!F94</f>
        <v>0</v>
      </c>
      <c r="BI105" s="391">
        <f>AH105*その他の係数!F94</f>
        <v>0</v>
      </c>
      <c r="BJ105" s="391">
        <f>AZ105*その他の係数!F94</f>
        <v>0</v>
      </c>
      <c r="BK105" s="392"/>
      <c r="BL105" s="391">
        <f>AB105*その他の係数!L94</f>
        <v>0</v>
      </c>
      <c r="BM105" s="391">
        <f>AH105*その他の係数!L94</f>
        <v>0</v>
      </c>
      <c r="BN105" s="391">
        <f>AZ105*その他の係数!L94</f>
        <v>0</v>
      </c>
      <c r="BO105" s="392"/>
      <c r="BP105" s="391">
        <f>AB105*その他の係数!N94</f>
        <v>0</v>
      </c>
      <c r="BQ105" s="391">
        <f>AH105*その他の係数!N94</f>
        <v>0</v>
      </c>
      <c r="BR105" s="391">
        <f>AZ105*その他の係数!N94</f>
        <v>0</v>
      </c>
    </row>
    <row r="106" spans="1:70" ht="18" customHeight="1">
      <c r="A106" s="299" t="s">
        <v>1174</v>
      </c>
      <c r="B106" s="388" t="s">
        <v>1004</v>
      </c>
      <c r="C106" s="161"/>
      <c r="E106" s="115">
        <f t="shared" si="20"/>
        <v>0</v>
      </c>
      <c r="G106" s="161"/>
      <c r="I106" s="379">
        <f>その他の係数!J95</f>
        <v>0.52946763056538848</v>
      </c>
      <c r="K106" s="155"/>
      <c r="Q106" s="380">
        <v>0</v>
      </c>
      <c r="R106" s="115">
        <f t="shared" si="11"/>
        <v>0</v>
      </c>
      <c r="S106" s="380">
        <v>0</v>
      </c>
      <c r="T106" s="115">
        <f t="shared" si="12"/>
        <v>0</v>
      </c>
      <c r="W106" s="115">
        <f t="shared" si="13"/>
        <v>0</v>
      </c>
      <c r="Y106" s="379">
        <f t="shared" si="21"/>
        <v>0.52946763056538848</v>
      </c>
      <c r="AB106" s="115">
        <f t="shared" si="14"/>
        <v>0</v>
      </c>
      <c r="AD106" s="389">
        <v>0</v>
      </c>
      <c r="AF106" s="115">
        <f t="shared" si="18"/>
        <v>0</v>
      </c>
      <c r="AH106" s="389">
        <v>0</v>
      </c>
      <c r="AJ106" s="389">
        <v>0</v>
      </c>
      <c r="AL106" s="374">
        <f>その他の係数!F95</f>
        <v>0.3000718237624429</v>
      </c>
      <c r="AN106" s="373">
        <f t="shared" si="15"/>
        <v>0</v>
      </c>
      <c r="AT106" s="376">
        <f>その他の係数!H95</f>
        <v>1.5011477721162251E-3</v>
      </c>
      <c r="AV106" s="115">
        <f t="shared" si="19"/>
        <v>0</v>
      </c>
      <c r="AX106" s="115">
        <f t="shared" si="16"/>
        <v>0</v>
      </c>
      <c r="AZ106" s="390">
        <v>0</v>
      </c>
      <c r="BB106" s="377">
        <f t="shared" si="17"/>
        <v>0</v>
      </c>
      <c r="BD106" s="377">
        <f>AB106*その他の係数!D95</f>
        <v>0</v>
      </c>
      <c r="BE106" s="391">
        <f>AH106*その他の係数!D95</f>
        <v>0</v>
      </c>
      <c r="BF106" s="391">
        <f>AZ106*その他の係数!D95</f>
        <v>0</v>
      </c>
      <c r="BG106" s="392"/>
      <c r="BH106" s="391">
        <f>AB106*その他の係数!F95</f>
        <v>0</v>
      </c>
      <c r="BI106" s="391">
        <f>AH106*その他の係数!F95</f>
        <v>0</v>
      </c>
      <c r="BJ106" s="391">
        <f>AZ106*その他の係数!F95</f>
        <v>0</v>
      </c>
      <c r="BK106" s="392"/>
      <c r="BL106" s="391">
        <f>AB106*その他の係数!L95</f>
        <v>0</v>
      </c>
      <c r="BM106" s="391">
        <f>AH106*その他の係数!L95</f>
        <v>0</v>
      </c>
      <c r="BN106" s="391">
        <f>AZ106*その他の係数!L95</f>
        <v>0</v>
      </c>
      <c r="BO106" s="392"/>
      <c r="BP106" s="391">
        <f>AB106*その他の係数!N95</f>
        <v>0</v>
      </c>
      <c r="BQ106" s="391">
        <f>AH106*その他の係数!N95</f>
        <v>0</v>
      </c>
      <c r="BR106" s="391">
        <f>AZ106*その他の係数!N95</f>
        <v>0</v>
      </c>
    </row>
    <row r="107" spans="1:70" ht="18" customHeight="1">
      <c r="A107" s="299" t="s">
        <v>1175</v>
      </c>
      <c r="B107" s="388" t="s">
        <v>1005</v>
      </c>
      <c r="C107" s="161"/>
      <c r="E107" s="115">
        <f t="shared" si="20"/>
        <v>0</v>
      </c>
      <c r="G107" s="161"/>
      <c r="I107" s="379">
        <f>その他の係数!J96</f>
        <v>0.81542069448373289</v>
      </c>
      <c r="K107" s="155"/>
      <c r="Q107" s="380">
        <v>0</v>
      </c>
      <c r="R107" s="115">
        <f t="shared" si="11"/>
        <v>0</v>
      </c>
      <c r="S107" s="380">
        <v>0</v>
      </c>
      <c r="T107" s="115">
        <f t="shared" si="12"/>
        <v>0</v>
      </c>
      <c r="W107" s="115">
        <f t="shared" si="13"/>
        <v>0</v>
      </c>
      <c r="Y107" s="379">
        <f t="shared" si="21"/>
        <v>0.81542069448373289</v>
      </c>
      <c r="AB107" s="115">
        <f t="shared" si="14"/>
        <v>0</v>
      </c>
      <c r="AD107" s="389">
        <v>0</v>
      </c>
      <c r="AF107" s="115">
        <f t="shared" si="18"/>
        <v>0</v>
      </c>
      <c r="AH107" s="389">
        <v>0</v>
      </c>
      <c r="AJ107" s="389">
        <v>0</v>
      </c>
      <c r="AL107" s="374">
        <f>その他の係数!F96</f>
        <v>0.44807258379478837</v>
      </c>
      <c r="AN107" s="373">
        <f t="shared" si="15"/>
        <v>0</v>
      </c>
      <c r="AT107" s="376">
        <f>その他の係数!H96</f>
        <v>2.4423914494537718E-2</v>
      </c>
      <c r="AV107" s="115">
        <f t="shared" si="19"/>
        <v>0</v>
      </c>
      <c r="AX107" s="115">
        <f t="shared" si="16"/>
        <v>0</v>
      </c>
      <c r="AZ107" s="390">
        <v>0</v>
      </c>
      <c r="BB107" s="377">
        <f t="shared" si="17"/>
        <v>0</v>
      </c>
      <c r="BD107" s="377">
        <f>AB107*その他の係数!D96</f>
        <v>0</v>
      </c>
      <c r="BE107" s="391">
        <f>AH107*その他の係数!D96</f>
        <v>0</v>
      </c>
      <c r="BF107" s="391">
        <f>AZ107*その他の係数!D96</f>
        <v>0</v>
      </c>
      <c r="BG107" s="392"/>
      <c r="BH107" s="391">
        <f>AB107*その他の係数!F96</f>
        <v>0</v>
      </c>
      <c r="BI107" s="391">
        <f>AH107*その他の係数!F96</f>
        <v>0</v>
      </c>
      <c r="BJ107" s="391">
        <f>AZ107*その他の係数!F96</f>
        <v>0</v>
      </c>
      <c r="BK107" s="392"/>
      <c r="BL107" s="391">
        <f>AB107*その他の係数!L96</f>
        <v>0</v>
      </c>
      <c r="BM107" s="391">
        <f>AH107*その他の係数!L96</f>
        <v>0</v>
      </c>
      <c r="BN107" s="391">
        <f>AZ107*その他の係数!L96</f>
        <v>0</v>
      </c>
      <c r="BO107" s="392"/>
      <c r="BP107" s="391">
        <f>AB107*その他の係数!N96</f>
        <v>0</v>
      </c>
      <c r="BQ107" s="391">
        <f>AH107*その他の係数!N96</f>
        <v>0</v>
      </c>
      <c r="BR107" s="391">
        <f>AZ107*その他の係数!N96</f>
        <v>0</v>
      </c>
    </row>
    <row r="108" spans="1:70" ht="18" customHeight="1">
      <c r="A108" s="299" t="s">
        <v>1176</v>
      </c>
      <c r="B108" s="388" t="s">
        <v>1006</v>
      </c>
      <c r="C108" s="161"/>
      <c r="E108" s="115">
        <f t="shared" si="20"/>
        <v>0</v>
      </c>
      <c r="G108" s="161"/>
      <c r="I108" s="379">
        <f>その他の係数!J97</f>
        <v>0.66838472278403382</v>
      </c>
      <c r="K108" s="155"/>
      <c r="Q108" s="380">
        <v>0</v>
      </c>
      <c r="R108" s="115">
        <f t="shared" si="11"/>
        <v>0</v>
      </c>
      <c r="S108" s="380">
        <v>0</v>
      </c>
      <c r="T108" s="115">
        <f t="shared" si="12"/>
        <v>0</v>
      </c>
      <c r="W108" s="115">
        <f t="shared" si="13"/>
        <v>0</v>
      </c>
      <c r="Y108" s="379">
        <f t="shared" si="21"/>
        <v>0.66838472278403382</v>
      </c>
      <c r="AB108" s="115">
        <f t="shared" si="14"/>
        <v>0</v>
      </c>
      <c r="AD108" s="389">
        <v>0</v>
      </c>
      <c r="AF108" s="115">
        <f t="shared" si="18"/>
        <v>0</v>
      </c>
      <c r="AH108" s="389">
        <v>0</v>
      </c>
      <c r="AJ108" s="389">
        <v>0</v>
      </c>
      <c r="AL108" s="374">
        <f>その他の係数!F97</f>
        <v>0.47404486265935225</v>
      </c>
      <c r="AN108" s="373">
        <f t="shared" si="15"/>
        <v>0</v>
      </c>
      <c r="AT108" s="376">
        <f>その他の係数!H97</f>
        <v>1.7302762811997096E-4</v>
      </c>
      <c r="AV108" s="115">
        <f t="shared" si="19"/>
        <v>0</v>
      </c>
      <c r="AX108" s="115">
        <f t="shared" si="16"/>
        <v>0</v>
      </c>
      <c r="AZ108" s="390">
        <v>0</v>
      </c>
      <c r="BB108" s="377">
        <f t="shared" si="17"/>
        <v>0</v>
      </c>
      <c r="BD108" s="377">
        <f>AB108*その他の係数!D97</f>
        <v>0</v>
      </c>
      <c r="BE108" s="391">
        <f>AH108*その他の係数!D97</f>
        <v>0</v>
      </c>
      <c r="BF108" s="391">
        <f>AZ108*その他の係数!D97</f>
        <v>0</v>
      </c>
      <c r="BG108" s="392"/>
      <c r="BH108" s="391">
        <f>AB108*その他の係数!F97</f>
        <v>0</v>
      </c>
      <c r="BI108" s="391">
        <f>AH108*その他の係数!F97</f>
        <v>0</v>
      </c>
      <c r="BJ108" s="391">
        <f>AZ108*その他の係数!F97</f>
        <v>0</v>
      </c>
      <c r="BK108" s="392"/>
      <c r="BL108" s="391">
        <f>AB108*その他の係数!L97</f>
        <v>0</v>
      </c>
      <c r="BM108" s="391">
        <f>AH108*その他の係数!L97</f>
        <v>0</v>
      </c>
      <c r="BN108" s="391">
        <f>AZ108*その他の係数!L97</f>
        <v>0</v>
      </c>
      <c r="BO108" s="392"/>
      <c r="BP108" s="391">
        <f>AB108*その他の係数!N97</f>
        <v>0</v>
      </c>
      <c r="BQ108" s="391">
        <f>AH108*その他の係数!N97</f>
        <v>0</v>
      </c>
      <c r="BR108" s="391">
        <f>AZ108*その他の係数!N97</f>
        <v>0</v>
      </c>
    </row>
    <row r="109" spans="1:70" ht="18" customHeight="1">
      <c r="A109" s="299" t="s">
        <v>1177</v>
      </c>
      <c r="B109" s="388" t="s">
        <v>1007</v>
      </c>
      <c r="C109" s="161"/>
      <c r="E109" s="115">
        <f t="shared" si="20"/>
        <v>0</v>
      </c>
      <c r="G109" s="161"/>
      <c r="I109" s="379">
        <f>その他の係数!J98</f>
        <v>0.7460726488041719</v>
      </c>
      <c r="K109" s="155"/>
      <c r="Q109" s="380">
        <v>0</v>
      </c>
      <c r="R109" s="115">
        <f t="shared" si="11"/>
        <v>0</v>
      </c>
      <c r="S109" s="380">
        <v>0</v>
      </c>
      <c r="T109" s="115">
        <f t="shared" si="12"/>
        <v>0</v>
      </c>
      <c r="W109" s="115">
        <f t="shared" si="13"/>
        <v>0</v>
      </c>
      <c r="Y109" s="379">
        <f t="shared" si="21"/>
        <v>0.7460726488041719</v>
      </c>
      <c r="AB109" s="115">
        <f t="shared" si="14"/>
        <v>0</v>
      </c>
      <c r="AD109" s="389">
        <v>0</v>
      </c>
      <c r="AF109" s="115">
        <f t="shared" si="18"/>
        <v>0</v>
      </c>
      <c r="AH109" s="389">
        <v>0</v>
      </c>
      <c r="AJ109" s="389">
        <v>0</v>
      </c>
      <c r="AL109" s="374">
        <f>その他の係数!F98</f>
        <v>0.61313024682048967</v>
      </c>
      <c r="AN109" s="373">
        <f t="shared" si="15"/>
        <v>0</v>
      </c>
      <c r="AT109" s="376">
        <f>その他の係数!H98</f>
        <v>2.048966552561601E-2</v>
      </c>
      <c r="AV109" s="115">
        <f t="shared" si="19"/>
        <v>0</v>
      </c>
      <c r="AX109" s="115">
        <f t="shared" si="16"/>
        <v>0</v>
      </c>
      <c r="AZ109" s="390">
        <v>0</v>
      </c>
      <c r="BB109" s="377">
        <f t="shared" si="17"/>
        <v>0</v>
      </c>
      <c r="BD109" s="377">
        <f>AB109*その他の係数!D98</f>
        <v>0</v>
      </c>
      <c r="BE109" s="391">
        <f>AH109*その他の係数!D98</f>
        <v>0</v>
      </c>
      <c r="BF109" s="391">
        <f>AZ109*その他の係数!D98</f>
        <v>0</v>
      </c>
      <c r="BG109" s="392"/>
      <c r="BH109" s="391">
        <f>AB109*その他の係数!F98</f>
        <v>0</v>
      </c>
      <c r="BI109" s="391">
        <f>AH109*その他の係数!F98</f>
        <v>0</v>
      </c>
      <c r="BJ109" s="391">
        <f>AZ109*その他の係数!F98</f>
        <v>0</v>
      </c>
      <c r="BK109" s="392"/>
      <c r="BL109" s="391">
        <f>AB109*その他の係数!L98</f>
        <v>0</v>
      </c>
      <c r="BM109" s="391">
        <f>AH109*その他の係数!L98</f>
        <v>0</v>
      </c>
      <c r="BN109" s="391">
        <f>AZ109*その他の係数!L98</f>
        <v>0</v>
      </c>
      <c r="BO109" s="392"/>
      <c r="BP109" s="391">
        <f>AB109*その他の係数!N98</f>
        <v>0</v>
      </c>
      <c r="BQ109" s="391">
        <f>AH109*その他の係数!N98</f>
        <v>0</v>
      </c>
      <c r="BR109" s="391">
        <f>AZ109*その他の係数!N98</f>
        <v>0</v>
      </c>
    </row>
    <row r="110" spans="1:70" ht="18" customHeight="1">
      <c r="A110" s="299" t="s">
        <v>1178</v>
      </c>
      <c r="B110" s="388" t="s">
        <v>1008</v>
      </c>
      <c r="C110" s="161"/>
      <c r="E110" s="115">
        <f t="shared" si="20"/>
        <v>0</v>
      </c>
      <c r="G110" s="161"/>
      <c r="I110" s="379">
        <f>その他の係数!J99</f>
        <v>0.85360286804328789</v>
      </c>
      <c r="K110" s="155"/>
      <c r="Q110" s="380">
        <v>0</v>
      </c>
      <c r="R110" s="115">
        <f t="shared" si="11"/>
        <v>0</v>
      </c>
      <c r="S110" s="380">
        <v>0</v>
      </c>
      <c r="T110" s="115">
        <f t="shared" si="12"/>
        <v>0</v>
      </c>
      <c r="W110" s="115">
        <f t="shared" si="13"/>
        <v>0</v>
      </c>
      <c r="Y110" s="379">
        <f t="shared" si="21"/>
        <v>0.85360286804328789</v>
      </c>
      <c r="AB110" s="115">
        <f t="shared" si="14"/>
        <v>0</v>
      </c>
      <c r="AD110" s="389">
        <v>0</v>
      </c>
      <c r="AF110" s="115">
        <f t="shared" si="18"/>
        <v>0</v>
      </c>
      <c r="AH110" s="389">
        <v>0</v>
      </c>
      <c r="AJ110" s="389">
        <v>0</v>
      </c>
      <c r="AL110" s="374">
        <f>その他の係数!F99</f>
        <v>0.64630318781515506</v>
      </c>
      <c r="AN110" s="373">
        <f t="shared" si="15"/>
        <v>0</v>
      </c>
      <c r="AT110" s="376">
        <f>その他の係数!H99</f>
        <v>3.6424312191886041E-3</v>
      </c>
      <c r="AV110" s="115">
        <f t="shared" si="19"/>
        <v>0</v>
      </c>
      <c r="AX110" s="115">
        <f t="shared" si="16"/>
        <v>0</v>
      </c>
      <c r="AZ110" s="390">
        <v>0</v>
      </c>
      <c r="BB110" s="377">
        <f t="shared" si="17"/>
        <v>0</v>
      </c>
      <c r="BD110" s="377">
        <f>AB110*その他の係数!D99</f>
        <v>0</v>
      </c>
      <c r="BE110" s="391">
        <f>AH110*その他の係数!D99</f>
        <v>0</v>
      </c>
      <c r="BF110" s="391">
        <f>AZ110*その他の係数!D99</f>
        <v>0</v>
      </c>
      <c r="BG110" s="392"/>
      <c r="BH110" s="391">
        <f>AB110*その他の係数!F99</f>
        <v>0</v>
      </c>
      <c r="BI110" s="391">
        <f>AH110*その他の係数!F99</f>
        <v>0</v>
      </c>
      <c r="BJ110" s="391">
        <f>AZ110*その他の係数!F99</f>
        <v>0</v>
      </c>
      <c r="BK110" s="392"/>
      <c r="BL110" s="391">
        <f>AB110*その他の係数!L99</f>
        <v>0</v>
      </c>
      <c r="BM110" s="391">
        <f>AH110*その他の係数!L99</f>
        <v>0</v>
      </c>
      <c r="BN110" s="391">
        <f>AZ110*その他の係数!L99</f>
        <v>0</v>
      </c>
      <c r="BO110" s="392"/>
      <c r="BP110" s="391">
        <f>AB110*その他の係数!N99</f>
        <v>0</v>
      </c>
      <c r="BQ110" s="391">
        <f>AH110*その他の係数!N99</f>
        <v>0</v>
      </c>
      <c r="BR110" s="391">
        <f>AZ110*その他の係数!N99</f>
        <v>0</v>
      </c>
    </row>
    <row r="111" spans="1:70" ht="18" customHeight="1">
      <c r="A111" s="299" t="s">
        <v>1179</v>
      </c>
      <c r="B111" s="388" t="s">
        <v>366</v>
      </c>
      <c r="C111" s="161"/>
      <c r="E111" s="115">
        <f t="shared" si="20"/>
        <v>0</v>
      </c>
      <c r="G111" s="161"/>
      <c r="I111" s="379">
        <f>その他の係数!J100</f>
        <v>0.75862829148805877</v>
      </c>
      <c r="K111" s="155"/>
      <c r="Q111" s="380">
        <v>0</v>
      </c>
      <c r="R111" s="115">
        <f t="shared" si="11"/>
        <v>0</v>
      </c>
      <c r="S111" s="380">
        <v>0</v>
      </c>
      <c r="T111" s="115">
        <f t="shared" si="12"/>
        <v>0</v>
      </c>
      <c r="W111" s="115">
        <f t="shared" si="13"/>
        <v>0</v>
      </c>
      <c r="Y111" s="379">
        <f t="shared" si="21"/>
        <v>0.75862829148805877</v>
      </c>
      <c r="AB111" s="115">
        <f t="shared" si="14"/>
        <v>0</v>
      </c>
      <c r="AD111" s="389">
        <v>0</v>
      </c>
      <c r="AF111" s="115">
        <f t="shared" si="18"/>
        <v>0</v>
      </c>
      <c r="AH111" s="389">
        <v>0</v>
      </c>
      <c r="AJ111" s="389">
        <v>0</v>
      </c>
      <c r="AL111" s="374">
        <f>その他の係数!F100</f>
        <v>0.55245867899436385</v>
      </c>
      <c r="AN111" s="373">
        <f t="shared" si="15"/>
        <v>0</v>
      </c>
      <c r="AT111" s="376">
        <f>その他の係数!H100</f>
        <v>9.008683458066288E-3</v>
      </c>
      <c r="AV111" s="115">
        <f t="shared" si="19"/>
        <v>0</v>
      </c>
      <c r="AX111" s="115">
        <f t="shared" si="16"/>
        <v>0</v>
      </c>
      <c r="AZ111" s="390">
        <v>0</v>
      </c>
      <c r="BB111" s="377">
        <f t="shared" si="17"/>
        <v>0</v>
      </c>
      <c r="BD111" s="377">
        <f>AB111*その他の係数!D100</f>
        <v>0</v>
      </c>
      <c r="BE111" s="391">
        <f>AH111*その他の係数!D100</f>
        <v>0</v>
      </c>
      <c r="BF111" s="391">
        <f>AZ111*その他の係数!D100</f>
        <v>0</v>
      </c>
      <c r="BG111" s="392"/>
      <c r="BH111" s="391">
        <f>AB111*その他の係数!F100</f>
        <v>0</v>
      </c>
      <c r="BI111" s="391">
        <f>AH111*その他の係数!F100</f>
        <v>0</v>
      </c>
      <c r="BJ111" s="391">
        <f>AZ111*その他の係数!F100</f>
        <v>0</v>
      </c>
      <c r="BK111" s="392"/>
      <c r="BL111" s="391">
        <f>AB111*その他の係数!L100</f>
        <v>0</v>
      </c>
      <c r="BM111" s="391">
        <f>AH111*その他の係数!L100</f>
        <v>0</v>
      </c>
      <c r="BN111" s="391">
        <f>AZ111*その他の係数!L100</f>
        <v>0</v>
      </c>
      <c r="BO111" s="392"/>
      <c r="BP111" s="391">
        <f>AB111*その他の係数!N100</f>
        <v>0</v>
      </c>
      <c r="BQ111" s="391">
        <f>AH111*その他の係数!N100</f>
        <v>0</v>
      </c>
      <c r="BR111" s="391">
        <f>AZ111*その他の係数!N100</f>
        <v>0</v>
      </c>
    </row>
    <row r="112" spans="1:70" ht="18" customHeight="1">
      <c r="A112" s="299" t="s">
        <v>1180</v>
      </c>
      <c r="B112" s="388" t="s">
        <v>1010</v>
      </c>
      <c r="C112" s="161"/>
      <c r="E112" s="115">
        <f t="shared" si="20"/>
        <v>0</v>
      </c>
      <c r="G112" s="161"/>
      <c r="I112" s="379">
        <f>その他の係数!J101</f>
        <v>0.52964137945935041</v>
      </c>
      <c r="K112" s="155"/>
      <c r="Q112" s="380">
        <v>0</v>
      </c>
      <c r="R112" s="115">
        <f t="shared" si="11"/>
        <v>0</v>
      </c>
      <c r="S112" s="380">
        <v>0</v>
      </c>
      <c r="T112" s="115">
        <f t="shared" si="12"/>
        <v>0</v>
      </c>
      <c r="W112" s="115">
        <f t="shared" si="13"/>
        <v>0</v>
      </c>
      <c r="Y112" s="379">
        <f t="shared" si="21"/>
        <v>0.52964137945935041</v>
      </c>
      <c r="AB112" s="115">
        <f t="shared" si="14"/>
        <v>0</v>
      </c>
      <c r="AD112" s="389">
        <v>0</v>
      </c>
      <c r="AF112" s="115">
        <f t="shared" si="18"/>
        <v>0</v>
      </c>
      <c r="AH112" s="389">
        <v>0</v>
      </c>
      <c r="AJ112" s="389">
        <v>0</v>
      </c>
      <c r="AL112" s="374">
        <f>その他の係数!F101</f>
        <v>0.11995514707824897</v>
      </c>
      <c r="AN112" s="373">
        <f t="shared" si="15"/>
        <v>0</v>
      </c>
      <c r="AT112" s="376">
        <f>その他の係数!H101</f>
        <v>1.4121050927221785E-3</v>
      </c>
      <c r="AV112" s="115">
        <f t="shared" si="19"/>
        <v>0</v>
      </c>
      <c r="AX112" s="115">
        <f t="shared" si="16"/>
        <v>0</v>
      </c>
      <c r="AZ112" s="390">
        <v>0</v>
      </c>
      <c r="BB112" s="377">
        <f t="shared" si="17"/>
        <v>0</v>
      </c>
      <c r="BD112" s="377">
        <f>AB112*その他の係数!D101</f>
        <v>0</v>
      </c>
      <c r="BE112" s="391">
        <f>AH112*その他の係数!D101</f>
        <v>0</v>
      </c>
      <c r="BF112" s="391">
        <f>AZ112*その他の係数!D101</f>
        <v>0</v>
      </c>
      <c r="BG112" s="392"/>
      <c r="BH112" s="391">
        <f>AB112*その他の係数!F101</f>
        <v>0</v>
      </c>
      <c r="BI112" s="391">
        <f>AH112*その他の係数!F101</f>
        <v>0</v>
      </c>
      <c r="BJ112" s="391">
        <f>AZ112*その他の係数!F101</f>
        <v>0</v>
      </c>
      <c r="BK112" s="392"/>
      <c r="BL112" s="391">
        <f>AB112*その他の係数!L101</f>
        <v>0</v>
      </c>
      <c r="BM112" s="391">
        <f>AH112*その他の係数!L101</f>
        <v>0</v>
      </c>
      <c r="BN112" s="391">
        <f>AZ112*その他の係数!L101</f>
        <v>0</v>
      </c>
      <c r="BO112" s="392"/>
      <c r="BP112" s="391">
        <f>AB112*その他の係数!N101</f>
        <v>0</v>
      </c>
      <c r="BQ112" s="391">
        <f>AH112*その他の係数!N101</f>
        <v>0</v>
      </c>
      <c r="BR112" s="391">
        <f>AZ112*その他の係数!N101</f>
        <v>0</v>
      </c>
    </row>
    <row r="113" spans="1:70" ht="18" customHeight="1">
      <c r="A113" s="299" t="s">
        <v>1181</v>
      </c>
      <c r="B113" s="388" t="s">
        <v>1011</v>
      </c>
      <c r="C113" s="161"/>
      <c r="E113" s="115">
        <f t="shared" si="20"/>
        <v>0</v>
      </c>
      <c r="G113" s="161"/>
      <c r="I113" s="379">
        <f>その他の係数!J102</f>
        <v>0.78515477894102581</v>
      </c>
      <c r="K113" s="155"/>
      <c r="Q113" s="380">
        <v>0</v>
      </c>
      <c r="R113" s="115">
        <f t="shared" si="11"/>
        <v>0</v>
      </c>
      <c r="S113" s="380">
        <v>0</v>
      </c>
      <c r="T113" s="115">
        <f t="shared" si="12"/>
        <v>0</v>
      </c>
      <c r="W113" s="115">
        <f t="shared" si="13"/>
        <v>0</v>
      </c>
      <c r="Y113" s="379">
        <f t="shared" si="21"/>
        <v>0.78515477894102581</v>
      </c>
      <c r="AB113" s="115">
        <f t="shared" si="14"/>
        <v>0</v>
      </c>
      <c r="AD113" s="389">
        <v>0</v>
      </c>
      <c r="AF113" s="115">
        <f t="shared" si="18"/>
        <v>0</v>
      </c>
      <c r="AH113" s="389">
        <v>0</v>
      </c>
      <c r="AJ113" s="389">
        <v>0</v>
      </c>
      <c r="AL113" s="374">
        <f>その他の係数!F102</f>
        <v>9.0388706246374004E-2</v>
      </c>
      <c r="AN113" s="373">
        <f t="shared" si="15"/>
        <v>0</v>
      </c>
      <c r="AT113" s="376">
        <f>その他の係数!H102</f>
        <v>1.5173192004366686E-5</v>
      </c>
      <c r="AV113" s="115">
        <f t="shared" si="19"/>
        <v>0</v>
      </c>
      <c r="AX113" s="115">
        <f t="shared" si="16"/>
        <v>0</v>
      </c>
      <c r="AZ113" s="390">
        <v>0</v>
      </c>
      <c r="BB113" s="377">
        <f t="shared" si="17"/>
        <v>0</v>
      </c>
      <c r="BD113" s="377">
        <f>AB113*その他の係数!D102</f>
        <v>0</v>
      </c>
      <c r="BE113" s="391">
        <f>AH113*その他の係数!D102</f>
        <v>0</v>
      </c>
      <c r="BF113" s="391">
        <f>AZ113*その他の係数!D102</f>
        <v>0</v>
      </c>
      <c r="BG113" s="392"/>
      <c r="BH113" s="391">
        <f>AB113*その他の係数!F102</f>
        <v>0</v>
      </c>
      <c r="BI113" s="391">
        <f>AH113*その他の係数!F102</f>
        <v>0</v>
      </c>
      <c r="BJ113" s="391">
        <f>AZ113*その他の係数!F102</f>
        <v>0</v>
      </c>
      <c r="BK113" s="392"/>
      <c r="BL113" s="391">
        <f>AB113*その他の係数!L102</f>
        <v>0</v>
      </c>
      <c r="BM113" s="391">
        <f>AH113*その他の係数!L102</f>
        <v>0</v>
      </c>
      <c r="BN113" s="391">
        <f>AZ113*その他の係数!L102</f>
        <v>0</v>
      </c>
      <c r="BO113" s="392"/>
      <c r="BP113" s="391">
        <f>AB113*その他の係数!N102</f>
        <v>0</v>
      </c>
      <c r="BQ113" s="391">
        <f>AH113*その他の係数!N102</f>
        <v>0</v>
      </c>
      <c r="BR113" s="391">
        <f>AZ113*その他の係数!N102</f>
        <v>0</v>
      </c>
    </row>
    <row r="114" spans="1:70" ht="18" customHeight="1">
      <c r="A114" s="299" t="s">
        <v>1182</v>
      </c>
      <c r="B114" s="388" t="s">
        <v>1012</v>
      </c>
      <c r="C114" s="161"/>
      <c r="E114" s="115">
        <f t="shared" si="20"/>
        <v>0</v>
      </c>
      <c r="G114" s="161"/>
      <c r="I114" s="379">
        <f>その他の係数!J103</f>
        <v>0.72201135645158354</v>
      </c>
      <c r="K114" s="155"/>
      <c r="Q114" s="380">
        <v>0</v>
      </c>
      <c r="R114" s="115">
        <f t="shared" si="11"/>
        <v>0</v>
      </c>
      <c r="S114" s="380">
        <v>0</v>
      </c>
      <c r="T114" s="115">
        <f t="shared" si="12"/>
        <v>0</v>
      </c>
      <c r="W114" s="115">
        <f t="shared" si="13"/>
        <v>0</v>
      </c>
      <c r="Y114" s="379">
        <f t="shared" si="21"/>
        <v>0.72201135645158354</v>
      </c>
      <c r="AB114" s="115">
        <f t="shared" si="14"/>
        <v>0</v>
      </c>
      <c r="AD114" s="389">
        <v>0</v>
      </c>
      <c r="AF114" s="115">
        <f t="shared" si="18"/>
        <v>0</v>
      </c>
      <c r="AH114" s="389">
        <v>0</v>
      </c>
      <c r="AJ114" s="389">
        <v>0</v>
      </c>
      <c r="AL114" s="374">
        <f>その他の係数!F103</f>
        <v>0.26853702161467841</v>
      </c>
      <c r="AN114" s="373">
        <f t="shared" si="15"/>
        <v>0</v>
      </c>
      <c r="AT114" s="376">
        <f>その他の係数!H103</f>
        <v>9.787707079132589E-3</v>
      </c>
      <c r="AV114" s="115">
        <f t="shared" si="19"/>
        <v>0</v>
      </c>
      <c r="AX114" s="115">
        <f t="shared" si="16"/>
        <v>0</v>
      </c>
      <c r="AZ114" s="390">
        <v>0</v>
      </c>
      <c r="BB114" s="377">
        <f t="shared" si="17"/>
        <v>0</v>
      </c>
      <c r="BD114" s="377">
        <f>AB114*その他の係数!D103</f>
        <v>0</v>
      </c>
      <c r="BE114" s="391">
        <f>AH114*その他の係数!D103</f>
        <v>0</v>
      </c>
      <c r="BF114" s="391">
        <f>AZ114*その他の係数!D103</f>
        <v>0</v>
      </c>
      <c r="BG114" s="392"/>
      <c r="BH114" s="391">
        <f>AB114*その他の係数!F103</f>
        <v>0</v>
      </c>
      <c r="BI114" s="391">
        <f>AH114*その他の係数!F103</f>
        <v>0</v>
      </c>
      <c r="BJ114" s="391">
        <f>AZ114*その他の係数!F103</f>
        <v>0</v>
      </c>
      <c r="BK114" s="392"/>
      <c r="BL114" s="391">
        <f>AB114*その他の係数!L103</f>
        <v>0</v>
      </c>
      <c r="BM114" s="391">
        <f>AH114*その他の係数!L103</f>
        <v>0</v>
      </c>
      <c r="BN114" s="391">
        <f>AZ114*その他の係数!L103</f>
        <v>0</v>
      </c>
      <c r="BO114" s="392"/>
      <c r="BP114" s="391">
        <f>AB114*その他の係数!N103</f>
        <v>0</v>
      </c>
      <c r="BQ114" s="391">
        <f>AH114*その他の係数!N103</f>
        <v>0</v>
      </c>
      <c r="BR114" s="391">
        <f>AZ114*その他の係数!N103</f>
        <v>0</v>
      </c>
    </row>
    <row r="115" spans="1:70" ht="18" customHeight="1">
      <c r="A115" s="299" t="s">
        <v>1183</v>
      </c>
      <c r="B115" s="388" t="s">
        <v>1044</v>
      </c>
      <c r="C115" s="161"/>
      <c r="E115" s="115">
        <f t="shared" si="20"/>
        <v>0</v>
      </c>
      <c r="G115" s="161"/>
      <c r="I115" s="379">
        <f>その他の係数!J104</f>
        <v>0.44442516252187758</v>
      </c>
      <c r="K115" s="155"/>
      <c r="Q115" s="380">
        <v>0</v>
      </c>
      <c r="R115" s="115">
        <f t="shared" si="11"/>
        <v>0</v>
      </c>
      <c r="S115" s="380">
        <v>0</v>
      </c>
      <c r="T115" s="115">
        <f t="shared" si="12"/>
        <v>0</v>
      </c>
      <c r="W115" s="115">
        <f t="shared" si="13"/>
        <v>0</v>
      </c>
      <c r="Y115" s="379">
        <f t="shared" si="21"/>
        <v>0.44442516252187758</v>
      </c>
      <c r="AB115" s="115">
        <f t="shared" si="14"/>
        <v>0</v>
      </c>
      <c r="AD115" s="389">
        <v>0</v>
      </c>
      <c r="AF115" s="115">
        <f t="shared" si="18"/>
        <v>0</v>
      </c>
      <c r="AH115" s="389">
        <v>0</v>
      </c>
      <c r="AJ115" s="389">
        <v>0</v>
      </c>
      <c r="AL115" s="374">
        <f>その他の係数!F104</f>
        <v>0.44071293451473276</v>
      </c>
      <c r="AN115" s="373">
        <f t="shared" si="15"/>
        <v>0</v>
      </c>
      <c r="AT115" s="376">
        <f>その他の係数!H104</f>
        <v>3.5720222843613238E-3</v>
      </c>
      <c r="AV115" s="115">
        <f t="shared" si="19"/>
        <v>0</v>
      </c>
      <c r="AX115" s="115">
        <f t="shared" si="16"/>
        <v>0</v>
      </c>
      <c r="AZ115" s="390">
        <v>0</v>
      </c>
      <c r="BB115" s="377">
        <f t="shared" si="17"/>
        <v>0</v>
      </c>
      <c r="BD115" s="377">
        <f>AB115*その他の係数!D104</f>
        <v>0</v>
      </c>
      <c r="BE115" s="391">
        <f>AH115*その他の係数!D104</f>
        <v>0</v>
      </c>
      <c r="BF115" s="391">
        <f>AZ115*その他の係数!D104</f>
        <v>0</v>
      </c>
      <c r="BG115" s="392"/>
      <c r="BH115" s="391">
        <f>AB115*その他の係数!F104</f>
        <v>0</v>
      </c>
      <c r="BI115" s="391">
        <f>AH115*その他の係数!F104</f>
        <v>0</v>
      </c>
      <c r="BJ115" s="391">
        <f>AZ115*その他の係数!F104</f>
        <v>0</v>
      </c>
      <c r="BK115" s="392"/>
      <c r="BL115" s="391">
        <f>AB115*その他の係数!L104</f>
        <v>0</v>
      </c>
      <c r="BM115" s="391">
        <f>AH115*その他の係数!L104</f>
        <v>0</v>
      </c>
      <c r="BN115" s="391">
        <f>AZ115*その他の係数!L104</f>
        <v>0</v>
      </c>
      <c r="BO115" s="392"/>
      <c r="BP115" s="391">
        <f>AB115*その他の係数!N104</f>
        <v>0</v>
      </c>
      <c r="BQ115" s="391">
        <f>AH115*その他の係数!N104</f>
        <v>0</v>
      </c>
      <c r="BR115" s="391">
        <f>AZ115*その他の係数!N104</f>
        <v>0</v>
      </c>
    </row>
    <row r="116" spans="1:70" ht="18" customHeight="1">
      <c r="A116" s="299" t="s">
        <v>1184</v>
      </c>
      <c r="B116" s="388" t="s">
        <v>1014</v>
      </c>
      <c r="C116" s="161"/>
      <c r="E116" s="115">
        <f t="shared" si="20"/>
        <v>0</v>
      </c>
      <c r="G116" s="161"/>
      <c r="I116" s="379">
        <f>その他の係数!J105</f>
        <v>5.8166589111214861E-3</v>
      </c>
      <c r="K116" s="155"/>
      <c r="Q116" s="380">
        <v>0</v>
      </c>
      <c r="R116" s="115">
        <f t="shared" si="11"/>
        <v>0</v>
      </c>
      <c r="S116" s="380">
        <v>0</v>
      </c>
      <c r="T116" s="115">
        <f t="shared" si="12"/>
        <v>0</v>
      </c>
      <c r="W116" s="115">
        <f t="shared" si="13"/>
        <v>0</v>
      </c>
      <c r="Y116" s="379">
        <f t="shared" si="21"/>
        <v>5.8166589111214861E-3</v>
      </c>
      <c r="AB116" s="115">
        <f t="shared" si="14"/>
        <v>0</v>
      </c>
      <c r="AD116" s="389">
        <v>0</v>
      </c>
      <c r="AF116" s="115">
        <f t="shared" si="18"/>
        <v>0</v>
      </c>
      <c r="AH116" s="389">
        <v>0</v>
      </c>
      <c r="AJ116" s="389">
        <v>0</v>
      </c>
      <c r="AL116" s="374">
        <f>その他の係数!F105</f>
        <v>0.33392209790110178</v>
      </c>
      <c r="AN116" s="373">
        <f t="shared" si="15"/>
        <v>0</v>
      </c>
      <c r="AT116" s="376">
        <f>その他の係数!H105</f>
        <v>8.1644417310163062E-3</v>
      </c>
      <c r="AV116" s="115">
        <f t="shared" si="19"/>
        <v>0</v>
      </c>
      <c r="AX116" s="115">
        <f t="shared" si="16"/>
        <v>0</v>
      </c>
      <c r="AZ116" s="390">
        <v>0</v>
      </c>
      <c r="BB116" s="377">
        <f t="shared" si="17"/>
        <v>0</v>
      </c>
      <c r="BD116" s="377">
        <f>AB116*その他の係数!D105</f>
        <v>0</v>
      </c>
      <c r="BE116" s="391">
        <f>AH116*その他の係数!D105</f>
        <v>0</v>
      </c>
      <c r="BF116" s="391">
        <f>AZ116*その他の係数!D105</f>
        <v>0</v>
      </c>
      <c r="BG116" s="392"/>
      <c r="BH116" s="391">
        <f>AB116*その他の係数!F105</f>
        <v>0</v>
      </c>
      <c r="BI116" s="391">
        <f>AH116*その他の係数!F105</f>
        <v>0</v>
      </c>
      <c r="BJ116" s="391">
        <f>AZ116*その他の係数!F105</f>
        <v>0</v>
      </c>
      <c r="BK116" s="392"/>
      <c r="BL116" s="391">
        <f>AB116*その他の係数!L105</f>
        <v>0</v>
      </c>
      <c r="BM116" s="391">
        <f>AH116*その他の係数!L105</f>
        <v>0</v>
      </c>
      <c r="BN116" s="391">
        <f>AZ116*その他の係数!L105</f>
        <v>0</v>
      </c>
      <c r="BO116" s="392"/>
      <c r="BP116" s="391">
        <f>AB116*その他の係数!N105</f>
        <v>0</v>
      </c>
      <c r="BQ116" s="391">
        <f>AH116*その他の係数!N105</f>
        <v>0</v>
      </c>
      <c r="BR116" s="391">
        <f>AZ116*その他の係数!N105</f>
        <v>0</v>
      </c>
    </row>
    <row r="117" spans="1:70" ht="18" customHeight="1">
      <c r="A117" s="299" t="s">
        <v>1185</v>
      </c>
      <c r="B117" s="388" t="s">
        <v>1015</v>
      </c>
      <c r="C117" s="161"/>
      <c r="E117" s="115">
        <f t="shared" si="20"/>
        <v>0</v>
      </c>
      <c r="G117" s="161"/>
      <c r="I117" s="379">
        <f>その他の係数!J106</f>
        <v>0.11807115401086909</v>
      </c>
      <c r="K117" s="155"/>
      <c r="Q117" s="380">
        <v>0</v>
      </c>
      <c r="R117" s="115">
        <f t="shared" si="11"/>
        <v>0</v>
      </c>
      <c r="S117" s="380">
        <v>0</v>
      </c>
      <c r="T117" s="115">
        <f t="shared" si="12"/>
        <v>0</v>
      </c>
      <c r="W117" s="115">
        <f t="shared" si="13"/>
        <v>0</v>
      </c>
      <c r="Y117" s="379">
        <f t="shared" si="21"/>
        <v>0.11807115401086909</v>
      </c>
      <c r="AB117" s="115">
        <f t="shared" si="14"/>
        <v>0</v>
      </c>
      <c r="AD117" s="389">
        <v>0</v>
      </c>
      <c r="AF117" s="115">
        <f t="shared" si="18"/>
        <v>0</v>
      </c>
      <c r="AH117" s="389">
        <v>0</v>
      </c>
      <c r="AJ117" s="389">
        <v>0</v>
      </c>
      <c r="AL117" s="374">
        <f>その他の係数!F106</f>
        <v>0.31946212438477262</v>
      </c>
      <c r="AN117" s="373">
        <f t="shared" si="15"/>
        <v>0</v>
      </c>
      <c r="AT117" s="376">
        <f>その他の係数!H106</f>
        <v>6.5508792398922919E-2</v>
      </c>
      <c r="AV117" s="115">
        <f t="shared" si="19"/>
        <v>0</v>
      </c>
      <c r="AX117" s="115">
        <f t="shared" si="16"/>
        <v>0</v>
      </c>
      <c r="AZ117" s="390">
        <v>0</v>
      </c>
      <c r="BB117" s="377">
        <f t="shared" si="17"/>
        <v>0</v>
      </c>
      <c r="BD117" s="377">
        <f>AB117*その他の係数!D106</f>
        <v>0</v>
      </c>
      <c r="BE117" s="391">
        <f>AH117*その他の係数!D106</f>
        <v>0</v>
      </c>
      <c r="BF117" s="391">
        <f>AZ117*その他の係数!D106</f>
        <v>0</v>
      </c>
      <c r="BG117" s="392"/>
      <c r="BH117" s="391">
        <f>AB117*その他の係数!F106</f>
        <v>0</v>
      </c>
      <c r="BI117" s="391">
        <f>AH117*その他の係数!F106</f>
        <v>0</v>
      </c>
      <c r="BJ117" s="391">
        <f>AZ117*その他の係数!F106</f>
        <v>0</v>
      </c>
      <c r="BK117" s="392"/>
      <c r="BL117" s="391">
        <f>AB117*その他の係数!L106</f>
        <v>0</v>
      </c>
      <c r="BM117" s="391">
        <f>AH117*その他の係数!L106</f>
        <v>0</v>
      </c>
      <c r="BN117" s="391">
        <f>AZ117*その他の係数!L106</f>
        <v>0</v>
      </c>
      <c r="BO117" s="392"/>
      <c r="BP117" s="391">
        <f>AB117*その他の係数!N106</f>
        <v>0</v>
      </c>
      <c r="BQ117" s="391">
        <f>AH117*その他の係数!N106</f>
        <v>0</v>
      </c>
      <c r="BR117" s="391">
        <f>AZ117*その他の係数!N106</f>
        <v>0</v>
      </c>
    </row>
    <row r="118" spans="1:70" ht="18" customHeight="1">
      <c r="A118" s="299" t="s">
        <v>1186</v>
      </c>
      <c r="B118" s="388" t="s">
        <v>1045</v>
      </c>
      <c r="C118" s="161"/>
      <c r="E118" s="115">
        <f t="shared" si="20"/>
        <v>0</v>
      </c>
      <c r="G118" s="161"/>
      <c r="I118" s="379">
        <f>その他の係数!J107</f>
        <v>0.95687683763475984</v>
      </c>
      <c r="K118" s="155"/>
      <c r="Q118" s="380">
        <v>0</v>
      </c>
      <c r="R118" s="115">
        <f t="shared" si="11"/>
        <v>0</v>
      </c>
      <c r="S118" s="380">
        <v>0</v>
      </c>
      <c r="T118" s="115">
        <f t="shared" si="12"/>
        <v>0</v>
      </c>
      <c r="W118" s="115">
        <f t="shared" si="13"/>
        <v>0</v>
      </c>
      <c r="Y118" s="379">
        <f t="shared" si="21"/>
        <v>0.95687683763475984</v>
      </c>
      <c r="AB118" s="115">
        <f t="shared" si="14"/>
        <v>0</v>
      </c>
      <c r="AD118" s="389">
        <v>0</v>
      </c>
      <c r="AF118" s="115">
        <f t="shared" si="18"/>
        <v>0</v>
      </c>
      <c r="AH118" s="389">
        <v>0</v>
      </c>
      <c r="AJ118" s="389">
        <v>0</v>
      </c>
      <c r="AL118" s="374">
        <f>その他の係数!F107</f>
        <v>0.32462430629170042</v>
      </c>
      <c r="AN118" s="373">
        <f t="shared" si="15"/>
        <v>0</v>
      </c>
      <c r="AT118" s="376">
        <f>その他の係数!H107</f>
        <v>5.6894146089355993E-3</v>
      </c>
      <c r="AV118" s="115">
        <f t="shared" si="19"/>
        <v>0</v>
      </c>
      <c r="AX118" s="115">
        <f t="shared" si="16"/>
        <v>0</v>
      </c>
      <c r="AZ118" s="390">
        <v>0</v>
      </c>
      <c r="BB118" s="377">
        <f t="shared" si="17"/>
        <v>0</v>
      </c>
      <c r="BD118" s="377">
        <f>AB118*その他の係数!D107</f>
        <v>0</v>
      </c>
      <c r="BE118" s="391">
        <f>AH118*その他の係数!D107</f>
        <v>0</v>
      </c>
      <c r="BF118" s="391">
        <f>AZ118*その他の係数!D107</f>
        <v>0</v>
      </c>
      <c r="BG118" s="392"/>
      <c r="BH118" s="391">
        <f>AB118*その他の係数!F107</f>
        <v>0</v>
      </c>
      <c r="BI118" s="391">
        <f>AH118*その他の係数!F107</f>
        <v>0</v>
      </c>
      <c r="BJ118" s="391">
        <f>AZ118*その他の係数!F107</f>
        <v>0</v>
      </c>
      <c r="BK118" s="392"/>
      <c r="BL118" s="391">
        <f>AB118*その他の係数!L107</f>
        <v>0</v>
      </c>
      <c r="BM118" s="391">
        <f>AH118*その他の係数!L107</f>
        <v>0</v>
      </c>
      <c r="BN118" s="391">
        <f>AZ118*その他の係数!L107</f>
        <v>0</v>
      </c>
      <c r="BO118" s="392"/>
      <c r="BP118" s="391">
        <f>AB118*その他の係数!N107</f>
        <v>0</v>
      </c>
      <c r="BQ118" s="391">
        <f>AH118*その他の係数!N107</f>
        <v>0</v>
      </c>
      <c r="BR118" s="391">
        <f>AZ118*その他の係数!N107</f>
        <v>0</v>
      </c>
    </row>
    <row r="119" spans="1:70" ht="18" customHeight="1">
      <c r="A119" s="299" t="s">
        <v>1187</v>
      </c>
      <c r="B119" s="388" t="s">
        <v>1017</v>
      </c>
      <c r="C119" s="161"/>
      <c r="E119" s="115">
        <f t="shared" si="20"/>
        <v>0</v>
      </c>
      <c r="G119" s="161"/>
      <c r="I119" s="379">
        <f>その他の係数!J108</f>
        <v>0.25215088301482269</v>
      </c>
      <c r="K119" s="155"/>
      <c r="Q119" s="380">
        <v>0</v>
      </c>
      <c r="R119" s="115">
        <f t="shared" si="11"/>
        <v>0</v>
      </c>
      <c r="S119" s="380">
        <v>0</v>
      </c>
      <c r="T119" s="115">
        <f t="shared" si="12"/>
        <v>0</v>
      </c>
      <c r="W119" s="115">
        <f t="shared" si="13"/>
        <v>0</v>
      </c>
      <c r="Y119" s="379">
        <f t="shared" si="21"/>
        <v>0.25215088301482269</v>
      </c>
      <c r="AB119" s="115">
        <f t="shared" si="14"/>
        <v>0</v>
      </c>
      <c r="AD119" s="389">
        <v>0</v>
      </c>
      <c r="AF119" s="115">
        <f t="shared" si="18"/>
        <v>0</v>
      </c>
      <c r="AH119" s="389">
        <v>0</v>
      </c>
      <c r="AJ119" s="389">
        <v>0</v>
      </c>
      <c r="AL119" s="374">
        <f>その他の係数!F108</f>
        <v>0.25559865904734219</v>
      </c>
      <c r="AN119" s="373">
        <f>AJ119*AL119</f>
        <v>0</v>
      </c>
      <c r="AT119" s="376">
        <f>その他の係数!H108</f>
        <v>1.1260504939872233E-2</v>
      </c>
      <c r="AV119" s="115">
        <f t="shared" si="19"/>
        <v>0</v>
      </c>
      <c r="AX119" s="115">
        <f t="shared" si="16"/>
        <v>0</v>
      </c>
      <c r="AZ119" s="390">
        <v>0</v>
      </c>
      <c r="BB119" s="377">
        <f t="shared" si="17"/>
        <v>0</v>
      </c>
      <c r="BD119" s="377">
        <f>AB119*その他の係数!D108</f>
        <v>0</v>
      </c>
      <c r="BE119" s="391">
        <f>AH119*その他の係数!D108</f>
        <v>0</v>
      </c>
      <c r="BF119" s="391">
        <f>AZ119*その他の係数!D108</f>
        <v>0</v>
      </c>
      <c r="BG119" s="392"/>
      <c r="BH119" s="391">
        <f>AB119*その他の係数!F108</f>
        <v>0</v>
      </c>
      <c r="BI119" s="391">
        <f>AH119*その他の係数!F108</f>
        <v>0</v>
      </c>
      <c r="BJ119" s="391">
        <f>AZ119*その他の係数!F108</f>
        <v>0</v>
      </c>
      <c r="BK119" s="392"/>
      <c r="BL119" s="391">
        <f>AB119*その他の係数!L108</f>
        <v>0</v>
      </c>
      <c r="BM119" s="391">
        <f>AH119*その他の係数!L108</f>
        <v>0</v>
      </c>
      <c r="BN119" s="391">
        <f>AZ119*その他の係数!L108</f>
        <v>0</v>
      </c>
      <c r="BO119" s="392"/>
      <c r="BP119" s="391">
        <f>AB119*その他の係数!N108</f>
        <v>0</v>
      </c>
      <c r="BQ119" s="391">
        <f>AH119*その他の係数!N108</f>
        <v>0</v>
      </c>
      <c r="BR119" s="391">
        <f>AZ119*その他の係数!N108</f>
        <v>0</v>
      </c>
    </row>
    <row r="120" spans="1:70" ht="18" customHeight="1">
      <c r="A120" s="299" t="s">
        <v>1188</v>
      </c>
      <c r="B120" s="388" t="s">
        <v>1018</v>
      </c>
      <c r="C120" s="161"/>
      <c r="E120" s="115">
        <f t="shared" si="20"/>
        <v>0</v>
      </c>
      <c r="G120" s="161"/>
      <c r="I120" s="379">
        <f>その他の係数!J109</f>
        <v>0.56967123620041249</v>
      </c>
      <c r="K120" s="155"/>
      <c r="Q120" s="380">
        <v>0</v>
      </c>
      <c r="R120" s="115">
        <f t="shared" si="11"/>
        <v>0</v>
      </c>
      <c r="S120" s="380">
        <v>0</v>
      </c>
      <c r="T120" s="115">
        <f t="shared" si="12"/>
        <v>0</v>
      </c>
      <c r="W120" s="115">
        <f t="shared" si="13"/>
        <v>0</v>
      </c>
      <c r="Y120" s="379">
        <f t="shared" si="21"/>
        <v>0.56967123620041249</v>
      </c>
      <c r="AB120" s="115">
        <f t="shared" si="14"/>
        <v>0</v>
      </c>
      <c r="AD120" s="389">
        <v>0</v>
      </c>
      <c r="AF120" s="115">
        <f t="shared" si="18"/>
        <v>0</v>
      </c>
      <c r="AH120" s="389">
        <v>0</v>
      </c>
      <c r="AJ120" s="389">
        <v>0</v>
      </c>
      <c r="AL120" s="374">
        <f>その他の係数!F109</f>
        <v>0.32540756690249156</v>
      </c>
      <c r="AN120" s="373">
        <f t="shared" si="15"/>
        <v>0</v>
      </c>
      <c r="AT120" s="376">
        <f>その他の係数!H109</f>
        <v>2.5592117180698475E-3</v>
      </c>
      <c r="AV120" s="115">
        <f t="shared" si="19"/>
        <v>0</v>
      </c>
      <c r="AX120" s="115">
        <f t="shared" si="16"/>
        <v>0</v>
      </c>
      <c r="AZ120" s="390">
        <v>0</v>
      </c>
      <c r="BB120" s="377">
        <f t="shared" si="17"/>
        <v>0</v>
      </c>
      <c r="BD120" s="377">
        <f>AB120*その他の係数!D109</f>
        <v>0</v>
      </c>
      <c r="BE120" s="391">
        <f>AH120*その他の係数!D109</f>
        <v>0</v>
      </c>
      <c r="BF120" s="391">
        <f>AZ120*その他の係数!D109</f>
        <v>0</v>
      </c>
      <c r="BG120" s="392"/>
      <c r="BH120" s="391">
        <f>AB120*その他の係数!F109</f>
        <v>0</v>
      </c>
      <c r="BI120" s="391">
        <f>AH120*その他の係数!F109</f>
        <v>0</v>
      </c>
      <c r="BJ120" s="391">
        <f>AZ120*その他の係数!F109</f>
        <v>0</v>
      </c>
      <c r="BK120" s="392"/>
      <c r="BL120" s="391">
        <f>AB120*その他の係数!L109</f>
        <v>0</v>
      </c>
      <c r="BM120" s="391">
        <f>AH120*その他の係数!L109</f>
        <v>0</v>
      </c>
      <c r="BN120" s="391">
        <f>AZ120*その他の係数!L109</f>
        <v>0</v>
      </c>
      <c r="BO120" s="392"/>
      <c r="BP120" s="391">
        <f>AB120*その他の係数!N109</f>
        <v>0</v>
      </c>
      <c r="BQ120" s="391">
        <f>AH120*その他の係数!N109</f>
        <v>0</v>
      </c>
      <c r="BR120" s="391">
        <f>AZ120*その他の係数!N109</f>
        <v>0</v>
      </c>
    </row>
    <row r="121" spans="1:70" ht="18" customHeight="1">
      <c r="A121" s="299" t="s">
        <v>1189</v>
      </c>
      <c r="B121" s="388" t="s">
        <v>1046</v>
      </c>
      <c r="C121" s="161"/>
      <c r="E121" s="115">
        <f t="shared" si="20"/>
        <v>0</v>
      </c>
      <c r="G121" s="161"/>
      <c r="I121" s="379">
        <f>その他の係数!J110</f>
        <v>1.1698023869539664E-3</v>
      </c>
      <c r="K121" s="155"/>
      <c r="Q121" s="380">
        <v>1.5766653527788727E-4</v>
      </c>
      <c r="R121" s="115">
        <f t="shared" si="11"/>
        <v>0</v>
      </c>
      <c r="S121" s="380">
        <v>6.3066614111154909E-5</v>
      </c>
      <c r="T121" s="115">
        <f t="shared" si="12"/>
        <v>0</v>
      </c>
      <c r="W121" s="115">
        <f t="shared" si="13"/>
        <v>0</v>
      </c>
      <c r="Y121" s="379">
        <f t="shared" si="21"/>
        <v>1.1698023869539664E-3</v>
      </c>
      <c r="AB121" s="115">
        <f t="shared" si="14"/>
        <v>0</v>
      </c>
      <c r="AD121" s="389">
        <v>0</v>
      </c>
      <c r="AF121" s="115">
        <f t="shared" si="18"/>
        <v>0</v>
      </c>
      <c r="AH121" s="389">
        <v>0</v>
      </c>
      <c r="AJ121" s="389">
        <v>0</v>
      </c>
      <c r="AL121" s="374">
        <f>その他の係数!F110</f>
        <v>0.38008653283487509</v>
      </c>
      <c r="AN121" s="373">
        <f t="shared" si="15"/>
        <v>0</v>
      </c>
      <c r="AT121" s="376">
        <f>その他の係数!H110</f>
        <v>1.6652245479353744E-2</v>
      </c>
      <c r="AV121" s="115">
        <f t="shared" si="19"/>
        <v>0</v>
      </c>
      <c r="AX121" s="115">
        <f t="shared" si="16"/>
        <v>0</v>
      </c>
      <c r="AZ121" s="390">
        <v>0</v>
      </c>
      <c r="BB121" s="377">
        <f t="shared" si="17"/>
        <v>0</v>
      </c>
      <c r="BD121" s="377">
        <f>AB121*その他の係数!D110</f>
        <v>0</v>
      </c>
      <c r="BE121" s="391">
        <f>AH121*その他の係数!D110</f>
        <v>0</v>
      </c>
      <c r="BF121" s="391">
        <f>AZ121*その他の係数!D110</f>
        <v>0</v>
      </c>
      <c r="BG121" s="392"/>
      <c r="BH121" s="391">
        <f>AB121*その他の係数!F110</f>
        <v>0</v>
      </c>
      <c r="BI121" s="391">
        <f>AH121*その他の係数!F110</f>
        <v>0</v>
      </c>
      <c r="BJ121" s="391">
        <f>AZ121*その他の係数!F110</f>
        <v>0</v>
      </c>
      <c r="BK121" s="392"/>
      <c r="BL121" s="391">
        <f>AB121*その他の係数!L110</f>
        <v>0</v>
      </c>
      <c r="BM121" s="391">
        <f>AH121*その他の係数!L110</f>
        <v>0</v>
      </c>
      <c r="BN121" s="391">
        <f>AZ121*その他の係数!L110</f>
        <v>0</v>
      </c>
      <c r="BO121" s="392"/>
      <c r="BP121" s="391">
        <f>AB121*その他の係数!N110</f>
        <v>0</v>
      </c>
      <c r="BQ121" s="391">
        <f>AH121*その他の係数!N110</f>
        <v>0</v>
      </c>
      <c r="BR121" s="391">
        <f>AZ121*その他の係数!N110</f>
        <v>0</v>
      </c>
    </row>
    <row r="122" spans="1:70" ht="18" customHeight="1">
      <c r="A122" s="299" t="s">
        <v>1190</v>
      </c>
      <c r="B122" s="388" t="s">
        <v>17</v>
      </c>
      <c r="C122" s="161"/>
      <c r="E122" s="115">
        <f t="shared" si="20"/>
        <v>0</v>
      </c>
      <c r="G122" s="161"/>
      <c r="I122" s="379">
        <f>その他の係数!J111</f>
        <v>0.9627899625968005</v>
      </c>
      <c r="K122" s="155"/>
      <c r="Q122" s="380">
        <v>0</v>
      </c>
      <c r="R122" s="115">
        <f t="shared" si="11"/>
        <v>0</v>
      </c>
      <c r="S122" s="380">
        <v>0</v>
      </c>
      <c r="T122" s="115">
        <f t="shared" si="12"/>
        <v>0</v>
      </c>
      <c r="W122" s="115">
        <f t="shared" si="13"/>
        <v>0</v>
      </c>
      <c r="Y122" s="379">
        <f t="shared" si="21"/>
        <v>0.9627899625968005</v>
      </c>
      <c r="AB122" s="115">
        <f t="shared" si="14"/>
        <v>0</v>
      </c>
      <c r="AD122" s="389">
        <v>0</v>
      </c>
      <c r="AF122" s="115">
        <f t="shared" si="18"/>
        <v>0</v>
      </c>
      <c r="AH122" s="389">
        <v>0</v>
      </c>
      <c r="AJ122" s="389">
        <v>0</v>
      </c>
      <c r="AL122" s="374">
        <f>その他の係数!F111</f>
        <v>0</v>
      </c>
      <c r="AN122" s="373">
        <f t="shared" si="15"/>
        <v>0</v>
      </c>
      <c r="AT122" s="376">
        <f>その他の係数!H111</f>
        <v>0</v>
      </c>
      <c r="AV122" s="115">
        <f t="shared" si="19"/>
        <v>0</v>
      </c>
      <c r="AX122" s="115">
        <f t="shared" si="16"/>
        <v>0</v>
      </c>
      <c r="AZ122" s="390">
        <v>0</v>
      </c>
      <c r="BB122" s="377">
        <f t="shared" si="17"/>
        <v>0</v>
      </c>
      <c r="BD122" s="377">
        <f>AB122*その他の係数!D111</f>
        <v>0</v>
      </c>
      <c r="BE122" s="391">
        <f>AH122*その他の係数!D111</f>
        <v>0</v>
      </c>
      <c r="BF122" s="391">
        <f>AZ122*その他の係数!D111</f>
        <v>0</v>
      </c>
      <c r="BG122" s="392"/>
      <c r="BH122" s="391">
        <f>AB122*その他の係数!F111</f>
        <v>0</v>
      </c>
      <c r="BI122" s="391">
        <f>AH122*その他の係数!F111</f>
        <v>0</v>
      </c>
      <c r="BJ122" s="391">
        <f>AZ122*その他の係数!F111</f>
        <v>0</v>
      </c>
      <c r="BK122" s="392"/>
      <c r="BL122" s="391">
        <f>AB122*その他の係数!L111</f>
        <v>0</v>
      </c>
      <c r="BM122" s="391">
        <f>AH122*その他の係数!L111</f>
        <v>0</v>
      </c>
      <c r="BN122" s="391">
        <f>AZ122*その他の係数!L111</f>
        <v>0</v>
      </c>
      <c r="BO122" s="392"/>
      <c r="BP122" s="391">
        <f>AB122*その他の係数!N111</f>
        <v>0</v>
      </c>
      <c r="BQ122" s="391">
        <f>AH122*その他の係数!N111</f>
        <v>0</v>
      </c>
      <c r="BR122" s="391">
        <f>AZ122*その他の係数!N111</f>
        <v>0</v>
      </c>
    </row>
    <row r="123" spans="1:70" ht="18" customHeight="1" thickBot="1">
      <c r="A123" s="299" t="s">
        <v>1191</v>
      </c>
      <c r="B123" s="388" t="s">
        <v>1</v>
      </c>
      <c r="C123" s="162"/>
      <c r="E123" s="115">
        <f t="shared" si="20"/>
        <v>0</v>
      </c>
      <c r="G123" s="162"/>
      <c r="I123" s="399">
        <f>その他の係数!J112</f>
        <v>0.64275512961196368</v>
      </c>
      <c r="K123" s="156"/>
      <c r="Q123" s="400">
        <v>1.5758226488978715E-2</v>
      </c>
      <c r="R123" s="401">
        <f t="shared" si="11"/>
        <v>0</v>
      </c>
      <c r="S123" s="400">
        <v>3.6042864060296005E-2</v>
      </c>
      <c r="T123" s="401">
        <f t="shared" si="12"/>
        <v>0</v>
      </c>
      <c r="W123" s="401">
        <f t="shared" si="13"/>
        <v>0</v>
      </c>
      <c r="Y123" s="399">
        <f t="shared" si="21"/>
        <v>0.64275512961196368</v>
      </c>
      <c r="AB123" s="115">
        <f t="shared" si="14"/>
        <v>0</v>
      </c>
      <c r="AD123" s="389">
        <v>0</v>
      </c>
      <c r="AF123" s="115">
        <f t="shared" si="18"/>
        <v>0</v>
      </c>
      <c r="AH123" s="389">
        <v>0</v>
      </c>
      <c r="AJ123" s="389">
        <v>0</v>
      </c>
      <c r="AL123" s="402">
        <f>その他の係数!F112</f>
        <v>2.1946974872259333E-4</v>
      </c>
      <c r="AN123" s="373">
        <f t="shared" si="15"/>
        <v>0</v>
      </c>
      <c r="AT123" s="376">
        <f>その他の係数!H112</f>
        <v>5.9894178964605338E-6</v>
      </c>
      <c r="AV123" s="115">
        <f t="shared" si="19"/>
        <v>0</v>
      </c>
      <c r="AX123" s="115">
        <f t="shared" si="16"/>
        <v>0</v>
      </c>
      <c r="AZ123" s="390">
        <v>0</v>
      </c>
      <c r="BB123" s="377">
        <f t="shared" si="17"/>
        <v>0</v>
      </c>
      <c r="BD123" s="377">
        <f>AB123*その他の係数!D112</f>
        <v>0</v>
      </c>
      <c r="BE123" s="391">
        <f>AH123*その他の係数!D112</f>
        <v>0</v>
      </c>
      <c r="BF123" s="391">
        <f>AZ123*その他の係数!D112</f>
        <v>0</v>
      </c>
      <c r="BG123" s="392"/>
      <c r="BH123" s="391">
        <f>AB123*その他の係数!F112</f>
        <v>0</v>
      </c>
      <c r="BI123" s="391">
        <f>AH123*その他の係数!F112</f>
        <v>0</v>
      </c>
      <c r="BJ123" s="391">
        <f>AZ123*その他の係数!F112</f>
        <v>0</v>
      </c>
      <c r="BK123" s="392"/>
      <c r="BL123" s="391">
        <f>AB123*その他の係数!L112</f>
        <v>0</v>
      </c>
      <c r="BM123" s="391">
        <f>AH123*その他の係数!L112</f>
        <v>0</v>
      </c>
      <c r="BN123" s="391">
        <f>AZ123*その他の係数!L112</f>
        <v>0</v>
      </c>
      <c r="BO123" s="392"/>
      <c r="BP123" s="403">
        <f>AB123*その他の係数!N112</f>
        <v>0</v>
      </c>
      <c r="BQ123" s="403">
        <f>AH123*その他の係数!N112</f>
        <v>0</v>
      </c>
      <c r="BR123" s="403">
        <f>AZ123*その他の係数!N112</f>
        <v>0</v>
      </c>
    </row>
    <row r="124" spans="1:70" ht="18" customHeight="1" thickTop="1">
      <c r="A124" s="404"/>
      <c r="B124" s="405" t="s">
        <v>322</v>
      </c>
      <c r="C124" s="406">
        <f>SUM(C16:C123)</f>
        <v>0</v>
      </c>
      <c r="E124" s="407">
        <f>SUM(E16:E123)</f>
        <v>0</v>
      </c>
      <c r="G124" s="406">
        <f>SUM(G16:G123)</f>
        <v>0</v>
      </c>
      <c r="I124" s="22" t="s">
        <v>1079</v>
      </c>
      <c r="Q124" s="408"/>
      <c r="R124" s="409">
        <f>SUM(R16:R123)</f>
        <v>0</v>
      </c>
      <c r="S124" s="410"/>
      <c r="T124" s="409">
        <f>SUM(T16:T123)</f>
        <v>0</v>
      </c>
      <c r="W124" s="411">
        <f>SUM(W16:W123)</f>
        <v>0</v>
      </c>
      <c r="AB124" s="411">
        <f>SUM(AB16:AB123)</f>
        <v>0</v>
      </c>
      <c r="AD124" s="411">
        <f>SUM(AD16:AD123)</f>
        <v>0</v>
      </c>
      <c r="AF124" s="411">
        <f>SUM(AF16:AF123)</f>
        <v>0</v>
      </c>
      <c r="AH124" s="411">
        <f>SUM(AH16:AH123)</f>
        <v>0</v>
      </c>
      <c r="AJ124" s="411">
        <f>SUM(AJ16:AJ123)</f>
        <v>0</v>
      </c>
      <c r="AN124" s="411">
        <f>SUM(AN16:AN123)</f>
        <v>0</v>
      </c>
      <c r="AP124" s="412">
        <f>O19</f>
        <v>0.48747150989505622</v>
      </c>
      <c r="AR124" s="413">
        <f>AN124*AP124</f>
        <v>0</v>
      </c>
      <c r="AT124" s="411">
        <f>SUM(AT16:AT123)</f>
        <v>1.0000000000000002</v>
      </c>
      <c r="AV124" s="411">
        <f>SUM(AV16:AV123)</f>
        <v>0</v>
      </c>
      <c r="AX124" s="411">
        <f>SUM(AX16:AX123)</f>
        <v>0</v>
      </c>
      <c r="AZ124" s="414">
        <f>SUM(AZ16:AZ123)</f>
        <v>0</v>
      </c>
      <c r="BB124" s="414">
        <f>SUM(BB16:BB123)</f>
        <v>0</v>
      </c>
      <c r="BD124" s="415">
        <f>SUM(BD16:BD123)</f>
        <v>0</v>
      </c>
      <c r="BE124" s="415">
        <f>SUM(BE16:BE123)</f>
        <v>0</v>
      </c>
      <c r="BF124" s="415">
        <f>SUM(BF16:BF123)</f>
        <v>0</v>
      </c>
      <c r="BH124" s="416">
        <f>SUM(BH16:BH123)</f>
        <v>0</v>
      </c>
      <c r="BI124" s="416">
        <f>SUM(BI16:BI123)</f>
        <v>0</v>
      </c>
      <c r="BJ124" s="416">
        <f>SUM(BJ16:BJ123)</f>
        <v>0</v>
      </c>
      <c r="BL124" s="417">
        <f>SUM(BL16:BL123)</f>
        <v>0</v>
      </c>
      <c r="BM124" s="417">
        <f>SUM(BM16:BM123)</f>
        <v>0</v>
      </c>
      <c r="BN124" s="417">
        <f>SUM(BN16:BN123)</f>
        <v>0</v>
      </c>
      <c r="BP124" s="417">
        <f>SUM(BP16:BP123)</f>
        <v>0</v>
      </c>
      <c r="BQ124" s="417">
        <f>SUM(BQ16:BQ123)</f>
        <v>0</v>
      </c>
      <c r="BR124" s="417">
        <f>SUM(BR16:BR123)</f>
        <v>0</v>
      </c>
    </row>
    <row r="125" spans="1:70" ht="18" customHeight="1">
      <c r="I125" s="22" t="s">
        <v>1080</v>
      </c>
    </row>
  </sheetData>
  <sheetProtection sheet="1" objects="1" scenarios="1"/>
  <mergeCells count="62">
    <mergeCell ref="BT37:BY38"/>
    <mergeCell ref="BD14:BF14"/>
    <mergeCell ref="BH14:BJ14"/>
    <mergeCell ref="BP14:BR14"/>
    <mergeCell ref="Q14:R14"/>
    <mergeCell ref="S14:T14"/>
    <mergeCell ref="W14:W15"/>
    <mergeCell ref="Y14:Y15"/>
    <mergeCell ref="AL14:AL15"/>
    <mergeCell ref="AJ14:AJ15"/>
    <mergeCell ref="BL14:BN14"/>
    <mergeCell ref="AN14:AN15"/>
    <mergeCell ref="AT14:AT15"/>
    <mergeCell ref="AX14:AX15"/>
    <mergeCell ref="AR14:AR15"/>
    <mergeCell ref="A14:A15"/>
    <mergeCell ref="B14:B15"/>
    <mergeCell ref="C14:C15"/>
    <mergeCell ref="E14:E15"/>
    <mergeCell ref="BP11:BR11"/>
    <mergeCell ref="BL11:BN11"/>
    <mergeCell ref="BH11:BJ11"/>
    <mergeCell ref="BD11:BF11"/>
    <mergeCell ref="AB14:AB15"/>
    <mergeCell ref="AV14:AV15"/>
    <mergeCell ref="AZ14:AZ15"/>
    <mergeCell ref="BB14:BB15"/>
    <mergeCell ref="AF14:AF15"/>
    <mergeCell ref="AD14:AD15"/>
    <mergeCell ref="AH14:AH15"/>
    <mergeCell ref="AP14:AP15"/>
    <mergeCell ref="S13:T13"/>
    <mergeCell ref="AP11:AR11"/>
    <mergeCell ref="N20:O23"/>
    <mergeCell ref="Q13:R13"/>
    <mergeCell ref="M25:N25"/>
    <mergeCell ref="M36:O37"/>
    <mergeCell ref="P6:Q6"/>
    <mergeCell ref="M38:O39"/>
    <mergeCell ref="M40:O41"/>
    <mergeCell ref="M42:O43"/>
    <mergeCell ref="M26:N26"/>
    <mergeCell ref="M27:N27"/>
    <mergeCell ref="M28:N28"/>
    <mergeCell ref="M29:N29"/>
    <mergeCell ref="M30:N30"/>
    <mergeCell ref="M44:O46"/>
    <mergeCell ref="P5:Q5"/>
    <mergeCell ref="P4:Q4"/>
    <mergeCell ref="P3:Q3"/>
    <mergeCell ref="I14:I15"/>
    <mergeCell ref="K14:K15"/>
    <mergeCell ref="M14:O15"/>
    <mergeCell ref="B8:O8"/>
    <mergeCell ref="M11:O11"/>
    <mergeCell ref="I11:K11"/>
    <mergeCell ref="M13:O13"/>
    <mergeCell ref="I3:K3"/>
    <mergeCell ref="I4:K4"/>
    <mergeCell ref="J5:L5"/>
    <mergeCell ref="K6:L6"/>
    <mergeCell ref="G14:G15"/>
  </mergeCells>
  <phoneticPr fontId="5"/>
  <conditionalFormatting sqref="H11:I12 L11:M12 P11:W12 H13:M13 P13:Q13 S13 U13:X51 Y14:BS15 P14:T17 H14:J49 L14:L52 AF16:BS16 AF17:AT17 AV17:BS17 P18:Q29 S18:S29 R18:R123 T18:T123 BD18:BD123 P33:Q36 S33:S36 P41:Q42 S41:S52 Q43 P44:Q52 H50:H52 J50:J52 U52:V52 X52 W52:W123">
    <cfRule type="cellIs" dxfId="12" priority="14" operator="equal">
      <formula>"NO"</formula>
    </cfRule>
  </conditionalFormatting>
  <conditionalFormatting sqref="I50:I124">
    <cfRule type="cellIs" dxfId="11" priority="10" operator="equal">
      <formula>"NO"</formula>
    </cfRule>
  </conditionalFormatting>
  <conditionalFormatting sqref="K14:K15">
    <cfRule type="cellIs" dxfId="10" priority="11" operator="equal">
      <formula>"NO"</formula>
    </cfRule>
  </conditionalFormatting>
  <conditionalFormatting sqref="M14:M20">
    <cfRule type="cellIs" dxfId="9" priority="3" operator="equal">
      <formula>"NO"</formula>
    </cfRule>
  </conditionalFormatting>
  <conditionalFormatting sqref="M24:M30">
    <cfRule type="cellIs" dxfId="8" priority="4" operator="equal">
      <formula>"NO"</formula>
    </cfRule>
  </conditionalFormatting>
  <conditionalFormatting sqref="M48">
    <cfRule type="cellIs" dxfId="7" priority="1" operator="equal">
      <formula>"NO"</formula>
    </cfRule>
  </conditionalFormatting>
  <conditionalFormatting sqref="M33:O33 N34:O34 M35:N35 M47:O52">
    <cfRule type="cellIs" dxfId="6" priority="2" operator="equal">
      <formula>"NO"</formula>
    </cfRule>
  </conditionalFormatting>
  <conditionalFormatting sqref="AB11:AO12">
    <cfRule type="cellIs" dxfId="5" priority="23" operator="equal">
      <formula>"NO"</formula>
    </cfRule>
  </conditionalFormatting>
  <conditionalFormatting sqref="AS11:BP12">
    <cfRule type="cellIs" dxfId="4" priority="21" operator="equal">
      <formula>"NO"</formula>
    </cfRule>
  </conditionalFormatting>
  <conditionalFormatting sqref="BS11:BS13 F11:F52 Y13:BO13 E13:E123 Y16:AD17 AM18:BC18 Z18:AD36 AF18:AK51 BE18:BS52 Y18:Y123 AL18:AL123 AW19:BC46 AM19:AS51 AU19:AU52 AT19:AT123 AV19:AV123 Z37:AA52 AC37:AD52 AB37:AB123 AW47:BA50 BC47:BC52 BB47:BB123 AW51:AW52 AY51:BA52 AX51:AX123 AG52:AK52 AM52 AO52:AS52 AF52:AF123 AN52:AN123">
    <cfRule type="cellIs" dxfId="3" priority="29" operator="equal">
      <formula>"NO"</formula>
    </cfRule>
  </conditionalFormatting>
  <dataValidations disablePrompts="1" count="3">
    <dataValidation type="custom" showInputMessage="1" showErrorMessage="1" errorTitle="入力不可" error="B欄の生産者価格に入力があります。" sqref="C16:C123" xr:uid="{00000000-0002-0000-0200-000000000000}">
      <formula1>G16=""</formula1>
    </dataValidation>
    <dataValidation type="custom" showInputMessage="1" showErrorMessage="1" errorTitle="入力不可" error="A欄の購入者価格に入力があります。" sqref="G16:G123" xr:uid="{00000000-0002-0000-0200-000001000000}">
      <formula1>C16=""</formula1>
    </dataValidation>
    <dataValidation type="list" allowBlank="1" showInputMessage="1" showErrorMessage="1" promptTitle="消費転換率リスト" sqref="O19" xr:uid="{7010CF94-33B1-44A3-ACC0-070954DF424B}">
      <formula1>$O$26:$O$30</formula1>
    </dataValidation>
  </dataValidations>
  <pageMargins left="0.47244094488188981" right="0.31496062992125984" top="0.78740157480314965" bottom="0.59055118110236227" header="0.19685039370078741" footer="0.19685039370078741"/>
  <pageSetup paperSize="9" scale="81" fitToWidth="8" orientation="portrait" r:id="rId1"/>
  <headerFooter scaleWithDoc="0" alignWithMargins="0">
    <oddFooter>&amp;C&amp;9&amp;P／&amp;N&amp;R&amp;9&amp;F　&amp;A</oddFooter>
  </headerFooter>
  <colBreaks count="8" manualBreakCount="8">
    <brk id="8" max="53" man="1"/>
    <brk id="17" max="53" man="1"/>
    <brk id="26" max="53" man="1"/>
    <brk id="38" max="53" man="1"/>
    <brk id="52" max="53" man="1"/>
    <brk id="61" max="53" man="1"/>
    <brk id="81" min="10" max="51" man="1"/>
    <brk id="85" max="1048575"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71</xdr:col>
                <xdr:colOff>464820</xdr:colOff>
                <xdr:row>17</xdr:row>
                <xdr:rowOff>0</xdr:rowOff>
              </from>
              <to>
                <xdr:col>73</xdr:col>
                <xdr:colOff>259080</xdr:colOff>
                <xdr:row>18</xdr:row>
                <xdr:rowOff>60960</xdr:rowOff>
              </to>
            </anchor>
          </objectPr>
        </oleObject>
      </mc:Choice>
      <mc:Fallback>
        <oleObject progId="Equation.3" shapeId="2150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workbookViewId="0"/>
  </sheetViews>
  <sheetFormatPr defaultRowHeight="13.2"/>
  <cols>
    <col min="1" max="1" width="4.77734375" customWidth="1"/>
    <col min="4" max="4" width="13.77734375" customWidth="1"/>
    <col min="5" max="8" width="12.77734375" customWidth="1"/>
  </cols>
  <sheetData>
    <row r="2" spans="1:10" ht="16.2">
      <c r="A2" s="1" t="s">
        <v>1082</v>
      </c>
      <c r="B2" s="2"/>
      <c r="C2" s="2"/>
      <c r="D2" s="2"/>
      <c r="E2" s="2"/>
      <c r="F2" s="2"/>
      <c r="G2" s="2"/>
      <c r="H2" s="3"/>
      <c r="I2" s="2"/>
    </row>
    <row r="3" spans="1:10">
      <c r="A3" s="2"/>
      <c r="B3" s="2"/>
      <c r="C3" s="2"/>
      <c r="D3" s="2"/>
      <c r="E3" s="2"/>
      <c r="F3" s="2"/>
      <c r="G3" s="2"/>
      <c r="H3" s="2"/>
      <c r="I3" s="2"/>
    </row>
    <row r="4" spans="1:10">
      <c r="A4" s="2"/>
      <c r="B4" s="2"/>
      <c r="C4" s="2"/>
      <c r="D4" s="2"/>
      <c r="E4" s="2"/>
      <c r="F4" s="2"/>
      <c r="G4" s="2"/>
      <c r="H4" s="2"/>
      <c r="I4" s="2"/>
    </row>
    <row r="5" spans="1:10" ht="19.95" customHeight="1" thickBot="1">
      <c r="A5" s="8"/>
      <c r="B5" s="153" t="s">
        <v>29</v>
      </c>
      <c r="C5" s="8"/>
      <c r="D5" s="8"/>
      <c r="E5" s="9"/>
      <c r="F5" s="9" t="s">
        <v>0</v>
      </c>
      <c r="G5" s="9"/>
      <c r="H5" s="8"/>
      <c r="I5" s="8"/>
    </row>
    <row r="6" spans="1:10" ht="19.95" customHeight="1">
      <c r="A6" s="8"/>
      <c r="B6" s="140" t="s">
        <v>28</v>
      </c>
      <c r="C6" s="141"/>
      <c r="D6" s="142"/>
      <c r="E6" s="147">
        <f>測定表!E3</f>
        <v>0</v>
      </c>
      <c r="F6" s="10"/>
      <c r="G6" s="8"/>
      <c r="H6" s="8"/>
      <c r="I6" s="8"/>
    </row>
    <row r="7" spans="1:10" ht="19.95" customHeight="1" thickBot="1">
      <c r="A7" s="8"/>
      <c r="B7" s="143"/>
      <c r="C7" s="138" t="s">
        <v>30</v>
      </c>
      <c r="D7" s="139"/>
      <c r="E7" s="152">
        <f>測定表!E4</f>
        <v>0</v>
      </c>
      <c r="F7" s="11"/>
      <c r="G7" s="8"/>
      <c r="H7" s="8"/>
      <c r="I7" s="8"/>
    </row>
    <row r="8" spans="1:10" ht="10.199999999999999" customHeight="1">
      <c r="A8" s="8"/>
      <c r="B8" s="8"/>
      <c r="C8" s="8"/>
      <c r="D8" s="8"/>
      <c r="E8" s="8"/>
      <c r="F8" s="8"/>
      <c r="G8" s="8"/>
      <c r="H8" s="8"/>
      <c r="I8" s="8"/>
    </row>
    <row r="9" spans="1:10" ht="19.95" customHeight="1" thickBot="1">
      <c r="A9" s="8"/>
      <c r="B9" s="153" t="s">
        <v>31</v>
      </c>
      <c r="C9" s="8"/>
      <c r="D9" s="8"/>
      <c r="E9" s="8"/>
      <c r="F9" s="8"/>
      <c r="G9" s="8"/>
      <c r="H9" s="12" t="s">
        <v>0</v>
      </c>
      <c r="I9" s="8"/>
    </row>
    <row r="10" spans="1:10" ht="19.95" customHeight="1">
      <c r="A10" s="8"/>
      <c r="B10" s="651"/>
      <c r="C10" s="652"/>
      <c r="D10" s="653"/>
      <c r="E10" s="144" t="s">
        <v>32</v>
      </c>
      <c r="F10" s="145" t="s">
        <v>33</v>
      </c>
      <c r="G10" s="146" t="s">
        <v>34</v>
      </c>
      <c r="H10" s="148" t="s">
        <v>35</v>
      </c>
      <c r="I10" s="8"/>
    </row>
    <row r="11" spans="1:10" ht="19.95" customHeight="1">
      <c r="A11" s="8"/>
      <c r="B11" s="654" t="s">
        <v>36</v>
      </c>
      <c r="C11" s="655"/>
      <c r="D11" s="656"/>
      <c r="E11" s="149">
        <f>測定表!M4</f>
        <v>0</v>
      </c>
      <c r="F11" s="150">
        <f>測定表!N4</f>
        <v>0</v>
      </c>
      <c r="G11" s="268">
        <f>測定表!O4</f>
        <v>0</v>
      </c>
      <c r="H11" s="151">
        <f>測定表!P4</f>
        <v>0</v>
      </c>
      <c r="I11" s="8"/>
    </row>
    <row r="12" spans="1:10" ht="19.95" customHeight="1">
      <c r="A12" s="8"/>
      <c r="B12" s="136"/>
      <c r="C12" s="657" t="s">
        <v>37</v>
      </c>
      <c r="D12" s="658"/>
      <c r="E12" s="83">
        <f>測定表!M5</f>
        <v>0</v>
      </c>
      <c r="F12" s="73">
        <f>測定表!N5</f>
        <v>0</v>
      </c>
      <c r="G12" s="74">
        <f>測定表!O5</f>
        <v>0</v>
      </c>
      <c r="H12" s="75">
        <f>測定表!P5</f>
        <v>0</v>
      </c>
      <c r="I12" s="8"/>
    </row>
    <row r="13" spans="1:10" ht="19.95" customHeight="1" thickBot="1">
      <c r="A13" s="8"/>
      <c r="B13" s="137"/>
      <c r="C13" s="54"/>
      <c r="D13" s="13" t="s">
        <v>38</v>
      </c>
      <c r="E13" s="84">
        <f>測定表!M6</f>
        <v>0</v>
      </c>
      <c r="F13" s="76">
        <f>測定表!N6</f>
        <v>0</v>
      </c>
      <c r="G13" s="77">
        <f>測定表!O6</f>
        <v>0</v>
      </c>
      <c r="H13" s="78">
        <f>測定表!P6</f>
        <v>0</v>
      </c>
      <c r="I13" s="8"/>
    </row>
    <row r="14" spans="1:10" ht="34.950000000000003" customHeight="1">
      <c r="A14" s="8"/>
      <c r="B14" s="4" t="s">
        <v>45</v>
      </c>
      <c r="C14" s="664" t="s">
        <v>356</v>
      </c>
      <c r="D14" s="664"/>
      <c r="E14" s="664"/>
      <c r="F14" s="664"/>
      <c r="G14" s="664"/>
      <c r="H14" s="664"/>
      <c r="I14" s="664"/>
      <c r="J14" s="664"/>
    </row>
    <row r="15" spans="1:10" ht="34.950000000000003" customHeight="1">
      <c r="A15" s="8"/>
      <c r="B15" s="4"/>
      <c r="C15" s="663" t="s">
        <v>357</v>
      </c>
      <c r="D15" s="663"/>
      <c r="E15" s="663"/>
      <c r="F15" s="663"/>
      <c r="G15" s="663"/>
      <c r="H15" s="663"/>
      <c r="I15" s="8"/>
    </row>
    <row r="16" spans="1:10" ht="34.950000000000003" customHeight="1">
      <c r="A16" s="8"/>
      <c r="B16" s="4"/>
      <c r="C16" s="650" t="s">
        <v>358</v>
      </c>
      <c r="D16" s="650"/>
      <c r="E16" s="650"/>
      <c r="F16" s="650"/>
      <c r="G16" s="650"/>
      <c r="H16" s="650"/>
      <c r="I16" s="8"/>
    </row>
    <row r="17" spans="1:10" ht="19.95" customHeight="1" thickBot="1">
      <c r="A17" s="8"/>
      <c r="B17" s="153" t="s">
        <v>39</v>
      </c>
      <c r="C17" s="8"/>
      <c r="D17" s="8"/>
      <c r="E17" s="12" t="s">
        <v>40</v>
      </c>
      <c r="F17" s="8"/>
      <c r="G17" s="8"/>
      <c r="H17" s="8"/>
      <c r="I17" s="8"/>
    </row>
    <row r="18" spans="1:10" ht="19.95" customHeight="1">
      <c r="A18" s="8"/>
      <c r="B18" s="659" t="s">
        <v>41</v>
      </c>
      <c r="C18" s="660"/>
      <c r="D18" s="660"/>
      <c r="E18" s="19" t="str">
        <f>IF(ISERROR($E$11/E6),"",$E$11/E6)</f>
        <v/>
      </c>
      <c r="F18" s="8"/>
      <c r="G18" s="8"/>
      <c r="H18" s="8"/>
      <c r="I18" s="8"/>
    </row>
    <row r="19" spans="1:10" ht="19.95" customHeight="1" thickBot="1">
      <c r="A19" s="8"/>
      <c r="B19" s="661" t="s">
        <v>42</v>
      </c>
      <c r="C19" s="662"/>
      <c r="D19" s="662"/>
      <c r="E19" s="20" t="str">
        <f>IF(ISERROR($E$11/E7),"",$E$11/E7)</f>
        <v/>
      </c>
      <c r="F19" s="8"/>
      <c r="G19" s="8"/>
      <c r="H19" s="8"/>
      <c r="I19" s="8"/>
    </row>
    <row r="20" spans="1:10" ht="10.199999999999999" customHeight="1">
      <c r="A20" s="8"/>
      <c r="B20" s="8"/>
      <c r="C20" s="8"/>
      <c r="D20" s="8"/>
      <c r="E20" s="8"/>
      <c r="F20" s="8"/>
      <c r="G20" s="8"/>
      <c r="H20" s="8"/>
      <c r="I20" s="8"/>
    </row>
    <row r="21" spans="1:10" ht="19.95" customHeight="1" thickBot="1">
      <c r="A21" s="8"/>
      <c r="B21" s="153" t="s">
        <v>43</v>
      </c>
      <c r="C21" s="8"/>
      <c r="D21" s="8"/>
      <c r="E21" s="8"/>
      <c r="F21" s="8"/>
      <c r="G21" s="8"/>
      <c r="H21" s="8"/>
      <c r="I21" s="8"/>
    </row>
    <row r="22" spans="1:10" ht="19.95" customHeight="1" thickBot="1">
      <c r="A22" s="8"/>
      <c r="B22" s="648">
        <f>測定表!BP124+測定表!BQ124+測定表!BR124</f>
        <v>0</v>
      </c>
      <c r="C22" s="649"/>
      <c r="D22" s="8" t="s">
        <v>44</v>
      </c>
      <c r="E22" s="8"/>
      <c r="F22" s="8"/>
      <c r="G22" s="8"/>
      <c r="H22" s="8"/>
      <c r="I22" s="8"/>
    </row>
    <row r="23" spans="1:10" ht="10.199999999999999" customHeight="1">
      <c r="A23" s="14"/>
      <c r="B23" s="15"/>
      <c r="C23" s="16"/>
      <c r="D23" s="14"/>
      <c r="E23" s="14"/>
      <c r="F23" s="14"/>
      <c r="G23" s="14"/>
      <c r="H23" s="14"/>
      <c r="I23" s="14"/>
    </row>
    <row r="24" spans="1:10" ht="10.199999999999999" customHeight="1">
      <c r="A24" s="5"/>
      <c r="B24" s="7"/>
      <c r="C24" s="6"/>
      <c r="D24" s="5"/>
      <c r="E24" s="5"/>
      <c r="F24" s="5"/>
      <c r="G24" s="5"/>
      <c r="H24" s="5"/>
      <c r="I24" s="5"/>
    </row>
    <row r="25" spans="1:10" ht="34.950000000000003" customHeight="1">
      <c r="A25" s="2"/>
      <c r="B25" s="18" t="s">
        <v>45</v>
      </c>
      <c r="C25" s="650" t="s">
        <v>394</v>
      </c>
      <c r="D25" s="650"/>
      <c r="E25" s="650"/>
      <c r="F25" s="650"/>
      <c r="G25" s="650"/>
      <c r="H25" s="650"/>
      <c r="I25" s="650"/>
      <c r="J25" s="650"/>
    </row>
    <row r="26" spans="1:10">
      <c r="B26" s="17"/>
      <c r="C26" s="101"/>
      <c r="D26" s="101"/>
      <c r="E26" s="101"/>
      <c r="F26" s="101"/>
      <c r="G26" s="101"/>
      <c r="H26" s="101"/>
      <c r="I26" s="101"/>
    </row>
  </sheetData>
  <sheetProtection sheet="1" objects="1" scenarios="1"/>
  <mergeCells count="10">
    <mergeCell ref="B22:C22"/>
    <mergeCell ref="C25:J25"/>
    <mergeCell ref="B10:D10"/>
    <mergeCell ref="B11:D11"/>
    <mergeCell ref="C12:D12"/>
    <mergeCell ref="B18:D18"/>
    <mergeCell ref="B19:D19"/>
    <mergeCell ref="C15:H15"/>
    <mergeCell ref="C16:H16"/>
    <mergeCell ref="C14:J14"/>
  </mergeCells>
  <phoneticPr fontId="5"/>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113"/>
  <sheetViews>
    <sheetView workbookViewId="0"/>
  </sheetViews>
  <sheetFormatPr defaultRowHeight="13.2"/>
  <cols>
    <col min="1" max="1" width="4.6640625" style="22" customWidth="1"/>
    <col min="2" max="2" width="25.77734375" style="59" customWidth="1"/>
    <col min="3" max="4" width="11.77734375" style="24" customWidth="1"/>
    <col min="5" max="6" width="11.77734375" style="17" customWidth="1"/>
    <col min="7" max="7" width="1.77734375" style="17" customWidth="1"/>
    <col min="8" max="10" width="11.77734375" style="17" customWidth="1"/>
    <col min="11" max="11" width="1.77734375" style="17" customWidth="1"/>
    <col min="12" max="14" width="11.77734375" style="17" customWidth="1"/>
    <col min="15" max="15" width="1.77734375" style="17" customWidth="1"/>
    <col min="16" max="18" width="11.77734375" style="17" customWidth="1"/>
    <col min="19" max="19" width="1.77734375" style="17" customWidth="1"/>
    <col min="20" max="22" width="11.77734375" style="17" customWidth="1"/>
  </cols>
  <sheetData>
    <row r="1" spans="1:22" s="21" customFormat="1" ht="27.6" customHeight="1">
      <c r="A1" s="9" t="s">
        <v>321</v>
      </c>
      <c r="B1" s="58"/>
      <c r="C1" s="23"/>
      <c r="D1" s="23"/>
    </row>
    <row r="2" spans="1:22" s="17" customFormat="1" ht="13.2" customHeight="1">
      <c r="A2" s="22"/>
      <c r="B2" s="59"/>
      <c r="C2" s="100" t="str">
        <f>測定表!AB13</f>
        <v>J</v>
      </c>
      <c r="D2" s="22" t="str">
        <f>測定表!AH13</f>
        <v>M</v>
      </c>
      <c r="E2" s="22" t="str">
        <f>測定表!AZ13</f>
        <v>V</v>
      </c>
      <c r="F2" s="22" t="str">
        <f>測定表!BB13</f>
        <v>W</v>
      </c>
      <c r="I2" s="22" t="str">
        <f>測定表!BE13</f>
        <v>X</v>
      </c>
      <c r="M2" s="22" t="str">
        <f>測定表!BI13</f>
        <v>Y</v>
      </c>
      <c r="Q2" s="22" t="str">
        <f>測定表!BM13</f>
        <v>Z</v>
      </c>
      <c r="U2" s="22" t="str">
        <f>測定表!BQ13</f>
        <v>AA</v>
      </c>
    </row>
    <row r="3" spans="1:22" s="17" customFormat="1" ht="13.95" customHeight="1">
      <c r="A3" s="612" t="s">
        <v>385</v>
      </c>
      <c r="B3" s="667" t="s">
        <v>386</v>
      </c>
      <c r="C3" s="669" t="s">
        <v>347</v>
      </c>
      <c r="D3" s="669" t="str">
        <f>測定表!AH14</f>
        <v>1次
生産誘発額</v>
      </c>
      <c r="E3" s="674" t="str">
        <f>測定表!AZ14</f>
        <v>２次
生産誘発額</v>
      </c>
      <c r="F3" s="674" t="str">
        <f>測定表!BB14</f>
        <v>総合
生産誘発額</v>
      </c>
      <c r="G3" s="60"/>
      <c r="H3" s="676" t="str">
        <f>測定表!BD14</f>
        <v>粗付加価値誘発額</v>
      </c>
      <c r="I3" s="676"/>
      <c r="J3" s="676"/>
      <c r="K3" s="60"/>
      <c r="L3" s="677" t="str">
        <f>測定表!BH14</f>
        <v>雇用者所得誘発額</v>
      </c>
      <c r="M3" s="677"/>
      <c r="N3" s="677"/>
      <c r="O3" s="60"/>
      <c r="P3" s="671" t="str">
        <f>測定表!BL14</f>
        <v>就業誘発者数（人）</v>
      </c>
      <c r="Q3" s="672"/>
      <c r="R3" s="673"/>
      <c r="S3" s="60"/>
      <c r="T3" s="671" t="str">
        <f>測定表!BP14</f>
        <v>雇用誘発者数（人）</v>
      </c>
      <c r="U3" s="672"/>
      <c r="V3" s="673"/>
    </row>
    <row r="4" spans="1:22" s="17" customFormat="1" ht="13.95" customHeight="1">
      <c r="A4" s="613"/>
      <c r="B4" s="668"/>
      <c r="C4" s="670"/>
      <c r="D4" s="670"/>
      <c r="E4" s="675"/>
      <c r="F4" s="675"/>
      <c r="G4" s="60"/>
      <c r="H4" s="61" t="s">
        <v>50</v>
      </c>
      <c r="I4" s="61" t="s">
        <v>51</v>
      </c>
      <c r="J4" s="61" t="s">
        <v>52</v>
      </c>
      <c r="K4" s="60"/>
      <c r="L4" s="62" t="s">
        <v>50</v>
      </c>
      <c r="M4" s="62" t="s">
        <v>51</v>
      </c>
      <c r="N4" s="62" t="s">
        <v>52</v>
      </c>
      <c r="O4" s="60"/>
      <c r="P4" s="63" t="s">
        <v>50</v>
      </c>
      <c r="Q4" s="63" t="s">
        <v>51</v>
      </c>
      <c r="R4" s="63" t="s">
        <v>52</v>
      </c>
      <c r="S4" s="60"/>
      <c r="T4" s="63" t="s">
        <v>50</v>
      </c>
      <c r="U4" s="63" t="s">
        <v>51</v>
      </c>
      <c r="V4" s="63" t="s">
        <v>52</v>
      </c>
    </row>
    <row r="5" spans="1:22" s="5" customFormat="1" ht="12.45" customHeight="1">
      <c r="A5" s="298" t="s">
        <v>1084</v>
      </c>
      <c r="B5" s="117" t="s">
        <v>928</v>
      </c>
      <c r="C5" s="121">
        <f>測定表!AB16</f>
        <v>0</v>
      </c>
      <c r="D5" s="121">
        <f>測定表!AH16</f>
        <v>0</v>
      </c>
      <c r="E5" s="121">
        <f>測定表!AZ16</f>
        <v>0</v>
      </c>
      <c r="F5" s="121">
        <f>測定表!BB16</f>
        <v>0</v>
      </c>
      <c r="G5" s="123"/>
      <c r="H5" s="110">
        <f>測定表!BD16</f>
        <v>0</v>
      </c>
      <c r="I5" s="110">
        <f>測定表!BE16</f>
        <v>0</v>
      </c>
      <c r="J5" s="110">
        <f>測定表!BF16</f>
        <v>0</v>
      </c>
      <c r="K5" s="123"/>
      <c r="L5" s="112">
        <f>測定表!BH16</f>
        <v>0</v>
      </c>
      <c r="M5" s="112">
        <f>測定表!BI16</f>
        <v>0</v>
      </c>
      <c r="N5" s="112">
        <f>測定表!BJ16</f>
        <v>0</v>
      </c>
      <c r="O5" s="123"/>
      <c r="P5" s="114">
        <f>測定表!BL16</f>
        <v>0</v>
      </c>
      <c r="Q5" s="114">
        <f>測定表!BM16</f>
        <v>0</v>
      </c>
      <c r="R5" s="114">
        <f>測定表!BN16</f>
        <v>0</v>
      </c>
      <c r="S5" s="123"/>
      <c r="T5" s="114">
        <f>測定表!BP16</f>
        <v>0</v>
      </c>
      <c r="U5" s="114">
        <f>測定表!BQ16</f>
        <v>0</v>
      </c>
      <c r="V5" s="114">
        <f>測定表!BR16</f>
        <v>0</v>
      </c>
    </row>
    <row r="6" spans="1:22" s="5" customFormat="1" ht="12.45" customHeight="1">
      <c r="A6" s="299" t="s">
        <v>1085</v>
      </c>
      <c r="B6" s="118" t="s">
        <v>929</v>
      </c>
      <c r="C6" s="122">
        <f>測定表!AB17</f>
        <v>0</v>
      </c>
      <c r="D6" s="122">
        <f>測定表!AH17</f>
        <v>0</v>
      </c>
      <c r="E6" s="122">
        <f>測定表!AZ17</f>
        <v>0</v>
      </c>
      <c r="F6" s="122">
        <f>測定表!BB17</f>
        <v>0</v>
      </c>
      <c r="G6" s="123"/>
      <c r="H6" s="111">
        <f>測定表!BD17</f>
        <v>0</v>
      </c>
      <c r="I6" s="111">
        <f>測定表!BE17</f>
        <v>0</v>
      </c>
      <c r="J6" s="111">
        <f>測定表!BF17</f>
        <v>0</v>
      </c>
      <c r="K6" s="123"/>
      <c r="L6" s="113">
        <f>測定表!BH17</f>
        <v>0</v>
      </c>
      <c r="M6" s="113">
        <f>測定表!BI17</f>
        <v>0</v>
      </c>
      <c r="N6" s="113">
        <f>測定表!BJ17</f>
        <v>0</v>
      </c>
      <c r="O6" s="123"/>
      <c r="P6" s="115">
        <f>測定表!BL17</f>
        <v>0</v>
      </c>
      <c r="Q6" s="115">
        <f>測定表!BM17</f>
        <v>0</v>
      </c>
      <c r="R6" s="115">
        <f>測定表!BN17</f>
        <v>0</v>
      </c>
      <c r="S6" s="123"/>
      <c r="T6" s="115">
        <f>測定表!BP17</f>
        <v>0</v>
      </c>
      <c r="U6" s="115">
        <f>測定表!BQ17</f>
        <v>0</v>
      </c>
      <c r="V6" s="115">
        <f>測定表!BR17</f>
        <v>0</v>
      </c>
    </row>
    <row r="7" spans="1:22" s="5" customFormat="1" ht="12.45" customHeight="1">
      <c r="A7" s="299" t="s">
        <v>1086</v>
      </c>
      <c r="B7" s="118" t="s">
        <v>930</v>
      </c>
      <c r="C7" s="122">
        <f>測定表!AB18</f>
        <v>0</v>
      </c>
      <c r="D7" s="122">
        <f>測定表!AH18</f>
        <v>0</v>
      </c>
      <c r="E7" s="122">
        <f>測定表!AZ18</f>
        <v>0</v>
      </c>
      <c r="F7" s="122">
        <f>測定表!BB18</f>
        <v>0</v>
      </c>
      <c r="G7" s="123"/>
      <c r="H7" s="111">
        <f>測定表!BD18</f>
        <v>0</v>
      </c>
      <c r="I7" s="111">
        <f>測定表!BE18</f>
        <v>0</v>
      </c>
      <c r="J7" s="111">
        <f>測定表!BF18</f>
        <v>0</v>
      </c>
      <c r="K7" s="123"/>
      <c r="L7" s="113">
        <f>測定表!BH18</f>
        <v>0</v>
      </c>
      <c r="M7" s="113">
        <f>測定表!BI18</f>
        <v>0</v>
      </c>
      <c r="N7" s="113">
        <f>測定表!BJ18</f>
        <v>0</v>
      </c>
      <c r="O7" s="123"/>
      <c r="P7" s="115">
        <f>測定表!BL18</f>
        <v>0</v>
      </c>
      <c r="Q7" s="115">
        <f>測定表!BM18</f>
        <v>0</v>
      </c>
      <c r="R7" s="115">
        <f>測定表!BN18</f>
        <v>0</v>
      </c>
      <c r="S7" s="123"/>
      <c r="T7" s="115">
        <f>測定表!BP18</f>
        <v>0</v>
      </c>
      <c r="U7" s="115">
        <f>測定表!BQ18</f>
        <v>0</v>
      </c>
      <c r="V7" s="115">
        <f>測定表!BR18</f>
        <v>0</v>
      </c>
    </row>
    <row r="8" spans="1:22" s="5" customFormat="1" ht="12.45" customHeight="1">
      <c r="A8" s="299" t="s">
        <v>1087</v>
      </c>
      <c r="B8" s="118" t="s">
        <v>931</v>
      </c>
      <c r="C8" s="122">
        <f>測定表!AB19</f>
        <v>0</v>
      </c>
      <c r="D8" s="122">
        <f>測定表!AH19</f>
        <v>0</v>
      </c>
      <c r="E8" s="122">
        <f>測定表!AZ19</f>
        <v>0</v>
      </c>
      <c r="F8" s="122">
        <f>測定表!BB19</f>
        <v>0</v>
      </c>
      <c r="G8" s="123"/>
      <c r="H8" s="111">
        <f>測定表!BD19</f>
        <v>0</v>
      </c>
      <c r="I8" s="111">
        <f>測定表!BE19</f>
        <v>0</v>
      </c>
      <c r="J8" s="111">
        <f>測定表!BF19</f>
        <v>0</v>
      </c>
      <c r="K8" s="123"/>
      <c r="L8" s="113">
        <f>測定表!BH19</f>
        <v>0</v>
      </c>
      <c r="M8" s="113">
        <f>測定表!BI19</f>
        <v>0</v>
      </c>
      <c r="N8" s="113">
        <f>測定表!BJ19</f>
        <v>0</v>
      </c>
      <c r="O8" s="123"/>
      <c r="P8" s="115">
        <f>測定表!BL19</f>
        <v>0</v>
      </c>
      <c r="Q8" s="115">
        <f>測定表!BM19</f>
        <v>0</v>
      </c>
      <c r="R8" s="115">
        <f>測定表!BN19</f>
        <v>0</v>
      </c>
      <c r="S8" s="123"/>
      <c r="T8" s="115">
        <f>測定表!BP19</f>
        <v>0</v>
      </c>
      <c r="U8" s="115">
        <f>測定表!BQ19</f>
        <v>0</v>
      </c>
      <c r="V8" s="115">
        <f>測定表!BR19</f>
        <v>0</v>
      </c>
    </row>
    <row r="9" spans="1:22" s="5" customFormat="1" ht="12.45" customHeight="1">
      <c r="A9" s="299" t="s">
        <v>1088</v>
      </c>
      <c r="B9" s="118" t="s">
        <v>932</v>
      </c>
      <c r="C9" s="122">
        <f>測定表!AB20</f>
        <v>0</v>
      </c>
      <c r="D9" s="122">
        <f>測定表!AH20</f>
        <v>0</v>
      </c>
      <c r="E9" s="122">
        <f>測定表!AZ20</f>
        <v>0</v>
      </c>
      <c r="F9" s="122">
        <f>測定表!BB20</f>
        <v>0</v>
      </c>
      <c r="G9" s="123"/>
      <c r="H9" s="111">
        <f>測定表!BD20</f>
        <v>0</v>
      </c>
      <c r="I9" s="111">
        <f>測定表!BE20</f>
        <v>0</v>
      </c>
      <c r="J9" s="111">
        <f>測定表!BF20</f>
        <v>0</v>
      </c>
      <c r="K9" s="123"/>
      <c r="L9" s="113">
        <f>測定表!BH20</f>
        <v>0</v>
      </c>
      <c r="M9" s="113">
        <f>測定表!BI20</f>
        <v>0</v>
      </c>
      <c r="N9" s="113">
        <f>測定表!BJ20</f>
        <v>0</v>
      </c>
      <c r="O9" s="123"/>
      <c r="P9" s="115">
        <f>測定表!BL20</f>
        <v>0</v>
      </c>
      <c r="Q9" s="115">
        <f>測定表!BM20</f>
        <v>0</v>
      </c>
      <c r="R9" s="115">
        <f>測定表!BN20</f>
        <v>0</v>
      </c>
      <c r="S9" s="123"/>
      <c r="T9" s="115">
        <f>測定表!BP20</f>
        <v>0</v>
      </c>
      <c r="U9" s="115">
        <f>測定表!BQ20</f>
        <v>0</v>
      </c>
      <c r="V9" s="115">
        <f>測定表!BR20</f>
        <v>0</v>
      </c>
    </row>
    <row r="10" spans="1:22" s="5" customFormat="1" ht="12.45" customHeight="1">
      <c r="A10" s="299" t="s">
        <v>1089</v>
      </c>
      <c r="B10" s="118" t="s">
        <v>933</v>
      </c>
      <c r="C10" s="122">
        <f>測定表!AB21</f>
        <v>0</v>
      </c>
      <c r="D10" s="122">
        <f>測定表!AH21</f>
        <v>0</v>
      </c>
      <c r="E10" s="122">
        <f>測定表!AZ21</f>
        <v>0</v>
      </c>
      <c r="F10" s="122">
        <f>測定表!BB21</f>
        <v>0</v>
      </c>
      <c r="G10" s="123"/>
      <c r="H10" s="111">
        <f>測定表!BD21</f>
        <v>0</v>
      </c>
      <c r="I10" s="111">
        <f>測定表!BE21</f>
        <v>0</v>
      </c>
      <c r="J10" s="111">
        <f>測定表!BF21</f>
        <v>0</v>
      </c>
      <c r="K10" s="123"/>
      <c r="L10" s="113">
        <f>測定表!BH21</f>
        <v>0</v>
      </c>
      <c r="M10" s="113">
        <f>測定表!BI21</f>
        <v>0</v>
      </c>
      <c r="N10" s="113">
        <f>測定表!BJ21</f>
        <v>0</v>
      </c>
      <c r="O10" s="123"/>
      <c r="P10" s="115">
        <f>測定表!BL21</f>
        <v>0</v>
      </c>
      <c r="Q10" s="115">
        <f>測定表!BM21</f>
        <v>0</v>
      </c>
      <c r="R10" s="115">
        <f>測定表!BN21</f>
        <v>0</v>
      </c>
      <c r="S10" s="123"/>
      <c r="T10" s="115">
        <f>測定表!BP21</f>
        <v>0</v>
      </c>
      <c r="U10" s="115">
        <f>測定表!BQ21</f>
        <v>0</v>
      </c>
      <c r="V10" s="115">
        <f>測定表!BR21</f>
        <v>0</v>
      </c>
    </row>
    <row r="11" spans="1:22" s="5" customFormat="1" ht="12.45" customHeight="1">
      <c r="A11" s="299" t="s">
        <v>1090</v>
      </c>
      <c r="B11" s="118" t="s">
        <v>934</v>
      </c>
      <c r="C11" s="122">
        <f>測定表!AB22</f>
        <v>0</v>
      </c>
      <c r="D11" s="122">
        <f>測定表!AH22</f>
        <v>0</v>
      </c>
      <c r="E11" s="122">
        <f>測定表!AZ22</f>
        <v>0</v>
      </c>
      <c r="F11" s="122">
        <f>測定表!BB22</f>
        <v>0</v>
      </c>
      <c r="G11" s="123"/>
      <c r="H11" s="111">
        <f>測定表!BD22</f>
        <v>0</v>
      </c>
      <c r="I11" s="111">
        <f>測定表!BE22</f>
        <v>0</v>
      </c>
      <c r="J11" s="111">
        <f>測定表!BF22</f>
        <v>0</v>
      </c>
      <c r="K11" s="123"/>
      <c r="L11" s="113">
        <f>測定表!BH22</f>
        <v>0</v>
      </c>
      <c r="M11" s="113">
        <f>測定表!BI22</f>
        <v>0</v>
      </c>
      <c r="N11" s="113">
        <f>測定表!BJ22</f>
        <v>0</v>
      </c>
      <c r="O11" s="123"/>
      <c r="P11" s="115">
        <f>測定表!BL22</f>
        <v>0</v>
      </c>
      <c r="Q11" s="115">
        <f>測定表!BM22</f>
        <v>0</v>
      </c>
      <c r="R11" s="115">
        <f>測定表!BN22</f>
        <v>0</v>
      </c>
      <c r="S11" s="123"/>
      <c r="T11" s="115">
        <f>測定表!BP22</f>
        <v>0</v>
      </c>
      <c r="U11" s="115">
        <f>測定表!BQ22</f>
        <v>0</v>
      </c>
      <c r="V11" s="115">
        <f>測定表!BR22</f>
        <v>0</v>
      </c>
    </row>
    <row r="12" spans="1:22" s="5" customFormat="1" ht="12.45" customHeight="1">
      <c r="A12" s="299" t="s">
        <v>1091</v>
      </c>
      <c r="B12" s="118" t="s">
        <v>935</v>
      </c>
      <c r="C12" s="122">
        <f>測定表!AB23</f>
        <v>0</v>
      </c>
      <c r="D12" s="122">
        <f>測定表!AH23</f>
        <v>0</v>
      </c>
      <c r="E12" s="122">
        <f>測定表!AZ23</f>
        <v>0</v>
      </c>
      <c r="F12" s="122">
        <f>測定表!BB23</f>
        <v>0</v>
      </c>
      <c r="G12" s="123"/>
      <c r="H12" s="111">
        <f>測定表!BD23</f>
        <v>0</v>
      </c>
      <c r="I12" s="111">
        <f>測定表!BE23</f>
        <v>0</v>
      </c>
      <c r="J12" s="111">
        <f>測定表!BF23</f>
        <v>0</v>
      </c>
      <c r="K12" s="123"/>
      <c r="L12" s="113">
        <f>測定表!BH23</f>
        <v>0</v>
      </c>
      <c r="M12" s="113">
        <f>測定表!BI23</f>
        <v>0</v>
      </c>
      <c r="N12" s="113">
        <f>測定表!BJ23</f>
        <v>0</v>
      </c>
      <c r="O12" s="123"/>
      <c r="P12" s="115">
        <f>測定表!BL23</f>
        <v>0</v>
      </c>
      <c r="Q12" s="115">
        <f>測定表!BM23</f>
        <v>0</v>
      </c>
      <c r="R12" s="115">
        <f>測定表!BN23</f>
        <v>0</v>
      </c>
      <c r="S12" s="123"/>
      <c r="T12" s="115">
        <f>測定表!BP23</f>
        <v>0</v>
      </c>
      <c r="U12" s="115">
        <f>測定表!BQ23</f>
        <v>0</v>
      </c>
      <c r="V12" s="115">
        <f>測定表!BR23</f>
        <v>0</v>
      </c>
    </row>
    <row r="13" spans="1:22" s="5" customFormat="1" ht="12.45" customHeight="1">
      <c r="A13" s="299" t="s">
        <v>1092</v>
      </c>
      <c r="B13" s="118" t="s">
        <v>196</v>
      </c>
      <c r="C13" s="122">
        <f>測定表!AB24</f>
        <v>0</v>
      </c>
      <c r="D13" s="122">
        <f>測定表!AH24</f>
        <v>0</v>
      </c>
      <c r="E13" s="122">
        <f>測定表!AZ24</f>
        <v>0</v>
      </c>
      <c r="F13" s="122">
        <f>測定表!BB24</f>
        <v>0</v>
      </c>
      <c r="G13" s="123"/>
      <c r="H13" s="111">
        <f>測定表!BD24</f>
        <v>0</v>
      </c>
      <c r="I13" s="111">
        <f>測定表!BE24</f>
        <v>0</v>
      </c>
      <c r="J13" s="111">
        <f>測定表!BF24</f>
        <v>0</v>
      </c>
      <c r="K13" s="123"/>
      <c r="L13" s="113">
        <f>測定表!BH24</f>
        <v>0</v>
      </c>
      <c r="M13" s="113">
        <f>測定表!BI24</f>
        <v>0</v>
      </c>
      <c r="N13" s="113">
        <f>測定表!BJ24</f>
        <v>0</v>
      </c>
      <c r="O13" s="123"/>
      <c r="P13" s="115">
        <f>測定表!BL24</f>
        <v>0</v>
      </c>
      <c r="Q13" s="115">
        <f>測定表!BM24</f>
        <v>0</v>
      </c>
      <c r="R13" s="115">
        <f>測定表!BN24</f>
        <v>0</v>
      </c>
      <c r="S13" s="123"/>
      <c r="T13" s="115">
        <f>測定表!BP24</f>
        <v>0</v>
      </c>
      <c r="U13" s="115">
        <f>測定表!BQ24</f>
        <v>0</v>
      </c>
      <c r="V13" s="115">
        <f>測定表!BR24</f>
        <v>0</v>
      </c>
    </row>
    <row r="14" spans="1:22" s="5" customFormat="1" ht="12.45" customHeight="1">
      <c r="A14" s="299" t="s">
        <v>1093</v>
      </c>
      <c r="B14" s="118" t="s">
        <v>1032</v>
      </c>
      <c r="C14" s="122">
        <f>測定表!AB25</f>
        <v>0</v>
      </c>
      <c r="D14" s="122">
        <f>測定表!AH25</f>
        <v>0</v>
      </c>
      <c r="E14" s="122">
        <f>測定表!AZ25</f>
        <v>0</v>
      </c>
      <c r="F14" s="122">
        <f>測定表!BB25</f>
        <v>0</v>
      </c>
      <c r="G14" s="123"/>
      <c r="H14" s="111">
        <f>測定表!BD25</f>
        <v>0</v>
      </c>
      <c r="I14" s="111">
        <f>測定表!BE25</f>
        <v>0</v>
      </c>
      <c r="J14" s="111">
        <f>測定表!BF25</f>
        <v>0</v>
      </c>
      <c r="K14" s="123"/>
      <c r="L14" s="113">
        <f>測定表!BH25</f>
        <v>0</v>
      </c>
      <c r="M14" s="113">
        <f>測定表!BI25</f>
        <v>0</v>
      </c>
      <c r="N14" s="113">
        <f>測定表!BJ25</f>
        <v>0</v>
      </c>
      <c r="O14" s="123"/>
      <c r="P14" s="115">
        <f>測定表!BL25</f>
        <v>0</v>
      </c>
      <c r="Q14" s="115">
        <f>測定表!BM25</f>
        <v>0</v>
      </c>
      <c r="R14" s="115">
        <f>測定表!BN25</f>
        <v>0</v>
      </c>
      <c r="S14" s="123"/>
      <c r="T14" s="115">
        <f>測定表!BP25</f>
        <v>0</v>
      </c>
      <c r="U14" s="115">
        <f>測定表!BQ25</f>
        <v>0</v>
      </c>
      <c r="V14" s="115">
        <f>測定表!BR25</f>
        <v>0</v>
      </c>
    </row>
    <row r="15" spans="1:22" s="5" customFormat="1" ht="12.45" customHeight="1">
      <c r="A15" s="299" t="s">
        <v>1094</v>
      </c>
      <c r="B15" s="118" t="s">
        <v>72</v>
      </c>
      <c r="C15" s="122">
        <f>測定表!AB26</f>
        <v>0</v>
      </c>
      <c r="D15" s="122">
        <f>測定表!AH26</f>
        <v>0</v>
      </c>
      <c r="E15" s="122">
        <f>測定表!AZ26</f>
        <v>0</v>
      </c>
      <c r="F15" s="122">
        <f>測定表!BB26</f>
        <v>0</v>
      </c>
      <c r="G15" s="123"/>
      <c r="H15" s="111">
        <f>測定表!BD26</f>
        <v>0</v>
      </c>
      <c r="I15" s="111">
        <f>測定表!BE26</f>
        <v>0</v>
      </c>
      <c r="J15" s="111">
        <f>測定表!BF26</f>
        <v>0</v>
      </c>
      <c r="K15" s="123"/>
      <c r="L15" s="113">
        <f>測定表!BH26</f>
        <v>0</v>
      </c>
      <c r="M15" s="113">
        <f>測定表!BI26</f>
        <v>0</v>
      </c>
      <c r="N15" s="113">
        <f>測定表!BJ26</f>
        <v>0</v>
      </c>
      <c r="O15" s="123"/>
      <c r="P15" s="115">
        <f>測定表!BL26</f>
        <v>0</v>
      </c>
      <c r="Q15" s="115">
        <f>測定表!BM26</f>
        <v>0</v>
      </c>
      <c r="R15" s="115">
        <f>測定表!BN26</f>
        <v>0</v>
      </c>
      <c r="S15" s="123"/>
      <c r="T15" s="115">
        <f>測定表!BP26</f>
        <v>0</v>
      </c>
      <c r="U15" s="115">
        <f>測定表!BQ26</f>
        <v>0</v>
      </c>
      <c r="V15" s="115">
        <f>測定表!BR26</f>
        <v>0</v>
      </c>
    </row>
    <row r="16" spans="1:22" s="5" customFormat="1" ht="12.45" customHeight="1">
      <c r="A16" s="299" t="s">
        <v>1095</v>
      </c>
      <c r="B16" s="118" t="s">
        <v>937</v>
      </c>
      <c r="C16" s="122">
        <f>測定表!AB27</f>
        <v>0</v>
      </c>
      <c r="D16" s="122">
        <f>測定表!AH27</f>
        <v>0</v>
      </c>
      <c r="E16" s="122">
        <f>測定表!AZ27</f>
        <v>0</v>
      </c>
      <c r="F16" s="122">
        <f>測定表!BB27</f>
        <v>0</v>
      </c>
      <c r="G16" s="123"/>
      <c r="H16" s="111">
        <f>測定表!BD27</f>
        <v>0</v>
      </c>
      <c r="I16" s="111">
        <f>測定表!BE27</f>
        <v>0</v>
      </c>
      <c r="J16" s="111">
        <f>測定表!BF27</f>
        <v>0</v>
      </c>
      <c r="K16" s="123"/>
      <c r="L16" s="113">
        <f>測定表!BH27</f>
        <v>0</v>
      </c>
      <c r="M16" s="113">
        <f>測定表!BI27</f>
        <v>0</v>
      </c>
      <c r="N16" s="113">
        <f>測定表!BJ27</f>
        <v>0</v>
      </c>
      <c r="O16" s="123"/>
      <c r="P16" s="115">
        <f>測定表!BL27</f>
        <v>0</v>
      </c>
      <c r="Q16" s="115">
        <f>測定表!BM27</f>
        <v>0</v>
      </c>
      <c r="R16" s="115">
        <f>測定表!BN27</f>
        <v>0</v>
      </c>
      <c r="S16" s="123"/>
      <c r="T16" s="115">
        <f>測定表!BP27</f>
        <v>0</v>
      </c>
      <c r="U16" s="115">
        <f>測定表!BQ27</f>
        <v>0</v>
      </c>
      <c r="V16" s="115">
        <f>測定表!BR27</f>
        <v>0</v>
      </c>
    </row>
    <row r="17" spans="1:22" s="5" customFormat="1" ht="12.45" customHeight="1">
      <c r="A17" s="299" t="s">
        <v>1096</v>
      </c>
      <c r="B17" s="118" t="s">
        <v>1033</v>
      </c>
      <c r="C17" s="122">
        <f>測定表!AB28</f>
        <v>0</v>
      </c>
      <c r="D17" s="122">
        <f>測定表!AH28</f>
        <v>0</v>
      </c>
      <c r="E17" s="122">
        <f>測定表!AZ28</f>
        <v>0</v>
      </c>
      <c r="F17" s="122">
        <f>測定表!BB28</f>
        <v>0</v>
      </c>
      <c r="G17" s="123"/>
      <c r="H17" s="111">
        <f>測定表!BD28</f>
        <v>0</v>
      </c>
      <c r="I17" s="111">
        <f>測定表!BE28</f>
        <v>0</v>
      </c>
      <c r="J17" s="111">
        <f>測定表!BF28</f>
        <v>0</v>
      </c>
      <c r="K17" s="123"/>
      <c r="L17" s="113">
        <f>測定表!BH28</f>
        <v>0</v>
      </c>
      <c r="M17" s="113">
        <f>測定表!BI28</f>
        <v>0</v>
      </c>
      <c r="N17" s="113">
        <f>測定表!BJ28</f>
        <v>0</v>
      </c>
      <c r="O17" s="123"/>
      <c r="P17" s="115">
        <f>測定表!BL28</f>
        <v>0</v>
      </c>
      <c r="Q17" s="115">
        <f>測定表!BM28</f>
        <v>0</v>
      </c>
      <c r="R17" s="115">
        <f>測定表!BN28</f>
        <v>0</v>
      </c>
      <c r="S17" s="123"/>
      <c r="T17" s="115">
        <f>測定表!BP28</f>
        <v>0</v>
      </c>
      <c r="U17" s="115">
        <f>測定表!BQ28</f>
        <v>0</v>
      </c>
      <c r="V17" s="115">
        <f>測定表!BR28</f>
        <v>0</v>
      </c>
    </row>
    <row r="18" spans="1:22" s="5" customFormat="1" ht="12.45" customHeight="1">
      <c r="A18" s="299" t="s">
        <v>1097</v>
      </c>
      <c r="B18" s="118" t="s">
        <v>939</v>
      </c>
      <c r="C18" s="122">
        <f>測定表!AB29</f>
        <v>0</v>
      </c>
      <c r="D18" s="122">
        <f>測定表!AH29</f>
        <v>0</v>
      </c>
      <c r="E18" s="122">
        <f>測定表!AZ29</f>
        <v>0</v>
      </c>
      <c r="F18" s="122">
        <f>測定表!BB29</f>
        <v>0</v>
      </c>
      <c r="G18" s="123"/>
      <c r="H18" s="111">
        <f>測定表!BD29</f>
        <v>0</v>
      </c>
      <c r="I18" s="111">
        <f>測定表!BE29</f>
        <v>0</v>
      </c>
      <c r="J18" s="111">
        <f>測定表!BF29</f>
        <v>0</v>
      </c>
      <c r="K18" s="123"/>
      <c r="L18" s="113">
        <f>測定表!BH29</f>
        <v>0</v>
      </c>
      <c r="M18" s="113">
        <f>測定表!BI29</f>
        <v>0</v>
      </c>
      <c r="N18" s="113">
        <f>測定表!BJ29</f>
        <v>0</v>
      </c>
      <c r="O18" s="123"/>
      <c r="P18" s="115">
        <f>測定表!BL29</f>
        <v>0</v>
      </c>
      <c r="Q18" s="115">
        <f>測定表!BM29</f>
        <v>0</v>
      </c>
      <c r="R18" s="115">
        <f>測定表!BN29</f>
        <v>0</v>
      </c>
      <c r="S18" s="123"/>
      <c r="T18" s="115">
        <f>測定表!BP29</f>
        <v>0</v>
      </c>
      <c r="U18" s="115">
        <f>測定表!BQ29</f>
        <v>0</v>
      </c>
      <c r="V18" s="115">
        <f>測定表!BR29</f>
        <v>0</v>
      </c>
    </row>
    <row r="19" spans="1:22" s="5" customFormat="1" ht="12.45" customHeight="1">
      <c r="A19" s="299" t="s">
        <v>1098</v>
      </c>
      <c r="B19" s="118" t="s">
        <v>940</v>
      </c>
      <c r="C19" s="122">
        <f>測定表!AB30</f>
        <v>0</v>
      </c>
      <c r="D19" s="122">
        <f>測定表!AH30</f>
        <v>0</v>
      </c>
      <c r="E19" s="122">
        <f>測定表!AZ30</f>
        <v>0</v>
      </c>
      <c r="F19" s="122">
        <f>測定表!BB30</f>
        <v>0</v>
      </c>
      <c r="G19" s="123"/>
      <c r="H19" s="111">
        <f>測定表!BD30</f>
        <v>0</v>
      </c>
      <c r="I19" s="111">
        <f>測定表!BE30</f>
        <v>0</v>
      </c>
      <c r="J19" s="111">
        <f>測定表!BF30</f>
        <v>0</v>
      </c>
      <c r="K19" s="123"/>
      <c r="L19" s="113">
        <f>測定表!BH30</f>
        <v>0</v>
      </c>
      <c r="M19" s="113">
        <f>測定表!BI30</f>
        <v>0</v>
      </c>
      <c r="N19" s="113">
        <f>測定表!BJ30</f>
        <v>0</v>
      </c>
      <c r="O19" s="123"/>
      <c r="P19" s="115">
        <f>測定表!BL30</f>
        <v>0</v>
      </c>
      <c r="Q19" s="115">
        <f>測定表!BM30</f>
        <v>0</v>
      </c>
      <c r="R19" s="115">
        <f>測定表!BN30</f>
        <v>0</v>
      </c>
      <c r="S19" s="123"/>
      <c r="T19" s="115">
        <f>測定表!BP30</f>
        <v>0</v>
      </c>
      <c r="U19" s="115">
        <f>測定表!BQ30</f>
        <v>0</v>
      </c>
      <c r="V19" s="115">
        <f>測定表!BR30</f>
        <v>0</v>
      </c>
    </row>
    <row r="20" spans="1:22" s="5" customFormat="1" ht="12.45" customHeight="1">
      <c r="A20" s="299" t="s">
        <v>1099</v>
      </c>
      <c r="B20" s="118" t="s">
        <v>1034</v>
      </c>
      <c r="C20" s="122">
        <f>測定表!AB31</f>
        <v>0</v>
      </c>
      <c r="D20" s="122">
        <f>測定表!AH31</f>
        <v>0</v>
      </c>
      <c r="E20" s="122">
        <f>測定表!AZ31</f>
        <v>0</v>
      </c>
      <c r="F20" s="122">
        <f>測定表!BB31</f>
        <v>0</v>
      </c>
      <c r="G20" s="123"/>
      <c r="H20" s="111">
        <f>測定表!BD31</f>
        <v>0</v>
      </c>
      <c r="I20" s="111">
        <f>測定表!BE31</f>
        <v>0</v>
      </c>
      <c r="J20" s="111">
        <f>測定表!BF31</f>
        <v>0</v>
      </c>
      <c r="K20" s="123"/>
      <c r="L20" s="113">
        <f>測定表!BH31</f>
        <v>0</v>
      </c>
      <c r="M20" s="113">
        <f>測定表!BI31</f>
        <v>0</v>
      </c>
      <c r="N20" s="113">
        <f>測定表!BJ31</f>
        <v>0</v>
      </c>
      <c r="O20" s="123"/>
      <c r="P20" s="115">
        <f>測定表!BL31</f>
        <v>0</v>
      </c>
      <c r="Q20" s="115">
        <f>測定表!BM31</f>
        <v>0</v>
      </c>
      <c r="R20" s="115">
        <f>測定表!BN31</f>
        <v>0</v>
      </c>
      <c r="S20" s="123"/>
      <c r="T20" s="115">
        <f>測定表!BP31</f>
        <v>0</v>
      </c>
      <c r="U20" s="115">
        <f>測定表!BQ31</f>
        <v>0</v>
      </c>
      <c r="V20" s="115">
        <f>測定表!BR31</f>
        <v>0</v>
      </c>
    </row>
    <row r="21" spans="1:22" s="5" customFormat="1" ht="12.45" customHeight="1">
      <c r="A21" s="299" t="s">
        <v>1100</v>
      </c>
      <c r="B21" s="118" t="s">
        <v>942</v>
      </c>
      <c r="C21" s="122">
        <f>測定表!AB32</f>
        <v>0</v>
      </c>
      <c r="D21" s="122">
        <f>測定表!AH32</f>
        <v>0</v>
      </c>
      <c r="E21" s="122">
        <f>測定表!AZ32</f>
        <v>0</v>
      </c>
      <c r="F21" s="122">
        <f>測定表!BB32</f>
        <v>0</v>
      </c>
      <c r="G21" s="123"/>
      <c r="H21" s="111">
        <f>測定表!BD32</f>
        <v>0</v>
      </c>
      <c r="I21" s="111">
        <f>測定表!BE32</f>
        <v>0</v>
      </c>
      <c r="J21" s="111">
        <f>測定表!BF32</f>
        <v>0</v>
      </c>
      <c r="K21" s="123"/>
      <c r="L21" s="113">
        <f>測定表!BH32</f>
        <v>0</v>
      </c>
      <c r="M21" s="113">
        <f>測定表!BI32</f>
        <v>0</v>
      </c>
      <c r="N21" s="113">
        <f>測定表!BJ32</f>
        <v>0</v>
      </c>
      <c r="O21" s="123"/>
      <c r="P21" s="115">
        <f>測定表!BL32</f>
        <v>0</v>
      </c>
      <c r="Q21" s="115">
        <f>測定表!BM32</f>
        <v>0</v>
      </c>
      <c r="R21" s="115">
        <f>測定表!BN32</f>
        <v>0</v>
      </c>
      <c r="S21" s="123"/>
      <c r="T21" s="115">
        <f>測定表!BP32</f>
        <v>0</v>
      </c>
      <c r="U21" s="115">
        <f>測定表!BQ32</f>
        <v>0</v>
      </c>
      <c r="V21" s="115">
        <f>測定表!BR32</f>
        <v>0</v>
      </c>
    </row>
    <row r="22" spans="1:22" s="5" customFormat="1" ht="12.45" customHeight="1">
      <c r="A22" s="299" t="s">
        <v>1101</v>
      </c>
      <c r="B22" s="118" t="s">
        <v>943</v>
      </c>
      <c r="C22" s="122">
        <f>測定表!AB33</f>
        <v>0</v>
      </c>
      <c r="D22" s="122">
        <f>測定表!AH33</f>
        <v>0</v>
      </c>
      <c r="E22" s="122">
        <f>測定表!AZ33</f>
        <v>0</v>
      </c>
      <c r="F22" s="122">
        <f>測定表!BB33</f>
        <v>0</v>
      </c>
      <c r="G22" s="123"/>
      <c r="H22" s="111">
        <f>測定表!BD33</f>
        <v>0</v>
      </c>
      <c r="I22" s="111">
        <f>測定表!BE33</f>
        <v>0</v>
      </c>
      <c r="J22" s="111">
        <f>測定表!BF33</f>
        <v>0</v>
      </c>
      <c r="K22" s="123"/>
      <c r="L22" s="113">
        <f>測定表!BH33</f>
        <v>0</v>
      </c>
      <c r="M22" s="113">
        <f>測定表!BI33</f>
        <v>0</v>
      </c>
      <c r="N22" s="113">
        <f>測定表!BJ33</f>
        <v>0</v>
      </c>
      <c r="O22" s="123"/>
      <c r="P22" s="115">
        <f>測定表!BL33</f>
        <v>0</v>
      </c>
      <c r="Q22" s="115">
        <f>測定表!BM33</f>
        <v>0</v>
      </c>
      <c r="R22" s="115">
        <f>測定表!BN33</f>
        <v>0</v>
      </c>
      <c r="S22" s="123"/>
      <c r="T22" s="115">
        <f>測定表!BP33</f>
        <v>0</v>
      </c>
      <c r="U22" s="115">
        <f>測定表!BQ33</f>
        <v>0</v>
      </c>
      <c r="V22" s="115">
        <f>測定表!BR33</f>
        <v>0</v>
      </c>
    </row>
    <row r="23" spans="1:22" s="5" customFormat="1" ht="12.45" customHeight="1">
      <c r="A23" s="299" t="s">
        <v>1102</v>
      </c>
      <c r="B23" s="119" t="s">
        <v>944</v>
      </c>
      <c r="C23" s="122">
        <f>測定表!AB34</f>
        <v>0</v>
      </c>
      <c r="D23" s="122">
        <f>測定表!AH34</f>
        <v>0</v>
      </c>
      <c r="E23" s="122">
        <f>測定表!AZ34</f>
        <v>0</v>
      </c>
      <c r="F23" s="122">
        <f>測定表!BB34</f>
        <v>0</v>
      </c>
      <c r="G23" s="123"/>
      <c r="H23" s="111">
        <f>測定表!BD34</f>
        <v>0</v>
      </c>
      <c r="I23" s="111">
        <f>測定表!BE34</f>
        <v>0</v>
      </c>
      <c r="J23" s="111">
        <f>測定表!BF34</f>
        <v>0</v>
      </c>
      <c r="K23" s="123"/>
      <c r="L23" s="113">
        <f>測定表!BH34</f>
        <v>0</v>
      </c>
      <c r="M23" s="113">
        <f>測定表!BI34</f>
        <v>0</v>
      </c>
      <c r="N23" s="113">
        <f>測定表!BJ34</f>
        <v>0</v>
      </c>
      <c r="O23" s="123"/>
      <c r="P23" s="115">
        <f>測定表!BL34</f>
        <v>0</v>
      </c>
      <c r="Q23" s="115">
        <f>測定表!BM34</f>
        <v>0</v>
      </c>
      <c r="R23" s="115">
        <f>測定表!BN34</f>
        <v>0</v>
      </c>
      <c r="S23" s="123"/>
      <c r="T23" s="115">
        <f>測定表!BP34</f>
        <v>0</v>
      </c>
      <c r="U23" s="115">
        <f>測定表!BQ34</f>
        <v>0</v>
      </c>
      <c r="V23" s="115">
        <f>測定表!BR34</f>
        <v>0</v>
      </c>
    </row>
    <row r="24" spans="1:22" s="5" customFormat="1" ht="12.45" customHeight="1">
      <c r="A24" s="299" t="s">
        <v>1103</v>
      </c>
      <c r="B24" s="118" t="s">
        <v>945</v>
      </c>
      <c r="C24" s="122">
        <f>測定表!AB35</f>
        <v>0</v>
      </c>
      <c r="D24" s="122">
        <f>測定表!AH35</f>
        <v>0</v>
      </c>
      <c r="E24" s="122">
        <f>測定表!AZ35</f>
        <v>0</v>
      </c>
      <c r="F24" s="122">
        <f>測定表!BB35</f>
        <v>0</v>
      </c>
      <c r="G24" s="123"/>
      <c r="H24" s="111">
        <f>測定表!BD35</f>
        <v>0</v>
      </c>
      <c r="I24" s="111">
        <f>測定表!BE35</f>
        <v>0</v>
      </c>
      <c r="J24" s="111">
        <f>測定表!BF35</f>
        <v>0</v>
      </c>
      <c r="K24" s="123"/>
      <c r="L24" s="113">
        <f>測定表!BH35</f>
        <v>0</v>
      </c>
      <c r="M24" s="113">
        <f>測定表!BI35</f>
        <v>0</v>
      </c>
      <c r="N24" s="113">
        <f>測定表!BJ35</f>
        <v>0</v>
      </c>
      <c r="O24" s="123"/>
      <c r="P24" s="115">
        <f>測定表!BL35</f>
        <v>0</v>
      </c>
      <c r="Q24" s="115">
        <f>測定表!BM35</f>
        <v>0</v>
      </c>
      <c r="R24" s="115">
        <f>測定表!BN35</f>
        <v>0</v>
      </c>
      <c r="S24" s="123"/>
      <c r="T24" s="115">
        <f>測定表!BP35</f>
        <v>0</v>
      </c>
      <c r="U24" s="115">
        <f>測定表!BQ35</f>
        <v>0</v>
      </c>
      <c r="V24" s="115">
        <f>測定表!BR35</f>
        <v>0</v>
      </c>
    </row>
    <row r="25" spans="1:22" s="5" customFormat="1" ht="12.45" customHeight="1">
      <c r="A25" s="299" t="s">
        <v>1104</v>
      </c>
      <c r="B25" s="118" t="s">
        <v>946</v>
      </c>
      <c r="C25" s="122">
        <f>測定表!AB36</f>
        <v>0</v>
      </c>
      <c r="D25" s="122">
        <f>測定表!AH36</f>
        <v>0</v>
      </c>
      <c r="E25" s="122">
        <f>測定表!AZ36</f>
        <v>0</v>
      </c>
      <c r="F25" s="122">
        <f>測定表!BB36</f>
        <v>0</v>
      </c>
      <c r="G25" s="123"/>
      <c r="H25" s="111">
        <f>測定表!BD36</f>
        <v>0</v>
      </c>
      <c r="I25" s="111">
        <f>測定表!BE36</f>
        <v>0</v>
      </c>
      <c r="J25" s="111">
        <f>測定表!BF36</f>
        <v>0</v>
      </c>
      <c r="K25" s="123"/>
      <c r="L25" s="113">
        <f>測定表!BH36</f>
        <v>0</v>
      </c>
      <c r="M25" s="113">
        <f>測定表!BI36</f>
        <v>0</v>
      </c>
      <c r="N25" s="113">
        <f>測定表!BJ36</f>
        <v>0</v>
      </c>
      <c r="O25" s="123"/>
      <c r="P25" s="115">
        <f>測定表!BL36</f>
        <v>0</v>
      </c>
      <c r="Q25" s="115">
        <f>測定表!BM36</f>
        <v>0</v>
      </c>
      <c r="R25" s="115">
        <f>測定表!BN36</f>
        <v>0</v>
      </c>
      <c r="S25" s="123"/>
      <c r="T25" s="115">
        <f>測定表!BP36</f>
        <v>0</v>
      </c>
      <c r="U25" s="115">
        <f>測定表!BQ36</f>
        <v>0</v>
      </c>
      <c r="V25" s="115">
        <f>測定表!BR36</f>
        <v>0</v>
      </c>
    </row>
    <row r="26" spans="1:22" s="5" customFormat="1" ht="12.45" customHeight="1">
      <c r="A26" s="299" t="s">
        <v>1105</v>
      </c>
      <c r="B26" s="118" t="s">
        <v>1035</v>
      </c>
      <c r="C26" s="122">
        <f>測定表!AB37</f>
        <v>0</v>
      </c>
      <c r="D26" s="122">
        <f>測定表!AH37</f>
        <v>0</v>
      </c>
      <c r="E26" s="122">
        <f>測定表!AZ37</f>
        <v>0</v>
      </c>
      <c r="F26" s="122">
        <f>測定表!BB37</f>
        <v>0</v>
      </c>
      <c r="G26" s="123"/>
      <c r="H26" s="111">
        <f>測定表!BD37</f>
        <v>0</v>
      </c>
      <c r="I26" s="111">
        <f>測定表!BE37</f>
        <v>0</v>
      </c>
      <c r="J26" s="111">
        <f>測定表!BF37</f>
        <v>0</v>
      </c>
      <c r="K26" s="123"/>
      <c r="L26" s="113">
        <f>測定表!BH37</f>
        <v>0</v>
      </c>
      <c r="M26" s="113">
        <f>測定表!BI37</f>
        <v>0</v>
      </c>
      <c r="N26" s="113">
        <f>測定表!BJ37</f>
        <v>0</v>
      </c>
      <c r="O26" s="123"/>
      <c r="P26" s="115">
        <f>測定表!BL37</f>
        <v>0</v>
      </c>
      <c r="Q26" s="115">
        <f>測定表!BM37</f>
        <v>0</v>
      </c>
      <c r="R26" s="115">
        <f>測定表!BN37</f>
        <v>0</v>
      </c>
      <c r="S26" s="123"/>
      <c r="T26" s="115">
        <f>測定表!BP37</f>
        <v>0</v>
      </c>
      <c r="U26" s="115">
        <f>測定表!BQ37</f>
        <v>0</v>
      </c>
      <c r="V26" s="115">
        <f>測定表!BR37</f>
        <v>0</v>
      </c>
    </row>
    <row r="27" spans="1:22" s="5" customFormat="1" ht="12.45" customHeight="1">
      <c r="A27" s="299" t="s">
        <v>1106</v>
      </c>
      <c r="B27" s="118" t="s">
        <v>948</v>
      </c>
      <c r="C27" s="122">
        <f>測定表!AB38</f>
        <v>0</v>
      </c>
      <c r="D27" s="122">
        <f>測定表!AH38</f>
        <v>0</v>
      </c>
      <c r="E27" s="122">
        <f>測定表!AZ38</f>
        <v>0</v>
      </c>
      <c r="F27" s="122">
        <f>測定表!BB38</f>
        <v>0</v>
      </c>
      <c r="G27" s="123"/>
      <c r="H27" s="111">
        <f>測定表!BD38</f>
        <v>0</v>
      </c>
      <c r="I27" s="111">
        <f>測定表!BE38</f>
        <v>0</v>
      </c>
      <c r="J27" s="111">
        <f>測定表!BF38</f>
        <v>0</v>
      </c>
      <c r="K27" s="123"/>
      <c r="L27" s="113">
        <f>測定表!BH38</f>
        <v>0</v>
      </c>
      <c r="M27" s="113">
        <f>測定表!BI38</f>
        <v>0</v>
      </c>
      <c r="N27" s="113">
        <f>測定表!BJ38</f>
        <v>0</v>
      </c>
      <c r="O27" s="123"/>
      <c r="P27" s="115">
        <f>測定表!BL38</f>
        <v>0</v>
      </c>
      <c r="Q27" s="115">
        <f>測定表!BM38</f>
        <v>0</v>
      </c>
      <c r="R27" s="115">
        <f>測定表!BN38</f>
        <v>0</v>
      </c>
      <c r="S27" s="123"/>
      <c r="T27" s="115">
        <f>測定表!BP38</f>
        <v>0</v>
      </c>
      <c r="U27" s="115">
        <f>測定表!BQ38</f>
        <v>0</v>
      </c>
      <c r="V27" s="115">
        <f>測定表!BR38</f>
        <v>0</v>
      </c>
    </row>
    <row r="28" spans="1:22" s="5" customFormat="1" ht="12.45" customHeight="1">
      <c r="A28" s="299" t="s">
        <v>1107</v>
      </c>
      <c r="B28" s="118" t="s">
        <v>949</v>
      </c>
      <c r="C28" s="122">
        <f>測定表!AB39</f>
        <v>0</v>
      </c>
      <c r="D28" s="122">
        <f>測定表!AH39</f>
        <v>0</v>
      </c>
      <c r="E28" s="122">
        <f>測定表!AZ39</f>
        <v>0</v>
      </c>
      <c r="F28" s="122">
        <f>測定表!BB39</f>
        <v>0</v>
      </c>
      <c r="G28" s="123"/>
      <c r="H28" s="111">
        <f>測定表!BD39</f>
        <v>0</v>
      </c>
      <c r="I28" s="111">
        <f>測定表!BE39</f>
        <v>0</v>
      </c>
      <c r="J28" s="111">
        <f>測定表!BF39</f>
        <v>0</v>
      </c>
      <c r="K28" s="123"/>
      <c r="L28" s="113">
        <f>測定表!BH39</f>
        <v>0</v>
      </c>
      <c r="M28" s="113">
        <f>測定表!BI39</f>
        <v>0</v>
      </c>
      <c r="N28" s="113">
        <f>測定表!BJ39</f>
        <v>0</v>
      </c>
      <c r="O28" s="123"/>
      <c r="P28" s="115">
        <f>測定表!BL39</f>
        <v>0</v>
      </c>
      <c r="Q28" s="115">
        <f>測定表!BM39</f>
        <v>0</v>
      </c>
      <c r="R28" s="115">
        <f>測定表!BN39</f>
        <v>0</v>
      </c>
      <c r="S28" s="123"/>
      <c r="T28" s="115">
        <f>測定表!BP39</f>
        <v>0</v>
      </c>
      <c r="U28" s="115">
        <f>測定表!BQ39</f>
        <v>0</v>
      </c>
      <c r="V28" s="115">
        <f>測定表!BR39</f>
        <v>0</v>
      </c>
    </row>
    <row r="29" spans="1:22" s="5" customFormat="1" ht="12.45" customHeight="1">
      <c r="A29" s="299" t="s">
        <v>1108</v>
      </c>
      <c r="B29" s="118" t="s">
        <v>73</v>
      </c>
      <c r="C29" s="122">
        <f>測定表!AB40</f>
        <v>0</v>
      </c>
      <c r="D29" s="122">
        <f>測定表!AH40</f>
        <v>0</v>
      </c>
      <c r="E29" s="122">
        <f>測定表!AZ40</f>
        <v>0</v>
      </c>
      <c r="F29" s="122">
        <f>測定表!BB40</f>
        <v>0</v>
      </c>
      <c r="G29" s="123"/>
      <c r="H29" s="111">
        <f>測定表!BD40</f>
        <v>0</v>
      </c>
      <c r="I29" s="111">
        <f>測定表!BE40</f>
        <v>0</v>
      </c>
      <c r="J29" s="111">
        <f>測定表!BF40</f>
        <v>0</v>
      </c>
      <c r="K29" s="123"/>
      <c r="L29" s="113">
        <f>測定表!BH40</f>
        <v>0</v>
      </c>
      <c r="M29" s="113">
        <f>測定表!BI40</f>
        <v>0</v>
      </c>
      <c r="N29" s="113">
        <f>測定表!BJ40</f>
        <v>0</v>
      </c>
      <c r="O29" s="123"/>
      <c r="P29" s="115">
        <f>測定表!BL40</f>
        <v>0</v>
      </c>
      <c r="Q29" s="115">
        <f>測定表!BM40</f>
        <v>0</v>
      </c>
      <c r="R29" s="115">
        <f>測定表!BN40</f>
        <v>0</v>
      </c>
      <c r="S29" s="123"/>
      <c r="T29" s="115">
        <f>測定表!BP40</f>
        <v>0</v>
      </c>
      <c r="U29" s="115">
        <f>測定表!BQ40</f>
        <v>0</v>
      </c>
      <c r="V29" s="115">
        <f>測定表!BR40</f>
        <v>0</v>
      </c>
    </row>
    <row r="30" spans="1:22" s="5" customFormat="1" ht="12.45" customHeight="1">
      <c r="A30" s="299" t="s">
        <v>1109</v>
      </c>
      <c r="B30" s="118" t="s">
        <v>950</v>
      </c>
      <c r="C30" s="122">
        <f>測定表!AB41</f>
        <v>0</v>
      </c>
      <c r="D30" s="122">
        <f>測定表!AH41</f>
        <v>0</v>
      </c>
      <c r="E30" s="122">
        <f>測定表!AZ41</f>
        <v>0</v>
      </c>
      <c r="F30" s="122">
        <f>測定表!BB41</f>
        <v>0</v>
      </c>
      <c r="G30" s="123"/>
      <c r="H30" s="111">
        <f>測定表!BD41</f>
        <v>0</v>
      </c>
      <c r="I30" s="111">
        <f>測定表!BE41</f>
        <v>0</v>
      </c>
      <c r="J30" s="111">
        <f>測定表!BF41</f>
        <v>0</v>
      </c>
      <c r="K30" s="123"/>
      <c r="L30" s="113">
        <f>測定表!BH41</f>
        <v>0</v>
      </c>
      <c r="M30" s="113">
        <f>測定表!BI41</f>
        <v>0</v>
      </c>
      <c r="N30" s="113">
        <f>測定表!BJ41</f>
        <v>0</v>
      </c>
      <c r="O30" s="123"/>
      <c r="P30" s="115">
        <f>測定表!BL41</f>
        <v>0</v>
      </c>
      <c r="Q30" s="115">
        <f>測定表!BM41</f>
        <v>0</v>
      </c>
      <c r="R30" s="115">
        <f>測定表!BN41</f>
        <v>0</v>
      </c>
      <c r="S30" s="123"/>
      <c r="T30" s="115">
        <f>測定表!BP41</f>
        <v>0</v>
      </c>
      <c r="U30" s="115">
        <f>測定表!BQ41</f>
        <v>0</v>
      </c>
      <c r="V30" s="115">
        <f>測定表!BR41</f>
        <v>0</v>
      </c>
    </row>
    <row r="31" spans="1:22" s="5" customFormat="1" ht="12.45" customHeight="1">
      <c r="A31" s="299" t="s">
        <v>1110</v>
      </c>
      <c r="B31" s="118" t="s">
        <v>951</v>
      </c>
      <c r="C31" s="122">
        <f>測定表!AB42</f>
        <v>0</v>
      </c>
      <c r="D31" s="122">
        <f>測定表!AH42</f>
        <v>0</v>
      </c>
      <c r="E31" s="122">
        <f>測定表!AZ42</f>
        <v>0</v>
      </c>
      <c r="F31" s="122">
        <f>測定表!BB42</f>
        <v>0</v>
      </c>
      <c r="G31" s="123"/>
      <c r="H31" s="111">
        <f>測定表!BD42</f>
        <v>0</v>
      </c>
      <c r="I31" s="111">
        <f>測定表!BE42</f>
        <v>0</v>
      </c>
      <c r="J31" s="111">
        <f>測定表!BF42</f>
        <v>0</v>
      </c>
      <c r="K31" s="123"/>
      <c r="L31" s="113">
        <f>測定表!BH42</f>
        <v>0</v>
      </c>
      <c r="M31" s="113">
        <f>測定表!BI42</f>
        <v>0</v>
      </c>
      <c r="N31" s="113">
        <f>測定表!BJ42</f>
        <v>0</v>
      </c>
      <c r="O31" s="123"/>
      <c r="P31" s="115">
        <f>測定表!BL42</f>
        <v>0</v>
      </c>
      <c r="Q31" s="115">
        <f>測定表!BM42</f>
        <v>0</v>
      </c>
      <c r="R31" s="115">
        <f>測定表!BN42</f>
        <v>0</v>
      </c>
      <c r="S31" s="123"/>
      <c r="T31" s="115">
        <f>測定表!BP42</f>
        <v>0</v>
      </c>
      <c r="U31" s="115">
        <f>測定表!BQ42</f>
        <v>0</v>
      </c>
      <c r="V31" s="115">
        <f>測定表!BR42</f>
        <v>0</v>
      </c>
    </row>
    <row r="32" spans="1:22" s="5" customFormat="1" ht="12.45" customHeight="1">
      <c r="A32" s="299" t="s">
        <v>1111</v>
      </c>
      <c r="B32" s="118" t="s">
        <v>952</v>
      </c>
      <c r="C32" s="122">
        <f>測定表!AB43</f>
        <v>0</v>
      </c>
      <c r="D32" s="122">
        <f>測定表!AH43</f>
        <v>0</v>
      </c>
      <c r="E32" s="122">
        <f>測定表!AZ43</f>
        <v>0</v>
      </c>
      <c r="F32" s="122">
        <f>測定表!BB43</f>
        <v>0</v>
      </c>
      <c r="G32" s="123"/>
      <c r="H32" s="111">
        <f>測定表!BD43</f>
        <v>0</v>
      </c>
      <c r="I32" s="111">
        <f>測定表!BE43</f>
        <v>0</v>
      </c>
      <c r="J32" s="111">
        <f>測定表!BF43</f>
        <v>0</v>
      </c>
      <c r="K32" s="123"/>
      <c r="L32" s="113">
        <f>測定表!BH43</f>
        <v>0</v>
      </c>
      <c r="M32" s="113">
        <f>測定表!BI43</f>
        <v>0</v>
      </c>
      <c r="N32" s="113">
        <f>測定表!BJ43</f>
        <v>0</v>
      </c>
      <c r="O32" s="123"/>
      <c r="P32" s="115">
        <f>測定表!BL43</f>
        <v>0</v>
      </c>
      <c r="Q32" s="115">
        <f>測定表!BM43</f>
        <v>0</v>
      </c>
      <c r="R32" s="115">
        <f>測定表!BN43</f>
        <v>0</v>
      </c>
      <c r="S32" s="123"/>
      <c r="T32" s="115">
        <f>測定表!BP43</f>
        <v>0</v>
      </c>
      <c r="U32" s="115">
        <f>測定表!BQ43</f>
        <v>0</v>
      </c>
      <c r="V32" s="115">
        <f>測定表!BR43</f>
        <v>0</v>
      </c>
    </row>
    <row r="33" spans="1:22" s="5" customFormat="1" ht="12.45" customHeight="1">
      <c r="A33" s="299" t="s">
        <v>1112</v>
      </c>
      <c r="B33" s="118" t="s">
        <v>953</v>
      </c>
      <c r="C33" s="122">
        <f>測定表!AB44</f>
        <v>0</v>
      </c>
      <c r="D33" s="122">
        <f>測定表!AH44</f>
        <v>0</v>
      </c>
      <c r="E33" s="122">
        <f>測定表!AZ44</f>
        <v>0</v>
      </c>
      <c r="F33" s="122">
        <f>測定表!BB44</f>
        <v>0</v>
      </c>
      <c r="G33" s="123"/>
      <c r="H33" s="111">
        <f>測定表!BD44</f>
        <v>0</v>
      </c>
      <c r="I33" s="111">
        <f>測定表!BE44</f>
        <v>0</v>
      </c>
      <c r="J33" s="111">
        <f>測定表!BF44</f>
        <v>0</v>
      </c>
      <c r="K33" s="123"/>
      <c r="L33" s="113">
        <f>測定表!BH44</f>
        <v>0</v>
      </c>
      <c r="M33" s="113">
        <f>測定表!BI44</f>
        <v>0</v>
      </c>
      <c r="N33" s="113">
        <f>測定表!BJ44</f>
        <v>0</v>
      </c>
      <c r="O33" s="123"/>
      <c r="P33" s="115">
        <f>測定表!BL44</f>
        <v>0</v>
      </c>
      <c r="Q33" s="115">
        <f>測定表!BM44</f>
        <v>0</v>
      </c>
      <c r="R33" s="115">
        <f>測定表!BN44</f>
        <v>0</v>
      </c>
      <c r="S33" s="123"/>
      <c r="T33" s="115">
        <f>測定表!BP44</f>
        <v>0</v>
      </c>
      <c r="U33" s="115">
        <f>測定表!BQ44</f>
        <v>0</v>
      </c>
      <c r="V33" s="115">
        <f>測定表!BR44</f>
        <v>0</v>
      </c>
    </row>
    <row r="34" spans="1:22" s="5" customFormat="1" ht="12.45" customHeight="1">
      <c r="A34" s="299" t="s">
        <v>1113</v>
      </c>
      <c r="B34" s="118" t="s">
        <v>954</v>
      </c>
      <c r="C34" s="122">
        <f>測定表!AB45</f>
        <v>0</v>
      </c>
      <c r="D34" s="122">
        <f>測定表!AH45</f>
        <v>0</v>
      </c>
      <c r="E34" s="122">
        <f>測定表!AZ45</f>
        <v>0</v>
      </c>
      <c r="F34" s="122">
        <f>測定表!BB45</f>
        <v>0</v>
      </c>
      <c r="G34" s="123"/>
      <c r="H34" s="111">
        <f>測定表!BD45</f>
        <v>0</v>
      </c>
      <c r="I34" s="111">
        <f>測定表!BE45</f>
        <v>0</v>
      </c>
      <c r="J34" s="111">
        <f>測定表!BF45</f>
        <v>0</v>
      </c>
      <c r="K34" s="123"/>
      <c r="L34" s="113">
        <f>測定表!BH45</f>
        <v>0</v>
      </c>
      <c r="M34" s="113">
        <f>測定表!BI45</f>
        <v>0</v>
      </c>
      <c r="N34" s="113">
        <f>測定表!BJ45</f>
        <v>0</v>
      </c>
      <c r="O34" s="123"/>
      <c r="P34" s="115">
        <f>測定表!BL45</f>
        <v>0</v>
      </c>
      <c r="Q34" s="115">
        <f>測定表!BM45</f>
        <v>0</v>
      </c>
      <c r="R34" s="115">
        <f>測定表!BN45</f>
        <v>0</v>
      </c>
      <c r="S34" s="123"/>
      <c r="T34" s="115">
        <f>測定表!BP45</f>
        <v>0</v>
      </c>
      <c r="U34" s="115">
        <f>測定表!BQ45</f>
        <v>0</v>
      </c>
      <c r="V34" s="115">
        <f>測定表!BR45</f>
        <v>0</v>
      </c>
    </row>
    <row r="35" spans="1:22" s="5" customFormat="1" ht="12.45" customHeight="1">
      <c r="A35" s="299" t="s">
        <v>1114</v>
      </c>
      <c r="B35" s="118" t="s">
        <v>955</v>
      </c>
      <c r="C35" s="122">
        <f>測定表!AB46</f>
        <v>0</v>
      </c>
      <c r="D35" s="122">
        <f>測定表!AH46</f>
        <v>0</v>
      </c>
      <c r="E35" s="122">
        <f>測定表!AZ46</f>
        <v>0</v>
      </c>
      <c r="F35" s="122">
        <f>測定表!BB46</f>
        <v>0</v>
      </c>
      <c r="G35" s="123"/>
      <c r="H35" s="111">
        <f>測定表!BD46</f>
        <v>0</v>
      </c>
      <c r="I35" s="111">
        <f>測定表!BE46</f>
        <v>0</v>
      </c>
      <c r="J35" s="111">
        <f>測定表!BF46</f>
        <v>0</v>
      </c>
      <c r="K35" s="123"/>
      <c r="L35" s="113">
        <f>測定表!BH46</f>
        <v>0</v>
      </c>
      <c r="M35" s="113">
        <f>測定表!BI46</f>
        <v>0</v>
      </c>
      <c r="N35" s="113">
        <f>測定表!BJ46</f>
        <v>0</v>
      </c>
      <c r="O35" s="123"/>
      <c r="P35" s="115">
        <f>測定表!BL46</f>
        <v>0</v>
      </c>
      <c r="Q35" s="115">
        <f>測定表!BM46</f>
        <v>0</v>
      </c>
      <c r="R35" s="115">
        <f>測定表!BN46</f>
        <v>0</v>
      </c>
      <c r="S35" s="123"/>
      <c r="T35" s="115">
        <f>測定表!BP46</f>
        <v>0</v>
      </c>
      <c r="U35" s="115">
        <f>測定表!BQ46</f>
        <v>0</v>
      </c>
      <c r="V35" s="115">
        <f>測定表!BR46</f>
        <v>0</v>
      </c>
    </row>
    <row r="36" spans="1:22" s="5" customFormat="1" ht="12.45" customHeight="1">
      <c r="A36" s="299" t="s">
        <v>1115</v>
      </c>
      <c r="B36" s="118" t="s">
        <v>956</v>
      </c>
      <c r="C36" s="122">
        <f>測定表!AB47</f>
        <v>0</v>
      </c>
      <c r="D36" s="122">
        <f>測定表!AH47</f>
        <v>0</v>
      </c>
      <c r="E36" s="122">
        <f>測定表!AZ47</f>
        <v>0</v>
      </c>
      <c r="F36" s="122">
        <f>測定表!BB47</f>
        <v>0</v>
      </c>
      <c r="G36" s="123"/>
      <c r="H36" s="111">
        <f>測定表!BD47</f>
        <v>0</v>
      </c>
      <c r="I36" s="111">
        <f>測定表!BE47</f>
        <v>0</v>
      </c>
      <c r="J36" s="111">
        <f>測定表!BF47</f>
        <v>0</v>
      </c>
      <c r="K36" s="123"/>
      <c r="L36" s="113">
        <f>測定表!BH47</f>
        <v>0</v>
      </c>
      <c r="M36" s="113">
        <f>測定表!BI47</f>
        <v>0</v>
      </c>
      <c r="N36" s="113">
        <f>測定表!BJ47</f>
        <v>0</v>
      </c>
      <c r="O36" s="123"/>
      <c r="P36" s="115">
        <f>測定表!BL47</f>
        <v>0</v>
      </c>
      <c r="Q36" s="115">
        <f>測定表!BM47</f>
        <v>0</v>
      </c>
      <c r="R36" s="115">
        <f>測定表!BN47</f>
        <v>0</v>
      </c>
      <c r="S36" s="123"/>
      <c r="T36" s="115">
        <f>測定表!BP47</f>
        <v>0</v>
      </c>
      <c r="U36" s="115">
        <f>測定表!BQ47</f>
        <v>0</v>
      </c>
      <c r="V36" s="115">
        <f>測定表!BR47</f>
        <v>0</v>
      </c>
    </row>
    <row r="37" spans="1:22" s="5" customFormat="1" ht="12.45" customHeight="1">
      <c r="A37" s="299" t="s">
        <v>1116</v>
      </c>
      <c r="B37" s="120" t="s">
        <v>957</v>
      </c>
      <c r="C37" s="122">
        <f>測定表!AB48</f>
        <v>0</v>
      </c>
      <c r="D37" s="122">
        <f>測定表!AH48</f>
        <v>0</v>
      </c>
      <c r="E37" s="122">
        <f>測定表!AZ48</f>
        <v>0</v>
      </c>
      <c r="F37" s="122">
        <f>測定表!BB48</f>
        <v>0</v>
      </c>
      <c r="G37" s="123"/>
      <c r="H37" s="111">
        <f>測定表!BD48</f>
        <v>0</v>
      </c>
      <c r="I37" s="111">
        <f>測定表!BE48</f>
        <v>0</v>
      </c>
      <c r="J37" s="111">
        <f>測定表!BF48</f>
        <v>0</v>
      </c>
      <c r="K37" s="123"/>
      <c r="L37" s="113">
        <f>測定表!BH48</f>
        <v>0</v>
      </c>
      <c r="M37" s="113">
        <f>測定表!BI48</f>
        <v>0</v>
      </c>
      <c r="N37" s="113">
        <f>測定表!BJ48</f>
        <v>0</v>
      </c>
      <c r="O37" s="123"/>
      <c r="P37" s="115">
        <f>測定表!BL48</f>
        <v>0</v>
      </c>
      <c r="Q37" s="115">
        <f>測定表!BM48</f>
        <v>0</v>
      </c>
      <c r="R37" s="115">
        <f>測定表!BN48</f>
        <v>0</v>
      </c>
      <c r="S37" s="123"/>
      <c r="T37" s="115">
        <f>測定表!BP48</f>
        <v>0</v>
      </c>
      <c r="U37" s="115">
        <f>測定表!BQ48</f>
        <v>0</v>
      </c>
      <c r="V37" s="115">
        <f>測定表!BR48</f>
        <v>0</v>
      </c>
    </row>
    <row r="38" spans="1:22" s="5" customFormat="1" ht="12.45" customHeight="1">
      <c r="A38" s="299" t="s">
        <v>1117</v>
      </c>
      <c r="B38" s="118" t="s">
        <v>958</v>
      </c>
      <c r="C38" s="122">
        <f>測定表!AB49</f>
        <v>0</v>
      </c>
      <c r="D38" s="122">
        <f>測定表!AH49</f>
        <v>0</v>
      </c>
      <c r="E38" s="122">
        <f>測定表!AZ49</f>
        <v>0</v>
      </c>
      <c r="F38" s="122">
        <f>測定表!BB49</f>
        <v>0</v>
      </c>
      <c r="G38" s="123"/>
      <c r="H38" s="111">
        <f>測定表!BD49</f>
        <v>0</v>
      </c>
      <c r="I38" s="111">
        <f>測定表!BE49</f>
        <v>0</v>
      </c>
      <c r="J38" s="111">
        <f>測定表!BF49</f>
        <v>0</v>
      </c>
      <c r="K38" s="123"/>
      <c r="L38" s="113">
        <f>測定表!BH49</f>
        <v>0</v>
      </c>
      <c r="M38" s="113">
        <f>測定表!BI49</f>
        <v>0</v>
      </c>
      <c r="N38" s="113">
        <f>測定表!BJ49</f>
        <v>0</v>
      </c>
      <c r="O38" s="123"/>
      <c r="P38" s="115">
        <f>測定表!BL49</f>
        <v>0</v>
      </c>
      <c r="Q38" s="115">
        <f>測定表!BM49</f>
        <v>0</v>
      </c>
      <c r="R38" s="115">
        <f>測定表!BN49</f>
        <v>0</v>
      </c>
      <c r="S38" s="123"/>
      <c r="T38" s="115">
        <f>測定表!BP49</f>
        <v>0</v>
      </c>
      <c r="U38" s="115">
        <f>測定表!BQ49</f>
        <v>0</v>
      </c>
      <c r="V38" s="115">
        <f>測定表!BR49</f>
        <v>0</v>
      </c>
    </row>
    <row r="39" spans="1:22" s="5" customFormat="1" ht="12.45" customHeight="1">
      <c r="A39" s="299" t="s">
        <v>1118</v>
      </c>
      <c r="B39" s="118" t="s">
        <v>1036</v>
      </c>
      <c r="C39" s="122">
        <f>測定表!AB50</f>
        <v>0</v>
      </c>
      <c r="D39" s="122">
        <f>測定表!AH50</f>
        <v>0</v>
      </c>
      <c r="E39" s="122">
        <f>測定表!AZ50</f>
        <v>0</v>
      </c>
      <c r="F39" s="122">
        <f>測定表!BB50</f>
        <v>0</v>
      </c>
      <c r="G39" s="123"/>
      <c r="H39" s="111">
        <f>測定表!BD50</f>
        <v>0</v>
      </c>
      <c r="I39" s="111">
        <f>測定表!BE50</f>
        <v>0</v>
      </c>
      <c r="J39" s="111">
        <f>測定表!BF50</f>
        <v>0</v>
      </c>
      <c r="K39" s="123"/>
      <c r="L39" s="113">
        <f>測定表!BH50</f>
        <v>0</v>
      </c>
      <c r="M39" s="113">
        <f>測定表!BI50</f>
        <v>0</v>
      </c>
      <c r="N39" s="113">
        <f>測定表!BJ50</f>
        <v>0</v>
      </c>
      <c r="O39" s="123"/>
      <c r="P39" s="115">
        <f>測定表!BL50</f>
        <v>0</v>
      </c>
      <c r="Q39" s="115">
        <f>測定表!BM50</f>
        <v>0</v>
      </c>
      <c r="R39" s="115">
        <f>測定表!BN50</f>
        <v>0</v>
      </c>
      <c r="S39" s="123"/>
      <c r="T39" s="115">
        <f>測定表!BP50</f>
        <v>0</v>
      </c>
      <c r="U39" s="115">
        <f>測定表!BQ50</f>
        <v>0</v>
      </c>
      <c r="V39" s="115">
        <f>測定表!BR50</f>
        <v>0</v>
      </c>
    </row>
    <row r="40" spans="1:22" s="5" customFormat="1" ht="12.45" customHeight="1">
      <c r="A40" s="299" t="s">
        <v>1119</v>
      </c>
      <c r="B40" s="118" t="s">
        <v>960</v>
      </c>
      <c r="C40" s="122">
        <f>測定表!AB51</f>
        <v>0</v>
      </c>
      <c r="D40" s="122">
        <f>測定表!AH51</f>
        <v>0</v>
      </c>
      <c r="E40" s="122">
        <f>測定表!AZ51</f>
        <v>0</v>
      </c>
      <c r="F40" s="122">
        <f>測定表!BB51</f>
        <v>0</v>
      </c>
      <c r="G40" s="123"/>
      <c r="H40" s="111">
        <f>測定表!BD51</f>
        <v>0</v>
      </c>
      <c r="I40" s="111">
        <f>測定表!BE51</f>
        <v>0</v>
      </c>
      <c r="J40" s="111">
        <f>測定表!BF51</f>
        <v>0</v>
      </c>
      <c r="K40" s="123"/>
      <c r="L40" s="113">
        <f>測定表!BH51</f>
        <v>0</v>
      </c>
      <c r="M40" s="113">
        <f>測定表!BI51</f>
        <v>0</v>
      </c>
      <c r="N40" s="113">
        <f>測定表!BJ51</f>
        <v>0</v>
      </c>
      <c r="O40" s="123"/>
      <c r="P40" s="115">
        <f>測定表!BL51</f>
        <v>0</v>
      </c>
      <c r="Q40" s="115">
        <f>測定表!BM51</f>
        <v>0</v>
      </c>
      <c r="R40" s="115">
        <f>測定表!BN51</f>
        <v>0</v>
      </c>
      <c r="S40" s="123"/>
      <c r="T40" s="115">
        <f>測定表!BP51</f>
        <v>0</v>
      </c>
      <c r="U40" s="115">
        <f>測定表!BQ51</f>
        <v>0</v>
      </c>
      <c r="V40" s="115">
        <f>測定表!BR51</f>
        <v>0</v>
      </c>
    </row>
    <row r="41" spans="1:22" s="5" customFormat="1" ht="12.45" customHeight="1">
      <c r="A41" s="299" t="s">
        <v>1120</v>
      </c>
      <c r="B41" s="118" t="s">
        <v>961</v>
      </c>
      <c r="C41" s="122">
        <f>測定表!AB52</f>
        <v>0</v>
      </c>
      <c r="D41" s="122">
        <f>測定表!AH52</f>
        <v>0</v>
      </c>
      <c r="E41" s="122">
        <f>測定表!AZ52</f>
        <v>0</v>
      </c>
      <c r="F41" s="122">
        <f>測定表!BB52</f>
        <v>0</v>
      </c>
      <c r="G41" s="123"/>
      <c r="H41" s="111">
        <f>測定表!BD52</f>
        <v>0</v>
      </c>
      <c r="I41" s="111">
        <f>測定表!BE52</f>
        <v>0</v>
      </c>
      <c r="J41" s="111">
        <f>測定表!BF52</f>
        <v>0</v>
      </c>
      <c r="K41" s="123"/>
      <c r="L41" s="113">
        <f>測定表!BH52</f>
        <v>0</v>
      </c>
      <c r="M41" s="113">
        <f>測定表!BI52</f>
        <v>0</v>
      </c>
      <c r="N41" s="113">
        <f>測定表!BJ52</f>
        <v>0</v>
      </c>
      <c r="O41" s="123"/>
      <c r="P41" s="115">
        <f>測定表!BL52</f>
        <v>0</v>
      </c>
      <c r="Q41" s="115">
        <f>測定表!BM52</f>
        <v>0</v>
      </c>
      <c r="R41" s="115">
        <f>測定表!BN52</f>
        <v>0</v>
      </c>
      <c r="S41" s="123"/>
      <c r="T41" s="115">
        <f>測定表!BP52</f>
        <v>0</v>
      </c>
      <c r="U41" s="115">
        <f>測定表!BQ52</f>
        <v>0</v>
      </c>
      <c r="V41" s="115">
        <f>測定表!BR52</f>
        <v>0</v>
      </c>
    </row>
    <row r="42" spans="1:22">
      <c r="A42" s="299" t="s">
        <v>1121</v>
      </c>
      <c r="B42" s="60" t="s">
        <v>962</v>
      </c>
      <c r="C42" s="122">
        <f>測定表!AB53</f>
        <v>0</v>
      </c>
      <c r="D42" s="122">
        <f>測定表!AH53</f>
        <v>0</v>
      </c>
      <c r="E42" s="122">
        <f>測定表!AZ53</f>
        <v>0</v>
      </c>
      <c r="F42" s="122">
        <f>測定表!BB53</f>
        <v>0</v>
      </c>
      <c r="G42" s="123"/>
      <c r="H42" s="111">
        <f>測定表!BD53</f>
        <v>0</v>
      </c>
      <c r="I42" s="111">
        <f>測定表!BE53</f>
        <v>0</v>
      </c>
      <c r="J42" s="111">
        <f>測定表!BF53</f>
        <v>0</v>
      </c>
      <c r="K42" s="123"/>
      <c r="L42" s="113">
        <f>測定表!BH53</f>
        <v>0</v>
      </c>
      <c r="M42" s="113">
        <f>測定表!BI53</f>
        <v>0</v>
      </c>
      <c r="N42" s="113">
        <f>測定表!BJ53</f>
        <v>0</v>
      </c>
      <c r="O42" s="123"/>
      <c r="P42" s="115">
        <f>測定表!BL53</f>
        <v>0</v>
      </c>
      <c r="Q42" s="115">
        <f>測定表!BM53</f>
        <v>0</v>
      </c>
      <c r="R42" s="115">
        <f>測定表!BN53</f>
        <v>0</v>
      </c>
      <c r="S42" s="123"/>
      <c r="T42" s="115">
        <f>測定表!BP53</f>
        <v>0</v>
      </c>
      <c r="U42" s="115">
        <f>測定表!BQ53</f>
        <v>0</v>
      </c>
      <c r="V42" s="115">
        <f>測定表!BR53</f>
        <v>0</v>
      </c>
    </row>
    <row r="43" spans="1:22">
      <c r="A43" s="299" t="s">
        <v>1122</v>
      </c>
      <c r="B43" s="60" t="s">
        <v>963</v>
      </c>
      <c r="C43" s="122">
        <f>測定表!AB54</f>
        <v>0</v>
      </c>
      <c r="D43" s="122">
        <f>測定表!AH54</f>
        <v>0</v>
      </c>
      <c r="E43" s="122">
        <f>測定表!AZ54</f>
        <v>0</v>
      </c>
      <c r="F43" s="122">
        <f>測定表!BB54</f>
        <v>0</v>
      </c>
      <c r="G43" s="123"/>
      <c r="H43" s="111">
        <f>測定表!BD54</f>
        <v>0</v>
      </c>
      <c r="I43" s="111">
        <f>測定表!BE54</f>
        <v>0</v>
      </c>
      <c r="J43" s="111">
        <f>測定表!BF54</f>
        <v>0</v>
      </c>
      <c r="K43" s="123"/>
      <c r="L43" s="113">
        <f>測定表!BH54</f>
        <v>0</v>
      </c>
      <c r="M43" s="113">
        <f>測定表!BI54</f>
        <v>0</v>
      </c>
      <c r="N43" s="113">
        <f>測定表!BJ54</f>
        <v>0</v>
      </c>
      <c r="O43" s="123"/>
      <c r="P43" s="115">
        <f>測定表!BL54</f>
        <v>0</v>
      </c>
      <c r="Q43" s="115">
        <f>測定表!BM54</f>
        <v>0</v>
      </c>
      <c r="R43" s="115">
        <f>測定表!BN54</f>
        <v>0</v>
      </c>
      <c r="S43" s="123"/>
      <c r="T43" s="115">
        <f>測定表!BP54</f>
        <v>0</v>
      </c>
      <c r="U43" s="115">
        <f>測定表!BQ54</f>
        <v>0</v>
      </c>
      <c r="V43" s="115">
        <f>測定表!BR54</f>
        <v>0</v>
      </c>
    </row>
    <row r="44" spans="1:22">
      <c r="A44" s="299" t="s">
        <v>1123</v>
      </c>
      <c r="B44" s="60" t="s">
        <v>964</v>
      </c>
      <c r="C44" s="122">
        <f>測定表!AB55</f>
        <v>0</v>
      </c>
      <c r="D44" s="122">
        <f>測定表!AH55</f>
        <v>0</v>
      </c>
      <c r="E44" s="122">
        <f>測定表!AZ55</f>
        <v>0</v>
      </c>
      <c r="F44" s="122">
        <f>測定表!BB55</f>
        <v>0</v>
      </c>
      <c r="G44" s="123"/>
      <c r="H44" s="111">
        <f>測定表!BD55</f>
        <v>0</v>
      </c>
      <c r="I44" s="111">
        <f>測定表!BE55</f>
        <v>0</v>
      </c>
      <c r="J44" s="111">
        <f>測定表!BF55</f>
        <v>0</v>
      </c>
      <c r="K44" s="123"/>
      <c r="L44" s="113">
        <f>測定表!BH55</f>
        <v>0</v>
      </c>
      <c r="M44" s="113">
        <f>測定表!BI55</f>
        <v>0</v>
      </c>
      <c r="N44" s="113">
        <f>測定表!BJ55</f>
        <v>0</v>
      </c>
      <c r="O44" s="123"/>
      <c r="P44" s="115">
        <f>測定表!BL55</f>
        <v>0</v>
      </c>
      <c r="Q44" s="115">
        <f>測定表!BM55</f>
        <v>0</v>
      </c>
      <c r="R44" s="115">
        <f>測定表!BN55</f>
        <v>0</v>
      </c>
      <c r="S44" s="123"/>
      <c r="T44" s="115">
        <f>測定表!BP55</f>
        <v>0</v>
      </c>
      <c r="U44" s="115">
        <f>測定表!BQ55</f>
        <v>0</v>
      </c>
      <c r="V44" s="115">
        <f>測定表!BR55</f>
        <v>0</v>
      </c>
    </row>
    <row r="45" spans="1:22">
      <c r="A45" s="299" t="s">
        <v>1124</v>
      </c>
      <c r="B45" s="60" t="s">
        <v>965</v>
      </c>
      <c r="C45" s="122">
        <f>測定表!AB56</f>
        <v>0</v>
      </c>
      <c r="D45" s="122">
        <f>測定表!AH56</f>
        <v>0</v>
      </c>
      <c r="E45" s="122">
        <f>測定表!AZ56</f>
        <v>0</v>
      </c>
      <c r="F45" s="122">
        <f>測定表!BB56</f>
        <v>0</v>
      </c>
      <c r="G45" s="123"/>
      <c r="H45" s="111">
        <f>測定表!BD56</f>
        <v>0</v>
      </c>
      <c r="I45" s="111">
        <f>測定表!BE56</f>
        <v>0</v>
      </c>
      <c r="J45" s="111">
        <f>測定表!BF56</f>
        <v>0</v>
      </c>
      <c r="K45" s="123"/>
      <c r="L45" s="113">
        <f>測定表!BH56</f>
        <v>0</v>
      </c>
      <c r="M45" s="113">
        <f>測定表!BI56</f>
        <v>0</v>
      </c>
      <c r="N45" s="113">
        <f>測定表!BJ56</f>
        <v>0</v>
      </c>
      <c r="O45" s="123"/>
      <c r="P45" s="115">
        <f>測定表!BL56</f>
        <v>0</v>
      </c>
      <c r="Q45" s="115">
        <f>測定表!BM56</f>
        <v>0</v>
      </c>
      <c r="R45" s="115">
        <f>測定表!BN56</f>
        <v>0</v>
      </c>
      <c r="S45" s="123"/>
      <c r="T45" s="115">
        <f>測定表!BP56</f>
        <v>0</v>
      </c>
      <c r="U45" s="115">
        <f>測定表!BQ56</f>
        <v>0</v>
      </c>
      <c r="V45" s="115">
        <f>測定表!BR56</f>
        <v>0</v>
      </c>
    </row>
    <row r="46" spans="1:22">
      <c r="A46" s="299" t="s">
        <v>1125</v>
      </c>
      <c r="B46" s="60" t="s">
        <v>1037</v>
      </c>
      <c r="C46" s="122">
        <f>測定表!AB57</f>
        <v>0</v>
      </c>
      <c r="D46" s="122">
        <f>測定表!AH57</f>
        <v>0</v>
      </c>
      <c r="E46" s="122">
        <f>測定表!AZ57</f>
        <v>0</v>
      </c>
      <c r="F46" s="122">
        <f>測定表!BB57</f>
        <v>0</v>
      </c>
      <c r="G46" s="123"/>
      <c r="H46" s="111">
        <f>測定表!BD57</f>
        <v>0</v>
      </c>
      <c r="I46" s="111">
        <f>測定表!BE57</f>
        <v>0</v>
      </c>
      <c r="J46" s="111">
        <f>測定表!BF57</f>
        <v>0</v>
      </c>
      <c r="K46" s="123"/>
      <c r="L46" s="113">
        <f>測定表!BH57</f>
        <v>0</v>
      </c>
      <c r="M46" s="113">
        <f>測定表!BI57</f>
        <v>0</v>
      </c>
      <c r="N46" s="113">
        <f>測定表!BJ57</f>
        <v>0</v>
      </c>
      <c r="O46" s="123"/>
      <c r="P46" s="115">
        <f>測定表!BL57</f>
        <v>0</v>
      </c>
      <c r="Q46" s="115">
        <f>測定表!BM57</f>
        <v>0</v>
      </c>
      <c r="R46" s="115">
        <f>測定表!BN57</f>
        <v>0</v>
      </c>
      <c r="S46" s="123"/>
      <c r="T46" s="115">
        <f>測定表!BP57</f>
        <v>0</v>
      </c>
      <c r="U46" s="115">
        <f>測定表!BQ57</f>
        <v>0</v>
      </c>
      <c r="V46" s="115">
        <f>測定表!BR57</f>
        <v>0</v>
      </c>
    </row>
    <row r="47" spans="1:22">
      <c r="A47" s="299" t="s">
        <v>1126</v>
      </c>
      <c r="B47" s="60" t="s">
        <v>967</v>
      </c>
      <c r="C47" s="122">
        <f>測定表!AB58</f>
        <v>0</v>
      </c>
      <c r="D47" s="122">
        <f>測定表!AH58</f>
        <v>0</v>
      </c>
      <c r="E47" s="122">
        <f>測定表!AZ58</f>
        <v>0</v>
      </c>
      <c r="F47" s="122">
        <f>測定表!BB58</f>
        <v>0</v>
      </c>
      <c r="G47" s="123"/>
      <c r="H47" s="111">
        <f>測定表!BD58</f>
        <v>0</v>
      </c>
      <c r="I47" s="111">
        <f>測定表!BE58</f>
        <v>0</v>
      </c>
      <c r="J47" s="111">
        <f>測定表!BF58</f>
        <v>0</v>
      </c>
      <c r="K47" s="123"/>
      <c r="L47" s="113">
        <f>測定表!BH58</f>
        <v>0</v>
      </c>
      <c r="M47" s="113">
        <f>測定表!BI58</f>
        <v>0</v>
      </c>
      <c r="N47" s="113">
        <f>測定表!BJ58</f>
        <v>0</v>
      </c>
      <c r="O47" s="123"/>
      <c r="P47" s="115">
        <f>測定表!BL58</f>
        <v>0</v>
      </c>
      <c r="Q47" s="115">
        <f>測定表!BM58</f>
        <v>0</v>
      </c>
      <c r="R47" s="115">
        <f>測定表!BN58</f>
        <v>0</v>
      </c>
      <c r="S47" s="123"/>
      <c r="T47" s="115">
        <f>測定表!BP58</f>
        <v>0</v>
      </c>
      <c r="U47" s="115">
        <f>測定表!BQ58</f>
        <v>0</v>
      </c>
      <c r="V47" s="115">
        <f>測定表!BR58</f>
        <v>0</v>
      </c>
    </row>
    <row r="48" spans="1:22">
      <c r="A48" s="299" t="s">
        <v>1127</v>
      </c>
      <c r="B48" s="60" t="s">
        <v>59</v>
      </c>
      <c r="C48" s="122">
        <f>測定表!AB59</f>
        <v>0</v>
      </c>
      <c r="D48" s="122">
        <f>測定表!AH59</f>
        <v>0</v>
      </c>
      <c r="E48" s="122">
        <f>測定表!AZ59</f>
        <v>0</v>
      </c>
      <c r="F48" s="122">
        <f>測定表!BB59</f>
        <v>0</v>
      </c>
      <c r="G48" s="123"/>
      <c r="H48" s="111">
        <f>測定表!BD59</f>
        <v>0</v>
      </c>
      <c r="I48" s="111">
        <f>測定表!BE59</f>
        <v>0</v>
      </c>
      <c r="J48" s="111">
        <f>測定表!BF59</f>
        <v>0</v>
      </c>
      <c r="K48" s="123"/>
      <c r="L48" s="113">
        <f>測定表!BH59</f>
        <v>0</v>
      </c>
      <c r="M48" s="113">
        <f>測定表!BI59</f>
        <v>0</v>
      </c>
      <c r="N48" s="113">
        <f>測定表!BJ59</f>
        <v>0</v>
      </c>
      <c r="O48" s="123"/>
      <c r="P48" s="115">
        <f>測定表!BL59</f>
        <v>0</v>
      </c>
      <c r="Q48" s="115">
        <f>測定表!BM59</f>
        <v>0</v>
      </c>
      <c r="R48" s="115">
        <f>測定表!BN59</f>
        <v>0</v>
      </c>
      <c r="S48" s="123"/>
      <c r="T48" s="115">
        <f>測定表!BP59</f>
        <v>0</v>
      </c>
      <c r="U48" s="115">
        <f>測定表!BQ59</f>
        <v>0</v>
      </c>
      <c r="V48" s="115">
        <f>測定表!BR59</f>
        <v>0</v>
      </c>
    </row>
    <row r="49" spans="1:22">
      <c r="A49" s="299" t="s">
        <v>1128</v>
      </c>
      <c r="B49" s="60" t="s">
        <v>60</v>
      </c>
      <c r="C49" s="122">
        <f>測定表!AB60</f>
        <v>0</v>
      </c>
      <c r="D49" s="122">
        <f>測定表!AH60</f>
        <v>0</v>
      </c>
      <c r="E49" s="122">
        <f>測定表!AZ60</f>
        <v>0</v>
      </c>
      <c r="F49" s="122">
        <f>測定表!BB60</f>
        <v>0</v>
      </c>
      <c r="G49" s="123"/>
      <c r="H49" s="111">
        <f>測定表!BD60</f>
        <v>0</v>
      </c>
      <c r="I49" s="111">
        <f>測定表!BE60</f>
        <v>0</v>
      </c>
      <c r="J49" s="111">
        <f>測定表!BF60</f>
        <v>0</v>
      </c>
      <c r="K49" s="123"/>
      <c r="L49" s="113">
        <f>測定表!BH60</f>
        <v>0</v>
      </c>
      <c r="M49" s="113">
        <f>測定表!BI60</f>
        <v>0</v>
      </c>
      <c r="N49" s="113">
        <f>測定表!BJ60</f>
        <v>0</v>
      </c>
      <c r="O49" s="123"/>
      <c r="P49" s="115">
        <f>測定表!BL60</f>
        <v>0</v>
      </c>
      <c r="Q49" s="115">
        <f>測定表!BM60</f>
        <v>0</v>
      </c>
      <c r="R49" s="115">
        <f>測定表!BN60</f>
        <v>0</v>
      </c>
      <c r="S49" s="123"/>
      <c r="T49" s="115">
        <f>測定表!BP60</f>
        <v>0</v>
      </c>
      <c r="U49" s="115">
        <f>測定表!BQ60</f>
        <v>0</v>
      </c>
      <c r="V49" s="115">
        <f>測定表!BR60</f>
        <v>0</v>
      </c>
    </row>
    <row r="50" spans="1:22">
      <c r="A50" s="299" t="s">
        <v>1129</v>
      </c>
      <c r="B50" s="59" t="s">
        <v>61</v>
      </c>
      <c r="C50" s="122">
        <f>測定表!AB61</f>
        <v>0</v>
      </c>
      <c r="D50" s="122">
        <f>測定表!AH61</f>
        <v>0</v>
      </c>
      <c r="E50" s="122">
        <f>測定表!AZ61</f>
        <v>0</v>
      </c>
      <c r="F50" s="122">
        <f>測定表!BB61</f>
        <v>0</v>
      </c>
      <c r="G50" s="123"/>
      <c r="H50" s="111">
        <f>測定表!BD61</f>
        <v>0</v>
      </c>
      <c r="I50" s="111">
        <f>測定表!BE61</f>
        <v>0</v>
      </c>
      <c r="J50" s="111">
        <f>測定表!BF61</f>
        <v>0</v>
      </c>
      <c r="K50" s="123"/>
      <c r="L50" s="113">
        <f>測定表!BH61</f>
        <v>0</v>
      </c>
      <c r="M50" s="113">
        <f>測定表!BI61</f>
        <v>0</v>
      </c>
      <c r="N50" s="113">
        <f>測定表!BJ61</f>
        <v>0</v>
      </c>
      <c r="O50" s="123"/>
      <c r="P50" s="115">
        <f>測定表!BL61</f>
        <v>0</v>
      </c>
      <c r="Q50" s="115">
        <f>測定表!BM61</f>
        <v>0</v>
      </c>
      <c r="R50" s="115">
        <f>測定表!BN61</f>
        <v>0</v>
      </c>
      <c r="S50" s="123"/>
      <c r="T50" s="115">
        <f>測定表!BP61</f>
        <v>0</v>
      </c>
      <c r="U50" s="115">
        <f>測定表!BQ61</f>
        <v>0</v>
      </c>
      <c r="V50" s="115">
        <f>測定表!BR61</f>
        <v>0</v>
      </c>
    </row>
    <row r="51" spans="1:22">
      <c r="A51" s="299" t="s">
        <v>1130</v>
      </c>
      <c r="B51" s="59" t="s">
        <v>968</v>
      </c>
      <c r="C51" s="122">
        <f>測定表!AB62</f>
        <v>0</v>
      </c>
      <c r="D51" s="122">
        <f>測定表!AH62</f>
        <v>0</v>
      </c>
      <c r="E51" s="122">
        <f>測定表!AZ62</f>
        <v>0</v>
      </c>
      <c r="F51" s="122">
        <f>測定表!BB62</f>
        <v>0</v>
      </c>
      <c r="G51" s="123"/>
      <c r="H51" s="111">
        <f>測定表!BD62</f>
        <v>0</v>
      </c>
      <c r="I51" s="111">
        <f>測定表!BE62</f>
        <v>0</v>
      </c>
      <c r="J51" s="111">
        <f>測定表!BF62</f>
        <v>0</v>
      </c>
      <c r="K51" s="123"/>
      <c r="L51" s="113">
        <f>測定表!BH62</f>
        <v>0</v>
      </c>
      <c r="M51" s="113">
        <f>測定表!BI62</f>
        <v>0</v>
      </c>
      <c r="N51" s="113">
        <f>測定表!BJ62</f>
        <v>0</v>
      </c>
      <c r="O51" s="123"/>
      <c r="P51" s="115">
        <f>測定表!BL62</f>
        <v>0</v>
      </c>
      <c r="Q51" s="115">
        <f>測定表!BM62</f>
        <v>0</v>
      </c>
      <c r="R51" s="115">
        <f>測定表!BN62</f>
        <v>0</v>
      </c>
      <c r="S51" s="123"/>
      <c r="T51" s="115">
        <f>測定表!BP62</f>
        <v>0</v>
      </c>
      <c r="U51" s="115">
        <f>測定表!BQ62</f>
        <v>0</v>
      </c>
      <c r="V51" s="115">
        <f>測定表!BR62</f>
        <v>0</v>
      </c>
    </row>
    <row r="52" spans="1:22">
      <c r="A52" s="299" t="s">
        <v>1131</v>
      </c>
      <c r="B52" s="59" t="s">
        <v>969</v>
      </c>
      <c r="C52" s="122">
        <f>測定表!AB63</f>
        <v>0</v>
      </c>
      <c r="D52" s="122">
        <f>測定表!AH63</f>
        <v>0</v>
      </c>
      <c r="E52" s="122">
        <f>測定表!AZ63</f>
        <v>0</v>
      </c>
      <c r="F52" s="122">
        <f>測定表!BB63</f>
        <v>0</v>
      </c>
      <c r="G52" s="123"/>
      <c r="H52" s="111">
        <f>測定表!BD63</f>
        <v>0</v>
      </c>
      <c r="I52" s="111">
        <f>測定表!BE63</f>
        <v>0</v>
      </c>
      <c r="J52" s="111">
        <f>測定表!BF63</f>
        <v>0</v>
      </c>
      <c r="K52" s="123"/>
      <c r="L52" s="113">
        <f>測定表!BH63</f>
        <v>0</v>
      </c>
      <c r="M52" s="113">
        <f>測定表!BI63</f>
        <v>0</v>
      </c>
      <c r="N52" s="113">
        <f>測定表!BJ63</f>
        <v>0</v>
      </c>
      <c r="O52" s="123"/>
      <c r="P52" s="115">
        <f>測定表!BL63</f>
        <v>0</v>
      </c>
      <c r="Q52" s="115">
        <f>測定表!BM63</f>
        <v>0</v>
      </c>
      <c r="R52" s="115">
        <f>測定表!BN63</f>
        <v>0</v>
      </c>
      <c r="S52" s="123"/>
      <c r="T52" s="115">
        <f>測定表!BP63</f>
        <v>0</v>
      </c>
      <c r="U52" s="115">
        <f>測定表!BQ63</f>
        <v>0</v>
      </c>
      <c r="V52" s="115">
        <f>測定表!BR63</f>
        <v>0</v>
      </c>
    </row>
    <row r="53" spans="1:22">
      <c r="A53" s="299" t="s">
        <v>1132</v>
      </c>
      <c r="B53" s="59" t="s">
        <v>970</v>
      </c>
      <c r="C53" s="122">
        <f>測定表!AB64</f>
        <v>0</v>
      </c>
      <c r="D53" s="122">
        <f>測定表!AH64</f>
        <v>0</v>
      </c>
      <c r="E53" s="122">
        <f>測定表!AZ64</f>
        <v>0</v>
      </c>
      <c r="F53" s="122">
        <f>測定表!BB64</f>
        <v>0</v>
      </c>
      <c r="G53" s="123"/>
      <c r="H53" s="111">
        <f>測定表!BD64</f>
        <v>0</v>
      </c>
      <c r="I53" s="111">
        <f>測定表!BE64</f>
        <v>0</v>
      </c>
      <c r="J53" s="111">
        <f>測定表!BF64</f>
        <v>0</v>
      </c>
      <c r="K53" s="123"/>
      <c r="L53" s="113">
        <f>測定表!BH64</f>
        <v>0</v>
      </c>
      <c r="M53" s="113">
        <f>測定表!BI64</f>
        <v>0</v>
      </c>
      <c r="N53" s="113">
        <f>測定表!BJ64</f>
        <v>0</v>
      </c>
      <c r="O53" s="123"/>
      <c r="P53" s="115">
        <f>測定表!BL64</f>
        <v>0</v>
      </c>
      <c r="Q53" s="115">
        <f>測定表!BM64</f>
        <v>0</v>
      </c>
      <c r="R53" s="115">
        <f>測定表!BN64</f>
        <v>0</v>
      </c>
      <c r="S53" s="123"/>
      <c r="T53" s="115">
        <f>測定表!BP64</f>
        <v>0</v>
      </c>
      <c r="U53" s="115">
        <f>測定表!BQ64</f>
        <v>0</v>
      </c>
      <c r="V53" s="115">
        <f>測定表!BR64</f>
        <v>0</v>
      </c>
    </row>
    <row r="54" spans="1:22">
      <c r="A54" s="299" t="s">
        <v>1133</v>
      </c>
      <c r="B54" s="59" t="s">
        <v>971</v>
      </c>
      <c r="C54" s="122">
        <f>測定表!AB65</f>
        <v>0</v>
      </c>
      <c r="D54" s="122">
        <f>測定表!AH65</f>
        <v>0</v>
      </c>
      <c r="E54" s="122">
        <f>測定表!AZ65</f>
        <v>0</v>
      </c>
      <c r="F54" s="122">
        <f>測定表!BB65</f>
        <v>0</v>
      </c>
      <c r="G54" s="123"/>
      <c r="H54" s="111">
        <f>測定表!BD65</f>
        <v>0</v>
      </c>
      <c r="I54" s="111">
        <f>測定表!BE65</f>
        <v>0</v>
      </c>
      <c r="J54" s="111">
        <f>測定表!BF65</f>
        <v>0</v>
      </c>
      <c r="K54" s="123"/>
      <c r="L54" s="113">
        <f>測定表!BH65</f>
        <v>0</v>
      </c>
      <c r="M54" s="113">
        <f>測定表!BI65</f>
        <v>0</v>
      </c>
      <c r="N54" s="113">
        <f>測定表!BJ65</f>
        <v>0</v>
      </c>
      <c r="O54" s="123"/>
      <c r="P54" s="115">
        <f>測定表!BL65</f>
        <v>0</v>
      </c>
      <c r="Q54" s="115">
        <f>測定表!BM65</f>
        <v>0</v>
      </c>
      <c r="R54" s="115">
        <f>測定表!BN65</f>
        <v>0</v>
      </c>
      <c r="S54" s="123"/>
      <c r="T54" s="115">
        <f>測定表!BP65</f>
        <v>0</v>
      </c>
      <c r="U54" s="115">
        <f>測定表!BQ65</f>
        <v>0</v>
      </c>
      <c r="V54" s="115">
        <f>測定表!BR65</f>
        <v>0</v>
      </c>
    </row>
    <row r="55" spans="1:22">
      <c r="A55" s="299" t="s">
        <v>1134</v>
      </c>
      <c r="B55" s="59" t="s">
        <v>1038</v>
      </c>
      <c r="C55" s="122">
        <f>測定表!AB66</f>
        <v>0</v>
      </c>
      <c r="D55" s="122">
        <f>測定表!AH66</f>
        <v>0</v>
      </c>
      <c r="E55" s="122">
        <f>測定表!AZ66</f>
        <v>0</v>
      </c>
      <c r="F55" s="122">
        <f>測定表!BB66</f>
        <v>0</v>
      </c>
      <c r="G55" s="123"/>
      <c r="H55" s="111">
        <f>測定表!BD66</f>
        <v>0</v>
      </c>
      <c r="I55" s="111">
        <f>測定表!BE66</f>
        <v>0</v>
      </c>
      <c r="J55" s="111">
        <f>測定表!BF66</f>
        <v>0</v>
      </c>
      <c r="K55" s="123"/>
      <c r="L55" s="113">
        <f>測定表!BH66</f>
        <v>0</v>
      </c>
      <c r="M55" s="113">
        <f>測定表!BI66</f>
        <v>0</v>
      </c>
      <c r="N55" s="113">
        <f>測定表!BJ66</f>
        <v>0</v>
      </c>
      <c r="O55" s="123"/>
      <c r="P55" s="115">
        <f>測定表!BL66</f>
        <v>0</v>
      </c>
      <c r="Q55" s="115">
        <f>測定表!BM66</f>
        <v>0</v>
      </c>
      <c r="R55" s="115">
        <f>測定表!BN66</f>
        <v>0</v>
      </c>
      <c r="S55" s="123"/>
      <c r="T55" s="115">
        <f>測定表!BP66</f>
        <v>0</v>
      </c>
      <c r="U55" s="115">
        <f>測定表!BQ66</f>
        <v>0</v>
      </c>
      <c r="V55" s="115">
        <f>測定表!BR66</f>
        <v>0</v>
      </c>
    </row>
    <row r="56" spans="1:22">
      <c r="A56" s="299" t="s">
        <v>1135</v>
      </c>
      <c r="B56" s="59" t="s">
        <v>973</v>
      </c>
      <c r="C56" s="122">
        <f>測定表!AB67</f>
        <v>0</v>
      </c>
      <c r="D56" s="122">
        <f>測定表!AH67</f>
        <v>0</v>
      </c>
      <c r="E56" s="122">
        <f>測定表!AZ67</f>
        <v>0</v>
      </c>
      <c r="F56" s="122">
        <f>測定表!BB67</f>
        <v>0</v>
      </c>
      <c r="G56" s="123"/>
      <c r="H56" s="111">
        <f>測定表!BD67</f>
        <v>0</v>
      </c>
      <c r="I56" s="111">
        <f>測定表!BE67</f>
        <v>0</v>
      </c>
      <c r="J56" s="111">
        <f>測定表!BF67</f>
        <v>0</v>
      </c>
      <c r="K56" s="123"/>
      <c r="L56" s="113">
        <f>測定表!BH67</f>
        <v>0</v>
      </c>
      <c r="M56" s="113">
        <f>測定表!BI67</f>
        <v>0</v>
      </c>
      <c r="N56" s="113">
        <f>測定表!BJ67</f>
        <v>0</v>
      </c>
      <c r="O56" s="123"/>
      <c r="P56" s="115">
        <f>測定表!BL67</f>
        <v>0</v>
      </c>
      <c r="Q56" s="115">
        <f>測定表!BM67</f>
        <v>0</v>
      </c>
      <c r="R56" s="115">
        <f>測定表!BN67</f>
        <v>0</v>
      </c>
      <c r="S56" s="123"/>
      <c r="T56" s="115">
        <f>測定表!BP67</f>
        <v>0</v>
      </c>
      <c r="U56" s="115">
        <f>測定表!BQ67</f>
        <v>0</v>
      </c>
      <c r="V56" s="115">
        <f>測定表!BR67</f>
        <v>0</v>
      </c>
    </row>
    <row r="57" spans="1:22">
      <c r="A57" s="299" t="s">
        <v>1136</v>
      </c>
      <c r="B57" s="59" t="s">
        <v>974</v>
      </c>
      <c r="C57" s="122">
        <f>測定表!AB68</f>
        <v>0</v>
      </c>
      <c r="D57" s="122">
        <f>測定表!AH68</f>
        <v>0</v>
      </c>
      <c r="E57" s="122">
        <f>測定表!AZ68</f>
        <v>0</v>
      </c>
      <c r="F57" s="122">
        <f>測定表!BB68</f>
        <v>0</v>
      </c>
      <c r="G57" s="123"/>
      <c r="H57" s="111">
        <f>測定表!BD68</f>
        <v>0</v>
      </c>
      <c r="I57" s="111">
        <f>測定表!BE68</f>
        <v>0</v>
      </c>
      <c r="J57" s="111">
        <f>測定表!BF68</f>
        <v>0</v>
      </c>
      <c r="K57" s="123"/>
      <c r="L57" s="113">
        <f>測定表!BH68</f>
        <v>0</v>
      </c>
      <c r="M57" s="113">
        <f>測定表!BI68</f>
        <v>0</v>
      </c>
      <c r="N57" s="113">
        <f>測定表!BJ68</f>
        <v>0</v>
      </c>
      <c r="O57" s="123"/>
      <c r="P57" s="115">
        <f>測定表!BL68</f>
        <v>0</v>
      </c>
      <c r="Q57" s="115">
        <f>測定表!BM68</f>
        <v>0</v>
      </c>
      <c r="R57" s="115">
        <f>測定表!BN68</f>
        <v>0</v>
      </c>
      <c r="S57" s="123"/>
      <c r="T57" s="115">
        <f>測定表!BP68</f>
        <v>0</v>
      </c>
      <c r="U57" s="115">
        <f>測定表!BQ68</f>
        <v>0</v>
      </c>
      <c r="V57" s="115">
        <f>測定表!BR68</f>
        <v>0</v>
      </c>
    </row>
    <row r="58" spans="1:22">
      <c r="A58" s="299" t="s">
        <v>1137</v>
      </c>
      <c r="B58" s="59" t="s">
        <v>1039</v>
      </c>
      <c r="C58" s="122">
        <f>測定表!AB69</f>
        <v>0</v>
      </c>
      <c r="D58" s="122">
        <f>測定表!AH69</f>
        <v>0</v>
      </c>
      <c r="E58" s="122">
        <f>測定表!AZ69</f>
        <v>0</v>
      </c>
      <c r="F58" s="122">
        <f>測定表!BB69</f>
        <v>0</v>
      </c>
      <c r="G58" s="123"/>
      <c r="H58" s="111">
        <f>測定表!BD69</f>
        <v>0</v>
      </c>
      <c r="I58" s="111">
        <f>測定表!BE69</f>
        <v>0</v>
      </c>
      <c r="J58" s="111">
        <f>測定表!BF69</f>
        <v>0</v>
      </c>
      <c r="K58" s="123"/>
      <c r="L58" s="113">
        <f>測定表!BH69</f>
        <v>0</v>
      </c>
      <c r="M58" s="113">
        <f>測定表!BI69</f>
        <v>0</v>
      </c>
      <c r="N58" s="113">
        <f>測定表!BJ69</f>
        <v>0</v>
      </c>
      <c r="O58" s="123"/>
      <c r="P58" s="115">
        <f>測定表!BL69</f>
        <v>0</v>
      </c>
      <c r="Q58" s="115">
        <f>測定表!BM69</f>
        <v>0</v>
      </c>
      <c r="R58" s="115">
        <f>測定表!BN69</f>
        <v>0</v>
      </c>
      <c r="S58" s="123"/>
      <c r="T58" s="115">
        <f>測定表!BP69</f>
        <v>0</v>
      </c>
      <c r="U58" s="115">
        <f>測定表!BQ69</f>
        <v>0</v>
      </c>
      <c r="V58" s="115">
        <f>測定表!BR69</f>
        <v>0</v>
      </c>
    </row>
    <row r="59" spans="1:22">
      <c r="A59" s="299" t="s">
        <v>1138</v>
      </c>
      <c r="B59" s="59" t="s">
        <v>976</v>
      </c>
      <c r="C59" s="122">
        <f>測定表!AB70</f>
        <v>0</v>
      </c>
      <c r="D59" s="122">
        <f>測定表!AH70</f>
        <v>0</v>
      </c>
      <c r="E59" s="122">
        <f>測定表!AZ70</f>
        <v>0</v>
      </c>
      <c r="F59" s="122">
        <f>測定表!BB70</f>
        <v>0</v>
      </c>
      <c r="G59" s="123"/>
      <c r="H59" s="111">
        <f>測定表!BD70</f>
        <v>0</v>
      </c>
      <c r="I59" s="111">
        <f>測定表!BE70</f>
        <v>0</v>
      </c>
      <c r="J59" s="111">
        <f>測定表!BF70</f>
        <v>0</v>
      </c>
      <c r="K59" s="123"/>
      <c r="L59" s="113">
        <f>測定表!BH70</f>
        <v>0</v>
      </c>
      <c r="M59" s="113">
        <f>測定表!BI70</f>
        <v>0</v>
      </c>
      <c r="N59" s="113">
        <f>測定表!BJ70</f>
        <v>0</v>
      </c>
      <c r="O59" s="123"/>
      <c r="P59" s="115">
        <f>測定表!BL70</f>
        <v>0</v>
      </c>
      <c r="Q59" s="115">
        <f>測定表!BM70</f>
        <v>0</v>
      </c>
      <c r="R59" s="115">
        <f>測定表!BN70</f>
        <v>0</v>
      </c>
      <c r="S59" s="123"/>
      <c r="T59" s="115">
        <f>測定表!BP70</f>
        <v>0</v>
      </c>
      <c r="U59" s="115">
        <f>測定表!BQ70</f>
        <v>0</v>
      </c>
      <c r="V59" s="115">
        <f>測定表!BR70</f>
        <v>0</v>
      </c>
    </row>
    <row r="60" spans="1:22">
      <c r="A60" s="299" t="s">
        <v>1139</v>
      </c>
      <c r="B60" s="59" t="s">
        <v>977</v>
      </c>
      <c r="C60" s="122">
        <f>測定表!AB71</f>
        <v>0</v>
      </c>
      <c r="D60" s="122">
        <f>測定表!AH71</f>
        <v>0</v>
      </c>
      <c r="E60" s="122">
        <f>測定表!AZ71</f>
        <v>0</v>
      </c>
      <c r="F60" s="122">
        <f>測定表!BB71</f>
        <v>0</v>
      </c>
      <c r="G60" s="123"/>
      <c r="H60" s="111">
        <f>測定表!BD71</f>
        <v>0</v>
      </c>
      <c r="I60" s="111">
        <f>測定表!BE71</f>
        <v>0</v>
      </c>
      <c r="J60" s="111">
        <f>測定表!BF71</f>
        <v>0</v>
      </c>
      <c r="K60" s="123"/>
      <c r="L60" s="113">
        <f>測定表!BH71</f>
        <v>0</v>
      </c>
      <c r="M60" s="113">
        <f>測定表!BI71</f>
        <v>0</v>
      </c>
      <c r="N60" s="113">
        <f>測定表!BJ71</f>
        <v>0</v>
      </c>
      <c r="O60" s="123"/>
      <c r="P60" s="115">
        <f>測定表!BL71</f>
        <v>0</v>
      </c>
      <c r="Q60" s="115">
        <f>測定表!BM71</f>
        <v>0</v>
      </c>
      <c r="R60" s="115">
        <f>測定表!BN71</f>
        <v>0</v>
      </c>
      <c r="S60" s="123"/>
      <c r="T60" s="115">
        <f>測定表!BP71</f>
        <v>0</v>
      </c>
      <c r="U60" s="115">
        <f>測定表!BQ71</f>
        <v>0</v>
      </c>
      <c r="V60" s="115">
        <f>測定表!BR71</f>
        <v>0</v>
      </c>
    </row>
    <row r="61" spans="1:22">
      <c r="A61" s="299" t="s">
        <v>1140</v>
      </c>
      <c r="B61" s="59" t="s">
        <v>978</v>
      </c>
      <c r="C61" s="122">
        <f>測定表!AB72</f>
        <v>0</v>
      </c>
      <c r="D61" s="122">
        <f>測定表!AH72</f>
        <v>0</v>
      </c>
      <c r="E61" s="122">
        <f>測定表!AZ72</f>
        <v>0</v>
      </c>
      <c r="F61" s="122">
        <f>測定表!BB72</f>
        <v>0</v>
      </c>
      <c r="G61" s="123"/>
      <c r="H61" s="111">
        <f>測定表!BD72</f>
        <v>0</v>
      </c>
      <c r="I61" s="111">
        <f>測定表!BE72</f>
        <v>0</v>
      </c>
      <c r="J61" s="111">
        <f>測定表!BF72</f>
        <v>0</v>
      </c>
      <c r="K61" s="123"/>
      <c r="L61" s="113">
        <f>測定表!BH72</f>
        <v>0</v>
      </c>
      <c r="M61" s="113">
        <f>測定表!BI72</f>
        <v>0</v>
      </c>
      <c r="N61" s="113">
        <f>測定表!BJ72</f>
        <v>0</v>
      </c>
      <c r="O61" s="123"/>
      <c r="P61" s="115">
        <f>測定表!BL72</f>
        <v>0</v>
      </c>
      <c r="Q61" s="115">
        <f>測定表!BM72</f>
        <v>0</v>
      </c>
      <c r="R61" s="115">
        <f>測定表!BN72</f>
        <v>0</v>
      </c>
      <c r="S61" s="123"/>
      <c r="T61" s="115">
        <f>測定表!BP72</f>
        <v>0</v>
      </c>
      <c r="U61" s="115">
        <f>測定表!BQ72</f>
        <v>0</v>
      </c>
      <c r="V61" s="115">
        <f>測定表!BR72</f>
        <v>0</v>
      </c>
    </row>
    <row r="62" spans="1:22">
      <c r="A62" s="299" t="s">
        <v>1141</v>
      </c>
      <c r="B62" s="59" t="s">
        <v>979</v>
      </c>
      <c r="C62" s="122">
        <f>測定表!AB73</f>
        <v>0</v>
      </c>
      <c r="D62" s="122">
        <f>測定表!AH73</f>
        <v>0</v>
      </c>
      <c r="E62" s="122">
        <f>測定表!AZ73</f>
        <v>0</v>
      </c>
      <c r="F62" s="122">
        <f>測定表!BB73</f>
        <v>0</v>
      </c>
      <c r="G62" s="123"/>
      <c r="H62" s="111">
        <f>測定表!BD73</f>
        <v>0</v>
      </c>
      <c r="I62" s="111">
        <f>測定表!BE73</f>
        <v>0</v>
      </c>
      <c r="J62" s="111">
        <f>測定表!BF73</f>
        <v>0</v>
      </c>
      <c r="K62" s="123"/>
      <c r="L62" s="113">
        <f>測定表!BH73</f>
        <v>0</v>
      </c>
      <c r="M62" s="113">
        <f>測定表!BI73</f>
        <v>0</v>
      </c>
      <c r="N62" s="113">
        <f>測定表!BJ73</f>
        <v>0</v>
      </c>
      <c r="O62" s="123"/>
      <c r="P62" s="115">
        <f>測定表!BL73</f>
        <v>0</v>
      </c>
      <c r="Q62" s="115">
        <f>測定表!BM73</f>
        <v>0</v>
      </c>
      <c r="R62" s="115">
        <f>測定表!BN73</f>
        <v>0</v>
      </c>
      <c r="S62" s="123"/>
      <c r="T62" s="115">
        <f>測定表!BP73</f>
        <v>0</v>
      </c>
      <c r="U62" s="115">
        <f>測定表!BQ73</f>
        <v>0</v>
      </c>
      <c r="V62" s="115">
        <f>測定表!BR73</f>
        <v>0</v>
      </c>
    </row>
    <row r="63" spans="1:22">
      <c r="A63" s="299" t="s">
        <v>1142</v>
      </c>
      <c r="B63" s="59" t="s">
        <v>1040</v>
      </c>
      <c r="C63" s="122">
        <f>測定表!AB74</f>
        <v>0</v>
      </c>
      <c r="D63" s="122">
        <f>測定表!AH74</f>
        <v>0</v>
      </c>
      <c r="E63" s="122">
        <f>測定表!AZ74</f>
        <v>0</v>
      </c>
      <c r="F63" s="122">
        <f>測定表!BB74</f>
        <v>0</v>
      </c>
      <c r="G63" s="123"/>
      <c r="H63" s="111">
        <f>測定表!BD74</f>
        <v>0</v>
      </c>
      <c r="I63" s="111">
        <f>測定表!BE74</f>
        <v>0</v>
      </c>
      <c r="J63" s="111">
        <f>測定表!BF74</f>
        <v>0</v>
      </c>
      <c r="K63" s="123"/>
      <c r="L63" s="113">
        <f>測定表!BH74</f>
        <v>0</v>
      </c>
      <c r="M63" s="113">
        <f>測定表!BI74</f>
        <v>0</v>
      </c>
      <c r="N63" s="113">
        <f>測定表!BJ74</f>
        <v>0</v>
      </c>
      <c r="O63" s="123"/>
      <c r="P63" s="115">
        <f>測定表!BL74</f>
        <v>0</v>
      </c>
      <c r="Q63" s="115">
        <f>測定表!BM74</f>
        <v>0</v>
      </c>
      <c r="R63" s="115">
        <f>測定表!BN74</f>
        <v>0</v>
      </c>
      <c r="S63" s="123"/>
      <c r="T63" s="115">
        <f>測定表!BP74</f>
        <v>0</v>
      </c>
      <c r="U63" s="115">
        <f>測定表!BQ74</f>
        <v>0</v>
      </c>
      <c r="V63" s="115">
        <f>測定表!BR74</f>
        <v>0</v>
      </c>
    </row>
    <row r="64" spans="1:22">
      <c r="A64" s="299" t="s">
        <v>1143</v>
      </c>
      <c r="B64" s="59" t="s">
        <v>13</v>
      </c>
      <c r="C64" s="122">
        <f>測定表!AB75</f>
        <v>0</v>
      </c>
      <c r="D64" s="122">
        <f>測定表!AH75</f>
        <v>0</v>
      </c>
      <c r="E64" s="122">
        <f>測定表!AZ75</f>
        <v>0</v>
      </c>
      <c r="F64" s="122">
        <f>測定表!BB75</f>
        <v>0</v>
      </c>
      <c r="G64" s="123"/>
      <c r="H64" s="111">
        <f>測定表!BD75</f>
        <v>0</v>
      </c>
      <c r="I64" s="111">
        <f>測定表!BE75</f>
        <v>0</v>
      </c>
      <c r="J64" s="111">
        <f>測定表!BF75</f>
        <v>0</v>
      </c>
      <c r="K64" s="123"/>
      <c r="L64" s="113">
        <f>測定表!BH75</f>
        <v>0</v>
      </c>
      <c r="M64" s="113">
        <f>測定表!BI75</f>
        <v>0</v>
      </c>
      <c r="N64" s="113">
        <f>測定表!BJ75</f>
        <v>0</v>
      </c>
      <c r="O64" s="123"/>
      <c r="P64" s="115">
        <f>測定表!BL75</f>
        <v>0</v>
      </c>
      <c r="Q64" s="115">
        <f>測定表!BM75</f>
        <v>0</v>
      </c>
      <c r="R64" s="115">
        <f>測定表!BN75</f>
        <v>0</v>
      </c>
      <c r="S64" s="123"/>
      <c r="T64" s="115">
        <f>測定表!BP75</f>
        <v>0</v>
      </c>
      <c r="U64" s="115">
        <f>測定表!BQ75</f>
        <v>0</v>
      </c>
      <c r="V64" s="115">
        <f>測定表!BR75</f>
        <v>0</v>
      </c>
    </row>
    <row r="65" spans="1:22">
      <c r="A65" s="299" t="s">
        <v>1144</v>
      </c>
      <c r="B65" s="59" t="s">
        <v>1041</v>
      </c>
      <c r="C65" s="122">
        <f>測定表!AB76</f>
        <v>0</v>
      </c>
      <c r="D65" s="122">
        <f>測定表!AH76</f>
        <v>0</v>
      </c>
      <c r="E65" s="122">
        <f>測定表!AZ76</f>
        <v>0</v>
      </c>
      <c r="F65" s="122">
        <f>測定表!BB76</f>
        <v>0</v>
      </c>
      <c r="G65" s="123"/>
      <c r="H65" s="111">
        <f>測定表!BD76</f>
        <v>0</v>
      </c>
      <c r="I65" s="111">
        <f>測定表!BE76</f>
        <v>0</v>
      </c>
      <c r="J65" s="111">
        <f>測定表!BF76</f>
        <v>0</v>
      </c>
      <c r="K65" s="123"/>
      <c r="L65" s="113">
        <f>測定表!BH76</f>
        <v>0</v>
      </c>
      <c r="M65" s="113">
        <f>測定表!BI76</f>
        <v>0</v>
      </c>
      <c r="N65" s="113">
        <f>測定表!BJ76</f>
        <v>0</v>
      </c>
      <c r="O65" s="123"/>
      <c r="P65" s="115">
        <f>測定表!BL76</f>
        <v>0</v>
      </c>
      <c r="Q65" s="115">
        <f>測定表!BM76</f>
        <v>0</v>
      </c>
      <c r="R65" s="115">
        <f>測定表!BN76</f>
        <v>0</v>
      </c>
      <c r="S65" s="123"/>
      <c r="T65" s="115">
        <f>測定表!BP76</f>
        <v>0</v>
      </c>
      <c r="U65" s="115">
        <f>測定表!BQ76</f>
        <v>0</v>
      </c>
      <c r="V65" s="115">
        <f>測定表!BR76</f>
        <v>0</v>
      </c>
    </row>
    <row r="66" spans="1:22">
      <c r="A66" s="299" t="s">
        <v>1145</v>
      </c>
      <c r="B66" s="59" t="s">
        <v>982</v>
      </c>
      <c r="C66" s="122">
        <f>測定表!AB77</f>
        <v>0</v>
      </c>
      <c r="D66" s="122">
        <f>測定表!AH77</f>
        <v>0</v>
      </c>
      <c r="E66" s="122">
        <f>測定表!AZ77</f>
        <v>0</v>
      </c>
      <c r="F66" s="122">
        <f>測定表!BB77</f>
        <v>0</v>
      </c>
      <c r="G66" s="123"/>
      <c r="H66" s="111">
        <f>測定表!BD77</f>
        <v>0</v>
      </c>
      <c r="I66" s="111">
        <f>測定表!BE77</f>
        <v>0</v>
      </c>
      <c r="J66" s="111">
        <f>測定表!BF77</f>
        <v>0</v>
      </c>
      <c r="K66" s="123"/>
      <c r="L66" s="113">
        <f>測定表!BH77</f>
        <v>0</v>
      </c>
      <c r="M66" s="113">
        <f>測定表!BI77</f>
        <v>0</v>
      </c>
      <c r="N66" s="113">
        <f>測定表!BJ77</f>
        <v>0</v>
      </c>
      <c r="O66" s="123"/>
      <c r="P66" s="115">
        <f>測定表!BL77</f>
        <v>0</v>
      </c>
      <c r="Q66" s="115">
        <f>測定表!BM77</f>
        <v>0</v>
      </c>
      <c r="R66" s="115">
        <f>測定表!BN77</f>
        <v>0</v>
      </c>
      <c r="S66" s="123"/>
      <c r="T66" s="115">
        <f>測定表!BP77</f>
        <v>0</v>
      </c>
      <c r="U66" s="115">
        <f>測定表!BQ77</f>
        <v>0</v>
      </c>
      <c r="V66" s="115">
        <f>測定表!BR77</f>
        <v>0</v>
      </c>
    </row>
    <row r="67" spans="1:22">
      <c r="A67" s="299" t="s">
        <v>1146</v>
      </c>
      <c r="B67" s="59" t="s">
        <v>983</v>
      </c>
      <c r="C67" s="122">
        <f>測定表!AB78</f>
        <v>0</v>
      </c>
      <c r="D67" s="122">
        <f>測定表!AH78</f>
        <v>0</v>
      </c>
      <c r="E67" s="122">
        <f>測定表!AZ78</f>
        <v>0</v>
      </c>
      <c r="F67" s="122">
        <f>測定表!BB78</f>
        <v>0</v>
      </c>
      <c r="G67" s="123"/>
      <c r="H67" s="111">
        <f>測定表!BD78</f>
        <v>0</v>
      </c>
      <c r="I67" s="111">
        <f>測定表!BE78</f>
        <v>0</v>
      </c>
      <c r="J67" s="111">
        <f>測定表!BF78</f>
        <v>0</v>
      </c>
      <c r="K67" s="123"/>
      <c r="L67" s="113">
        <f>測定表!BH78</f>
        <v>0</v>
      </c>
      <c r="M67" s="113">
        <f>測定表!BI78</f>
        <v>0</v>
      </c>
      <c r="N67" s="113">
        <f>測定表!BJ78</f>
        <v>0</v>
      </c>
      <c r="O67" s="123"/>
      <c r="P67" s="115">
        <f>測定表!BL78</f>
        <v>0</v>
      </c>
      <c r="Q67" s="115">
        <f>測定表!BM78</f>
        <v>0</v>
      </c>
      <c r="R67" s="115">
        <f>測定表!BN78</f>
        <v>0</v>
      </c>
      <c r="S67" s="123"/>
      <c r="T67" s="115">
        <f>測定表!BP78</f>
        <v>0</v>
      </c>
      <c r="U67" s="115">
        <f>測定表!BQ78</f>
        <v>0</v>
      </c>
      <c r="V67" s="115">
        <f>測定表!BR78</f>
        <v>0</v>
      </c>
    </row>
    <row r="68" spans="1:22">
      <c r="A68" s="299" t="s">
        <v>1147</v>
      </c>
      <c r="B68" s="59" t="s">
        <v>984</v>
      </c>
      <c r="C68" s="122">
        <f>測定表!AB79</f>
        <v>0</v>
      </c>
      <c r="D68" s="122">
        <f>測定表!AH79</f>
        <v>0</v>
      </c>
      <c r="E68" s="122">
        <f>測定表!AZ79</f>
        <v>0</v>
      </c>
      <c r="F68" s="122">
        <f>測定表!BB79</f>
        <v>0</v>
      </c>
      <c r="G68" s="123"/>
      <c r="H68" s="111">
        <f>測定表!BD79</f>
        <v>0</v>
      </c>
      <c r="I68" s="111">
        <f>測定表!BE79</f>
        <v>0</v>
      </c>
      <c r="J68" s="111">
        <f>測定表!BF79</f>
        <v>0</v>
      </c>
      <c r="K68" s="123"/>
      <c r="L68" s="113">
        <f>測定表!BH79</f>
        <v>0</v>
      </c>
      <c r="M68" s="113">
        <f>測定表!BI79</f>
        <v>0</v>
      </c>
      <c r="N68" s="113">
        <f>測定表!BJ79</f>
        <v>0</v>
      </c>
      <c r="O68" s="123"/>
      <c r="P68" s="115">
        <f>測定表!BL79</f>
        <v>0</v>
      </c>
      <c r="Q68" s="115">
        <f>測定表!BM79</f>
        <v>0</v>
      </c>
      <c r="R68" s="115">
        <f>測定表!BN79</f>
        <v>0</v>
      </c>
      <c r="S68" s="123"/>
      <c r="T68" s="115">
        <f>測定表!BP79</f>
        <v>0</v>
      </c>
      <c r="U68" s="115">
        <f>測定表!BQ79</f>
        <v>0</v>
      </c>
      <c r="V68" s="115">
        <f>測定表!BR79</f>
        <v>0</v>
      </c>
    </row>
    <row r="69" spans="1:22">
      <c r="A69" s="299" t="s">
        <v>1148</v>
      </c>
      <c r="B69" s="59" t="s">
        <v>985</v>
      </c>
      <c r="C69" s="122">
        <f>測定表!AB80</f>
        <v>0</v>
      </c>
      <c r="D69" s="122">
        <f>測定表!AH80</f>
        <v>0</v>
      </c>
      <c r="E69" s="122">
        <f>測定表!AZ80</f>
        <v>0</v>
      </c>
      <c r="F69" s="122">
        <f>測定表!BB80</f>
        <v>0</v>
      </c>
      <c r="G69" s="123"/>
      <c r="H69" s="111">
        <f>測定表!BD80</f>
        <v>0</v>
      </c>
      <c r="I69" s="111">
        <f>測定表!BE80</f>
        <v>0</v>
      </c>
      <c r="J69" s="111">
        <f>測定表!BF80</f>
        <v>0</v>
      </c>
      <c r="K69" s="123"/>
      <c r="L69" s="113">
        <f>測定表!BH80</f>
        <v>0</v>
      </c>
      <c r="M69" s="113">
        <f>測定表!BI80</f>
        <v>0</v>
      </c>
      <c r="N69" s="113">
        <f>測定表!BJ80</f>
        <v>0</v>
      </c>
      <c r="O69" s="123"/>
      <c r="P69" s="115">
        <f>測定表!BL80</f>
        <v>0</v>
      </c>
      <c r="Q69" s="115">
        <f>測定表!BM80</f>
        <v>0</v>
      </c>
      <c r="R69" s="115">
        <f>測定表!BN80</f>
        <v>0</v>
      </c>
      <c r="S69" s="123"/>
      <c r="T69" s="115">
        <f>測定表!BP80</f>
        <v>0</v>
      </c>
      <c r="U69" s="115">
        <f>測定表!BQ80</f>
        <v>0</v>
      </c>
      <c r="V69" s="115">
        <f>測定表!BR80</f>
        <v>0</v>
      </c>
    </row>
    <row r="70" spans="1:22">
      <c r="A70" s="299" t="s">
        <v>1149</v>
      </c>
      <c r="B70" s="59" t="s">
        <v>986</v>
      </c>
      <c r="C70" s="122">
        <f>測定表!AB81</f>
        <v>0</v>
      </c>
      <c r="D70" s="122">
        <f>測定表!AH81</f>
        <v>0</v>
      </c>
      <c r="E70" s="122">
        <f>測定表!AZ81</f>
        <v>0</v>
      </c>
      <c r="F70" s="122">
        <f>測定表!BB81</f>
        <v>0</v>
      </c>
      <c r="G70" s="123"/>
      <c r="H70" s="111">
        <f>測定表!BD81</f>
        <v>0</v>
      </c>
      <c r="I70" s="111">
        <f>測定表!BE81</f>
        <v>0</v>
      </c>
      <c r="J70" s="111">
        <f>測定表!BF81</f>
        <v>0</v>
      </c>
      <c r="K70" s="123"/>
      <c r="L70" s="113">
        <f>測定表!BH81</f>
        <v>0</v>
      </c>
      <c r="M70" s="113">
        <f>測定表!BI81</f>
        <v>0</v>
      </c>
      <c r="N70" s="113">
        <f>測定表!BJ81</f>
        <v>0</v>
      </c>
      <c r="O70" s="123"/>
      <c r="P70" s="115">
        <f>測定表!BL81</f>
        <v>0</v>
      </c>
      <c r="Q70" s="115">
        <f>測定表!BM81</f>
        <v>0</v>
      </c>
      <c r="R70" s="115">
        <f>測定表!BN81</f>
        <v>0</v>
      </c>
      <c r="S70" s="123"/>
      <c r="T70" s="115">
        <f>測定表!BP81</f>
        <v>0</v>
      </c>
      <c r="U70" s="115">
        <f>測定表!BQ81</f>
        <v>0</v>
      </c>
      <c r="V70" s="115">
        <f>測定表!BR81</f>
        <v>0</v>
      </c>
    </row>
    <row r="71" spans="1:22">
      <c r="A71" s="299" t="s">
        <v>1150</v>
      </c>
      <c r="B71" s="59" t="s">
        <v>987</v>
      </c>
      <c r="C71" s="122">
        <f>測定表!AB82</f>
        <v>0</v>
      </c>
      <c r="D71" s="122">
        <f>測定表!AH82</f>
        <v>0</v>
      </c>
      <c r="E71" s="122">
        <f>測定表!AZ82</f>
        <v>0</v>
      </c>
      <c r="F71" s="122">
        <f>測定表!BB82</f>
        <v>0</v>
      </c>
      <c r="G71" s="123"/>
      <c r="H71" s="111">
        <f>測定表!BD82</f>
        <v>0</v>
      </c>
      <c r="I71" s="111">
        <f>測定表!BE82</f>
        <v>0</v>
      </c>
      <c r="J71" s="111">
        <f>測定表!BF82</f>
        <v>0</v>
      </c>
      <c r="K71" s="123"/>
      <c r="L71" s="113">
        <f>測定表!BH82</f>
        <v>0</v>
      </c>
      <c r="M71" s="113">
        <f>測定表!BI82</f>
        <v>0</v>
      </c>
      <c r="N71" s="113">
        <f>測定表!BJ82</f>
        <v>0</v>
      </c>
      <c r="O71" s="123"/>
      <c r="P71" s="115">
        <f>測定表!BL82</f>
        <v>0</v>
      </c>
      <c r="Q71" s="115">
        <f>測定表!BM82</f>
        <v>0</v>
      </c>
      <c r="R71" s="115">
        <f>測定表!BN82</f>
        <v>0</v>
      </c>
      <c r="S71" s="123"/>
      <c r="T71" s="115">
        <f>測定表!BP82</f>
        <v>0</v>
      </c>
      <c r="U71" s="115">
        <f>測定表!BQ82</f>
        <v>0</v>
      </c>
      <c r="V71" s="115">
        <f>測定表!BR82</f>
        <v>0</v>
      </c>
    </row>
    <row r="72" spans="1:22">
      <c r="A72" s="299" t="s">
        <v>1151</v>
      </c>
      <c r="B72" s="59" t="s">
        <v>62</v>
      </c>
      <c r="C72" s="122">
        <f>測定表!AB83</f>
        <v>0</v>
      </c>
      <c r="D72" s="122">
        <f>測定表!AH83</f>
        <v>0</v>
      </c>
      <c r="E72" s="122">
        <f>測定表!AZ83</f>
        <v>0</v>
      </c>
      <c r="F72" s="122">
        <f>測定表!BB83</f>
        <v>0</v>
      </c>
      <c r="G72" s="123"/>
      <c r="H72" s="111">
        <f>測定表!BD83</f>
        <v>0</v>
      </c>
      <c r="I72" s="111">
        <f>測定表!BE83</f>
        <v>0</v>
      </c>
      <c r="J72" s="111">
        <f>測定表!BF83</f>
        <v>0</v>
      </c>
      <c r="K72" s="123"/>
      <c r="L72" s="113">
        <f>測定表!BH83</f>
        <v>0</v>
      </c>
      <c r="M72" s="113">
        <f>測定表!BI83</f>
        <v>0</v>
      </c>
      <c r="N72" s="113">
        <f>測定表!BJ83</f>
        <v>0</v>
      </c>
      <c r="O72" s="123"/>
      <c r="P72" s="115">
        <f>測定表!BL83</f>
        <v>0</v>
      </c>
      <c r="Q72" s="115">
        <f>測定表!BM83</f>
        <v>0</v>
      </c>
      <c r="R72" s="115">
        <f>測定表!BN83</f>
        <v>0</v>
      </c>
      <c r="S72" s="123"/>
      <c r="T72" s="115">
        <f>測定表!BP83</f>
        <v>0</v>
      </c>
      <c r="U72" s="115">
        <f>測定表!BQ83</f>
        <v>0</v>
      </c>
      <c r="V72" s="115">
        <f>測定表!BR83</f>
        <v>0</v>
      </c>
    </row>
    <row r="73" spans="1:22">
      <c r="A73" s="299" t="s">
        <v>1152</v>
      </c>
      <c r="B73" s="59" t="s">
        <v>63</v>
      </c>
      <c r="C73" s="122">
        <f>測定表!AB84</f>
        <v>0</v>
      </c>
      <c r="D73" s="122">
        <f>測定表!AH84</f>
        <v>0</v>
      </c>
      <c r="E73" s="122">
        <f>測定表!AZ84</f>
        <v>0</v>
      </c>
      <c r="F73" s="122">
        <f>測定表!BB84</f>
        <v>0</v>
      </c>
      <c r="G73" s="123"/>
      <c r="H73" s="111">
        <f>測定表!BD84</f>
        <v>0</v>
      </c>
      <c r="I73" s="111">
        <f>測定表!BE84</f>
        <v>0</v>
      </c>
      <c r="J73" s="111">
        <f>測定表!BF84</f>
        <v>0</v>
      </c>
      <c r="K73" s="123"/>
      <c r="L73" s="113">
        <f>測定表!BH84</f>
        <v>0</v>
      </c>
      <c r="M73" s="113">
        <f>測定表!BI84</f>
        <v>0</v>
      </c>
      <c r="N73" s="113">
        <f>測定表!BJ84</f>
        <v>0</v>
      </c>
      <c r="O73" s="123"/>
      <c r="P73" s="115">
        <f>測定表!BL84</f>
        <v>0</v>
      </c>
      <c r="Q73" s="115">
        <f>測定表!BM84</f>
        <v>0</v>
      </c>
      <c r="R73" s="115">
        <f>測定表!BN84</f>
        <v>0</v>
      </c>
      <c r="S73" s="123"/>
      <c r="T73" s="115">
        <f>測定表!BP84</f>
        <v>0</v>
      </c>
      <c r="U73" s="115">
        <f>測定表!BQ84</f>
        <v>0</v>
      </c>
      <c r="V73" s="115">
        <f>測定表!BR84</f>
        <v>0</v>
      </c>
    </row>
    <row r="74" spans="1:22">
      <c r="A74" s="299" t="s">
        <v>1153</v>
      </c>
      <c r="B74" s="59" t="s">
        <v>14</v>
      </c>
      <c r="C74" s="122">
        <f>測定表!AB85</f>
        <v>0</v>
      </c>
      <c r="D74" s="122">
        <f>測定表!AH85</f>
        <v>0</v>
      </c>
      <c r="E74" s="122">
        <f>測定表!AZ85</f>
        <v>0</v>
      </c>
      <c r="F74" s="122">
        <f>測定表!BB85</f>
        <v>0</v>
      </c>
      <c r="G74" s="123"/>
      <c r="H74" s="111">
        <f>測定表!BD85</f>
        <v>0</v>
      </c>
      <c r="I74" s="111">
        <f>測定表!BE85</f>
        <v>0</v>
      </c>
      <c r="J74" s="111">
        <f>測定表!BF85</f>
        <v>0</v>
      </c>
      <c r="K74" s="123"/>
      <c r="L74" s="113">
        <f>測定表!BH85</f>
        <v>0</v>
      </c>
      <c r="M74" s="113">
        <f>測定表!BI85</f>
        <v>0</v>
      </c>
      <c r="N74" s="113">
        <f>測定表!BJ85</f>
        <v>0</v>
      </c>
      <c r="O74" s="123"/>
      <c r="P74" s="115">
        <f>測定表!BL85</f>
        <v>0</v>
      </c>
      <c r="Q74" s="115">
        <f>測定表!BM85</f>
        <v>0</v>
      </c>
      <c r="R74" s="115">
        <f>測定表!BN85</f>
        <v>0</v>
      </c>
      <c r="S74" s="123"/>
      <c r="T74" s="115">
        <f>測定表!BP85</f>
        <v>0</v>
      </c>
      <c r="U74" s="115">
        <f>測定表!BQ85</f>
        <v>0</v>
      </c>
      <c r="V74" s="115">
        <f>測定表!BR85</f>
        <v>0</v>
      </c>
    </row>
    <row r="75" spans="1:22">
      <c r="A75" s="299" t="s">
        <v>1154</v>
      </c>
      <c r="B75" s="59" t="s">
        <v>15</v>
      </c>
      <c r="C75" s="122">
        <f>測定表!AB86</f>
        <v>0</v>
      </c>
      <c r="D75" s="122">
        <f>測定表!AH86</f>
        <v>0</v>
      </c>
      <c r="E75" s="122">
        <f>測定表!AZ86</f>
        <v>0</v>
      </c>
      <c r="F75" s="122">
        <f>測定表!BB86</f>
        <v>0</v>
      </c>
      <c r="G75" s="123"/>
      <c r="H75" s="111">
        <f>測定表!BD86</f>
        <v>0</v>
      </c>
      <c r="I75" s="111">
        <f>測定表!BE86</f>
        <v>0</v>
      </c>
      <c r="J75" s="111">
        <f>測定表!BF86</f>
        <v>0</v>
      </c>
      <c r="K75" s="123"/>
      <c r="L75" s="113">
        <f>測定表!BH86</f>
        <v>0</v>
      </c>
      <c r="M75" s="113">
        <f>測定表!BI86</f>
        <v>0</v>
      </c>
      <c r="N75" s="113">
        <f>測定表!BJ86</f>
        <v>0</v>
      </c>
      <c r="O75" s="123"/>
      <c r="P75" s="115">
        <f>測定表!BL86</f>
        <v>0</v>
      </c>
      <c r="Q75" s="115">
        <f>測定表!BM86</f>
        <v>0</v>
      </c>
      <c r="R75" s="115">
        <f>測定表!BN86</f>
        <v>0</v>
      </c>
      <c r="S75" s="123"/>
      <c r="T75" s="115">
        <f>測定表!BP86</f>
        <v>0</v>
      </c>
      <c r="U75" s="115">
        <f>測定表!BQ86</f>
        <v>0</v>
      </c>
      <c r="V75" s="115">
        <f>測定表!BR86</f>
        <v>0</v>
      </c>
    </row>
    <row r="76" spans="1:22">
      <c r="A76" s="299" t="s">
        <v>1155</v>
      </c>
      <c r="B76" s="59" t="s">
        <v>988</v>
      </c>
      <c r="C76" s="122">
        <f>測定表!AB87</f>
        <v>0</v>
      </c>
      <c r="D76" s="122">
        <f>測定表!AH87</f>
        <v>0</v>
      </c>
      <c r="E76" s="122">
        <f>測定表!AZ87</f>
        <v>0</v>
      </c>
      <c r="F76" s="122">
        <f>測定表!BB87</f>
        <v>0</v>
      </c>
      <c r="G76" s="123"/>
      <c r="H76" s="111">
        <f>測定表!BD87</f>
        <v>0</v>
      </c>
      <c r="I76" s="111">
        <f>測定表!BE87</f>
        <v>0</v>
      </c>
      <c r="J76" s="111">
        <f>測定表!BF87</f>
        <v>0</v>
      </c>
      <c r="K76" s="123"/>
      <c r="L76" s="113">
        <f>測定表!BH87</f>
        <v>0</v>
      </c>
      <c r="M76" s="113">
        <f>測定表!BI87</f>
        <v>0</v>
      </c>
      <c r="N76" s="113">
        <f>測定表!BJ87</f>
        <v>0</v>
      </c>
      <c r="O76" s="123"/>
      <c r="P76" s="115">
        <f>測定表!BL87</f>
        <v>0</v>
      </c>
      <c r="Q76" s="115">
        <f>測定表!BM87</f>
        <v>0</v>
      </c>
      <c r="R76" s="115">
        <f>測定表!BN87</f>
        <v>0</v>
      </c>
      <c r="S76" s="123"/>
      <c r="T76" s="115">
        <f>測定表!BP87</f>
        <v>0</v>
      </c>
      <c r="U76" s="115">
        <f>測定表!BQ87</f>
        <v>0</v>
      </c>
      <c r="V76" s="115">
        <f>測定表!BR87</f>
        <v>0</v>
      </c>
    </row>
    <row r="77" spans="1:22">
      <c r="A77" s="299" t="s">
        <v>1156</v>
      </c>
      <c r="B77" s="59" t="s">
        <v>989</v>
      </c>
      <c r="C77" s="122">
        <f>測定表!AB88</f>
        <v>0</v>
      </c>
      <c r="D77" s="122">
        <f>測定表!AH88</f>
        <v>0</v>
      </c>
      <c r="E77" s="122">
        <f>測定表!AZ88</f>
        <v>0</v>
      </c>
      <c r="F77" s="122">
        <f>測定表!BB88</f>
        <v>0</v>
      </c>
      <c r="G77" s="123"/>
      <c r="H77" s="111">
        <f>測定表!BD88</f>
        <v>0</v>
      </c>
      <c r="I77" s="111">
        <f>測定表!BE88</f>
        <v>0</v>
      </c>
      <c r="J77" s="111">
        <f>測定表!BF88</f>
        <v>0</v>
      </c>
      <c r="K77" s="123"/>
      <c r="L77" s="113">
        <f>測定表!BH88</f>
        <v>0</v>
      </c>
      <c r="M77" s="113">
        <f>測定表!BI88</f>
        <v>0</v>
      </c>
      <c r="N77" s="113">
        <f>測定表!BJ88</f>
        <v>0</v>
      </c>
      <c r="O77" s="123"/>
      <c r="P77" s="115">
        <f>測定表!BL88</f>
        <v>0</v>
      </c>
      <c r="Q77" s="115">
        <f>測定表!BM88</f>
        <v>0</v>
      </c>
      <c r="R77" s="115">
        <f>測定表!BN88</f>
        <v>0</v>
      </c>
      <c r="S77" s="123"/>
      <c r="T77" s="115">
        <f>測定表!BP88</f>
        <v>0</v>
      </c>
      <c r="U77" s="115">
        <f>測定表!BQ88</f>
        <v>0</v>
      </c>
      <c r="V77" s="115">
        <f>測定表!BR88</f>
        <v>0</v>
      </c>
    </row>
    <row r="78" spans="1:22">
      <c r="A78" s="299" t="s">
        <v>1157</v>
      </c>
      <c r="B78" s="59" t="s">
        <v>990</v>
      </c>
      <c r="C78" s="122">
        <f>測定表!AB89</f>
        <v>0</v>
      </c>
      <c r="D78" s="122">
        <f>測定表!AH89</f>
        <v>0</v>
      </c>
      <c r="E78" s="122">
        <f>測定表!AZ89</f>
        <v>0</v>
      </c>
      <c r="F78" s="122">
        <f>測定表!BB89</f>
        <v>0</v>
      </c>
      <c r="G78" s="123"/>
      <c r="H78" s="111">
        <f>測定表!BD89</f>
        <v>0</v>
      </c>
      <c r="I78" s="111">
        <f>測定表!BE89</f>
        <v>0</v>
      </c>
      <c r="J78" s="111">
        <f>測定表!BF89</f>
        <v>0</v>
      </c>
      <c r="K78" s="123"/>
      <c r="L78" s="113">
        <f>測定表!BH89</f>
        <v>0</v>
      </c>
      <c r="M78" s="113">
        <f>測定表!BI89</f>
        <v>0</v>
      </c>
      <c r="N78" s="113">
        <f>測定表!BJ89</f>
        <v>0</v>
      </c>
      <c r="O78" s="123"/>
      <c r="P78" s="115">
        <f>測定表!BL89</f>
        <v>0</v>
      </c>
      <c r="Q78" s="115">
        <f>測定表!BM89</f>
        <v>0</v>
      </c>
      <c r="R78" s="115">
        <f>測定表!BN89</f>
        <v>0</v>
      </c>
      <c r="S78" s="123"/>
      <c r="T78" s="115">
        <f>測定表!BP89</f>
        <v>0</v>
      </c>
      <c r="U78" s="115">
        <f>測定表!BQ89</f>
        <v>0</v>
      </c>
      <c r="V78" s="115">
        <f>測定表!BR89</f>
        <v>0</v>
      </c>
    </row>
    <row r="79" spans="1:22">
      <c r="A79" s="299" t="s">
        <v>1158</v>
      </c>
      <c r="B79" s="59" t="s">
        <v>991</v>
      </c>
      <c r="C79" s="122">
        <f>測定表!AB90</f>
        <v>0</v>
      </c>
      <c r="D79" s="122">
        <f>測定表!AH90</f>
        <v>0</v>
      </c>
      <c r="E79" s="122">
        <f>測定表!AZ90</f>
        <v>0</v>
      </c>
      <c r="F79" s="122">
        <f>測定表!BB90</f>
        <v>0</v>
      </c>
      <c r="G79" s="123"/>
      <c r="H79" s="111">
        <f>測定表!BD90</f>
        <v>0</v>
      </c>
      <c r="I79" s="111">
        <f>測定表!BE90</f>
        <v>0</v>
      </c>
      <c r="J79" s="111">
        <f>測定表!BF90</f>
        <v>0</v>
      </c>
      <c r="K79" s="123"/>
      <c r="L79" s="113">
        <f>測定表!BH90</f>
        <v>0</v>
      </c>
      <c r="M79" s="113">
        <f>測定表!BI90</f>
        <v>0</v>
      </c>
      <c r="N79" s="113">
        <f>測定表!BJ90</f>
        <v>0</v>
      </c>
      <c r="O79" s="123"/>
      <c r="P79" s="115">
        <f>測定表!BL90</f>
        <v>0</v>
      </c>
      <c r="Q79" s="115">
        <f>測定表!BM90</f>
        <v>0</v>
      </c>
      <c r="R79" s="115">
        <f>測定表!BN90</f>
        <v>0</v>
      </c>
      <c r="S79" s="123"/>
      <c r="T79" s="115">
        <f>測定表!BP90</f>
        <v>0</v>
      </c>
      <c r="U79" s="115">
        <f>測定表!BQ90</f>
        <v>0</v>
      </c>
      <c r="V79" s="115">
        <f>測定表!BR90</f>
        <v>0</v>
      </c>
    </row>
    <row r="80" spans="1:22">
      <c r="A80" s="299" t="s">
        <v>1159</v>
      </c>
      <c r="B80" s="59" t="s">
        <v>992</v>
      </c>
      <c r="C80" s="122">
        <f>測定表!AB91</f>
        <v>0</v>
      </c>
      <c r="D80" s="122">
        <f>測定表!AH91</f>
        <v>0</v>
      </c>
      <c r="E80" s="122">
        <f>測定表!AZ91</f>
        <v>0</v>
      </c>
      <c r="F80" s="122">
        <f>測定表!BB91</f>
        <v>0</v>
      </c>
      <c r="G80" s="123"/>
      <c r="H80" s="111">
        <f>測定表!BD91</f>
        <v>0</v>
      </c>
      <c r="I80" s="111">
        <f>測定表!BE91</f>
        <v>0</v>
      </c>
      <c r="J80" s="111">
        <f>測定表!BF91</f>
        <v>0</v>
      </c>
      <c r="K80" s="123"/>
      <c r="L80" s="113">
        <f>測定表!BH91</f>
        <v>0</v>
      </c>
      <c r="M80" s="113">
        <f>測定表!BI91</f>
        <v>0</v>
      </c>
      <c r="N80" s="113">
        <f>測定表!BJ91</f>
        <v>0</v>
      </c>
      <c r="O80" s="123"/>
      <c r="P80" s="115">
        <f>測定表!BL91</f>
        <v>0</v>
      </c>
      <c r="Q80" s="115">
        <f>測定表!BM91</f>
        <v>0</v>
      </c>
      <c r="R80" s="115">
        <f>測定表!BN91</f>
        <v>0</v>
      </c>
      <c r="S80" s="123"/>
      <c r="T80" s="115">
        <f>測定表!BP91</f>
        <v>0</v>
      </c>
      <c r="U80" s="115">
        <f>測定表!BQ91</f>
        <v>0</v>
      </c>
      <c r="V80" s="115">
        <f>測定表!BR91</f>
        <v>0</v>
      </c>
    </row>
    <row r="81" spans="1:22">
      <c r="A81" s="299" t="s">
        <v>1160</v>
      </c>
      <c r="B81" s="59" t="s">
        <v>993</v>
      </c>
      <c r="C81" s="122">
        <f>測定表!AB92</f>
        <v>0</v>
      </c>
      <c r="D81" s="122">
        <f>測定表!AH92</f>
        <v>0</v>
      </c>
      <c r="E81" s="122">
        <f>測定表!AZ92</f>
        <v>0</v>
      </c>
      <c r="F81" s="122">
        <f>測定表!BB92</f>
        <v>0</v>
      </c>
      <c r="G81" s="123"/>
      <c r="H81" s="111">
        <f>測定表!BD92</f>
        <v>0</v>
      </c>
      <c r="I81" s="111">
        <f>測定表!BE92</f>
        <v>0</v>
      </c>
      <c r="J81" s="111">
        <f>測定表!BF92</f>
        <v>0</v>
      </c>
      <c r="K81" s="123"/>
      <c r="L81" s="113">
        <f>測定表!BH92</f>
        <v>0</v>
      </c>
      <c r="M81" s="113">
        <f>測定表!BI92</f>
        <v>0</v>
      </c>
      <c r="N81" s="113">
        <f>測定表!BJ92</f>
        <v>0</v>
      </c>
      <c r="O81" s="123"/>
      <c r="P81" s="115">
        <f>測定表!BL92</f>
        <v>0</v>
      </c>
      <c r="Q81" s="115">
        <f>測定表!BM92</f>
        <v>0</v>
      </c>
      <c r="R81" s="115">
        <f>測定表!BN92</f>
        <v>0</v>
      </c>
      <c r="S81" s="123"/>
      <c r="T81" s="115">
        <f>測定表!BP92</f>
        <v>0</v>
      </c>
      <c r="U81" s="115">
        <f>測定表!BQ92</f>
        <v>0</v>
      </c>
      <c r="V81" s="115">
        <f>測定表!BR92</f>
        <v>0</v>
      </c>
    </row>
    <row r="82" spans="1:22">
      <c r="A82" s="299" t="s">
        <v>1161</v>
      </c>
      <c r="B82" s="59" t="s">
        <v>994</v>
      </c>
      <c r="C82" s="122">
        <f>測定表!AB93</f>
        <v>0</v>
      </c>
      <c r="D82" s="122">
        <f>測定表!AH93</f>
        <v>0</v>
      </c>
      <c r="E82" s="122">
        <f>測定表!AZ93</f>
        <v>0</v>
      </c>
      <c r="F82" s="122">
        <f>測定表!BB93</f>
        <v>0</v>
      </c>
      <c r="G82" s="123"/>
      <c r="H82" s="111">
        <f>測定表!BD93</f>
        <v>0</v>
      </c>
      <c r="I82" s="111">
        <f>測定表!BE93</f>
        <v>0</v>
      </c>
      <c r="J82" s="111">
        <f>測定表!BF93</f>
        <v>0</v>
      </c>
      <c r="K82" s="123"/>
      <c r="L82" s="113">
        <f>測定表!BH93</f>
        <v>0</v>
      </c>
      <c r="M82" s="113">
        <f>測定表!BI93</f>
        <v>0</v>
      </c>
      <c r="N82" s="113">
        <f>測定表!BJ93</f>
        <v>0</v>
      </c>
      <c r="O82" s="123"/>
      <c r="P82" s="115">
        <f>測定表!BL93</f>
        <v>0</v>
      </c>
      <c r="Q82" s="115">
        <f>測定表!BM93</f>
        <v>0</v>
      </c>
      <c r="R82" s="115">
        <f>測定表!BN93</f>
        <v>0</v>
      </c>
      <c r="S82" s="123"/>
      <c r="T82" s="115">
        <f>測定表!BP93</f>
        <v>0</v>
      </c>
      <c r="U82" s="115">
        <f>測定表!BQ93</f>
        <v>0</v>
      </c>
      <c r="V82" s="115">
        <f>測定表!BR93</f>
        <v>0</v>
      </c>
    </row>
    <row r="83" spans="1:22">
      <c r="A83" s="299" t="s">
        <v>1162</v>
      </c>
      <c r="B83" s="59" t="s">
        <v>995</v>
      </c>
      <c r="C83" s="122">
        <f>測定表!AB94</f>
        <v>0</v>
      </c>
      <c r="D83" s="122">
        <f>測定表!AH94</f>
        <v>0</v>
      </c>
      <c r="E83" s="122">
        <f>測定表!AZ94</f>
        <v>0</v>
      </c>
      <c r="F83" s="122">
        <f>測定表!BB94</f>
        <v>0</v>
      </c>
      <c r="G83" s="123"/>
      <c r="H83" s="111">
        <f>測定表!BD94</f>
        <v>0</v>
      </c>
      <c r="I83" s="111">
        <f>測定表!BE94</f>
        <v>0</v>
      </c>
      <c r="J83" s="111">
        <f>測定表!BF94</f>
        <v>0</v>
      </c>
      <c r="K83" s="123"/>
      <c r="L83" s="113">
        <f>測定表!BH94</f>
        <v>0</v>
      </c>
      <c r="M83" s="113">
        <f>測定表!BI94</f>
        <v>0</v>
      </c>
      <c r="N83" s="113">
        <f>測定表!BJ94</f>
        <v>0</v>
      </c>
      <c r="O83" s="123"/>
      <c r="P83" s="115">
        <f>測定表!BL94</f>
        <v>0</v>
      </c>
      <c r="Q83" s="115">
        <f>測定表!BM94</f>
        <v>0</v>
      </c>
      <c r="R83" s="115">
        <f>測定表!BN94</f>
        <v>0</v>
      </c>
      <c r="S83" s="123"/>
      <c r="T83" s="115">
        <f>測定表!BP94</f>
        <v>0</v>
      </c>
      <c r="U83" s="115">
        <f>測定表!BQ94</f>
        <v>0</v>
      </c>
      <c r="V83" s="115">
        <f>測定表!BR94</f>
        <v>0</v>
      </c>
    </row>
    <row r="84" spans="1:22">
      <c r="A84" s="299" t="s">
        <v>1163</v>
      </c>
      <c r="B84" s="59" t="s">
        <v>996</v>
      </c>
      <c r="C84" s="122">
        <f>測定表!AB95</f>
        <v>0</v>
      </c>
      <c r="D84" s="122">
        <f>測定表!AH95</f>
        <v>0</v>
      </c>
      <c r="E84" s="122">
        <f>測定表!AZ95</f>
        <v>0</v>
      </c>
      <c r="F84" s="122">
        <f>測定表!BB95</f>
        <v>0</v>
      </c>
      <c r="G84" s="123"/>
      <c r="H84" s="111">
        <f>測定表!BD95</f>
        <v>0</v>
      </c>
      <c r="I84" s="111">
        <f>測定表!BE95</f>
        <v>0</v>
      </c>
      <c r="J84" s="111">
        <f>測定表!BF95</f>
        <v>0</v>
      </c>
      <c r="K84" s="123"/>
      <c r="L84" s="113">
        <f>測定表!BH95</f>
        <v>0</v>
      </c>
      <c r="M84" s="113">
        <f>測定表!BI95</f>
        <v>0</v>
      </c>
      <c r="N84" s="113">
        <f>測定表!BJ95</f>
        <v>0</v>
      </c>
      <c r="O84" s="123"/>
      <c r="P84" s="115">
        <f>測定表!BL95</f>
        <v>0</v>
      </c>
      <c r="Q84" s="115">
        <f>測定表!BM95</f>
        <v>0</v>
      </c>
      <c r="R84" s="115">
        <f>測定表!BN95</f>
        <v>0</v>
      </c>
      <c r="S84" s="123"/>
      <c r="T84" s="115">
        <f>測定表!BP95</f>
        <v>0</v>
      </c>
      <c r="U84" s="115">
        <f>測定表!BQ95</f>
        <v>0</v>
      </c>
      <c r="V84" s="115">
        <f>測定表!BR95</f>
        <v>0</v>
      </c>
    </row>
    <row r="85" spans="1:22">
      <c r="A85" s="299" t="s">
        <v>1164</v>
      </c>
      <c r="B85" s="59" t="s">
        <v>997</v>
      </c>
      <c r="C85" s="122">
        <f>測定表!AB96</f>
        <v>0</v>
      </c>
      <c r="D85" s="122">
        <f>測定表!AH96</f>
        <v>0</v>
      </c>
      <c r="E85" s="122">
        <f>測定表!AZ96</f>
        <v>0</v>
      </c>
      <c r="F85" s="122">
        <f>測定表!BB96</f>
        <v>0</v>
      </c>
      <c r="G85" s="123"/>
      <c r="H85" s="111">
        <f>測定表!BD96</f>
        <v>0</v>
      </c>
      <c r="I85" s="111">
        <f>測定表!BE96</f>
        <v>0</v>
      </c>
      <c r="J85" s="111">
        <f>測定表!BF96</f>
        <v>0</v>
      </c>
      <c r="K85" s="123"/>
      <c r="L85" s="113">
        <f>測定表!BH96</f>
        <v>0</v>
      </c>
      <c r="M85" s="113">
        <f>測定表!BI96</f>
        <v>0</v>
      </c>
      <c r="N85" s="113">
        <f>測定表!BJ96</f>
        <v>0</v>
      </c>
      <c r="O85" s="123"/>
      <c r="P85" s="115">
        <f>測定表!BL96</f>
        <v>0</v>
      </c>
      <c r="Q85" s="115">
        <f>測定表!BM96</f>
        <v>0</v>
      </c>
      <c r="R85" s="115">
        <f>測定表!BN96</f>
        <v>0</v>
      </c>
      <c r="S85" s="123"/>
      <c r="T85" s="115">
        <f>測定表!BP96</f>
        <v>0</v>
      </c>
      <c r="U85" s="115">
        <f>測定表!BQ96</f>
        <v>0</v>
      </c>
      <c r="V85" s="115">
        <f>測定表!BR96</f>
        <v>0</v>
      </c>
    </row>
    <row r="86" spans="1:22">
      <c r="A86" s="299" t="s">
        <v>1165</v>
      </c>
      <c r="B86" s="59" t="s">
        <v>998</v>
      </c>
      <c r="C86" s="122">
        <f>測定表!AB97</f>
        <v>0</v>
      </c>
      <c r="D86" s="122">
        <f>測定表!AH97</f>
        <v>0</v>
      </c>
      <c r="E86" s="122">
        <f>測定表!AZ97</f>
        <v>0</v>
      </c>
      <c r="F86" s="122">
        <f>測定表!BB97</f>
        <v>0</v>
      </c>
      <c r="G86" s="123"/>
      <c r="H86" s="111">
        <f>測定表!BD97</f>
        <v>0</v>
      </c>
      <c r="I86" s="111">
        <f>測定表!BE97</f>
        <v>0</v>
      </c>
      <c r="J86" s="111">
        <f>測定表!BF97</f>
        <v>0</v>
      </c>
      <c r="K86" s="123"/>
      <c r="L86" s="113">
        <f>測定表!BH97</f>
        <v>0</v>
      </c>
      <c r="M86" s="113">
        <f>測定表!BI97</f>
        <v>0</v>
      </c>
      <c r="N86" s="113">
        <f>測定表!BJ97</f>
        <v>0</v>
      </c>
      <c r="O86" s="123"/>
      <c r="P86" s="115">
        <f>測定表!BL97</f>
        <v>0</v>
      </c>
      <c r="Q86" s="115">
        <f>測定表!BM97</f>
        <v>0</v>
      </c>
      <c r="R86" s="115">
        <f>測定表!BN97</f>
        <v>0</v>
      </c>
      <c r="S86" s="123"/>
      <c r="T86" s="115">
        <f>測定表!BP97</f>
        <v>0</v>
      </c>
      <c r="U86" s="115">
        <f>測定表!BQ97</f>
        <v>0</v>
      </c>
      <c r="V86" s="115">
        <f>測定表!BR97</f>
        <v>0</v>
      </c>
    </row>
    <row r="87" spans="1:22">
      <c r="A87" s="299" t="s">
        <v>1166</v>
      </c>
      <c r="B87" s="59" t="s">
        <v>999</v>
      </c>
      <c r="C87" s="122">
        <f>測定表!AB98</f>
        <v>0</v>
      </c>
      <c r="D87" s="122">
        <f>測定表!AH98</f>
        <v>0</v>
      </c>
      <c r="E87" s="122">
        <f>測定表!AZ98</f>
        <v>0</v>
      </c>
      <c r="F87" s="122">
        <f>測定表!BB98</f>
        <v>0</v>
      </c>
      <c r="G87" s="123"/>
      <c r="H87" s="111">
        <f>測定表!BD98</f>
        <v>0</v>
      </c>
      <c r="I87" s="111">
        <f>測定表!BE98</f>
        <v>0</v>
      </c>
      <c r="J87" s="111">
        <f>測定表!BF98</f>
        <v>0</v>
      </c>
      <c r="K87" s="123"/>
      <c r="L87" s="113">
        <f>測定表!BH98</f>
        <v>0</v>
      </c>
      <c r="M87" s="113">
        <f>測定表!BI98</f>
        <v>0</v>
      </c>
      <c r="N87" s="113">
        <f>測定表!BJ98</f>
        <v>0</v>
      </c>
      <c r="O87" s="123"/>
      <c r="P87" s="115">
        <f>測定表!BL98</f>
        <v>0</v>
      </c>
      <c r="Q87" s="115">
        <f>測定表!BM98</f>
        <v>0</v>
      </c>
      <c r="R87" s="115">
        <f>測定表!BN98</f>
        <v>0</v>
      </c>
      <c r="S87" s="123"/>
      <c r="T87" s="115">
        <f>測定表!BP98</f>
        <v>0</v>
      </c>
      <c r="U87" s="115">
        <f>測定表!BQ98</f>
        <v>0</v>
      </c>
      <c r="V87" s="115">
        <f>測定表!BR98</f>
        <v>0</v>
      </c>
    </row>
    <row r="88" spans="1:22">
      <c r="A88" s="299" t="s">
        <v>1167</v>
      </c>
      <c r="B88" s="59" t="s">
        <v>243</v>
      </c>
      <c r="C88" s="122">
        <f>測定表!AB99</f>
        <v>0</v>
      </c>
      <c r="D88" s="122">
        <f>測定表!AH99</f>
        <v>0</v>
      </c>
      <c r="E88" s="122">
        <f>測定表!AZ99</f>
        <v>0</v>
      </c>
      <c r="F88" s="122">
        <f>測定表!BB99</f>
        <v>0</v>
      </c>
      <c r="G88" s="123"/>
      <c r="H88" s="111">
        <f>測定表!BD99</f>
        <v>0</v>
      </c>
      <c r="I88" s="111">
        <f>測定表!BE99</f>
        <v>0</v>
      </c>
      <c r="J88" s="111">
        <f>測定表!BF99</f>
        <v>0</v>
      </c>
      <c r="K88" s="123"/>
      <c r="L88" s="113">
        <f>測定表!BH99</f>
        <v>0</v>
      </c>
      <c r="M88" s="113">
        <f>測定表!BI99</f>
        <v>0</v>
      </c>
      <c r="N88" s="113">
        <f>測定表!BJ99</f>
        <v>0</v>
      </c>
      <c r="O88" s="123"/>
      <c r="P88" s="115">
        <f>測定表!BL99</f>
        <v>0</v>
      </c>
      <c r="Q88" s="115">
        <f>測定表!BM99</f>
        <v>0</v>
      </c>
      <c r="R88" s="115">
        <f>測定表!BN99</f>
        <v>0</v>
      </c>
      <c r="S88" s="123"/>
      <c r="T88" s="115">
        <f>測定表!BP99</f>
        <v>0</v>
      </c>
      <c r="U88" s="115">
        <f>測定表!BQ99</f>
        <v>0</v>
      </c>
      <c r="V88" s="115">
        <f>測定表!BR99</f>
        <v>0</v>
      </c>
    </row>
    <row r="89" spans="1:22">
      <c r="A89" s="299" t="s">
        <v>1168</v>
      </c>
      <c r="B89" s="59" t="s">
        <v>1000</v>
      </c>
      <c r="C89" s="122">
        <f>測定表!AB100</f>
        <v>0</v>
      </c>
      <c r="D89" s="122">
        <f>測定表!AH100</f>
        <v>0</v>
      </c>
      <c r="E89" s="122">
        <f>測定表!AZ100</f>
        <v>0</v>
      </c>
      <c r="F89" s="122">
        <f>測定表!BB100</f>
        <v>0</v>
      </c>
      <c r="G89" s="123"/>
      <c r="H89" s="111">
        <f>測定表!BD100</f>
        <v>0</v>
      </c>
      <c r="I89" s="111">
        <f>測定表!BE100</f>
        <v>0</v>
      </c>
      <c r="J89" s="111">
        <f>測定表!BF100</f>
        <v>0</v>
      </c>
      <c r="K89" s="123"/>
      <c r="L89" s="113">
        <f>測定表!BH100</f>
        <v>0</v>
      </c>
      <c r="M89" s="113">
        <f>測定表!BI100</f>
        <v>0</v>
      </c>
      <c r="N89" s="113">
        <f>測定表!BJ100</f>
        <v>0</v>
      </c>
      <c r="O89" s="123"/>
      <c r="P89" s="115">
        <f>測定表!BL100</f>
        <v>0</v>
      </c>
      <c r="Q89" s="115">
        <f>測定表!BM100</f>
        <v>0</v>
      </c>
      <c r="R89" s="115">
        <f>測定表!BN100</f>
        <v>0</v>
      </c>
      <c r="S89" s="123"/>
      <c r="T89" s="115">
        <f>測定表!BP100</f>
        <v>0</v>
      </c>
      <c r="U89" s="115">
        <f>測定表!BQ100</f>
        <v>0</v>
      </c>
      <c r="V89" s="115">
        <f>測定表!BR100</f>
        <v>0</v>
      </c>
    </row>
    <row r="90" spans="1:22">
      <c r="A90" s="299" t="s">
        <v>1169</v>
      </c>
      <c r="B90" s="59" t="s">
        <v>1001</v>
      </c>
      <c r="C90" s="122">
        <f>測定表!AB101</f>
        <v>0</v>
      </c>
      <c r="D90" s="122">
        <f>測定表!AH101</f>
        <v>0</v>
      </c>
      <c r="E90" s="122">
        <f>測定表!AZ101</f>
        <v>0</v>
      </c>
      <c r="F90" s="122">
        <f>測定表!BB101</f>
        <v>0</v>
      </c>
      <c r="G90" s="123"/>
      <c r="H90" s="111">
        <f>測定表!BD101</f>
        <v>0</v>
      </c>
      <c r="I90" s="111">
        <f>測定表!BE101</f>
        <v>0</v>
      </c>
      <c r="J90" s="111">
        <f>測定表!BF101</f>
        <v>0</v>
      </c>
      <c r="K90" s="123"/>
      <c r="L90" s="113">
        <f>測定表!BH101</f>
        <v>0</v>
      </c>
      <c r="M90" s="113">
        <f>測定表!BI101</f>
        <v>0</v>
      </c>
      <c r="N90" s="113">
        <f>測定表!BJ101</f>
        <v>0</v>
      </c>
      <c r="O90" s="123"/>
      <c r="P90" s="115">
        <f>測定表!BL101</f>
        <v>0</v>
      </c>
      <c r="Q90" s="115">
        <f>測定表!BM101</f>
        <v>0</v>
      </c>
      <c r="R90" s="115">
        <f>測定表!BN101</f>
        <v>0</v>
      </c>
      <c r="S90" s="123"/>
      <c r="T90" s="115">
        <f>測定表!BP101</f>
        <v>0</v>
      </c>
      <c r="U90" s="115">
        <f>測定表!BQ101</f>
        <v>0</v>
      </c>
      <c r="V90" s="115">
        <f>測定表!BR101</f>
        <v>0</v>
      </c>
    </row>
    <row r="91" spans="1:22">
      <c r="A91" s="299" t="s">
        <v>1170</v>
      </c>
      <c r="B91" s="59" t="s">
        <v>1042</v>
      </c>
      <c r="C91" s="122">
        <f>測定表!AB102</f>
        <v>0</v>
      </c>
      <c r="D91" s="122">
        <f>測定表!AH102</f>
        <v>0</v>
      </c>
      <c r="E91" s="122">
        <f>測定表!AZ102</f>
        <v>0</v>
      </c>
      <c r="F91" s="122">
        <f>測定表!BB102</f>
        <v>0</v>
      </c>
      <c r="G91" s="123"/>
      <c r="H91" s="111">
        <f>測定表!BD102</f>
        <v>0</v>
      </c>
      <c r="I91" s="111">
        <f>測定表!BE102</f>
        <v>0</v>
      </c>
      <c r="J91" s="111">
        <f>測定表!BF102</f>
        <v>0</v>
      </c>
      <c r="K91" s="123"/>
      <c r="L91" s="113">
        <f>測定表!BH102</f>
        <v>0</v>
      </c>
      <c r="M91" s="113">
        <f>測定表!BI102</f>
        <v>0</v>
      </c>
      <c r="N91" s="113">
        <f>測定表!BJ102</f>
        <v>0</v>
      </c>
      <c r="O91" s="123"/>
      <c r="P91" s="115">
        <f>測定表!BL102</f>
        <v>0</v>
      </c>
      <c r="Q91" s="115">
        <f>測定表!BM102</f>
        <v>0</v>
      </c>
      <c r="R91" s="115">
        <f>測定表!BN102</f>
        <v>0</v>
      </c>
      <c r="S91" s="123"/>
      <c r="T91" s="115">
        <f>測定表!BP102</f>
        <v>0</v>
      </c>
      <c r="U91" s="115">
        <f>測定表!BQ102</f>
        <v>0</v>
      </c>
      <c r="V91" s="115">
        <f>測定表!BR102</f>
        <v>0</v>
      </c>
    </row>
    <row r="92" spans="1:22">
      <c r="A92" s="299" t="s">
        <v>1171</v>
      </c>
      <c r="B92" s="59" t="s">
        <v>1043</v>
      </c>
      <c r="C92" s="122">
        <f>測定表!AB103</f>
        <v>0</v>
      </c>
      <c r="D92" s="122">
        <f>測定表!AH103</f>
        <v>0</v>
      </c>
      <c r="E92" s="122">
        <f>測定表!AZ103</f>
        <v>0</v>
      </c>
      <c r="F92" s="122">
        <f>測定表!BB103</f>
        <v>0</v>
      </c>
      <c r="G92" s="123"/>
      <c r="H92" s="111">
        <f>測定表!BD103</f>
        <v>0</v>
      </c>
      <c r="I92" s="111">
        <f>測定表!BE103</f>
        <v>0</v>
      </c>
      <c r="J92" s="111">
        <f>測定表!BF103</f>
        <v>0</v>
      </c>
      <c r="K92" s="123"/>
      <c r="L92" s="113">
        <f>測定表!BH103</f>
        <v>0</v>
      </c>
      <c r="M92" s="113">
        <f>測定表!BI103</f>
        <v>0</v>
      </c>
      <c r="N92" s="113">
        <f>測定表!BJ103</f>
        <v>0</v>
      </c>
      <c r="O92" s="123"/>
      <c r="P92" s="115">
        <f>測定表!BL103</f>
        <v>0</v>
      </c>
      <c r="Q92" s="115">
        <f>測定表!BM103</f>
        <v>0</v>
      </c>
      <c r="R92" s="115">
        <f>測定表!BN103</f>
        <v>0</v>
      </c>
      <c r="S92" s="123"/>
      <c r="T92" s="115">
        <f>測定表!BP103</f>
        <v>0</v>
      </c>
      <c r="U92" s="115">
        <f>測定表!BQ103</f>
        <v>0</v>
      </c>
      <c r="V92" s="115">
        <f>測定表!BR103</f>
        <v>0</v>
      </c>
    </row>
    <row r="93" spans="1:22">
      <c r="A93" s="299" t="s">
        <v>1172</v>
      </c>
      <c r="B93" s="59" t="s">
        <v>16</v>
      </c>
      <c r="C93" s="122">
        <f>測定表!AB104</f>
        <v>0</v>
      </c>
      <c r="D93" s="122">
        <f>測定表!AH104</f>
        <v>0</v>
      </c>
      <c r="E93" s="122">
        <f>測定表!AZ104</f>
        <v>0</v>
      </c>
      <c r="F93" s="122">
        <f>測定表!BB104</f>
        <v>0</v>
      </c>
      <c r="G93" s="123"/>
      <c r="H93" s="111">
        <f>測定表!BD104</f>
        <v>0</v>
      </c>
      <c r="I93" s="111">
        <f>測定表!BE104</f>
        <v>0</v>
      </c>
      <c r="J93" s="111">
        <f>測定表!BF104</f>
        <v>0</v>
      </c>
      <c r="K93" s="123"/>
      <c r="L93" s="113">
        <f>測定表!BH104</f>
        <v>0</v>
      </c>
      <c r="M93" s="113">
        <f>測定表!BI104</f>
        <v>0</v>
      </c>
      <c r="N93" s="113">
        <f>測定表!BJ104</f>
        <v>0</v>
      </c>
      <c r="O93" s="123"/>
      <c r="P93" s="115">
        <f>測定表!BL104</f>
        <v>0</v>
      </c>
      <c r="Q93" s="115">
        <f>測定表!BM104</f>
        <v>0</v>
      </c>
      <c r="R93" s="115">
        <f>測定表!BN104</f>
        <v>0</v>
      </c>
      <c r="S93" s="123"/>
      <c r="T93" s="115">
        <f>測定表!BP104</f>
        <v>0</v>
      </c>
      <c r="U93" s="115">
        <f>測定表!BQ104</f>
        <v>0</v>
      </c>
      <c r="V93" s="115">
        <f>測定表!BR104</f>
        <v>0</v>
      </c>
    </row>
    <row r="94" spans="1:22">
      <c r="A94" s="299" t="s">
        <v>1173</v>
      </c>
      <c r="B94" s="59" t="s">
        <v>74</v>
      </c>
      <c r="C94" s="122">
        <f>測定表!AB105</f>
        <v>0</v>
      </c>
      <c r="D94" s="122">
        <f>測定表!AH105</f>
        <v>0</v>
      </c>
      <c r="E94" s="122">
        <f>測定表!AZ105</f>
        <v>0</v>
      </c>
      <c r="F94" s="122">
        <f>測定表!BB105</f>
        <v>0</v>
      </c>
      <c r="G94" s="123"/>
      <c r="H94" s="111">
        <f>測定表!BD105</f>
        <v>0</v>
      </c>
      <c r="I94" s="111">
        <f>測定表!BE105</f>
        <v>0</v>
      </c>
      <c r="J94" s="111">
        <f>測定表!BF105</f>
        <v>0</v>
      </c>
      <c r="K94" s="123"/>
      <c r="L94" s="113">
        <f>測定表!BH105</f>
        <v>0</v>
      </c>
      <c r="M94" s="113">
        <f>測定表!BI105</f>
        <v>0</v>
      </c>
      <c r="N94" s="113">
        <f>測定表!BJ105</f>
        <v>0</v>
      </c>
      <c r="O94" s="123"/>
      <c r="P94" s="115">
        <f>測定表!BL105</f>
        <v>0</v>
      </c>
      <c r="Q94" s="115">
        <f>測定表!BM105</f>
        <v>0</v>
      </c>
      <c r="R94" s="115">
        <f>測定表!BN105</f>
        <v>0</v>
      </c>
      <c r="S94" s="123"/>
      <c r="T94" s="115">
        <f>測定表!BP105</f>
        <v>0</v>
      </c>
      <c r="U94" s="115">
        <f>測定表!BQ105</f>
        <v>0</v>
      </c>
      <c r="V94" s="115">
        <f>測定表!BR105</f>
        <v>0</v>
      </c>
    </row>
    <row r="95" spans="1:22">
      <c r="A95" s="299" t="s">
        <v>1174</v>
      </c>
      <c r="B95" s="59" t="s">
        <v>1004</v>
      </c>
      <c r="C95" s="122">
        <f>測定表!AB106</f>
        <v>0</v>
      </c>
      <c r="D95" s="122">
        <f>測定表!AH106</f>
        <v>0</v>
      </c>
      <c r="E95" s="122">
        <f>測定表!AZ106</f>
        <v>0</v>
      </c>
      <c r="F95" s="122">
        <f>測定表!BB106</f>
        <v>0</v>
      </c>
      <c r="G95" s="123"/>
      <c r="H95" s="111">
        <f>測定表!BD106</f>
        <v>0</v>
      </c>
      <c r="I95" s="111">
        <f>測定表!BE106</f>
        <v>0</v>
      </c>
      <c r="J95" s="111">
        <f>測定表!BF106</f>
        <v>0</v>
      </c>
      <c r="K95" s="123"/>
      <c r="L95" s="113">
        <f>測定表!BH106</f>
        <v>0</v>
      </c>
      <c r="M95" s="113">
        <f>測定表!BI106</f>
        <v>0</v>
      </c>
      <c r="N95" s="113">
        <f>測定表!BJ106</f>
        <v>0</v>
      </c>
      <c r="O95" s="123"/>
      <c r="P95" s="115">
        <f>測定表!BL106</f>
        <v>0</v>
      </c>
      <c r="Q95" s="115">
        <f>測定表!BM106</f>
        <v>0</v>
      </c>
      <c r="R95" s="115">
        <f>測定表!BN106</f>
        <v>0</v>
      </c>
      <c r="S95" s="123"/>
      <c r="T95" s="115">
        <f>測定表!BP106</f>
        <v>0</v>
      </c>
      <c r="U95" s="115">
        <f>測定表!BQ106</f>
        <v>0</v>
      </c>
      <c r="V95" s="115">
        <f>測定表!BR106</f>
        <v>0</v>
      </c>
    </row>
    <row r="96" spans="1:22">
      <c r="A96" s="299" t="s">
        <v>1175</v>
      </c>
      <c r="B96" s="59" t="s">
        <v>1005</v>
      </c>
      <c r="C96" s="122">
        <f>測定表!AB107</f>
        <v>0</v>
      </c>
      <c r="D96" s="122">
        <f>測定表!AH107</f>
        <v>0</v>
      </c>
      <c r="E96" s="122">
        <f>測定表!AZ107</f>
        <v>0</v>
      </c>
      <c r="F96" s="122">
        <f>測定表!BB107</f>
        <v>0</v>
      </c>
      <c r="G96" s="123"/>
      <c r="H96" s="111">
        <f>測定表!BD107</f>
        <v>0</v>
      </c>
      <c r="I96" s="111">
        <f>測定表!BE107</f>
        <v>0</v>
      </c>
      <c r="J96" s="111">
        <f>測定表!BF107</f>
        <v>0</v>
      </c>
      <c r="K96" s="123"/>
      <c r="L96" s="113">
        <f>測定表!BH107</f>
        <v>0</v>
      </c>
      <c r="M96" s="113">
        <f>測定表!BI107</f>
        <v>0</v>
      </c>
      <c r="N96" s="113">
        <f>測定表!BJ107</f>
        <v>0</v>
      </c>
      <c r="O96" s="123"/>
      <c r="P96" s="115">
        <f>測定表!BL107</f>
        <v>0</v>
      </c>
      <c r="Q96" s="115">
        <f>測定表!BM107</f>
        <v>0</v>
      </c>
      <c r="R96" s="115">
        <f>測定表!BN107</f>
        <v>0</v>
      </c>
      <c r="S96" s="123"/>
      <c r="T96" s="115">
        <f>測定表!BP107</f>
        <v>0</v>
      </c>
      <c r="U96" s="115">
        <f>測定表!BQ107</f>
        <v>0</v>
      </c>
      <c r="V96" s="115">
        <f>測定表!BR107</f>
        <v>0</v>
      </c>
    </row>
    <row r="97" spans="1:22">
      <c r="A97" s="299" t="s">
        <v>1176</v>
      </c>
      <c r="B97" s="59" t="s">
        <v>1006</v>
      </c>
      <c r="C97" s="122">
        <f>測定表!AB108</f>
        <v>0</v>
      </c>
      <c r="D97" s="122">
        <f>測定表!AH108</f>
        <v>0</v>
      </c>
      <c r="E97" s="122">
        <f>測定表!AZ108</f>
        <v>0</v>
      </c>
      <c r="F97" s="122">
        <f>測定表!BB108</f>
        <v>0</v>
      </c>
      <c r="G97" s="123"/>
      <c r="H97" s="111">
        <f>測定表!BD108</f>
        <v>0</v>
      </c>
      <c r="I97" s="111">
        <f>測定表!BE108</f>
        <v>0</v>
      </c>
      <c r="J97" s="111">
        <f>測定表!BF108</f>
        <v>0</v>
      </c>
      <c r="K97" s="123"/>
      <c r="L97" s="113">
        <f>測定表!BH108</f>
        <v>0</v>
      </c>
      <c r="M97" s="113">
        <f>測定表!BI108</f>
        <v>0</v>
      </c>
      <c r="N97" s="113">
        <f>測定表!BJ108</f>
        <v>0</v>
      </c>
      <c r="O97" s="123"/>
      <c r="P97" s="115">
        <f>測定表!BL108</f>
        <v>0</v>
      </c>
      <c r="Q97" s="115">
        <f>測定表!BM108</f>
        <v>0</v>
      </c>
      <c r="R97" s="115">
        <f>測定表!BN108</f>
        <v>0</v>
      </c>
      <c r="S97" s="123"/>
      <c r="T97" s="115">
        <f>測定表!BP108</f>
        <v>0</v>
      </c>
      <c r="U97" s="115">
        <f>測定表!BQ108</f>
        <v>0</v>
      </c>
      <c r="V97" s="115">
        <f>測定表!BR108</f>
        <v>0</v>
      </c>
    </row>
    <row r="98" spans="1:22">
      <c r="A98" s="299" t="s">
        <v>1177</v>
      </c>
      <c r="B98" s="59" t="s">
        <v>1007</v>
      </c>
      <c r="C98" s="122">
        <f>測定表!AB109</f>
        <v>0</v>
      </c>
      <c r="D98" s="122">
        <f>測定表!AH109</f>
        <v>0</v>
      </c>
      <c r="E98" s="122">
        <f>測定表!AZ109</f>
        <v>0</v>
      </c>
      <c r="F98" s="122">
        <f>測定表!BB109</f>
        <v>0</v>
      </c>
      <c r="G98" s="123"/>
      <c r="H98" s="111">
        <f>測定表!BD109</f>
        <v>0</v>
      </c>
      <c r="I98" s="111">
        <f>測定表!BE109</f>
        <v>0</v>
      </c>
      <c r="J98" s="111">
        <f>測定表!BF109</f>
        <v>0</v>
      </c>
      <c r="K98" s="123"/>
      <c r="L98" s="113">
        <f>測定表!BH109</f>
        <v>0</v>
      </c>
      <c r="M98" s="113">
        <f>測定表!BI109</f>
        <v>0</v>
      </c>
      <c r="N98" s="113">
        <f>測定表!BJ109</f>
        <v>0</v>
      </c>
      <c r="O98" s="123"/>
      <c r="P98" s="115">
        <f>測定表!BL109</f>
        <v>0</v>
      </c>
      <c r="Q98" s="115">
        <f>測定表!BM109</f>
        <v>0</v>
      </c>
      <c r="R98" s="115">
        <f>測定表!BN109</f>
        <v>0</v>
      </c>
      <c r="S98" s="123"/>
      <c r="T98" s="115">
        <f>測定表!BP109</f>
        <v>0</v>
      </c>
      <c r="U98" s="115">
        <f>測定表!BQ109</f>
        <v>0</v>
      </c>
      <c r="V98" s="115">
        <f>測定表!BR109</f>
        <v>0</v>
      </c>
    </row>
    <row r="99" spans="1:22">
      <c r="A99" s="299" t="s">
        <v>1178</v>
      </c>
      <c r="B99" s="59" t="s">
        <v>1008</v>
      </c>
      <c r="C99" s="122">
        <f>測定表!AB110</f>
        <v>0</v>
      </c>
      <c r="D99" s="122">
        <f>測定表!AH110</f>
        <v>0</v>
      </c>
      <c r="E99" s="122">
        <f>測定表!AZ110</f>
        <v>0</v>
      </c>
      <c r="F99" s="122">
        <f>測定表!BB110</f>
        <v>0</v>
      </c>
      <c r="G99" s="123"/>
      <c r="H99" s="111">
        <f>測定表!BD110</f>
        <v>0</v>
      </c>
      <c r="I99" s="111">
        <f>測定表!BE110</f>
        <v>0</v>
      </c>
      <c r="J99" s="111">
        <f>測定表!BF110</f>
        <v>0</v>
      </c>
      <c r="K99" s="123"/>
      <c r="L99" s="113">
        <f>測定表!BH110</f>
        <v>0</v>
      </c>
      <c r="M99" s="113">
        <f>測定表!BI110</f>
        <v>0</v>
      </c>
      <c r="N99" s="113">
        <f>測定表!BJ110</f>
        <v>0</v>
      </c>
      <c r="O99" s="123"/>
      <c r="P99" s="115">
        <f>測定表!BL110</f>
        <v>0</v>
      </c>
      <c r="Q99" s="115">
        <f>測定表!BM110</f>
        <v>0</v>
      </c>
      <c r="R99" s="115">
        <f>測定表!BN110</f>
        <v>0</v>
      </c>
      <c r="S99" s="123"/>
      <c r="T99" s="115">
        <f>測定表!BP110</f>
        <v>0</v>
      </c>
      <c r="U99" s="115">
        <f>測定表!BQ110</f>
        <v>0</v>
      </c>
      <c r="V99" s="115">
        <f>測定表!BR110</f>
        <v>0</v>
      </c>
    </row>
    <row r="100" spans="1:22">
      <c r="A100" s="299" t="s">
        <v>1179</v>
      </c>
      <c r="B100" s="59" t="s">
        <v>366</v>
      </c>
      <c r="C100" s="122">
        <f>測定表!AB111</f>
        <v>0</v>
      </c>
      <c r="D100" s="122">
        <f>測定表!AH111</f>
        <v>0</v>
      </c>
      <c r="E100" s="122">
        <f>測定表!AZ111</f>
        <v>0</v>
      </c>
      <c r="F100" s="122">
        <f>測定表!BB111</f>
        <v>0</v>
      </c>
      <c r="G100" s="123"/>
      <c r="H100" s="111">
        <f>測定表!BD111</f>
        <v>0</v>
      </c>
      <c r="I100" s="111">
        <f>測定表!BE111</f>
        <v>0</v>
      </c>
      <c r="J100" s="111">
        <f>測定表!BF111</f>
        <v>0</v>
      </c>
      <c r="K100" s="123"/>
      <c r="L100" s="113">
        <f>測定表!BH111</f>
        <v>0</v>
      </c>
      <c r="M100" s="113">
        <f>測定表!BI111</f>
        <v>0</v>
      </c>
      <c r="N100" s="113">
        <f>測定表!BJ111</f>
        <v>0</v>
      </c>
      <c r="O100" s="123"/>
      <c r="P100" s="115">
        <f>測定表!BL111</f>
        <v>0</v>
      </c>
      <c r="Q100" s="115">
        <f>測定表!BM111</f>
        <v>0</v>
      </c>
      <c r="R100" s="115">
        <f>測定表!BN111</f>
        <v>0</v>
      </c>
      <c r="S100" s="123"/>
      <c r="T100" s="115">
        <f>測定表!BP111</f>
        <v>0</v>
      </c>
      <c r="U100" s="115">
        <f>測定表!BQ111</f>
        <v>0</v>
      </c>
      <c r="V100" s="115">
        <f>測定表!BR111</f>
        <v>0</v>
      </c>
    </row>
    <row r="101" spans="1:22">
      <c r="A101" s="299" t="s">
        <v>1180</v>
      </c>
      <c r="B101" s="59" t="s">
        <v>1010</v>
      </c>
      <c r="C101" s="122">
        <f>測定表!AB112</f>
        <v>0</v>
      </c>
      <c r="D101" s="122">
        <f>測定表!AH112</f>
        <v>0</v>
      </c>
      <c r="E101" s="122">
        <f>測定表!AZ112</f>
        <v>0</v>
      </c>
      <c r="F101" s="122">
        <f>測定表!BB112</f>
        <v>0</v>
      </c>
      <c r="G101" s="123"/>
      <c r="H101" s="111">
        <f>測定表!BD112</f>
        <v>0</v>
      </c>
      <c r="I101" s="111">
        <f>測定表!BE112</f>
        <v>0</v>
      </c>
      <c r="J101" s="111">
        <f>測定表!BF112</f>
        <v>0</v>
      </c>
      <c r="K101" s="123"/>
      <c r="L101" s="113">
        <f>測定表!BH112</f>
        <v>0</v>
      </c>
      <c r="M101" s="113">
        <f>測定表!BI112</f>
        <v>0</v>
      </c>
      <c r="N101" s="113">
        <f>測定表!BJ112</f>
        <v>0</v>
      </c>
      <c r="O101" s="123"/>
      <c r="P101" s="115">
        <f>測定表!BL112</f>
        <v>0</v>
      </c>
      <c r="Q101" s="115">
        <f>測定表!BM112</f>
        <v>0</v>
      </c>
      <c r="R101" s="115">
        <f>測定表!BN112</f>
        <v>0</v>
      </c>
      <c r="S101" s="123"/>
      <c r="T101" s="115">
        <f>測定表!BP112</f>
        <v>0</v>
      </c>
      <c r="U101" s="115">
        <f>測定表!BQ112</f>
        <v>0</v>
      </c>
      <c r="V101" s="115">
        <f>測定表!BR112</f>
        <v>0</v>
      </c>
    </row>
    <row r="102" spans="1:22">
      <c r="A102" s="299" t="s">
        <v>1181</v>
      </c>
      <c r="B102" s="59" t="s">
        <v>1011</v>
      </c>
      <c r="C102" s="122">
        <f>測定表!AB113</f>
        <v>0</v>
      </c>
      <c r="D102" s="122">
        <f>測定表!AH113</f>
        <v>0</v>
      </c>
      <c r="E102" s="122">
        <f>測定表!AZ113</f>
        <v>0</v>
      </c>
      <c r="F102" s="122">
        <f>測定表!BB113</f>
        <v>0</v>
      </c>
      <c r="G102" s="123"/>
      <c r="H102" s="111">
        <f>測定表!BD113</f>
        <v>0</v>
      </c>
      <c r="I102" s="111">
        <f>測定表!BE113</f>
        <v>0</v>
      </c>
      <c r="J102" s="111">
        <f>測定表!BF113</f>
        <v>0</v>
      </c>
      <c r="K102" s="123"/>
      <c r="L102" s="113">
        <f>測定表!BH113</f>
        <v>0</v>
      </c>
      <c r="M102" s="113">
        <f>測定表!BI113</f>
        <v>0</v>
      </c>
      <c r="N102" s="113">
        <f>測定表!BJ113</f>
        <v>0</v>
      </c>
      <c r="O102" s="123"/>
      <c r="P102" s="115">
        <f>測定表!BL113</f>
        <v>0</v>
      </c>
      <c r="Q102" s="115">
        <f>測定表!BM113</f>
        <v>0</v>
      </c>
      <c r="R102" s="115">
        <f>測定表!BN113</f>
        <v>0</v>
      </c>
      <c r="S102" s="123"/>
      <c r="T102" s="115">
        <f>測定表!BP113</f>
        <v>0</v>
      </c>
      <c r="U102" s="115">
        <f>測定表!BQ113</f>
        <v>0</v>
      </c>
      <c r="V102" s="115">
        <f>測定表!BR113</f>
        <v>0</v>
      </c>
    </row>
    <row r="103" spans="1:22">
      <c r="A103" s="299" t="s">
        <v>1182</v>
      </c>
      <c r="B103" s="59" t="s">
        <v>1012</v>
      </c>
      <c r="C103" s="122">
        <f>測定表!AB114</f>
        <v>0</v>
      </c>
      <c r="D103" s="122">
        <f>測定表!AH114</f>
        <v>0</v>
      </c>
      <c r="E103" s="122">
        <f>測定表!AZ114</f>
        <v>0</v>
      </c>
      <c r="F103" s="122">
        <f>測定表!BB114</f>
        <v>0</v>
      </c>
      <c r="G103" s="123"/>
      <c r="H103" s="111">
        <f>測定表!BD114</f>
        <v>0</v>
      </c>
      <c r="I103" s="111">
        <f>測定表!BE114</f>
        <v>0</v>
      </c>
      <c r="J103" s="111">
        <f>測定表!BF114</f>
        <v>0</v>
      </c>
      <c r="K103" s="123"/>
      <c r="L103" s="113">
        <f>測定表!BH114</f>
        <v>0</v>
      </c>
      <c r="M103" s="113">
        <f>測定表!BI114</f>
        <v>0</v>
      </c>
      <c r="N103" s="113">
        <f>測定表!BJ114</f>
        <v>0</v>
      </c>
      <c r="O103" s="123"/>
      <c r="P103" s="115">
        <f>測定表!BL114</f>
        <v>0</v>
      </c>
      <c r="Q103" s="115">
        <f>測定表!BM114</f>
        <v>0</v>
      </c>
      <c r="R103" s="115">
        <f>測定表!BN114</f>
        <v>0</v>
      </c>
      <c r="S103" s="123"/>
      <c r="T103" s="115">
        <f>測定表!BP114</f>
        <v>0</v>
      </c>
      <c r="U103" s="115">
        <f>測定表!BQ114</f>
        <v>0</v>
      </c>
      <c r="V103" s="115">
        <f>測定表!BR114</f>
        <v>0</v>
      </c>
    </row>
    <row r="104" spans="1:22">
      <c r="A104" s="299" t="s">
        <v>1183</v>
      </c>
      <c r="B104" s="59" t="s">
        <v>1044</v>
      </c>
      <c r="C104" s="122">
        <f>測定表!AB115</f>
        <v>0</v>
      </c>
      <c r="D104" s="122">
        <f>測定表!AH115</f>
        <v>0</v>
      </c>
      <c r="E104" s="122">
        <f>測定表!AZ115</f>
        <v>0</v>
      </c>
      <c r="F104" s="122">
        <f>測定表!BB115</f>
        <v>0</v>
      </c>
      <c r="G104" s="123"/>
      <c r="H104" s="111">
        <f>測定表!BD115</f>
        <v>0</v>
      </c>
      <c r="I104" s="111">
        <f>測定表!BE115</f>
        <v>0</v>
      </c>
      <c r="J104" s="111">
        <f>測定表!BF115</f>
        <v>0</v>
      </c>
      <c r="K104" s="123"/>
      <c r="L104" s="113">
        <f>測定表!BH115</f>
        <v>0</v>
      </c>
      <c r="M104" s="113">
        <f>測定表!BI115</f>
        <v>0</v>
      </c>
      <c r="N104" s="113">
        <f>測定表!BJ115</f>
        <v>0</v>
      </c>
      <c r="O104" s="123"/>
      <c r="P104" s="115">
        <f>測定表!BL115</f>
        <v>0</v>
      </c>
      <c r="Q104" s="115">
        <f>測定表!BM115</f>
        <v>0</v>
      </c>
      <c r="R104" s="115">
        <f>測定表!BN115</f>
        <v>0</v>
      </c>
      <c r="S104" s="123"/>
      <c r="T104" s="115">
        <f>測定表!BP115</f>
        <v>0</v>
      </c>
      <c r="U104" s="115">
        <f>測定表!BQ115</f>
        <v>0</v>
      </c>
      <c r="V104" s="115">
        <f>測定表!BR115</f>
        <v>0</v>
      </c>
    </row>
    <row r="105" spans="1:22">
      <c r="A105" s="299" t="s">
        <v>1184</v>
      </c>
      <c r="B105" s="59" t="s">
        <v>1014</v>
      </c>
      <c r="C105" s="122">
        <f>測定表!AB116</f>
        <v>0</v>
      </c>
      <c r="D105" s="122">
        <f>測定表!AH116</f>
        <v>0</v>
      </c>
      <c r="E105" s="122">
        <f>測定表!AZ116</f>
        <v>0</v>
      </c>
      <c r="F105" s="122">
        <f>測定表!BB116</f>
        <v>0</v>
      </c>
      <c r="G105" s="123"/>
      <c r="H105" s="111">
        <f>測定表!BD116</f>
        <v>0</v>
      </c>
      <c r="I105" s="111">
        <f>測定表!BE116</f>
        <v>0</v>
      </c>
      <c r="J105" s="111">
        <f>測定表!BF116</f>
        <v>0</v>
      </c>
      <c r="K105" s="123"/>
      <c r="L105" s="113">
        <f>測定表!BH116</f>
        <v>0</v>
      </c>
      <c r="M105" s="113">
        <f>測定表!BI116</f>
        <v>0</v>
      </c>
      <c r="N105" s="113">
        <f>測定表!BJ116</f>
        <v>0</v>
      </c>
      <c r="O105" s="123"/>
      <c r="P105" s="115">
        <f>測定表!BL116</f>
        <v>0</v>
      </c>
      <c r="Q105" s="115">
        <f>測定表!BM116</f>
        <v>0</v>
      </c>
      <c r="R105" s="115">
        <f>測定表!BN116</f>
        <v>0</v>
      </c>
      <c r="S105" s="123"/>
      <c r="T105" s="115">
        <f>測定表!BP116</f>
        <v>0</v>
      </c>
      <c r="U105" s="115">
        <f>測定表!BQ116</f>
        <v>0</v>
      </c>
      <c r="V105" s="115">
        <f>測定表!BR116</f>
        <v>0</v>
      </c>
    </row>
    <row r="106" spans="1:22">
      <c r="A106" s="299" t="s">
        <v>1185</v>
      </c>
      <c r="B106" s="59" t="s">
        <v>1015</v>
      </c>
      <c r="C106" s="122">
        <f>測定表!AB117</f>
        <v>0</v>
      </c>
      <c r="D106" s="122">
        <f>測定表!AH117</f>
        <v>0</v>
      </c>
      <c r="E106" s="122">
        <f>測定表!AZ117</f>
        <v>0</v>
      </c>
      <c r="F106" s="122">
        <f>測定表!BB117</f>
        <v>0</v>
      </c>
      <c r="G106" s="123"/>
      <c r="H106" s="111">
        <f>測定表!BD117</f>
        <v>0</v>
      </c>
      <c r="I106" s="111">
        <f>測定表!BE117</f>
        <v>0</v>
      </c>
      <c r="J106" s="111">
        <f>測定表!BF117</f>
        <v>0</v>
      </c>
      <c r="K106" s="123"/>
      <c r="L106" s="113">
        <f>測定表!BH117</f>
        <v>0</v>
      </c>
      <c r="M106" s="113">
        <f>測定表!BI117</f>
        <v>0</v>
      </c>
      <c r="N106" s="113">
        <f>測定表!BJ117</f>
        <v>0</v>
      </c>
      <c r="O106" s="123"/>
      <c r="P106" s="115">
        <f>測定表!BL117</f>
        <v>0</v>
      </c>
      <c r="Q106" s="115">
        <f>測定表!BM117</f>
        <v>0</v>
      </c>
      <c r="R106" s="115">
        <f>測定表!BN117</f>
        <v>0</v>
      </c>
      <c r="S106" s="123"/>
      <c r="T106" s="115">
        <f>測定表!BP117</f>
        <v>0</v>
      </c>
      <c r="U106" s="115">
        <f>測定表!BQ117</f>
        <v>0</v>
      </c>
      <c r="V106" s="115">
        <f>測定表!BR117</f>
        <v>0</v>
      </c>
    </row>
    <row r="107" spans="1:22">
      <c r="A107" s="299" t="s">
        <v>1186</v>
      </c>
      <c r="B107" s="59" t="s">
        <v>1045</v>
      </c>
      <c r="C107" s="122">
        <f>測定表!AB118</f>
        <v>0</v>
      </c>
      <c r="D107" s="122">
        <f>測定表!AH118</f>
        <v>0</v>
      </c>
      <c r="E107" s="122">
        <f>測定表!AZ118</f>
        <v>0</v>
      </c>
      <c r="F107" s="122">
        <f>測定表!BB118</f>
        <v>0</v>
      </c>
      <c r="G107" s="123"/>
      <c r="H107" s="111">
        <f>測定表!BD118</f>
        <v>0</v>
      </c>
      <c r="I107" s="111">
        <f>測定表!BE118</f>
        <v>0</v>
      </c>
      <c r="J107" s="111">
        <f>測定表!BF118</f>
        <v>0</v>
      </c>
      <c r="K107" s="123"/>
      <c r="L107" s="113">
        <f>測定表!BH118</f>
        <v>0</v>
      </c>
      <c r="M107" s="113">
        <f>測定表!BI118</f>
        <v>0</v>
      </c>
      <c r="N107" s="113">
        <f>測定表!BJ118</f>
        <v>0</v>
      </c>
      <c r="O107" s="123"/>
      <c r="P107" s="115">
        <f>測定表!BL118</f>
        <v>0</v>
      </c>
      <c r="Q107" s="115">
        <f>測定表!BM118</f>
        <v>0</v>
      </c>
      <c r="R107" s="115">
        <f>測定表!BN118</f>
        <v>0</v>
      </c>
      <c r="S107" s="123"/>
      <c r="T107" s="115">
        <f>測定表!BP118</f>
        <v>0</v>
      </c>
      <c r="U107" s="115">
        <f>測定表!BQ118</f>
        <v>0</v>
      </c>
      <c r="V107" s="115">
        <f>測定表!BR118</f>
        <v>0</v>
      </c>
    </row>
    <row r="108" spans="1:22">
      <c r="A108" s="299" t="s">
        <v>1187</v>
      </c>
      <c r="B108" s="59" t="s">
        <v>1017</v>
      </c>
      <c r="C108" s="122">
        <f>測定表!AB119</f>
        <v>0</v>
      </c>
      <c r="D108" s="122">
        <f>測定表!AH119</f>
        <v>0</v>
      </c>
      <c r="E108" s="122">
        <f>測定表!AZ119</f>
        <v>0</v>
      </c>
      <c r="F108" s="122">
        <f>測定表!BB119</f>
        <v>0</v>
      </c>
      <c r="G108" s="123"/>
      <c r="H108" s="111">
        <f>測定表!BD119</f>
        <v>0</v>
      </c>
      <c r="I108" s="111">
        <f>測定表!BE119</f>
        <v>0</v>
      </c>
      <c r="J108" s="111">
        <f>測定表!BF119</f>
        <v>0</v>
      </c>
      <c r="K108" s="123"/>
      <c r="L108" s="113">
        <f>測定表!BH119</f>
        <v>0</v>
      </c>
      <c r="M108" s="113">
        <f>測定表!BI119</f>
        <v>0</v>
      </c>
      <c r="N108" s="113">
        <f>測定表!BJ119</f>
        <v>0</v>
      </c>
      <c r="O108" s="123"/>
      <c r="P108" s="115">
        <f>測定表!BL119</f>
        <v>0</v>
      </c>
      <c r="Q108" s="115">
        <f>測定表!BM119</f>
        <v>0</v>
      </c>
      <c r="R108" s="115">
        <f>測定表!BN119</f>
        <v>0</v>
      </c>
      <c r="S108" s="123"/>
      <c r="T108" s="115">
        <f>測定表!BP119</f>
        <v>0</v>
      </c>
      <c r="U108" s="115">
        <f>測定表!BQ119</f>
        <v>0</v>
      </c>
      <c r="V108" s="115">
        <f>測定表!BR119</f>
        <v>0</v>
      </c>
    </row>
    <row r="109" spans="1:22">
      <c r="A109" s="299" t="s">
        <v>1188</v>
      </c>
      <c r="B109" s="59" t="s">
        <v>1018</v>
      </c>
      <c r="C109" s="122">
        <f>測定表!AB120</f>
        <v>0</v>
      </c>
      <c r="D109" s="122">
        <f>測定表!AH120</f>
        <v>0</v>
      </c>
      <c r="E109" s="122">
        <f>測定表!AZ120</f>
        <v>0</v>
      </c>
      <c r="F109" s="122">
        <f>測定表!BB120</f>
        <v>0</v>
      </c>
      <c r="G109" s="123"/>
      <c r="H109" s="111">
        <f>測定表!BD120</f>
        <v>0</v>
      </c>
      <c r="I109" s="111">
        <f>測定表!BE120</f>
        <v>0</v>
      </c>
      <c r="J109" s="111">
        <f>測定表!BF120</f>
        <v>0</v>
      </c>
      <c r="K109" s="123"/>
      <c r="L109" s="113">
        <f>測定表!BH120</f>
        <v>0</v>
      </c>
      <c r="M109" s="113">
        <f>測定表!BI120</f>
        <v>0</v>
      </c>
      <c r="N109" s="113">
        <f>測定表!BJ120</f>
        <v>0</v>
      </c>
      <c r="O109" s="123"/>
      <c r="P109" s="115">
        <f>測定表!BL120</f>
        <v>0</v>
      </c>
      <c r="Q109" s="115">
        <f>測定表!BM120</f>
        <v>0</v>
      </c>
      <c r="R109" s="115">
        <f>測定表!BN120</f>
        <v>0</v>
      </c>
      <c r="S109" s="123"/>
      <c r="T109" s="115">
        <f>測定表!BP120</f>
        <v>0</v>
      </c>
      <c r="U109" s="115">
        <f>測定表!BQ120</f>
        <v>0</v>
      </c>
      <c r="V109" s="115">
        <f>測定表!BR120</f>
        <v>0</v>
      </c>
    </row>
    <row r="110" spans="1:22">
      <c r="A110" s="299" t="s">
        <v>1189</v>
      </c>
      <c r="B110" s="59" t="s">
        <v>1046</v>
      </c>
      <c r="C110" s="122">
        <f>測定表!AB121</f>
        <v>0</v>
      </c>
      <c r="D110" s="122">
        <f>測定表!AH121</f>
        <v>0</v>
      </c>
      <c r="E110" s="122">
        <f>測定表!AZ121</f>
        <v>0</v>
      </c>
      <c r="F110" s="122">
        <f>測定表!BB121</f>
        <v>0</v>
      </c>
      <c r="G110" s="123"/>
      <c r="H110" s="111">
        <f>測定表!BD121</f>
        <v>0</v>
      </c>
      <c r="I110" s="111">
        <f>測定表!BE121</f>
        <v>0</v>
      </c>
      <c r="J110" s="111">
        <f>測定表!BF121</f>
        <v>0</v>
      </c>
      <c r="K110" s="123"/>
      <c r="L110" s="113">
        <f>測定表!BH121</f>
        <v>0</v>
      </c>
      <c r="M110" s="113">
        <f>測定表!BI121</f>
        <v>0</v>
      </c>
      <c r="N110" s="113">
        <f>測定表!BJ121</f>
        <v>0</v>
      </c>
      <c r="O110" s="123"/>
      <c r="P110" s="115">
        <f>測定表!BL121</f>
        <v>0</v>
      </c>
      <c r="Q110" s="115">
        <f>測定表!BM121</f>
        <v>0</v>
      </c>
      <c r="R110" s="115">
        <f>測定表!BN121</f>
        <v>0</v>
      </c>
      <c r="S110" s="123"/>
      <c r="T110" s="115">
        <f>測定表!BP121</f>
        <v>0</v>
      </c>
      <c r="U110" s="115">
        <f>測定表!BQ121</f>
        <v>0</v>
      </c>
      <c r="V110" s="115">
        <f>測定表!BR121</f>
        <v>0</v>
      </c>
    </row>
    <row r="111" spans="1:22">
      <c r="A111" s="299" t="s">
        <v>1190</v>
      </c>
      <c r="B111" s="59" t="s">
        <v>17</v>
      </c>
      <c r="C111" s="122">
        <f>測定表!AB122</f>
        <v>0</v>
      </c>
      <c r="D111" s="122">
        <f>測定表!AH122</f>
        <v>0</v>
      </c>
      <c r="E111" s="122">
        <f>測定表!AZ122</f>
        <v>0</v>
      </c>
      <c r="F111" s="122">
        <f>測定表!BB122</f>
        <v>0</v>
      </c>
      <c r="G111" s="123"/>
      <c r="H111" s="111">
        <f>測定表!BD122</f>
        <v>0</v>
      </c>
      <c r="I111" s="111">
        <f>測定表!BE122</f>
        <v>0</v>
      </c>
      <c r="J111" s="111">
        <f>測定表!BF122</f>
        <v>0</v>
      </c>
      <c r="K111" s="123"/>
      <c r="L111" s="113">
        <f>測定表!BH122</f>
        <v>0</v>
      </c>
      <c r="M111" s="113">
        <f>測定表!BI122</f>
        <v>0</v>
      </c>
      <c r="N111" s="113">
        <f>測定表!BJ122</f>
        <v>0</v>
      </c>
      <c r="O111" s="123"/>
      <c r="P111" s="115">
        <f>測定表!BL122</f>
        <v>0</v>
      </c>
      <c r="Q111" s="115">
        <f>測定表!BM122</f>
        <v>0</v>
      </c>
      <c r="R111" s="115">
        <f>測定表!BN122</f>
        <v>0</v>
      </c>
      <c r="S111" s="123"/>
      <c r="T111" s="115">
        <f>測定表!BP122</f>
        <v>0</v>
      </c>
      <c r="U111" s="115">
        <f>測定表!BQ122</f>
        <v>0</v>
      </c>
      <c r="V111" s="115">
        <f>測定表!BR122</f>
        <v>0</v>
      </c>
    </row>
    <row r="112" spans="1:22">
      <c r="A112" s="299" t="s">
        <v>1191</v>
      </c>
      <c r="B112" s="59" t="s">
        <v>1</v>
      </c>
      <c r="C112" s="122">
        <f>測定表!AB123</f>
        <v>0</v>
      </c>
      <c r="D112" s="122">
        <f>測定表!AH123</f>
        <v>0</v>
      </c>
      <c r="E112" s="122">
        <f>測定表!AZ123</f>
        <v>0</v>
      </c>
      <c r="F112" s="122">
        <f>測定表!BB123</f>
        <v>0</v>
      </c>
      <c r="G112" s="123"/>
      <c r="H112" s="111">
        <f>測定表!BD123</f>
        <v>0</v>
      </c>
      <c r="I112" s="111">
        <f>測定表!BE123</f>
        <v>0</v>
      </c>
      <c r="J112" s="111">
        <f>測定表!BF123</f>
        <v>0</v>
      </c>
      <c r="K112" s="123"/>
      <c r="L112" s="113">
        <f>測定表!BH123</f>
        <v>0</v>
      </c>
      <c r="M112" s="113">
        <f>測定表!BI123</f>
        <v>0</v>
      </c>
      <c r="N112" s="113">
        <f>測定表!BJ123</f>
        <v>0</v>
      </c>
      <c r="O112" s="123"/>
      <c r="P112" s="115">
        <f>測定表!BL123</f>
        <v>0</v>
      </c>
      <c r="Q112" s="115">
        <f>測定表!BM123</f>
        <v>0</v>
      </c>
      <c r="R112" s="115">
        <f>測定表!BN123</f>
        <v>0</v>
      </c>
      <c r="S112" s="123"/>
      <c r="T112" s="115">
        <f>測定表!BP123</f>
        <v>0</v>
      </c>
      <c r="U112" s="115">
        <f>測定表!BQ123</f>
        <v>0</v>
      </c>
      <c r="V112" s="115">
        <f>測定表!BR123</f>
        <v>0</v>
      </c>
    </row>
    <row r="113" spans="1:22">
      <c r="A113" s="665" t="s">
        <v>314</v>
      </c>
      <c r="B113" s="666"/>
      <c r="C113" s="269">
        <f>SUM(C5:C112)</f>
        <v>0</v>
      </c>
      <c r="D113" s="269">
        <f t="shared" ref="D113:V113" si="0">SUM(D5:D112)</f>
        <v>0</v>
      </c>
      <c r="E113" s="269">
        <f t="shared" si="0"/>
        <v>0</v>
      </c>
      <c r="F113" s="269">
        <f t="shared" si="0"/>
        <v>0</v>
      </c>
      <c r="G113" s="24"/>
      <c r="H113" s="270">
        <f t="shared" si="0"/>
        <v>0</v>
      </c>
      <c r="I113" s="270">
        <f t="shared" si="0"/>
        <v>0</v>
      </c>
      <c r="J113" s="270">
        <f t="shared" si="0"/>
        <v>0</v>
      </c>
      <c r="K113" s="24"/>
      <c r="L113" s="271">
        <f t="shared" si="0"/>
        <v>0</v>
      </c>
      <c r="M113" s="271">
        <f t="shared" si="0"/>
        <v>0</v>
      </c>
      <c r="N113" s="271">
        <f t="shared" si="0"/>
        <v>0</v>
      </c>
      <c r="O113" s="24"/>
      <c r="P113" s="272">
        <f t="shared" si="0"/>
        <v>0</v>
      </c>
      <c r="Q113" s="272">
        <f t="shared" si="0"/>
        <v>0</v>
      </c>
      <c r="R113" s="272">
        <f t="shared" si="0"/>
        <v>0</v>
      </c>
      <c r="S113" s="24"/>
      <c r="T113" s="272">
        <f t="shared" si="0"/>
        <v>0</v>
      </c>
      <c r="U113" s="272">
        <f t="shared" si="0"/>
        <v>0</v>
      </c>
      <c r="V113" s="272">
        <f t="shared" si="0"/>
        <v>0</v>
      </c>
    </row>
  </sheetData>
  <sheetProtection sheet="1" objects="1" scenarios="1"/>
  <mergeCells count="11">
    <mergeCell ref="A113:B113"/>
    <mergeCell ref="A3:A4"/>
    <mergeCell ref="B3:B4"/>
    <mergeCell ref="C3:C4"/>
    <mergeCell ref="T3:V3"/>
    <mergeCell ref="P3:R3"/>
    <mergeCell ref="E3:E4"/>
    <mergeCell ref="D3:D4"/>
    <mergeCell ref="F3:F4"/>
    <mergeCell ref="H3:J3"/>
    <mergeCell ref="L3:N3"/>
  </mergeCells>
  <phoneticPr fontId="5"/>
  <conditionalFormatting sqref="C2:E112">
    <cfRule type="cellIs" dxfId="2" priority="1" operator="equal">
      <formula>"NO"</formula>
    </cfRule>
  </conditionalFormatting>
  <conditionalFormatting sqref="O1:Q1 S1:V1 E1:N112 S2:U2 O3:V112">
    <cfRule type="cellIs" dxfId="1" priority="4"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8"/>
  <sheetViews>
    <sheetView workbookViewId="0">
      <selection sqref="A1:E2"/>
    </sheetView>
  </sheetViews>
  <sheetFormatPr defaultColWidth="9" defaultRowHeight="14.4"/>
  <cols>
    <col min="1" max="1" width="1" style="33" customWidth="1"/>
    <col min="2" max="2" width="18.21875" style="33" customWidth="1"/>
    <col min="3" max="3" width="5.109375" style="33" customWidth="1"/>
    <col min="4" max="4" width="2.6640625" style="33" customWidth="1"/>
    <col min="5" max="5" width="17.77734375" style="33" customWidth="1"/>
    <col min="6" max="6" width="17.88671875" style="33" customWidth="1"/>
    <col min="7" max="7" width="22.109375" style="33" customWidth="1"/>
    <col min="8" max="8" width="11.6640625" style="33" customWidth="1"/>
    <col min="9" max="9" width="12.6640625" style="33" customWidth="1"/>
    <col min="10" max="10" width="13.44140625" style="33" customWidth="1"/>
    <col min="11" max="11" width="8.109375" style="33" customWidth="1"/>
    <col min="12" max="12" width="26" style="33" customWidth="1"/>
    <col min="13" max="13" width="13.6640625" style="33" customWidth="1"/>
    <col min="14" max="14" width="7.6640625" style="33" customWidth="1"/>
    <col min="15" max="15" width="11.88671875" style="33" customWidth="1"/>
    <col min="16" max="16" width="6.44140625" style="33" customWidth="1"/>
    <col min="17" max="17" width="5.44140625" style="33" customWidth="1"/>
    <col min="18" max="18" width="2.21875" style="25" customWidth="1"/>
    <col min="19" max="19" width="2.33203125" style="25" customWidth="1"/>
    <col min="20" max="16384" width="9" style="25"/>
  </cols>
  <sheetData>
    <row r="1" spans="1:17" ht="12" customHeight="1" thickBot="1">
      <c r="A1" s="696" t="s">
        <v>317</v>
      </c>
      <c r="B1" s="696"/>
      <c r="C1" s="696"/>
      <c r="D1" s="696"/>
      <c r="E1" s="696"/>
    </row>
    <row r="2" spans="1:17" ht="21.9" customHeight="1">
      <c r="A2" s="696"/>
      <c r="B2" s="696"/>
      <c r="C2" s="696"/>
      <c r="D2" s="696"/>
      <c r="E2" s="696"/>
      <c r="F2" s="34"/>
      <c r="G2" s="680" t="s">
        <v>903</v>
      </c>
      <c r="H2" s="681"/>
      <c r="I2" s="681"/>
      <c r="J2" s="681"/>
      <c r="K2" s="681"/>
      <c r="L2" s="684">
        <f>測定表!W124</f>
        <v>0</v>
      </c>
      <c r="M2" s="686" t="s">
        <v>94</v>
      </c>
      <c r="N2" s="46"/>
      <c r="O2" s="46"/>
      <c r="P2" s="46"/>
      <c r="Q2" s="47"/>
    </row>
    <row r="3" spans="1:17" ht="21.9" customHeight="1" thickBot="1">
      <c r="G3" s="682"/>
      <c r="H3" s="683"/>
      <c r="I3" s="683"/>
      <c r="J3" s="683"/>
      <c r="K3" s="683"/>
      <c r="L3" s="685"/>
      <c r="M3" s="687"/>
      <c r="N3" s="48"/>
      <c r="O3" s="48"/>
      <c r="P3" s="48"/>
      <c r="Q3" s="49"/>
    </row>
    <row r="4" spans="1:17" ht="16.95" customHeight="1">
      <c r="I4" s="694" t="s">
        <v>95</v>
      </c>
      <c r="L4" s="45"/>
    </row>
    <row r="5" spans="1:17" ht="28.5" customHeight="1" thickBot="1">
      <c r="I5" s="695"/>
      <c r="K5" s="51" t="s">
        <v>316</v>
      </c>
    </row>
    <row r="6" spans="1:17" ht="28.5" customHeight="1">
      <c r="B6" s="688" t="s">
        <v>912</v>
      </c>
      <c r="C6" s="689"/>
      <c r="E6" s="35" t="s">
        <v>96</v>
      </c>
      <c r="F6" s="34" t="s">
        <v>93</v>
      </c>
      <c r="G6" s="690" t="s">
        <v>904</v>
      </c>
      <c r="H6" s="691"/>
      <c r="I6" s="699">
        <f>測定表!AB124</f>
        <v>0</v>
      </c>
      <c r="J6" s="701" t="str">
        <f>$M$2</f>
        <v>百万円</v>
      </c>
      <c r="K6" s="68"/>
      <c r="L6" s="678" t="s">
        <v>918</v>
      </c>
      <c r="M6" s="679"/>
      <c r="N6" s="71"/>
      <c r="O6" s="80">
        <f>測定表!BD124</f>
        <v>0</v>
      </c>
      <c r="P6" s="55" t="str">
        <f>$M$2</f>
        <v>百万円</v>
      </c>
    </row>
    <row r="7" spans="1:17" ht="28.5" customHeight="1" thickBot="1">
      <c r="B7" s="82">
        <f>測定表!BL124</f>
        <v>0</v>
      </c>
      <c r="C7" s="57" t="s">
        <v>44</v>
      </c>
      <c r="G7" s="692"/>
      <c r="H7" s="693"/>
      <c r="I7" s="700"/>
      <c r="J7" s="702"/>
      <c r="K7" s="68"/>
      <c r="L7" s="56"/>
      <c r="M7" s="703" t="s">
        <v>919</v>
      </c>
      <c r="N7" s="704"/>
      <c r="O7" s="81">
        <f>測定表!BH124</f>
        <v>0</v>
      </c>
      <c r="P7" s="64" t="str">
        <f>$M$2</f>
        <v>百万円</v>
      </c>
    </row>
    <row r="8" spans="1:17" ht="27.75" customHeight="1">
      <c r="B8" s="688" t="s">
        <v>913</v>
      </c>
      <c r="C8" s="689"/>
      <c r="G8" s="36"/>
      <c r="H8" s="707" t="s">
        <v>98</v>
      </c>
      <c r="I8" s="37"/>
      <c r="J8" s="37"/>
      <c r="K8" s="42" t="s">
        <v>315</v>
      </c>
    </row>
    <row r="9" spans="1:17" ht="22.95" customHeight="1" thickBot="1">
      <c r="B9" s="82">
        <f>測定表!BP124</f>
        <v>0</v>
      </c>
      <c r="C9" s="57" t="s">
        <v>44</v>
      </c>
      <c r="E9" s="35" t="s">
        <v>97</v>
      </c>
      <c r="H9" s="708"/>
    </row>
    <row r="10" spans="1:17" ht="28.5" customHeight="1">
      <c r="G10" s="709" t="s">
        <v>905</v>
      </c>
      <c r="H10" s="711">
        <f>測定表!AD124</f>
        <v>0</v>
      </c>
      <c r="I10" s="713" t="str">
        <f>$M$2</f>
        <v>百万円</v>
      </c>
      <c r="J10" s="72"/>
      <c r="K10" s="72"/>
      <c r="L10" s="72"/>
      <c r="Q10" s="44"/>
    </row>
    <row r="11" spans="1:17" ht="28.5" customHeight="1" thickBot="1">
      <c r="G11" s="710"/>
      <c r="H11" s="712"/>
      <c r="I11" s="714"/>
      <c r="K11" s="69"/>
      <c r="L11" s="70"/>
      <c r="N11" s="53"/>
    </row>
    <row r="12" spans="1:17" ht="16.2" customHeight="1"/>
    <row r="13" spans="1:17" ht="19.2" customHeight="1" thickBot="1">
      <c r="H13" s="38" t="s">
        <v>95</v>
      </c>
      <c r="K13" s="39"/>
      <c r="L13" s="40"/>
    </row>
    <row r="14" spans="1:17" ht="25.5" customHeight="1">
      <c r="F14" s="41"/>
      <c r="G14" s="709" t="s">
        <v>906</v>
      </c>
      <c r="H14" s="711">
        <f>測定表!AF124</f>
        <v>0</v>
      </c>
      <c r="I14" s="713" t="str">
        <f>$M$2</f>
        <v>百万円</v>
      </c>
    </row>
    <row r="15" spans="1:17" ht="25.5" customHeight="1" thickBot="1">
      <c r="E15" s="25"/>
      <c r="G15" s="710"/>
      <c r="H15" s="712"/>
      <c r="I15" s="714"/>
    </row>
    <row r="16" spans="1:17" ht="16.2" customHeight="1">
      <c r="H16" s="715" t="s">
        <v>100</v>
      </c>
      <c r="I16" s="715"/>
      <c r="K16" s="50"/>
    </row>
    <row r="17" spans="2:14" ht="28.5" customHeight="1" thickBot="1">
      <c r="H17" s="716"/>
      <c r="I17" s="716"/>
      <c r="J17" s="51" t="s">
        <v>101</v>
      </c>
    </row>
    <row r="18" spans="2:14" ht="28.5" customHeight="1">
      <c r="B18" s="705" t="s">
        <v>914</v>
      </c>
      <c r="C18" s="706"/>
      <c r="E18" s="35" t="s">
        <v>96</v>
      </c>
      <c r="F18" s="41" t="s">
        <v>99</v>
      </c>
      <c r="G18" s="697" t="s">
        <v>907</v>
      </c>
      <c r="H18" s="699">
        <f>測定表!AH124</f>
        <v>0</v>
      </c>
      <c r="I18" s="701" t="str">
        <f>$M$2</f>
        <v>百万円</v>
      </c>
      <c r="J18" s="50" t="s">
        <v>102</v>
      </c>
      <c r="K18" s="678" t="s">
        <v>920</v>
      </c>
      <c r="L18" s="679"/>
      <c r="M18" s="80">
        <f>測定表!BE124</f>
        <v>0</v>
      </c>
      <c r="N18" s="55" t="str">
        <f>$M$2</f>
        <v>百万円</v>
      </c>
    </row>
    <row r="19" spans="2:14" ht="28.5" customHeight="1" thickBot="1">
      <c r="B19" s="82">
        <f>測定表!BM124</f>
        <v>0</v>
      </c>
      <c r="C19" s="57" t="s">
        <v>44</v>
      </c>
      <c r="G19" s="698"/>
      <c r="H19" s="700"/>
      <c r="I19" s="702"/>
      <c r="K19" s="56"/>
      <c r="L19" s="124" t="s">
        <v>921</v>
      </c>
      <c r="M19" s="81">
        <f>測定表!BI124</f>
        <v>0</v>
      </c>
      <c r="N19" s="64" t="str">
        <f>$M$2</f>
        <v>百万円</v>
      </c>
    </row>
    <row r="20" spans="2:14" ht="28.5" customHeight="1" thickBot="1">
      <c r="B20" s="705" t="s">
        <v>915</v>
      </c>
      <c r="C20" s="706"/>
      <c r="J20" s="42" t="s">
        <v>103</v>
      </c>
      <c r="M20" s="52"/>
      <c r="N20" s="53"/>
    </row>
    <row r="21" spans="2:14" ht="33" customHeight="1" thickBot="1">
      <c r="B21" s="82">
        <f>測定表!BQ124</f>
        <v>0</v>
      </c>
      <c r="C21" s="57" t="s">
        <v>44</v>
      </c>
      <c r="E21" s="35" t="s">
        <v>97</v>
      </c>
      <c r="F21" s="41"/>
      <c r="G21" s="717" t="s">
        <v>908</v>
      </c>
      <c r="H21" s="711">
        <f>測定表!AN124</f>
        <v>0</v>
      </c>
      <c r="I21" s="719" t="str">
        <f>$M$2</f>
        <v>百万円</v>
      </c>
    </row>
    <row r="22" spans="2:14" ht="21.9" customHeight="1" thickBot="1">
      <c r="G22" s="718"/>
      <c r="H22" s="712"/>
      <c r="I22" s="720"/>
    </row>
    <row r="23" spans="2:14" ht="36" customHeight="1" thickBot="1">
      <c r="H23" s="33" t="s">
        <v>925</v>
      </c>
    </row>
    <row r="24" spans="2:14" ht="21.9" customHeight="1">
      <c r="G24" s="709" t="s">
        <v>909</v>
      </c>
      <c r="H24" s="711">
        <f>測定表!AR124</f>
        <v>0</v>
      </c>
      <c r="I24" s="719" t="str">
        <f>$M$2</f>
        <v>百万円</v>
      </c>
    </row>
    <row r="25" spans="2:14" ht="21.9" customHeight="1" thickBot="1">
      <c r="G25" s="710"/>
      <c r="H25" s="712"/>
      <c r="I25" s="720"/>
    </row>
    <row r="26" spans="2:14" ht="36" customHeight="1" thickBot="1">
      <c r="H26" s="33" t="s">
        <v>320</v>
      </c>
    </row>
    <row r="27" spans="2:14" ht="21.9" customHeight="1">
      <c r="G27" s="709" t="s">
        <v>910</v>
      </c>
      <c r="H27" s="711">
        <f>測定表!AX124</f>
        <v>0</v>
      </c>
      <c r="I27" s="719" t="str">
        <f>$M$2</f>
        <v>百万円</v>
      </c>
    </row>
    <row r="28" spans="2:14" ht="21.9" customHeight="1" thickBot="1">
      <c r="G28" s="710"/>
      <c r="H28" s="712"/>
      <c r="I28" s="720"/>
    </row>
    <row r="29" spans="2:14" ht="17.399999999999999" customHeight="1">
      <c r="H29" s="715" t="s">
        <v>100</v>
      </c>
      <c r="I29" s="721"/>
    </row>
    <row r="30" spans="2:14" ht="20.399999999999999" customHeight="1" thickBot="1">
      <c r="B30" s="79"/>
      <c r="H30" s="722"/>
      <c r="I30" s="722"/>
      <c r="J30" s="43" t="s">
        <v>105</v>
      </c>
    </row>
    <row r="31" spans="2:14" ht="28.5" customHeight="1">
      <c r="B31" s="705" t="s">
        <v>916</v>
      </c>
      <c r="C31" s="706"/>
      <c r="E31" s="35" t="s">
        <v>96</v>
      </c>
      <c r="F31" s="41" t="s">
        <v>104</v>
      </c>
      <c r="G31" s="697" t="s">
        <v>911</v>
      </c>
      <c r="H31" s="723">
        <f>測定表!AZ124</f>
        <v>0</v>
      </c>
      <c r="I31" s="725" t="str">
        <f>$M$2</f>
        <v>百万円</v>
      </c>
      <c r="K31" s="678" t="s">
        <v>922</v>
      </c>
      <c r="L31" s="679"/>
      <c r="M31" s="80">
        <f>測定表!BF124</f>
        <v>0</v>
      </c>
      <c r="N31" s="55" t="str">
        <f>$M$2</f>
        <v>百万円</v>
      </c>
    </row>
    <row r="32" spans="2:14" ht="28.5" customHeight="1" thickBot="1">
      <c r="B32" s="82">
        <f>測定表!BN124</f>
        <v>0</v>
      </c>
      <c r="C32" s="57" t="s">
        <v>44</v>
      </c>
      <c r="G32" s="698"/>
      <c r="H32" s="724"/>
      <c r="I32" s="726"/>
      <c r="K32" s="56"/>
      <c r="L32" s="124" t="s">
        <v>923</v>
      </c>
      <c r="M32" s="81">
        <f>測定表!BJ124</f>
        <v>0</v>
      </c>
      <c r="N32" s="64" t="str">
        <f>$M$2</f>
        <v>百万円</v>
      </c>
    </row>
    <row r="33" spans="2:10" ht="28.5" customHeight="1">
      <c r="B33" s="705" t="s">
        <v>917</v>
      </c>
      <c r="C33" s="706"/>
      <c r="J33" s="42" t="s">
        <v>103</v>
      </c>
    </row>
    <row r="34" spans="2:10" ht="28.2" customHeight="1" thickBot="1">
      <c r="B34" s="82">
        <f>測定表!BR124</f>
        <v>0</v>
      </c>
      <c r="C34" s="57" t="s">
        <v>44</v>
      </c>
      <c r="E34" s="35" t="s">
        <v>97</v>
      </c>
    </row>
    <row r="35" spans="2:10" ht="6" customHeight="1"/>
    <row r="36" spans="2:10" ht="7.95"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31:L31"/>
    <mergeCell ref="B33:C33"/>
    <mergeCell ref="G27:G28"/>
    <mergeCell ref="H27:H28"/>
    <mergeCell ref="I27:I28"/>
    <mergeCell ref="H29:I30"/>
    <mergeCell ref="B31:C31"/>
    <mergeCell ref="G31:G32"/>
    <mergeCell ref="H31:H32"/>
    <mergeCell ref="I31:I32"/>
    <mergeCell ref="G21:G22"/>
    <mergeCell ref="H21:H22"/>
    <mergeCell ref="I21:I22"/>
    <mergeCell ref="G24:G25"/>
    <mergeCell ref="H24:H25"/>
    <mergeCell ref="I24:I25"/>
    <mergeCell ref="B20:C20"/>
    <mergeCell ref="H8:H9"/>
    <mergeCell ref="G10:G11"/>
    <mergeCell ref="H10:H11"/>
    <mergeCell ref="I10:I11"/>
    <mergeCell ref="G14:G15"/>
    <mergeCell ref="H14:H15"/>
    <mergeCell ref="I14:I15"/>
    <mergeCell ref="H16:I17"/>
    <mergeCell ref="B18:C18"/>
    <mergeCell ref="B8:C8"/>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s>
  <phoneticPr fontId="5"/>
  <printOptions horizontalCentered="1"/>
  <pageMargins left="0.47244094488188981" right="0.31496062992125984" top="0.78740157480314965" bottom="0.59" header="0.19685039370078741" footer="0.19685039370078741"/>
  <pageSetup paperSize="9" scale="62" orientation="landscape" blackAndWhite="1" r:id="rId1"/>
  <headerFooter scaleWithDoc="0" alignWithMargins="0">
    <oddFooter>&amp;C&amp;9&amp;P／&amp;N&amp;R&amp;9&amp;F　&amp;A</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7B8FD-0ABF-43E7-85E5-E4CC02E26495}">
  <sheetPr>
    <pageSetUpPr fitToPage="1"/>
  </sheetPr>
  <dimension ref="A1:ED130"/>
  <sheetViews>
    <sheetView workbookViewId="0"/>
  </sheetViews>
  <sheetFormatPr defaultColWidth="8.88671875" defaultRowHeight="13.2"/>
  <cols>
    <col min="1" max="1" width="4.33203125" style="236" customWidth="1"/>
    <col min="2" max="2" width="25.77734375" style="243" customWidth="1"/>
    <col min="3" max="131" width="20.77734375" style="236" customWidth="1"/>
    <col min="132" max="132" width="11.44140625" style="236" customWidth="1"/>
    <col min="133" max="133" width="12.21875" style="236" bestFit="1" customWidth="1"/>
    <col min="134" max="134" width="9.88671875" style="236" bestFit="1" customWidth="1"/>
    <col min="135" max="16384" width="8.88671875" style="236"/>
  </cols>
  <sheetData>
    <row r="1" spans="1:134" ht="30" customHeight="1">
      <c r="A1" s="181" t="s">
        <v>926</v>
      </c>
      <c r="B1" s="273"/>
      <c r="C1" s="274"/>
      <c r="D1" s="275"/>
      <c r="E1" s="182"/>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c r="AS1" s="275"/>
      <c r="AT1" s="275"/>
      <c r="AU1" s="275"/>
      <c r="AV1" s="275"/>
      <c r="AW1" s="275"/>
      <c r="AX1" s="275"/>
      <c r="AY1" s="275"/>
      <c r="AZ1" s="275"/>
      <c r="BA1" s="275"/>
      <c r="BB1" s="275"/>
      <c r="BC1" s="275"/>
      <c r="BD1" s="275"/>
      <c r="BE1" s="275"/>
      <c r="BF1" s="275"/>
      <c r="BG1" s="275"/>
      <c r="BH1" s="275"/>
      <c r="BI1" s="275"/>
      <c r="BJ1" s="275"/>
      <c r="BK1" s="275"/>
      <c r="BL1" s="275"/>
      <c r="BM1" s="275"/>
      <c r="BN1" s="275"/>
      <c r="BO1" s="275"/>
      <c r="BP1" s="275"/>
      <c r="BQ1" s="275"/>
      <c r="BR1" s="275"/>
      <c r="BS1" s="275"/>
      <c r="BT1" s="275"/>
      <c r="BU1" s="275"/>
      <c r="BV1" s="275"/>
      <c r="BW1" s="275"/>
      <c r="BX1" s="275"/>
      <c r="BY1" s="275"/>
      <c r="BZ1" s="275"/>
      <c r="CA1" s="275"/>
      <c r="CB1" s="275"/>
      <c r="CC1" s="275"/>
      <c r="CD1" s="275"/>
      <c r="CE1" s="275"/>
      <c r="CF1" s="275"/>
      <c r="CG1" s="275"/>
      <c r="CH1" s="275"/>
      <c r="CI1" s="275"/>
      <c r="CJ1" s="275"/>
      <c r="CK1" s="275"/>
      <c r="CL1" s="275"/>
      <c r="CM1" s="275"/>
      <c r="CN1" s="275"/>
      <c r="CO1" s="275"/>
      <c r="CP1" s="275"/>
      <c r="CQ1" s="275"/>
      <c r="CR1" s="275"/>
      <c r="CS1" s="275"/>
      <c r="CT1" s="275"/>
      <c r="CU1" s="275"/>
      <c r="CV1" s="275"/>
      <c r="CW1" s="275"/>
      <c r="CX1" s="275"/>
      <c r="CY1" s="275"/>
      <c r="CZ1" s="275"/>
      <c r="DA1" s="275"/>
      <c r="DB1" s="275"/>
      <c r="DC1" s="275"/>
      <c r="DD1" s="275"/>
      <c r="DE1" s="275"/>
      <c r="DF1" s="275"/>
      <c r="DG1" s="275"/>
      <c r="DH1" s="275"/>
      <c r="DI1" s="275"/>
      <c r="DJ1" s="275"/>
      <c r="DK1" s="275"/>
      <c r="DL1" s="275"/>
      <c r="DM1" s="275"/>
      <c r="DN1" s="275"/>
      <c r="DO1" s="275"/>
      <c r="DP1" s="275"/>
      <c r="DQ1" s="275"/>
      <c r="DR1" s="275"/>
      <c r="DS1" s="275"/>
      <c r="DT1" s="275"/>
      <c r="DU1" s="275"/>
      <c r="DV1" s="275"/>
      <c r="DW1" s="275"/>
      <c r="DX1" s="275"/>
      <c r="DY1" s="275"/>
      <c r="DZ1" s="275"/>
      <c r="EA1" s="275"/>
      <c r="EB1" s="235"/>
    </row>
    <row r="2" spans="1:134" ht="15" customHeight="1">
      <c r="A2" s="276"/>
      <c r="B2" s="277"/>
      <c r="C2" s="275"/>
      <c r="D2" s="275"/>
      <c r="E2" s="182"/>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c r="BD2" s="275"/>
      <c r="BE2" s="275"/>
      <c r="BF2" s="275"/>
      <c r="BG2" s="275"/>
      <c r="BH2" s="275"/>
      <c r="BI2" s="275"/>
      <c r="BJ2" s="275"/>
      <c r="BK2" s="275"/>
      <c r="BL2" s="275"/>
      <c r="BM2" s="275"/>
      <c r="BN2" s="275"/>
      <c r="BO2" s="275"/>
      <c r="BP2" s="275"/>
      <c r="BQ2" s="275"/>
      <c r="BR2" s="275"/>
      <c r="BS2" s="275"/>
      <c r="BT2" s="275"/>
      <c r="BU2" s="275"/>
      <c r="BV2" s="275"/>
      <c r="BW2" s="275"/>
      <c r="BX2" s="275"/>
      <c r="BY2" s="275"/>
      <c r="BZ2" s="275"/>
      <c r="CA2" s="275"/>
      <c r="CB2" s="275"/>
      <c r="CC2" s="275"/>
      <c r="CD2" s="275"/>
      <c r="CE2" s="275"/>
      <c r="CF2" s="275"/>
      <c r="CG2" s="275"/>
      <c r="CH2" s="275"/>
      <c r="CI2" s="275"/>
      <c r="CJ2" s="275"/>
      <c r="CK2" s="275"/>
      <c r="CL2" s="275"/>
      <c r="CM2" s="275"/>
      <c r="CN2" s="275"/>
      <c r="CO2" s="275"/>
      <c r="CP2" s="275"/>
      <c r="CQ2" s="275"/>
      <c r="CR2" s="275"/>
      <c r="CS2" s="275"/>
      <c r="CT2" s="275"/>
      <c r="CU2" s="275"/>
      <c r="CV2" s="275"/>
      <c r="CW2" s="275"/>
      <c r="CX2" s="275"/>
      <c r="CY2" s="275"/>
      <c r="CZ2" s="275"/>
      <c r="DA2" s="275"/>
      <c r="DB2" s="275"/>
      <c r="DC2" s="275"/>
      <c r="DD2" s="275"/>
      <c r="DE2" s="275"/>
      <c r="DF2" s="275"/>
      <c r="DG2" s="275"/>
      <c r="DH2" s="275"/>
      <c r="DI2" s="275"/>
      <c r="DJ2" s="275"/>
      <c r="DK2" s="275"/>
      <c r="DL2" s="275"/>
      <c r="DM2" s="275"/>
      <c r="DN2" s="275"/>
      <c r="DO2" s="275"/>
      <c r="DP2" s="275"/>
      <c r="DQ2" s="275"/>
      <c r="DR2" s="275"/>
      <c r="DS2" s="275"/>
      <c r="DT2" s="275"/>
      <c r="DU2" s="275"/>
      <c r="DV2" s="275"/>
      <c r="DW2" s="275"/>
      <c r="DX2" s="275"/>
      <c r="DY2" s="275"/>
      <c r="DZ2" s="275"/>
      <c r="EA2" s="275" t="s">
        <v>927</v>
      </c>
      <c r="EB2" s="235"/>
    </row>
    <row r="3" spans="1:134" s="238" customFormat="1" ht="19.95" customHeight="1">
      <c r="A3" s="278"/>
      <c r="B3" s="279"/>
      <c r="C3" s="183">
        <v>11</v>
      </c>
      <c r="D3" s="183">
        <v>12</v>
      </c>
      <c r="E3" s="183">
        <v>13</v>
      </c>
      <c r="F3" s="183">
        <v>15</v>
      </c>
      <c r="G3" s="183">
        <v>17</v>
      </c>
      <c r="H3" s="183">
        <v>61</v>
      </c>
      <c r="I3" s="183">
        <v>62</v>
      </c>
      <c r="J3" s="183">
        <v>111</v>
      </c>
      <c r="K3" s="183">
        <v>112</v>
      </c>
      <c r="L3" s="183">
        <v>113</v>
      </c>
      <c r="M3" s="183">
        <v>114</v>
      </c>
      <c r="N3" s="183">
        <v>151</v>
      </c>
      <c r="O3" s="183">
        <v>152</v>
      </c>
      <c r="P3" s="183">
        <v>161</v>
      </c>
      <c r="Q3" s="183">
        <v>162</v>
      </c>
      <c r="R3" s="183">
        <v>163</v>
      </c>
      <c r="S3" s="183">
        <v>164</v>
      </c>
      <c r="T3" s="183">
        <v>191</v>
      </c>
      <c r="U3" s="183">
        <v>201</v>
      </c>
      <c r="V3" s="183">
        <v>202</v>
      </c>
      <c r="W3" s="183">
        <v>203</v>
      </c>
      <c r="X3" s="183">
        <v>204</v>
      </c>
      <c r="Y3" s="183">
        <v>205</v>
      </c>
      <c r="Z3" s="183">
        <v>206</v>
      </c>
      <c r="AA3" s="183">
        <v>207</v>
      </c>
      <c r="AB3" s="183">
        <v>208</v>
      </c>
      <c r="AC3" s="183">
        <v>211</v>
      </c>
      <c r="AD3" s="183">
        <v>212</v>
      </c>
      <c r="AE3" s="183">
        <v>221</v>
      </c>
      <c r="AF3" s="183">
        <v>222</v>
      </c>
      <c r="AG3" s="183">
        <v>231</v>
      </c>
      <c r="AH3" s="183">
        <v>251</v>
      </c>
      <c r="AI3" s="183">
        <v>252</v>
      </c>
      <c r="AJ3" s="183">
        <v>253</v>
      </c>
      <c r="AK3" s="183">
        <v>259</v>
      </c>
      <c r="AL3" s="183">
        <v>261</v>
      </c>
      <c r="AM3" s="183">
        <v>262</v>
      </c>
      <c r="AN3" s="183">
        <v>263</v>
      </c>
      <c r="AO3" s="183">
        <v>269</v>
      </c>
      <c r="AP3" s="183">
        <v>271</v>
      </c>
      <c r="AQ3" s="183">
        <v>272</v>
      </c>
      <c r="AR3" s="183">
        <v>281</v>
      </c>
      <c r="AS3" s="183">
        <v>289</v>
      </c>
      <c r="AT3" s="183">
        <v>291</v>
      </c>
      <c r="AU3" s="183">
        <v>301</v>
      </c>
      <c r="AV3" s="183">
        <v>311</v>
      </c>
      <c r="AW3" s="183">
        <v>321</v>
      </c>
      <c r="AX3" s="183">
        <v>329</v>
      </c>
      <c r="AY3" s="183">
        <v>331</v>
      </c>
      <c r="AZ3" s="183">
        <v>332</v>
      </c>
      <c r="BA3" s="183">
        <v>333</v>
      </c>
      <c r="BB3" s="183">
        <v>339</v>
      </c>
      <c r="BC3" s="183">
        <v>341</v>
      </c>
      <c r="BD3" s="183">
        <v>342</v>
      </c>
      <c r="BE3" s="183">
        <v>351</v>
      </c>
      <c r="BF3" s="183">
        <v>352</v>
      </c>
      <c r="BG3" s="183">
        <v>353</v>
      </c>
      <c r="BH3" s="183">
        <v>354</v>
      </c>
      <c r="BI3" s="183">
        <v>359</v>
      </c>
      <c r="BJ3" s="183">
        <v>391</v>
      </c>
      <c r="BK3" s="183">
        <v>392</v>
      </c>
      <c r="BL3" s="183">
        <v>411</v>
      </c>
      <c r="BM3" s="183">
        <v>412</v>
      </c>
      <c r="BN3" s="183">
        <v>413</v>
      </c>
      <c r="BO3" s="183">
        <v>419</v>
      </c>
      <c r="BP3" s="183">
        <v>461</v>
      </c>
      <c r="BQ3" s="183">
        <v>462</v>
      </c>
      <c r="BR3" s="183">
        <v>471</v>
      </c>
      <c r="BS3" s="183">
        <v>481</v>
      </c>
      <c r="BT3" s="183">
        <v>511</v>
      </c>
      <c r="BU3" s="183">
        <v>531</v>
      </c>
      <c r="BV3" s="183">
        <v>551</v>
      </c>
      <c r="BW3" s="183">
        <v>552</v>
      </c>
      <c r="BX3" s="183">
        <v>553</v>
      </c>
      <c r="BY3" s="183">
        <v>571</v>
      </c>
      <c r="BZ3" s="183">
        <v>572</v>
      </c>
      <c r="CA3" s="183">
        <v>573</v>
      </c>
      <c r="CB3" s="183">
        <v>574</v>
      </c>
      <c r="CC3" s="183">
        <v>575</v>
      </c>
      <c r="CD3" s="183">
        <v>576</v>
      </c>
      <c r="CE3" s="183">
        <v>577</v>
      </c>
      <c r="CF3" s="183">
        <v>578</v>
      </c>
      <c r="CG3" s="183">
        <v>579</v>
      </c>
      <c r="CH3" s="183">
        <v>591</v>
      </c>
      <c r="CI3" s="183">
        <v>592</v>
      </c>
      <c r="CJ3" s="183">
        <v>593</v>
      </c>
      <c r="CK3" s="183">
        <v>594</v>
      </c>
      <c r="CL3" s="183">
        <v>595</v>
      </c>
      <c r="CM3" s="183">
        <v>611</v>
      </c>
      <c r="CN3" s="183">
        <v>631</v>
      </c>
      <c r="CO3" s="183">
        <v>632</v>
      </c>
      <c r="CP3" s="183">
        <v>641</v>
      </c>
      <c r="CQ3" s="183">
        <v>642</v>
      </c>
      <c r="CR3" s="183">
        <v>643</v>
      </c>
      <c r="CS3" s="183">
        <v>644</v>
      </c>
      <c r="CT3" s="183">
        <v>659</v>
      </c>
      <c r="CU3" s="183">
        <v>661</v>
      </c>
      <c r="CV3" s="183">
        <v>662</v>
      </c>
      <c r="CW3" s="183">
        <v>663</v>
      </c>
      <c r="CX3" s="183">
        <v>669</v>
      </c>
      <c r="CY3" s="183">
        <v>671</v>
      </c>
      <c r="CZ3" s="183">
        <v>672</v>
      </c>
      <c r="DA3" s="183">
        <v>673</v>
      </c>
      <c r="DB3" s="183">
        <v>674</v>
      </c>
      <c r="DC3" s="183">
        <v>675</v>
      </c>
      <c r="DD3" s="183">
        <v>679</v>
      </c>
      <c r="DE3" s="183">
        <v>681</v>
      </c>
      <c r="DF3" s="184">
        <v>691</v>
      </c>
      <c r="DG3" s="184">
        <v>700</v>
      </c>
      <c r="DH3" s="183">
        <v>711</v>
      </c>
      <c r="DI3" s="183">
        <v>721</v>
      </c>
      <c r="DJ3" s="183">
        <v>731</v>
      </c>
      <c r="DK3" s="183">
        <v>732</v>
      </c>
      <c r="DL3" s="183">
        <v>741</v>
      </c>
      <c r="DM3" s="183">
        <v>751</v>
      </c>
      <c r="DN3" s="184">
        <v>761</v>
      </c>
      <c r="DO3" s="184">
        <v>770</v>
      </c>
      <c r="DP3" s="184">
        <v>780</v>
      </c>
      <c r="DQ3" s="184">
        <v>791</v>
      </c>
      <c r="DR3" s="184">
        <v>801</v>
      </c>
      <c r="DS3" s="184">
        <v>810</v>
      </c>
      <c r="DT3" s="184">
        <v>820</v>
      </c>
      <c r="DU3" s="184">
        <v>830</v>
      </c>
      <c r="DV3" s="183">
        <v>841</v>
      </c>
      <c r="DW3" s="183">
        <v>851</v>
      </c>
      <c r="DX3" s="183">
        <v>861</v>
      </c>
      <c r="DY3" s="184">
        <v>870</v>
      </c>
      <c r="DZ3" s="184">
        <v>880</v>
      </c>
      <c r="EA3" s="184">
        <v>970</v>
      </c>
      <c r="EB3" s="237"/>
    </row>
    <row r="4" spans="1:134" s="240" customFormat="1" ht="45" customHeight="1">
      <c r="A4" s="280"/>
      <c r="B4" s="185"/>
      <c r="C4" s="186" t="s">
        <v>928</v>
      </c>
      <c r="D4" s="186" t="s">
        <v>929</v>
      </c>
      <c r="E4" s="186" t="s">
        <v>930</v>
      </c>
      <c r="F4" s="186" t="s">
        <v>931</v>
      </c>
      <c r="G4" s="186" t="s">
        <v>932</v>
      </c>
      <c r="H4" s="186" t="s">
        <v>933</v>
      </c>
      <c r="I4" s="186" t="s">
        <v>934</v>
      </c>
      <c r="J4" s="186" t="s">
        <v>935</v>
      </c>
      <c r="K4" s="186" t="s">
        <v>196</v>
      </c>
      <c r="L4" s="186" t="s">
        <v>936</v>
      </c>
      <c r="M4" s="186" t="s">
        <v>72</v>
      </c>
      <c r="N4" s="186" t="s">
        <v>937</v>
      </c>
      <c r="O4" s="186" t="s">
        <v>938</v>
      </c>
      <c r="P4" s="186" t="s">
        <v>939</v>
      </c>
      <c r="Q4" s="186" t="s">
        <v>940</v>
      </c>
      <c r="R4" s="186" t="s">
        <v>941</v>
      </c>
      <c r="S4" s="186" t="s">
        <v>942</v>
      </c>
      <c r="T4" s="186" t="s">
        <v>943</v>
      </c>
      <c r="U4" s="186" t="s">
        <v>944</v>
      </c>
      <c r="V4" s="186" t="s">
        <v>945</v>
      </c>
      <c r="W4" s="186" t="s">
        <v>946</v>
      </c>
      <c r="X4" s="186" t="s">
        <v>947</v>
      </c>
      <c r="Y4" s="186" t="s">
        <v>948</v>
      </c>
      <c r="Z4" s="186" t="s">
        <v>949</v>
      </c>
      <c r="AA4" s="186" t="s">
        <v>73</v>
      </c>
      <c r="AB4" s="186" t="s">
        <v>950</v>
      </c>
      <c r="AC4" s="186" t="s">
        <v>951</v>
      </c>
      <c r="AD4" s="186" t="s">
        <v>952</v>
      </c>
      <c r="AE4" s="186" t="s">
        <v>953</v>
      </c>
      <c r="AF4" s="186" t="s">
        <v>954</v>
      </c>
      <c r="AG4" s="186" t="s">
        <v>955</v>
      </c>
      <c r="AH4" s="186" t="s">
        <v>956</v>
      </c>
      <c r="AI4" s="186" t="s">
        <v>957</v>
      </c>
      <c r="AJ4" s="186" t="s">
        <v>958</v>
      </c>
      <c r="AK4" s="186" t="s">
        <v>959</v>
      </c>
      <c r="AL4" s="186" t="s">
        <v>960</v>
      </c>
      <c r="AM4" s="186" t="s">
        <v>961</v>
      </c>
      <c r="AN4" s="186" t="s">
        <v>962</v>
      </c>
      <c r="AO4" s="186" t="s">
        <v>963</v>
      </c>
      <c r="AP4" s="186" t="s">
        <v>964</v>
      </c>
      <c r="AQ4" s="186" t="s">
        <v>965</v>
      </c>
      <c r="AR4" s="186" t="s">
        <v>966</v>
      </c>
      <c r="AS4" s="186" t="s">
        <v>967</v>
      </c>
      <c r="AT4" s="186" t="s">
        <v>59</v>
      </c>
      <c r="AU4" s="186" t="s">
        <v>60</v>
      </c>
      <c r="AV4" s="186" t="s">
        <v>61</v>
      </c>
      <c r="AW4" s="186" t="s">
        <v>968</v>
      </c>
      <c r="AX4" s="186" t="s">
        <v>969</v>
      </c>
      <c r="AY4" s="186" t="s">
        <v>970</v>
      </c>
      <c r="AZ4" s="186" t="s">
        <v>971</v>
      </c>
      <c r="BA4" s="186" t="s">
        <v>972</v>
      </c>
      <c r="BB4" s="186" t="s">
        <v>973</v>
      </c>
      <c r="BC4" s="186" t="s">
        <v>974</v>
      </c>
      <c r="BD4" s="186" t="s">
        <v>975</v>
      </c>
      <c r="BE4" s="186" t="s">
        <v>976</v>
      </c>
      <c r="BF4" s="186" t="s">
        <v>977</v>
      </c>
      <c r="BG4" s="186" t="s">
        <v>978</v>
      </c>
      <c r="BH4" s="186" t="s">
        <v>979</v>
      </c>
      <c r="BI4" s="186" t="s">
        <v>980</v>
      </c>
      <c r="BJ4" s="186" t="s">
        <v>13</v>
      </c>
      <c r="BK4" s="186" t="s">
        <v>981</v>
      </c>
      <c r="BL4" s="186" t="s">
        <v>982</v>
      </c>
      <c r="BM4" s="186" t="s">
        <v>983</v>
      </c>
      <c r="BN4" s="186" t="s">
        <v>984</v>
      </c>
      <c r="BO4" s="186" t="s">
        <v>985</v>
      </c>
      <c r="BP4" s="186" t="s">
        <v>986</v>
      </c>
      <c r="BQ4" s="186" t="s">
        <v>987</v>
      </c>
      <c r="BR4" s="186" t="s">
        <v>62</v>
      </c>
      <c r="BS4" s="186" t="s">
        <v>63</v>
      </c>
      <c r="BT4" s="186" t="s">
        <v>14</v>
      </c>
      <c r="BU4" s="186" t="s">
        <v>15</v>
      </c>
      <c r="BV4" s="186" t="s">
        <v>988</v>
      </c>
      <c r="BW4" s="186" t="s">
        <v>989</v>
      </c>
      <c r="BX4" s="186" t="s">
        <v>990</v>
      </c>
      <c r="BY4" s="186" t="s">
        <v>991</v>
      </c>
      <c r="BZ4" s="186" t="s">
        <v>992</v>
      </c>
      <c r="CA4" s="186" t="s">
        <v>993</v>
      </c>
      <c r="CB4" s="186" t="s">
        <v>994</v>
      </c>
      <c r="CC4" s="186" t="s">
        <v>995</v>
      </c>
      <c r="CD4" s="186" t="s">
        <v>996</v>
      </c>
      <c r="CE4" s="186" t="s">
        <v>997</v>
      </c>
      <c r="CF4" s="186" t="s">
        <v>998</v>
      </c>
      <c r="CG4" s="186" t="s">
        <v>999</v>
      </c>
      <c r="CH4" s="186" t="s">
        <v>243</v>
      </c>
      <c r="CI4" s="186" t="s">
        <v>1000</v>
      </c>
      <c r="CJ4" s="186" t="s">
        <v>1001</v>
      </c>
      <c r="CK4" s="186" t="s">
        <v>1002</v>
      </c>
      <c r="CL4" s="186" t="s">
        <v>1003</v>
      </c>
      <c r="CM4" s="186" t="s">
        <v>16</v>
      </c>
      <c r="CN4" s="186" t="s">
        <v>74</v>
      </c>
      <c r="CO4" s="186" t="s">
        <v>1004</v>
      </c>
      <c r="CP4" s="186" t="s">
        <v>1005</v>
      </c>
      <c r="CQ4" s="186" t="s">
        <v>1006</v>
      </c>
      <c r="CR4" s="186" t="s">
        <v>1007</v>
      </c>
      <c r="CS4" s="186" t="s">
        <v>1008</v>
      </c>
      <c r="CT4" s="186" t="s">
        <v>1009</v>
      </c>
      <c r="CU4" s="186" t="s">
        <v>1010</v>
      </c>
      <c r="CV4" s="186" t="s">
        <v>1011</v>
      </c>
      <c r="CW4" s="186" t="s">
        <v>1012</v>
      </c>
      <c r="CX4" s="186" t="s">
        <v>1013</v>
      </c>
      <c r="CY4" s="186" t="s">
        <v>1014</v>
      </c>
      <c r="CZ4" s="186" t="s">
        <v>1015</v>
      </c>
      <c r="DA4" s="186" t="s">
        <v>1016</v>
      </c>
      <c r="DB4" s="186" t="s">
        <v>1017</v>
      </c>
      <c r="DC4" s="186" t="s">
        <v>1018</v>
      </c>
      <c r="DD4" s="186" t="s">
        <v>1019</v>
      </c>
      <c r="DE4" s="186" t="s">
        <v>17</v>
      </c>
      <c r="DF4" s="185" t="s">
        <v>1</v>
      </c>
      <c r="DG4" s="185" t="s">
        <v>2</v>
      </c>
      <c r="DH4" s="186" t="s">
        <v>1020</v>
      </c>
      <c r="DI4" s="186" t="s">
        <v>3</v>
      </c>
      <c r="DJ4" s="186" t="s">
        <v>1021</v>
      </c>
      <c r="DK4" s="186" t="s">
        <v>1022</v>
      </c>
      <c r="DL4" s="186" t="s">
        <v>1023</v>
      </c>
      <c r="DM4" s="186" t="s">
        <v>1024</v>
      </c>
      <c r="DN4" s="185" t="s">
        <v>4</v>
      </c>
      <c r="DO4" s="185" t="s">
        <v>1025</v>
      </c>
      <c r="DP4" s="185" t="s">
        <v>368</v>
      </c>
      <c r="DQ4" s="185" t="s">
        <v>1026</v>
      </c>
      <c r="DR4" s="185" t="s">
        <v>369</v>
      </c>
      <c r="DS4" s="185" t="s">
        <v>1027</v>
      </c>
      <c r="DT4" s="185" t="s">
        <v>5</v>
      </c>
      <c r="DU4" s="185" t="s">
        <v>6</v>
      </c>
      <c r="DV4" s="186" t="s">
        <v>1028</v>
      </c>
      <c r="DW4" s="186" t="s">
        <v>370</v>
      </c>
      <c r="DX4" s="186" t="s">
        <v>1029</v>
      </c>
      <c r="DY4" s="185" t="s">
        <v>1030</v>
      </c>
      <c r="DZ4" s="185" t="s">
        <v>1031</v>
      </c>
      <c r="EA4" s="185" t="s">
        <v>367</v>
      </c>
      <c r="EB4" s="239"/>
      <c r="EC4" s="135" t="s">
        <v>629</v>
      </c>
      <c r="ED4" s="135" t="s">
        <v>18</v>
      </c>
    </row>
    <row r="5" spans="1:134" ht="19.95" customHeight="1">
      <c r="A5" s="304" t="s">
        <v>1084</v>
      </c>
      <c r="B5" s="282" t="s">
        <v>928</v>
      </c>
      <c r="C5" s="187">
        <v>11470</v>
      </c>
      <c r="D5" s="283">
        <v>12335</v>
      </c>
      <c r="E5" s="283">
        <v>27</v>
      </c>
      <c r="F5" s="283">
        <v>3</v>
      </c>
      <c r="G5" s="283">
        <v>0</v>
      </c>
      <c r="H5" s="283">
        <v>0</v>
      </c>
      <c r="I5" s="283">
        <v>0</v>
      </c>
      <c r="J5" s="283">
        <v>113546</v>
      </c>
      <c r="K5" s="283">
        <v>1966</v>
      </c>
      <c r="L5" s="283">
        <v>1324</v>
      </c>
      <c r="M5" s="283">
        <v>0</v>
      </c>
      <c r="N5" s="283">
        <v>105</v>
      </c>
      <c r="O5" s="283">
        <v>24</v>
      </c>
      <c r="P5" s="283">
        <v>3</v>
      </c>
      <c r="Q5" s="283">
        <v>0</v>
      </c>
      <c r="R5" s="283">
        <v>74</v>
      </c>
      <c r="S5" s="283">
        <v>0</v>
      </c>
      <c r="T5" s="283">
        <v>0</v>
      </c>
      <c r="U5" s="283">
        <v>0</v>
      </c>
      <c r="V5" s="283">
        <v>0</v>
      </c>
      <c r="W5" s="283">
        <v>0</v>
      </c>
      <c r="X5" s="283">
        <v>7</v>
      </c>
      <c r="Y5" s="283">
        <v>0</v>
      </c>
      <c r="Z5" s="283">
        <v>0</v>
      </c>
      <c r="AA5" s="283">
        <v>326</v>
      </c>
      <c r="AB5" s="283">
        <v>32</v>
      </c>
      <c r="AC5" s="283">
        <v>0</v>
      </c>
      <c r="AD5" s="283">
        <v>0</v>
      </c>
      <c r="AE5" s="283">
        <v>0</v>
      </c>
      <c r="AF5" s="283">
        <v>53</v>
      </c>
      <c r="AG5" s="283">
        <v>0</v>
      </c>
      <c r="AH5" s="283">
        <v>0</v>
      </c>
      <c r="AI5" s="283">
        <v>0</v>
      </c>
      <c r="AJ5" s="283">
        <v>0</v>
      </c>
      <c r="AK5" s="283">
        <v>15</v>
      </c>
      <c r="AL5" s="283">
        <v>0</v>
      </c>
      <c r="AM5" s="283">
        <v>0</v>
      </c>
      <c r="AN5" s="283">
        <v>0</v>
      </c>
      <c r="AO5" s="283">
        <v>0</v>
      </c>
      <c r="AP5" s="283">
        <v>0</v>
      </c>
      <c r="AQ5" s="283">
        <v>0</v>
      </c>
      <c r="AR5" s="283">
        <v>0</v>
      </c>
      <c r="AS5" s="283">
        <v>0</v>
      </c>
      <c r="AT5" s="283">
        <v>0</v>
      </c>
      <c r="AU5" s="283">
        <v>0</v>
      </c>
      <c r="AV5" s="283">
        <v>0</v>
      </c>
      <c r="AW5" s="283">
        <v>0</v>
      </c>
      <c r="AX5" s="283">
        <v>0</v>
      </c>
      <c r="AY5" s="283">
        <v>0</v>
      </c>
      <c r="AZ5" s="283">
        <v>0</v>
      </c>
      <c r="BA5" s="283">
        <v>0</v>
      </c>
      <c r="BB5" s="283">
        <v>0</v>
      </c>
      <c r="BC5" s="283">
        <v>0</v>
      </c>
      <c r="BD5" s="283">
        <v>0</v>
      </c>
      <c r="BE5" s="283">
        <v>0</v>
      </c>
      <c r="BF5" s="283">
        <v>0</v>
      </c>
      <c r="BG5" s="283">
        <v>0</v>
      </c>
      <c r="BH5" s="283">
        <v>0</v>
      </c>
      <c r="BI5" s="283">
        <v>0</v>
      </c>
      <c r="BJ5" s="283">
        <v>83</v>
      </c>
      <c r="BK5" s="283">
        <v>0</v>
      </c>
      <c r="BL5" s="283">
        <v>863</v>
      </c>
      <c r="BM5" s="283">
        <v>1</v>
      </c>
      <c r="BN5" s="283">
        <v>426</v>
      </c>
      <c r="BO5" s="283">
        <v>620</v>
      </c>
      <c r="BP5" s="283">
        <v>0</v>
      </c>
      <c r="BQ5" s="283">
        <v>0</v>
      </c>
      <c r="BR5" s="283">
        <v>0</v>
      </c>
      <c r="BS5" s="283">
        <v>0</v>
      </c>
      <c r="BT5" s="283">
        <v>500</v>
      </c>
      <c r="BU5" s="283">
        <v>0</v>
      </c>
      <c r="BV5" s="283">
        <v>0</v>
      </c>
      <c r="BW5" s="283">
        <v>0</v>
      </c>
      <c r="BX5" s="283">
        <v>34</v>
      </c>
      <c r="BY5" s="283">
        <v>0</v>
      </c>
      <c r="BZ5" s="283">
        <v>0</v>
      </c>
      <c r="CA5" s="283">
        <v>0</v>
      </c>
      <c r="CB5" s="283">
        <v>0</v>
      </c>
      <c r="CC5" s="283">
        <v>0</v>
      </c>
      <c r="CD5" s="283">
        <v>0</v>
      </c>
      <c r="CE5" s="283">
        <v>0</v>
      </c>
      <c r="CF5" s="283">
        <v>81</v>
      </c>
      <c r="CG5" s="283">
        <v>0</v>
      </c>
      <c r="CH5" s="283">
        <v>0</v>
      </c>
      <c r="CI5" s="283">
        <v>0</v>
      </c>
      <c r="CJ5" s="283">
        <v>0</v>
      </c>
      <c r="CK5" s="283">
        <v>0</v>
      </c>
      <c r="CL5" s="283">
        <v>0</v>
      </c>
      <c r="CM5" s="283">
        <v>24</v>
      </c>
      <c r="CN5" s="283">
        <v>990</v>
      </c>
      <c r="CO5" s="283">
        <v>131</v>
      </c>
      <c r="CP5" s="283">
        <v>2390</v>
      </c>
      <c r="CQ5" s="283">
        <v>0</v>
      </c>
      <c r="CR5" s="283">
        <v>899</v>
      </c>
      <c r="CS5" s="283">
        <v>1593</v>
      </c>
      <c r="CT5" s="283">
        <v>234</v>
      </c>
      <c r="CU5" s="283">
        <v>30</v>
      </c>
      <c r="CV5" s="283">
        <v>0</v>
      </c>
      <c r="CW5" s="283">
        <v>0</v>
      </c>
      <c r="CX5" s="283">
        <v>4</v>
      </c>
      <c r="CY5" s="283">
        <v>1869</v>
      </c>
      <c r="CZ5" s="283">
        <v>10492</v>
      </c>
      <c r="DA5" s="283">
        <v>27</v>
      </c>
      <c r="DB5" s="283">
        <v>1985</v>
      </c>
      <c r="DC5" s="283">
        <v>137</v>
      </c>
      <c r="DD5" s="283">
        <v>1081</v>
      </c>
      <c r="DE5" s="283">
        <v>0</v>
      </c>
      <c r="DF5" s="284">
        <v>0</v>
      </c>
      <c r="DG5" s="284">
        <v>165804</v>
      </c>
      <c r="DH5" s="283">
        <v>1852</v>
      </c>
      <c r="DI5" s="283">
        <v>153351</v>
      </c>
      <c r="DJ5" s="283">
        <v>0</v>
      </c>
      <c r="DK5" s="283">
        <v>0</v>
      </c>
      <c r="DL5" s="283">
        <v>0</v>
      </c>
      <c r="DM5" s="283">
        <v>1357</v>
      </c>
      <c r="DN5" s="284">
        <v>1248</v>
      </c>
      <c r="DO5" s="284">
        <v>157808</v>
      </c>
      <c r="DP5" s="284">
        <v>323612</v>
      </c>
      <c r="DQ5" s="284">
        <v>264455</v>
      </c>
      <c r="DR5" s="284">
        <v>1774</v>
      </c>
      <c r="DS5" s="284">
        <v>266229</v>
      </c>
      <c r="DT5" s="284">
        <v>424037</v>
      </c>
      <c r="DU5" s="284">
        <v>589841</v>
      </c>
      <c r="DV5" s="283">
        <v>-212986</v>
      </c>
      <c r="DW5" s="283">
        <v>-100089</v>
      </c>
      <c r="DX5" s="283">
        <v>-4272</v>
      </c>
      <c r="DY5" s="284">
        <v>-317347</v>
      </c>
      <c r="DZ5" s="284">
        <v>106690</v>
      </c>
      <c r="EA5" s="284">
        <v>272494</v>
      </c>
      <c r="EB5" s="241"/>
      <c r="EC5" s="242">
        <f t="shared" ref="EC5:EC6" si="0">IF(DI5&lt;0,"",DI5/($DI$113-SUMIF($DI$5:$DI$112,"&lt;0")))</f>
        <v>1.0205369153779103E-2</v>
      </c>
      <c r="ED5" s="242">
        <f t="shared" ref="ED5:ED68" si="1">IF(DP5=0,0,1-ABS(DY5/DP5))</f>
        <v>1.9359603475767262E-2</v>
      </c>
    </row>
    <row r="6" spans="1:134" ht="19.95" customHeight="1">
      <c r="A6" s="305" t="s">
        <v>1085</v>
      </c>
      <c r="B6" s="282" t="s">
        <v>929</v>
      </c>
      <c r="C6" s="283">
        <v>1290</v>
      </c>
      <c r="D6" s="283">
        <v>10553</v>
      </c>
      <c r="E6" s="283">
        <v>239</v>
      </c>
      <c r="F6" s="283">
        <v>0</v>
      </c>
      <c r="G6" s="283">
        <v>0</v>
      </c>
      <c r="H6" s="283">
        <v>0</v>
      </c>
      <c r="I6" s="283">
        <v>0</v>
      </c>
      <c r="J6" s="283">
        <v>84011</v>
      </c>
      <c r="K6" s="283">
        <v>0</v>
      </c>
      <c r="L6" s="283">
        <v>75</v>
      </c>
      <c r="M6" s="283">
        <v>0</v>
      </c>
      <c r="N6" s="283">
        <v>3</v>
      </c>
      <c r="O6" s="283">
        <v>2</v>
      </c>
      <c r="P6" s="283">
        <v>0</v>
      </c>
      <c r="Q6" s="283">
        <v>0</v>
      </c>
      <c r="R6" s="283">
        <v>0</v>
      </c>
      <c r="S6" s="283">
        <v>0</v>
      </c>
      <c r="T6" s="283">
        <v>0</v>
      </c>
      <c r="U6" s="283">
        <v>2</v>
      </c>
      <c r="V6" s="283">
        <v>0</v>
      </c>
      <c r="W6" s="283">
        <v>0</v>
      </c>
      <c r="X6" s="283">
        <v>0</v>
      </c>
      <c r="Y6" s="283">
        <v>0</v>
      </c>
      <c r="Z6" s="283">
        <v>0</v>
      </c>
      <c r="AA6" s="283">
        <v>1</v>
      </c>
      <c r="AB6" s="283">
        <v>0</v>
      </c>
      <c r="AC6" s="283">
        <v>0</v>
      </c>
      <c r="AD6" s="283">
        <v>0</v>
      </c>
      <c r="AE6" s="283">
        <v>0</v>
      </c>
      <c r="AF6" s="283">
        <v>0</v>
      </c>
      <c r="AG6" s="283">
        <v>76</v>
      </c>
      <c r="AH6" s="283">
        <v>0</v>
      </c>
      <c r="AI6" s="283">
        <v>0</v>
      </c>
      <c r="AJ6" s="283">
        <v>0</v>
      </c>
      <c r="AK6" s="283">
        <v>0</v>
      </c>
      <c r="AL6" s="283">
        <v>0</v>
      </c>
      <c r="AM6" s="283">
        <v>0</v>
      </c>
      <c r="AN6" s="283">
        <v>0</v>
      </c>
      <c r="AO6" s="283">
        <v>0</v>
      </c>
      <c r="AP6" s="283">
        <v>0</v>
      </c>
      <c r="AQ6" s="283">
        <v>0</v>
      </c>
      <c r="AR6" s="283">
        <v>0</v>
      </c>
      <c r="AS6" s="283">
        <v>0</v>
      </c>
      <c r="AT6" s="283">
        <v>0</v>
      </c>
      <c r="AU6" s="283">
        <v>0</v>
      </c>
      <c r="AV6" s="283">
        <v>0</v>
      </c>
      <c r="AW6" s="283">
        <v>0</v>
      </c>
      <c r="AX6" s="283">
        <v>0</v>
      </c>
      <c r="AY6" s="283">
        <v>0</v>
      </c>
      <c r="AZ6" s="283">
        <v>0</v>
      </c>
      <c r="BA6" s="283">
        <v>0</v>
      </c>
      <c r="BB6" s="283">
        <v>0</v>
      </c>
      <c r="BC6" s="283">
        <v>0</v>
      </c>
      <c r="BD6" s="283">
        <v>0</v>
      </c>
      <c r="BE6" s="283">
        <v>0</v>
      </c>
      <c r="BF6" s="283">
        <v>0</v>
      </c>
      <c r="BG6" s="283">
        <v>0</v>
      </c>
      <c r="BH6" s="283">
        <v>0</v>
      </c>
      <c r="BI6" s="283">
        <v>0</v>
      </c>
      <c r="BJ6" s="283">
        <v>3</v>
      </c>
      <c r="BK6" s="283">
        <v>0</v>
      </c>
      <c r="BL6" s="283">
        <v>0</v>
      </c>
      <c r="BM6" s="283">
        <v>0</v>
      </c>
      <c r="BN6" s="283">
        <v>0</v>
      </c>
      <c r="BO6" s="283">
        <v>0</v>
      </c>
      <c r="BP6" s="283">
        <v>0</v>
      </c>
      <c r="BQ6" s="283">
        <v>0</v>
      </c>
      <c r="BR6" s="283">
        <v>0</v>
      </c>
      <c r="BS6" s="283">
        <v>0</v>
      </c>
      <c r="BT6" s="283">
        <v>0</v>
      </c>
      <c r="BU6" s="283">
        <v>0</v>
      </c>
      <c r="BV6" s="283">
        <v>0</v>
      </c>
      <c r="BW6" s="283">
        <v>0</v>
      </c>
      <c r="BX6" s="283">
        <v>0</v>
      </c>
      <c r="BY6" s="283">
        <v>0</v>
      </c>
      <c r="BZ6" s="283">
        <v>0</v>
      </c>
      <c r="CA6" s="283">
        <v>0</v>
      </c>
      <c r="CB6" s="283">
        <v>0</v>
      </c>
      <c r="CC6" s="283">
        <v>0</v>
      </c>
      <c r="CD6" s="283">
        <v>0</v>
      </c>
      <c r="CE6" s="283">
        <v>0</v>
      </c>
      <c r="CF6" s="283">
        <v>4</v>
      </c>
      <c r="CG6" s="283">
        <v>0</v>
      </c>
      <c r="CH6" s="283">
        <v>0</v>
      </c>
      <c r="CI6" s="283">
        <v>0</v>
      </c>
      <c r="CJ6" s="283">
        <v>0</v>
      </c>
      <c r="CK6" s="283">
        <v>0</v>
      </c>
      <c r="CL6" s="283">
        <v>0</v>
      </c>
      <c r="CM6" s="283">
        <v>2</v>
      </c>
      <c r="CN6" s="283">
        <v>80</v>
      </c>
      <c r="CO6" s="283">
        <v>288</v>
      </c>
      <c r="CP6" s="283">
        <v>201</v>
      </c>
      <c r="CQ6" s="283">
        <v>0</v>
      </c>
      <c r="CR6" s="283">
        <v>101</v>
      </c>
      <c r="CS6" s="283">
        <v>197</v>
      </c>
      <c r="CT6" s="283">
        <v>0</v>
      </c>
      <c r="CU6" s="283">
        <v>0</v>
      </c>
      <c r="CV6" s="283">
        <v>0</v>
      </c>
      <c r="CW6" s="283">
        <v>0</v>
      </c>
      <c r="CX6" s="283">
        <v>0</v>
      </c>
      <c r="CY6" s="283">
        <v>142</v>
      </c>
      <c r="CZ6" s="283">
        <v>1627</v>
      </c>
      <c r="DA6" s="283">
        <v>0</v>
      </c>
      <c r="DB6" s="283">
        <v>0</v>
      </c>
      <c r="DC6" s="283">
        <v>0</v>
      </c>
      <c r="DD6" s="283">
        <v>23</v>
      </c>
      <c r="DE6" s="283">
        <v>0</v>
      </c>
      <c r="DF6" s="284">
        <v>0</v>
      </c>
      <c r="DG6" s="284">
        <v>98920</v>
      </c>
      <c r="DH6" s="283">
        <v>0</v>
      </c>
      <c r="DI6" s="283">
        <v>11393</v>
      </c>
      <c r="DJ6" s="283">
        <v>0</v>
      </c>
      <c r="DK6" s="283">
        <v>0</v>
      </c>
      <c r="DL6" s="283">
        <v>0</v>
      </c>
      <c r="DM6" s="283">
        <v>10585</v>
      </c>
      <c r="DN6" s="284">
        <v>749</v>
      </c>
      <c r="DO6" s="284">
        <v>22727</v>
      </c>
      <c r="DP6" s="284">
        <v>121647</v>
      </c>
      <c r="DQ6" s="284">
        <v>119058</v>
      </c>
      <c r="DR6" s="284">
        <v>218</v>
      </c>
      <c r="DS6" s="284">
        <v>119276</v>
      </c>
      <c r="DT6" s="284">
        <v>142003</v>
      </c>
      <c r="DU6" s="284">
        <v>240923</v>
      </c>
      <c r="DV6" s="283">
        <v>-115847</v>
      </c>
      <c r="DW6" s="283">
        <v>-2907</v>
      </c>
      <c r="DX6" s="283">
        <v>-258</v>
      </c>
      <c r="DY6" s="284">
        <v>-119012</v>
      </c>
      <c r="DZ6" s="284">
        <v>22991</v>
      </c>
      <c r="EA6" s="284">
        <v>121911</v>
      </c>
      <c r="EB6" s="235"/>
      <c r="EC6" s="242">
        <f t="shared" si="0"/>
        <v>7.5819375660416506E-4</v>
      </c>
      <c r="ED6" s="242">
        <f t="shared" si="1"/>
        <v>2.1661035619456315E-2</v>
      </c>
    </row>
    <row r="7" spans="1:134" ht="19.95" customHeight="1">
      <c r="A7" s="305" t="s">
        <v>1086</v>
      </c>
      <c r="B7" s="282" t="s">
        <v>930</v>
      </c>
      <c r="C7" s="283">
        <v>7417</v>
      </c>
      <c r="D7" s="283">
        <v>2849</v>
      </c>
      <c r="E7" s="283">
        <v>0</v>
      </c>
      <c r="F7" s="283">
        <v>0</v>
      </c>
      <c r="G7" s="283">
        <v>0</v>
      </c>
      <c r="H7" s="283">
        <v>0</v>
      </c>
      <c r="I7" s="283">
        <v>0</v>
      </c>
      <c r="J7" s="283">
        <v>0</v>
      </c>
      <c r="K7" s="283">
        <v>0</v>
      </c>
      <c r="L7" s="283">
        <v>0</v>
      </c>
      <c r="M7" s="283">
        <v>0</v>
      </c>
      <c r="N7" s="283">
        <v>0</v>
      </c>
      <c r="O7" s="283">
        <v>0</v>
      </c>
      <c r="P7" s="283">
        <v>0</v>
      </c>
      <c r="Q7" s="283">
        <v>0</v>
      </c>
      <c r="R7" s="283">
        <v>0</v>
      </c>
      <c r="S7" s="283">
        <v>0</v>
      </c>
      <c r="T7" s="283">
        <v>0</v>
      </c>
      <c r="U7" s="283">
        <v>0</v>
      </c>
      <c r="V7" s="283">
        <v>0</v>
      </c>
      <c r="W7" s="283">
        <v>0</v>
      </c>
      <c r="X7" s="283">
        <v>0</v>
      </c>
      <c r="Y7" s="283">
        <v>0</v>
      </c>
      <c r="Z7" s="283">
        <v>0</v>
      </c>
      <c r="AA7" s="283">
        <v>0</v>
      </c>
      <c r="AB7" s="283">
        <v>0</v>
      </c>
      <c r="AC7" s="283">
        <v>0</v>
      </c>
      <c r="AD7" s="283">
        <v>0</v>
      </c>
      <c r="AE7" s="283">
        <v>0</v>
      </c>
      <c r="AF7" s="283">
        <v>0</v>
      </c>
      <c r="AG7" s="283">
        <v>0</v>
      </c>
      <c r="AH7" s="283">
        <v>0</v>
      </c>
      <c r="AI7" s="283">
        <v>0</v>
      </c>
      <c r="AJ7" s="283">
        <v>0</v>
      </c>
      <c r="AK7" s="283">
        <v>0</v>
      </c>
      <c r="AL7" s="283">
        <v>0</v>
      </c>
      <c r="AM7" s="283">
        <v>0</v>
      </c>
      <c r="AN7" s="283">
        <v>0</v>
      </c>
      <c r="AO7" s="283">
        <v>0</v>
      </c>
      <c r="AP7" s="283">
        <v>0</v>
      </c>
      <c r="AQ7" s="283">
        <v>0</v>
      </c>
      <c r="AR7" s="283">
        <v>0</v>
      </c>
      <c r="AS7" s="283">
        <v>0</v>
      </c>
      <c r="AT7" s="283">
        <v>0</v>
      </c>
      <c r="AU7" s="283">
        <v>0</v>
      </c>
      <c r="AV7" s="283">
        <v>0</v>
      </c>
      <c r="AW7" s="283">
        <v>0</v>
      </c>
      <c r="AX7" s="283">
        <v>0</v>
      </c>
      <c r="AY7" s="283">
        <v>0</v>
      </c>
      <c r="AZ7" s="283">
        <v>0</v>
      </c>
      <c r="BA7" s="283">
        <v>0</v>
      </c>
      <c r="BB7" s="283">
        <v>0</v>
      </c>
      <c r="BC7" s="283">
        <v>0</v>
      </c>
      <c r="BD7" s="283">
        <v>0</v>
      </c>
      <c r="BE7" s="283">
        <v>0</v>
      </c>
      <c r="BF7" s="283">
        <v>0</v>
      </c>
      <c r="BG7" s="283">
        <v>0</v>
      </c>
      <c r="BH7" s="283">
        <v>0</v>
      </c>
      <c r="BI7" s="283">
        <v>0</v>
      </c>
      <c r="BJ7" s="283">
        <v>0</v>
      </c>
      <c r="BK7" s="283">
        <v>0</v>
      </c>
      <c r="BL7" s="283">
        <v>0</v>
      </c>
      <c r="BM7" s="283">
        <v>0</v>
      </c>
      <c r="BN7" s="283">
        <v>0</v>
      </c>
      <c r="BO7" s="283">
        <v>0</v>
      </c>
      <c r="BP7" s="283">
        <v>0</v>
      </c>
      <c r="BQ7" s="283">
        <v>0</v>
      </c>
      <c r="BR7" s="283">
        <v>0</v>
      </c>
      <c r="BS7" s="283">
        <v>0</v>
      </c>
      <c r="BT7" s="283">
        <v>0</v>
      </c>
      <c r="BU7" s="283">
        <v>0</v>
      </c>
      <c r="BV7" s="283">
        <v>0</v>
      </c>
      <c r="BW7" s="283">
        <v>0</v>
      </c>
      <c r="BX7" s="283">
        <v>0</v>
      </c>
      <c r="BY7" s="283">
        <v>0</v>
      </c>
      <c r="BZ7" s="283">
        <v>0</v>
      </c>
      <c r="CA7" s="283">
        <v>0</v>
      </c>
      <c r="CB7" s="283">
        <v>0</v>
      </c>
      <c r="CC7" s="283">
        <v>0</v>
      </c>
      <c r="CD7" s="283">
        <v>0</v>
      </c>
      <c r="CE7" s="283">
        <v>0</v>
      </c>
      <c r="CF7" s="283">
        <v>0</v>
      </c>
      <c r="CG7" s="283">
        <v>0</v>
      </c>
      <c r="CH7" s="283">
        <v>0</v>
      </c>
      <c r="CI7" s="283">
        <v>0</v>
      </c>
      <c r="CJ7" s="283">
        <v>0</v>
      </c>
      <c r="CK7" s="283">
        <v>0</v>
      </c>
      <c r="CL7" s="283">
        <v>0</v>
      </c>
      <c r="CM7" s="283">
        <v>0</v>
      </c>
      <c r="CN7" s="283">
        <v>0</v>
      </c>
      <c r="CO7" s="283">
        <v>0</v>
      </c>
      <c r="CP7" s="283">
        <v>0</v>
      </c>
      <c r="CQ7" s="283">
        <v>0</v>
      </c>
      <c r="CR7" s="283">
        <v>0</v>
      </c>
      <c r="CS7" s="283">
        <v>0</v>
      </c>
      <c r="CT7" s="283">
        <v>0</v>
      </c>
      <c r="CU7" s="283">
        <v>0</v>
      </c>
      <c r="CV7" s="283">
        <v>0</v>
      </c>
      <c r="CW7" s="283">
        <v>0</v>
      </c>
      <c r="CX7" s="283">
        <v>0</v>
      </c>
      <c r="CY7" s="283">
        <v>0</v>
      </c>
      <c r="CZ7" s="283">
        <v>0</v>
      </c>
      <c r="DA7" s="283">
        <v>0</v>
      </c>
      <c r="DB7" s="283">
        <v>0</v>
      </c>
      <c r="DC7" s="283">
        <v>0</v>
      </c>
      <c r="DD7" s="283">
        <v>0</v>
      </c>
      <c r="DE7" s="283">
        <v>0</v>
      </c>
      <c r="DF7" s="284">
        <v>0</v>
      </c>
      <c r="DG7" s="284">
        <v>10266</v>
      </c>
      <c r="DH7" s="283">
        <v>0</v>
      </c>
      <c r="DI7" s="283">
        <v>0</v>
      </c>
      <c r="DJ7" s="283">
        <v>0</v>
      </c>
      <c r="DK7" s="283">
        <v>0</v>
      </c>
      <c r="DL7" s="283">
        <v>0</v>
      </c>
      <c r="DM7" s="283">
        <v>0</v>
      </c>
      <c r="DN7" s="284">
        <v>0</v>
      </c>
      <c r="DO7" s="284">
        <v>0</v>
      </c>
      <c r="DP7" s="284">
        <v>10266</v>
      </c>
      <c r="DQ7" s="284">
        <v>5271</v>
      </c>
      <c r="DR7" s="284">
        <v>0</v>
      </c>
      <c r="DS7" s="284">
        <v>5271</v>
      </c>
      <c r="DT7" s="284">
        <v>5271</v>
      </c>
      <c r="DU7" s="284">
        <v>15537</v>
      </c>
      <c r="DV7" s="283">
        <v>-4361</v>
      </c>
      <c r="DW7" s="283">
        <v>0</v>
      </c>
      <c r="DX7" s="283">
        <v>0</v>
      </c>
      <c r="DY7" s="284">
        <v>-4361</v>
      </c>
      <c r="DZ7" s="284">
        <v>910</v>
      </c>
      <c r="EA7" s="284">
        <v>11176</v>
      </c>
      <c r="EB7" s="235"/>
      <c r="EC7" s="242">
        <f t="shared" ref="EC7:EC69" si="2">IF(DI7&lt;0,0,DI7/($DI$113-SUMIF($DI$5:$DI$112,"&lt;0")))</f>
        <v>0</v>
      </c>
      <c r="ED7" s="242">
        <f t="shared" si="1"/>
        <v>0.57519968829144752</v>
      </c>
    </row>
    <row r="8" spans="1:134" ht="19.95" customHeight="1">
      <c r="A8" s="305" t="s">
        <v>1087</v>
      </c>
      <c r="B8" s="282" t="s">
        <v>931</v>
      </c>
      <c r="C8" s="283">
        <v>80</v>
      </c>
      <c r="D8" s="283">
        <v>0</v>
      </c>
      <c r="E8" s="283">
        <v>0</v>
      </c>
      <c r="F8" s="283">
        <v>139</v>
      </c>
      <c r="G8" s="283">
        <v>1</v>
      </c>
      <c r="H8" s="283">
        <v>0</v>
      </c>
      <c r="I8" s="283">
        <v>0</v>
      </c>
      <c r="J8" s="283">
        <v>222</v>
      </c>
      <c r="K8" s="283">
        <v>0</v>
      </c>
      <c r="L8" s="283">
        <v>1</v>
      </c>
      <c r="M8" s="283">
        <v>0</v>
      </c>
      <c r="N8" s="283">
        <v>0</v>
      </c>
      <c r="O8" s="283">
        <v>0</v>
      </c>
      <c r="P8" s="283">
        <v>487</v>
      </c>
      <c r="Q8" s="283">
        <v>0</v>
      </c>
      <c r="R8" s="283">
        <v>0</v>
      </c>
      <c r="S8" s="283">
        <v>0</v>
      </c>
      <c r="T8" s="283">
        <v>0</v>
      </c>
      <c r="U8" s="283">
        <v>0</v>
      </c>
      <c r="V8" s="283">
        <v>4</v>
      </c>
      <c r="W8" s="283">
        <v>0</v>
      </c>
      <c r="X8" s="283">
        <v>0</v>
      </c>
      <c r="Y8" s="283">
        <v>0</v>
      </c>
      <c r="Z8" s="283">
        <v>0</v>
      </c>
      <c r="AA8" s="283">
        <v>0</v>
      </c>
      <c r="AB8" s="283">
        <v>12</v>
      </c>
      <c r="AC8" s="283">
        <v>0</v>
      </c>
      <c r="AD8" s="283">
        <v>0</v>
      </c>
      <c r="AE8" s="283">
        <v>0</v>
      </c>
      <c r="AF8" s="283">
        <v>0</v>
      </c>
      <c r="AG8" s="283">
        <v>1</v>
      </c>
      <c r="AH8" s="283">
        <v>0</v>
      </c>
      <c r="AI8" s="283">
        <v>0</v>
      </c>
      <c r="AJ8" s="283">
        <v>0</v>
      </c>
      <c r="AK8" s="283">
        <v>0</v>
      </c>
      <c r="AL8" s="283">
        <v>0</v>
      </c>
      <c r="AM8" s="283">
        <v>0</v>
      </c>
      <c r="AN8" s="283">
        <v>0</v>
      </c>
      <c r="AO8" s="283">
        <v>0</v>
      </c>
      <c r="AP8" s="283">
        <v>0</v>
      </c>
      <c r="AQ8" s="283">
        <v>0</v>
      </c>
      <c r="AR8" s="283">
        <v>0</v>
      </c>
      <c r="AS8" s="283">
        <v>0</v>
      </c>
      <c r="AT8" s="283">
        <v>0</v>
      </c>
      <c r="AU8" s="283">
        <v>0</v>
      </c>
      <c r="AV8" s="283">
        <v>0</v>
      </c>
      <c r="AW8" s="283">
        <v>0</v>
      </c>
      <c r="AX8" s="283">
        <v>0</v>
      </c>
      <c r="AY8" s="283">
        <v>0</v>
      </c>
      <c r="AZ8" s="283">
        <v>0</v>
      </c>
      <c r="BA8" s="283">
        <v>0</v>
      </c>
      <c r="BB8" s="283">
        <v>0</v>
      </c>
      <c r="BC8" s="283">
        <v>0</v>
      </c>
      <c r="BD8" s="283">
        <v>0</v>
      </c>
      <c r="BE8" s="283">
        <v>0</v>
      </c>
      <c r="BF8" s="283">
        <v>0</v>
      </c>
      <c r="BG8" s="283">
        <v>0</v>
      </c>
      <c r="BH8" s="283">
        <v>0</v>
      </c>
      <c r="BI8" s="283">
        <v>0</v>
      </c>
      <c r="BJ8" s="283">
        <v>3</v>
      </c>
      <c r="BK8" s="283">
        <v>0</v>
      </c>
      <c r="BL8" s="283">
        <v>2</v>
      </c>
      <c r="BM8" s="283">
        <v>2</v>
      </c>
      <c r="BN8" s="283">
        <v>3</v>
      </c>
      <c r="BO8" s="283">
        <v>1</v>
      </c>
      <c r="BP8" s="283">
        <v>0</v>
      </c>
      <c r="BQ8" s="283">
        <v>0</v>
      </c>
      <c r="BR8" s="283">
        <v>0</v>
      </c>
      <c r="BS8" s="283">
        <v>0</v>
      </c>
      <c r="BT8" s="283">
        <v>0</v>
      </c>
      <c r="BU8" s="283">
        <v>0</v>
      </c>
      <c r="BV8" s="283">
        <v>0</v>
      </c>
      <c r="BW8" s="283">
        <v>0</v>
      </c>
      <c r="BX8" s="283">
        <v>0</v>
      </c>
      <c r="BY8" s="283">
        <v>0</v>
      </c>
      <c r="BZ8" s="283">
        <v>0</v>
      </c>
      <c r="CA8" s="283">
        <v>0</v>
      </c>
      <c r="CB8" s="283">
        <v>0</v>
      </c>
      <c r="CC8" s="283">
        <v>0</v>
      </c>
      <c r="CD8" s="283">
        <v>0</v>
      </c>
      <c r="CE8" s="283">
        <v>0</v>
      </c>
      <c r="CF8" s="283">
        <v>0</v>
      </c>
      <c r="CG8" s="283">
        <v>0</v>
      </c>
      <c r="CH8" s="283">
        <v>0</v>
      </c>
      <c r="CI8" s="283">
        <v>0</v>
      </c>
      <c r="CJ8" s="283">
        <v>0</v>
      </c>
      <c r="CK8" s="283">
        <v>0</v>
      </c>
      <c r="CL8" s="283">
        <v>0</v>
      </c>
      <c r="CM8" s="283">
        <v>2</v>
      </c>
      <c r="CN8" s="283">
        <v>11</v>
      </c>
      <c r="CO8" s="283">
        <v>5</v>
      </c>
      <c r="CP8" s="283">
        <v>6</v>
      </c>
      <c r="CQ8" s="283">
        <v>0</v>
      </c>
      <c r="CR8" s="283">
        <v>9</v>
      </c>
      <c r="CS8" s="283">
        <v>20</v>
      </c>
      <c r="CT8" s="283">
        <v>0</v>
      </c>
      <c r="CU8" s="283">
        <v>0</v>
      </c>
      <c r="CV8" s="283">
        <v>0</v>
      </c>
      <c r="CW8" s="283">
        <v>0</v>
      </c>
      <c r="CX8" s="283">
        <v>0</v>
      </c>
      <c r="CY8" s="283">
        <v>47</v>
      </c>
      <c r="CZ8" s="283">
        <v>369</v>
      </c>
      <c r="DA8" s="283">
        <v>0</v>
      </c>
      <c r="DB8" s="283">
        <v>0</v>
      </c>
      <c r="DC8" s="283">
        <v>0</v>
      </c>
      <c r="DD8" s="283">
        <v>8</v>
      </c>
      <c r="DE8" s="283">
        <v>0</v>
      </c>
      <c r="DF8" s="284">
        <v>0</v>
      </c>
      <c r="DG8" s="284">
        <v>1435</v>
      </c>
      <c r="DH8" s="283">
        <v>114</v>
      </c>
      <c r="DI8" s="283">
        <v>11770</v>
      </c>
      <c r="DJ8" s="283">
        <v>0</v>
      </c>
      <c r="DK8" s="283">
        <v>0</v>
      </c>
      <c r="DL8" s="283">
        <v>0</v>
      </c>
      <c r="DM8" s="283">
        <v>0</v>
      </c>
      <c r="DN8" s="284">
        <v>6541</v>
      </c>
      <c r="DO8" s="284">
        <v>18425</v>
      </c>
      <c r="DP8" s="284">
        <v>19860</v>
      </c>
      <c r="DQ8" s="284">
        <v>2506</v>
      </c>
      <c r="DR8" s="284">
        <v>614</v>
      </c>
      <c r="DS8" s="284">
        <v>3120</v>
      </c>
      <c r="DT8" s="284">
        <v>21545</v>
      </c>
      <c r="DU8" s="284">
        <v>22980</v>
      </c>
      <c r="DV8" s="283">
        <v>-14506</v>
      </c>
      <c r="DW8" s="283">
        <v>-5027</v>
      </c>
      <c r="DX8" s="283">
        <v>-233</v>
      </c>
      <c r="DY8" s="284">
        <v>-19766</v>
      </c>
      <c r="DZ8" s="284">
        <v>1779</v>
      </c>
      <c r="EA8" s="284">
        <v>3214</v>
      </c>
      <c r="EB8" s="235"/>
      <c r="EC8" s="242">
        <f t="shared" si="2"/>
        <v>7.8328276268156086E-4</v>
      </c>
      <c r="ED8" s="242">
        <f t="shared" si="1"/>
        <v>4.733131923464251E-3</v>
      </c>
    </row>
    <row r="9" spans="1:134" ht="19.95" customHeight="1">
      <c r="A9" s="305" t="s">
        <v>1088</v>
      </c>
      <c r="B9" s="282" t="s">
        <v>932</v>
      </c>
      <c r="C9" s="283">
        <v>0</v>
      </c>
      <c r="D9" s="283">
        <v>0</v>
      </c>
      <c r="E9" s="283">
        <v>0</v>
      </c>
      <c r="F9" s="283">
        <v>0</v>
      </c>
      <c r="G9" s="283">
        <v>194</v>
      </c>
      <c r="H9" s="283">
        <v>0</v>
      </c>
      <c r="I9" s="283">
        <v>0</v>
      </c>
      <c r="J9" s="283">
        <v>16315</v>
      </c>
      <c r="K9" s="283">
        <v>0</v>
      </c>
      <c r="L9" s="283">
        <v>11</v>
      </c>
      <c r="M9" s="283">
        <v>0</v>
      </c>
      <c r="N9" s="283">
        <v>0</v>
      </c>
      <c r="O9" s="283">
        <v>0</v>
      </c>
      <c r="P9" s="283">
        <v>0</v>
      </c>
      <c r="Q9" s="283">
        <v>0</v>
      </c>
      <c r="R9" s="283">
        <v>0</v>
      </c>
      <c r="S9" s="283">
        <v>0</v>
      </c>
      <c r="T9" s="283">
        <v>0</v>
      </c>
      <c r="U9" s="283">
        <v>0</v>
      </c>
      <c r="V9" s="283">
        <v>0</v>
      </c>
      <c r="W9" s="283">
        <v>0</v>
      </c>
      <c r="X9" s="283">
        <v>0</v>
      </c>
      <c r="Y9" s="283">
        <v>0</v>
      </c>
      <c r="Z9" s="283">
        <v>0</v>
      </c>
      <c r="AA9" s="283">
        <v>3</v>
      </c>
      <c r="AB9" s="283">
        <v>0</v>
      </c>
      <c r="AC9" s="283">
        <v>0</v>
      </c>
      <c r="AD9" s="283">
        <v>0</v>
      </c>
      <c r="AE9" s="283">
        <v>0</v>
      </c>
      <c r="AF9" s="283">
        <v>0</v>
      </c>
      <c r="AG9" s="283">
        <v>0</v>
      </c>
      <c r="AH9" s="283">
        <v>0</v>
      </c>
      <c r="AI9" s="283">
        <v>0</v>
      </c>
      <c r="AJ9" s="283">
        <v>0</v>
      </c>
      <c r="AK9" s="283">
        <v>0</v>
      </c>
      <c r="AL9" s="283">
        <v>0</v>
      </c>
      <c r="AM9" s="283">
        <v>0</v>
      </c>
      <c r="AN9" s="283">
        <v>0</v>
      </c>
      <c r="AO9" s="283">
        <v>0</v>
      </c>
      <c r="AP9" s="283">
        <v>0</v>
      </c>
      <c r="AQ9" s="283">
        <v>0</v>
      </c>
      <c r="AR9" s="283">
        <v>0</v>
      </c>
      <c r="AS9" s="283">
        <v>0</v>
      </c>
      <c r="AT9" s="283">
        <v>0</v>
      </c>
      <c r="AU9" s="283">
        <v>0</v>
      </c>
      <c r="AV9" s="283">
        <v>0</v>
      </c>
      <c r="AW9" s="283">
        <v>0</v>
      </c>
      <c r="AX9" s="283">
        <v>0</v>
      </c>
      <c r="AY9" s="283">
        <v>0</v>
      </c>
      <c r="AZ9" s="283">
        <v>0</v>
      </c>
      <c r="BA9" s="283">
        <v>0</v>
      </c>
      <c r="BB9" s="283">
        <v>0</v>
      </c>
      <c r="BC9" s="283">
        <v>0</v>
      </c>
      <c r="BD9" s="283">
        <v>0</v>
      </c>
      <c r="BE9" s="283">
        <v>0</v>
      </c>
      <c r="BF9" s="283">
        <v>0</v>
      </c>
      <c r="BG9" s="283">
        <v>0</v>
      </c>
      <c r="BH9" s="283">
        <v>0</v>
      </c>
      <c r="BI9" s="283">
        <v>0</v>
      </c>
      <c r="BJ9" s="283">
        <v>72</v>
      </c>
      <c r="BK9" s="283">
        <v>0</v>
      </c>
      <c r="BL9" s="283">
        <v>0</v>
      </c>
      <c r="BM9" s="283">
        <v>0</v>
      </c>
      <c r="BN9" s="283">
        <v>0</v>
      </c>
      <c r="BO9" s="283">
        <v>0</v>
      </c>
      <c r="BP9" s="283">
        <v>0</v>
      </c>
      <c r="BQ9" s="283">
        <v>0</v>
      </c>
      <c r="BR9" s="283">
        <v>0</v>
      </c>
      <c r="BS9" s="283">
        <v>0</v>
      </c>
      <c r="BT9" s="283">
        <v>0</v>
      </c>
      <c r="BU9" s="283">
        <v>0</v>
      </c>
      <c r="BV9" s="283">
        <v>0</v>
      </c>
      <c r="BW9" s="283">
        <v>0</v>
      </c>
      <c r="BX9" s="283">
        <v>0</v>
      </c>
      <c r="BY9" s="283">
        <v>0</v>
      </c>
      <c r="BZ9" s="283">
        <v>0</v>
      </c>
      <c r="CA9" s="283">
        <v>0</v>
      </c>
      <c r="CB9" s="283">
        <v>0</v>
      </c>
      <c r="CC9" s="283">
        <v>0</v>
      </c>
      <c r="CD9" s="283">
        <v>0</v>
      </c>
      <c r="CE9" s="283">
        <v>0</v>
      </c>
      <c r="CF9" s="283">
        <v>2</v>
      </c>
      <c r="CG9" s="283">
        <v>0</v>
      </c>
      <c r="CH9" s="283">
        <v>0</v>
      </c>
      <c r="CI9" s="283">
        <v>0</v>
      </c>
      <c r="CJ9" s="283">
        <v>0</v>
      </c>
      <c r="CK9" s="283">
        <v>0</v>
      </c>
      <c r="CL9" s="283">
        <v>0</v>
      </c>
      <c r="CM9" s="283">
        <v>2</v>
      </c>
      <c r="CN9" s="283">
        <v>9</v>
      </c>
      <c r="CO9" s="283">
        <v>17</v>
      </c>
      <c r="CP9" s="283">
        <v>88</v>
      </c>
      <c r="CQ9" s="283">
        <v>0</v>
      </c>
      <c r="CR9" s="283">
        <v>40</v>
      </c>
      <c r="CS9" s="283">
        <v>87</v>
      </c>
      <c r="CT9" s="283">
        <v>0</v>
      </c>
      <c r="CU9" s="283">
        <v>0</v>
      </c>
      <c r="CV9" s="283">
        <v>0</v>
      </c>
      <c r="CW9" s="283">
        <v>0</v>
      </c>
      <c r="CX9" s="283">
        <v>0</v>
      </c>
      <c r="CY9" s="283">
        <v>145</v>
      </c>
      <c r="CZ9" s="283">
        <v>1100</v>
      </c>
      <c r="DA9" s="283">
        <v>0</v>
      </c>
      <c r="DB9" s="283">
        <v>2</v>
      </c>
      <c r="DC9" s="283">
        <v>0</v>
      </c>
      <c r="DD9" s="283">
        <v>17</v>
      </c>
      <c r="DE9" s="283">
        <v>0</v>
      </c>
      <c r="DF9" s="284">
        <v>0</v>
      </c>
      <c r="DG9" s="284">
        <v>18104</v>
      </c>
      <c r="DH9" s="283">
        <v>477</v>
      </c>
      <c r="DI9" s="283">
        <v>22814</v>
      </c>
      <c r="DJ9" s="283">
        <v>0</v>
      </c>
      <c r="DK9" s="283">
        <v>0</v>
      </c>
      <c r="DL9" s="283">
        <v>0</v>
      </c>
      <c r="DM9" s="283">
        <v>0</v>
      </c>
      <c r="DN9" s="284">
        <v>640</v>
      </c>
      <c r="DO9" s="284">
        <v>23931</v>
      </c>
      <c r="DP9" s="284">
        <v>42035</v>
      </c>
      <c r="DQ9" s="284">
        <v>21069</v>
      </c>
      <c r="DR9" s="284">
        <v>1624</v>
      </c>
      <c r="DS9" s="284">
        <v>22693</v>
      </c>
      <c r="DT9" s="284">
        <v>46624</v>
      </c>
      <c r="DU9" s="284">
        <v>64728</v>
      </c>
      <c r="DV9" s="283">
        <v>-31460</v>
      </c>
      <c r="DW9" s="283">
        <v>-9494</v>
      </c>
      <c r="DX9" s="283">
        <v>-526</v>
      </c>
      <c r="DY9" s="284">
        <v>-41480</v>
      </c>
      <c r="DZ9" s="284">
        <v>5144</v>
      </c>
      <c r="EA9" s="284">
        <v>23248</v>
      </c>
      <c r="EB9" s="235"/>
      <c r="EC9" s="242">
        <f t="shared" si="2"/>
        <v>1.5182508876650069E-3</v>
      </c>
      <c r="ED9" s="242">
        <f t="shared" si="1"/>
        <v>1.3203282978470288E-2</v>
      </c>
    </row>
    <row r="10" spans="1:134" ht="19.95" customHeight="1">
      <c r="A10" s="305" t="s">
        <v>1089</v>
      </c>
      <c r="B10" s="282" t="s">
        <v>933</v>
      </c>
      <c r="C10" s="283">
        <v>0</v>
      </c>
      <c r="D10" s="283">
        <v>6</v>
      </c>
      <c r="E10" s="283">
        <v>0</v>
      </c>
      <c r="F10" s="283">
        <v>0</v>
      </c>
      <c r="G10" s="283">
        <v>0</v>
      </c>
      <c r="H10" s="283">
        <v>14</v>
      </c>
      <c r="I10" s="283">
        <v>0</v>
      </c>
      <c r="J10" s="283">
        <v>339</v>
      </c>
      <c r="K10" s="283">
        <v>40</v>
      </c>
      <c r="L10" s="283">
        <v>7</v>
      </c>
      <c r="M10" s="283">
        <v>0</v>
      </c>
      <c r="N10" s="283">
        <v>2</v>
      </c>
      <c r="O10" s="283">
        <v>0</v>
      </c>
      <c r="P10" s="283">
        <v>0</v>
      </c>
      <c r="Q10" s="283">
        <v>0</v>
      </c>
      <c r="R10" s="283">
        <v>97</v>
      </c>
      <c r="S10" s="283">
        <v>0</v>
      </c>
      <c r="T10" s="283">
        <v>0</v>
      </c>
      <c r="U10" s="283">
        <v>437</v>
      </c>
      <c r="V10" s="283">
        <v>249</v>
      </c>
      <c r="W10" s="283">
        <v>91</v>
      </c>
      <c r="X10" s="283">
        <v>1317</v>
      </c>
      <c r="Y10" s="283">
        <v>89</v>
      </c>
      <c r="Z10" s="283">
        <v>0</v>
      </c>
      <c r="AA10" s="283">
        <v>23</v>
      </c>
      <c r="AB10" s="283">
        <v>84</v>
      </c>
      <c r="AC10" s="283">
        <v>975365</v>
      </c>
      <c r="AD10" s="283">
        <v>44180</v>
      </c>
      <c r="AE10" s="283">
        <v>1</v>
      </c>
      <c r="AF10" s="283">
        <v>0</v>
      </c>
      <c r="AG10" s="283">
        <v>0</v>
      </c>
      <c r="AH10" s="283">
        <v>123</v>
      </c>
      <c r="AI10" s="283">
        <v>1713</v>
      </c>
      <c r="AJ10" s="283">
        <v>0</v>
      </c>
      <c r="AK10" s="283">
        <v>428</v>
      </c>
      <c r="AL10" s="283">
        <v>5845</v>
      </c>
      <c r="AM10" s="283">
        <v>3100</v>
      </c>
      <c r="AN10" s="283">
        <v>27</v>
      </c>
      <c r="AO10" s="283">
        <v>0</v>
      </c>
      <c r="AP10" s="283">
        <v>172</v>
      </c>
      <c r="AQ10" s="283">
        <v>13</v>
      </c>
      <c r="AR10" s="283">
        <v>4</v>
      </c>
      <c r="AS10" s="283">
        <v>8</v>
      </c>
      <c r="AT10" s="283">
        <v>12</v>
      </c>
      <c r="AU10" s="283">
        <v>2</v>
      </c>
      <c r="AV10" s="283">
        <v>0</v>
      </c>
      <c r="AW10" s="283">
        <v>7</v>
      </c>
      <c r="AX10" s="283">
        <v>7</v>
      </c>
      <c r="AY10" s="283">
        <v>2</v>
      </c>
      <c r="AZ10" s="283">
        <v>0</v>
      </c>
      <c r="BA10" s="283">
        <v>0</v>
      </c>
      <c r="BB10" s="283">
        <v>0</v>
      </c>
      <c r="BC10" s="283">
        <v>0</v>
      </c>
      <c r="BD10" s="283">
        <v>0</v>
      </c>
      <c r="BE10" s="283">
        <v>0</v>
      </c>
      <c r="BF10" s="283">
        <v>0</v>
      </c>
      <c r="BG10" s="283">
        <v>5</v>
      </c>
      <c r="BH10" s="283">
        <v>0</v>
      </c>
      <c r="BI10" s="283">
        <v>0</v>
      </c>
      <c r="BJ10" s="283">
        <v>0</v>
      </c>
      <c r="BK10" s="283">
        <v>10</v>
      </c>
      <c r="BL10" s="283">
        <v>0</v>
      </c>
      <c r="BM10" s="283">
        <v>0</v>
      </c>
      <c r="BN10" s="283">
        <v>3</v>
      </c>
      <c r="BO10" s="283">
        <v>0</v>
      </c>
      <c r="BP10" s="283">
        <v>335050</v>
      </c>
      <c r="BQ10" s="283">
        <v>192497</v>
      </c>
      <c r="BR10" s="283">
        <v>0</v>
      </c>
      <c r="BS10" s="283">
        <v>0</v>
      </c>
      <c r="BT10" s="283">
        <v>5</v>
      </c>
      <c r="BU10" s="283">
        <v>0</v>
      </c>
      <c r="BV10" s="283">
        <v>6</v>
      </c>
      <c r="BW10" s="283">
        <v>0</v>
      </c>
      <c r="BX10" s="283">
        <v>0</v>
      </c>
      <c r="BY10" s="283">
        <v>9</v>
      </c>
      <c r="BZ10" s="283">
        <v>0</v>
      </c>
      <c r="CA10" s="283">
        <v>0</v>
      </c>
      <c r="CB10" s="283">
        <v>0</v>
      </c>
      <c r="CC10" s="283">
        <v>0</v>
      </c>
      <c r="CD10" s="283">
        <v>0</v>
      </c>
      <c r="CE10" s="283">
        <v>0</v>
      </c>
      <c r="CF10" s="283">
        <v>8</v>
      </c>
      <c r="CG10" s="283">
        <v>0</v>
      </c>
      <c r="CH10" s="283">
        <v>0</v>
      </c>
      <c r="CI10" s="283">
        <v>0</v>
      </c>
      <c r="CJ10" s="283">
        <v>0</v>
      </c>
      <c r="CK10" s="283">
        <v>0</v>
      </c>
      <c r="CL10" s="283">
        <v>0</v>
      </c>
      <c r="CM10" s="283">
        <v>0</v>
      </c>
      <c r="CN10" s="283">
        <v>5</v>
      </c>
      <c r="CO10" s="283">
        <v>50</v>
      </c>
      <c r="CP10" s="283">
        <v>30</v>
      </c>
      <c r="CQ10" s="283">
        <v>0</v>
      </c>
      <c r="CR10" s="283">
        <v>0</v>
      </c>
      <c r="CS10" s="283">
        <v>5</v>
      </c>
      <c r="CT10" s="283">
        <v>8</v>
      </c>
      <c r="CU10" s="283">
        <v>20</v>
      </c>
      <c r="CV10" s="283">
        <v>0</v>
      </c>
      <c r="CW10" s="283">
        <v>0</v>
      </c>
      <c r="CX10" s="283">
        <v>0</v>
      </c>
      <c r="CY10" s="283">
        <v>10</v>
      </c>
      <c r="CZ10" s="283">
        <v>0</v>
      </c>
      <c r="DA10" s="283">
        <v>10</v>
      </c>
      <c r="DB10" s="283">
        <v>0</v>
      </c>
      <c r="DC10" s="283">
        <v>0</v>
      </c>
      <c r="DD10" s="283">
        <v>0</v>
      </c>
      <c r="DE10" s="283">
        <v>0</v>
      </c>
      <c r="DF10" s="284">
        <v>0</v>
      </c>
      <c r="DG10" s="284">
        <v>1561535</v>
      </c>
      <c r="DH10" s="283">
        <v>0</v>
      </c>
      <c r="DI10" s="283">
        <v>0</v>
      </c>
      <c r="DJ10" s="283">
        <v>0</v>
      </c>
      <c r="DK10" s="283">
        <v>0</v>
      </c>
      <c r="DL10" s="283">
        <v>0</v>
      </c>
      <c r="DM10" s="283">
        <v>0</v>
      </c>
      <c r="DN10" s="284">
        <v>-1825</v>
      </c>
      <c r="DO10" s="284">
        <v>-1825</v>
      </c>
      <c r="DP10" s="284">
        <v>1559710</v>
      </c>
      <c r="DQ10" s="284">
        <v>5944</v>
      </c>
      <c r="DR10" s="284">
        <v>18</v>
      </c>
      <c r="DS10" s="284">
        <v>5962</v>
      </c>
      <c r="DT10" s="284">
        <v>4137</v>
      </c>
      <c r="DU10" s="284">
        <v>1565672</v>
      </c>
      <c r="DV10" s="283">
        <v>-35855</v>
      </c>
      <c r="DW10" s="283">
        <v>-1260129</v>
      </c>
      <c r="DX10" s="283">
        <v>-249578</v>
      </c>
      <c r="DY10" s="284">
        <v>-1545562</v>
      </c>
      <c r="DZ10" s="284">
        <v>-1541425</v>
      </c>
      <c r="EA10" s="284">
        <v>20110</v>
      </c>
      <c r="EB10" s="235"/>
      <c r="EC10" s="242">
        <f t="shared" si="2"/>
        <v>0</v>
      </c>
      <c r="ED10" s="242">
        <f t="shared" si="1"/>
        <v>9.0709170294477337E-3</v>
      </c>
    </row>
    <row r="11" spans="1:134" ht="19.95" customHeight="1">
      <c r="A11" s="305" t="s">
        <v>1090</v>
      </c>
      <c r="B11" s="282" t="s">
        <v>934</v>
      </c>
      <c r="C11" s="283">
        <v>0</v>
      </c>
      <c r="D11" s="283">
        <v>0</v>
      </c>
      <c r="E11" s="283">
        <v>0</v>
      </c>
      <c r="F11" s="283">
        <v>0</v>
      </c>
      <c r="G11" s="283">
        <v>0</v>
      </c>
      <c r="H11" s="283">
        <v>0</v>
      </c>
      <c r="I11" s="283">
        <v>1</v>
      </c>
      <c r="J11" s="283">
        <v>1</v>
      </c>
      <c r="K11" s="283">
        <v>0</v>
      </c>
      <c r="L11" s="283">
        <v>1</v>
      </c>
      <c r="M11" s="283">
        <v>0</v>
      </c>
      <c r="N11" s="283">
        <v>0</v>
      </c>
      <c r="O11" s="283">
        <v>0</v>
      </c>
      <c r="P11" s="283">
        <v>0</v>
      </c>
      <c r="Q11" s="283">
        <v>0</v>
      </c>
      <c r="R11" s="283">
        <v>3</v>
      </c>
      <c r="S11" s="283">
        <v>0</v>
      </c>
      <c r="T11" s="283">
        <v>0</v>
      </c>
      <c r="U11" s="283">
        <v>3</v>
      </c>
      <c r="V11" s="283">
        <v>198</v>
      </c>
      <c r="W11" s="283">
        <v>-1</v>
      </c>
      <c r="X11" s="283">
        <v>5</v>
      </c>
      <c r="Y11" s="283">
        <v>1</v>
      </c>
      <c r="Z11" s="283">
        <v>0</v>
      </c>
      <c r="AA11" s="283">
        <v>1</v>
      </c>
      <c r="AB11" s="283">
        <v>0</v>
      </c>
      <c r="AC11" s="283">
        <v>-209</v>
      </c>
      <c r="AD11" s="283">
        <v>1225</v>
      </c>
      <c r="AE11" s="283">
        <v>0</v>
      </c>
      <c r="AF11" s="283">
        <v>0</v>
      </c>
      <c r="AG11" s="283">
        <v>0</v>
      </c>
      <c r="AH11" s="283">
        <v>158</v>
      </c>
      <c r="AI11" s="283">
        <v>1991</v>
      </c>
      <c r="AJ11" s="283">
        <v>0</v>
      </c>
      <c r="AK11" s="283">
        <v>213</v>
      </c>
      <c r="AL11" s="283">
        <v>15212</v>
      </c>
      <c r="AM11" s="283">
        <v>0</v>
      </c>
      <c r="AN11" s="283">
        <v>1</v>
      </c>
      <c r="AO11" s="283">
        <v>0</v>
      </c>
      <c r="AP11" s="283">
        <v>10202</v>
      </c>
      <c r="AQ11" s="283">
        <v>0</v>
      </c>
      <c r="AR11" s="283">
        <v>0</v>
      </c>
      <c r="AS11" s="283">
        <v>0</v>
      </c>
      <c r="AT11" s="283">
        <v>1</v>
      </c>
      <c r="AU11" s="283">
        <v>0</v>
      </c>
      <c r="AV11" s="283">
        <v>1</v>
      </c>
      <c r="AW11" s="283">
        <v>0</v>
      </c>
      <c r="AX11" s="283">
        <v>0</v>
      </c>
      <c r="AY11" s="283">
        <v>0</v>
      </c>
      <c r="AZ11" s="283">
        <v>0</v>
      </c>
      <c r="BA11" s="283">
        <v>0</v>
      </c>
      <c r="BB11" s="283">
        <v>0</v>
      </c>
      <c r="BC11" s="283">
        <v>0</v>
      </c>
      <c r="BD11" s="283">
        <v>0</v>
      </c>
      <c r="BE11" s="283">
        <v>0</v>
      </c>
      <c r="BF11" s="283">
        <v>0</v>
      </c>
      <c r="BG11" s="283">
        <v>0</v>
      </c>
      <c r="BH11" s="283">
        <v>0</v>
      </c>
      <c r="BI11" s="283">
        <v>0</v>
      </c>
      <c r="BJ11" s="283">
        <v>6</v>
      </c>
      <c r="BK11" s="283">
        <v>0</v>
      </c>
      <c r="BL11" s="283">
        <v>1547</v>
      </c>
      <c r="BM11" s="283">
        <v>38</v>
      </c>
      <c r="BN11" s="283">
        <v>1121</v>
      </c>
      <c r="BO11" s="283">
        <v>1687</v>
      </c>
      <c r="BP11" s="283">
        <v>-2</v>
      </c>
      <c r="BQ11" s="283">
        <v>0</v>
      </c>
      <c r="BR11" s="283">
        <v>0</v>
      </c>
      <c r="BS11" s="283">
        <v>0</v>
      </c>
      <c r="BT11" s="283">
        <v>0</v>
      </c>
      <c r="BU11" s="283">
        <v>0</v>
      </c>
      <c r="BV11" s="283">
        <v>0</v>
      </c>
      <c r="BW11" s="283">
        <v>0</v>
      </c>
      <c r="BX11" s="283">
        <v>0</v>
      </c>
      <c r="BY11" s="283">
        <v>0</v>
      </c>
      <c r="BZ11" s="283">
        <v>0</v>
      </c>
      <c r="CA11" s="283">
        <v>0</v>
      </c>
      <c r="CB11" s="283">
        <v>0</v>
      </c>
      <c r="CC11" s="283">
        <v>0</v>
      </c>
      <c r="CD11" s="283">
        <v>0</v>
      </c>
      <c r="CE11" s="283">
        <v>0</v>
      </c>
      <c r="CF11" s="283">
        <v>0</v>
      </c>
      <c r="CG11" s="283">
        <v>0</v>
      </c>
      <c r="CH11" s="283">
        <v>0</v>
      </c>
      <c r="CI11" s="283">
        <v>0</v>
      </c>
      <c r="CJ11" s="283">
        <v>0</v>
      </c>
      <c r="CK11" s="283">
        <v>0</v>
      </c>
      <c r="CL11" s="283">
        <v>0</v>
      </c>
      <c r="CM11" s="283">
        <v>11</v>
      </c>
      <c r="CN11" s="283">
        <v>0</v>
      </c>
      <c r="CO11" s="283">
        <v>0</v>
      </c>
      <c r="CP11" s="283">
        <v>0</v>
      </c>
      <c r="CQ11" s="283">
        <v>0</v>
      </c>
      <c r="CR11" s="283">
        <v>0</v>
      </c>
      <c r="CS11" s="283">
        <v>0</v>
      </c>
      <c r="CT11" s="283">
        <v>0</v>
      </c>
      <c r="CU11" s="283">
        <v>0</v>
      </c>
      <c r="CV11" s="283">
        <v>0</v>
      </c>
      <c r="CW11" s="283">
        <v>0</v>
      </c>
      <c r="CX11" s="283">
        <v>0</v>
      </c>
      <c r="CY11" s="283">
        <v>-1</v>
      </c>
      <c r="CZ11" s="283">
        <v>-3</v>
      </c>
      <c r="DA11" s="283">
        <v>0</v>
      </c>
      <c r="DB11" s="283">
        <v>1</v>
      </c>
      <c r="DC11" s="283">
        <v>0</v>
      </c>
      <c r="DD11" s="283">
        <v>2</v>
      </c>
      <c r="DE11" s="283">
        <v>0</v>
      </c>
      <c r="DF11" s="284">
        <v>3</v>
      </c>
      <c r="DG11" s="284">
        <v>33418</v>
      </c>
      <c r="DH11" s="283">
        <v>-170</v>
      </c>
      <c r="DI11" s="283">
        <v>-267</v>
      </c>
      <c r="DJ11" s="283">
        <v>0</v>
      </c>
      <c r="DK11" s="283">
        <v>0</v>
      </c>
      <c r="DL11" s="283">
        <v>0</v>
      </c>
      <c r="DM11" s="283">
        <v>-227</v>
      </c>
      <c r="DN11" s="284">
        <v>1493</v>
      </c>
      <c r="DO11" s="284">
        <v>829</v>
      </c>
      <c r="DP11" s="284">
        <v>34247</v>
      </c>
      <c r="DQ11" s="284">
        <v>2921</v>
      </c>
      <c r="DR11" s="284">
        <v>700</v>
      </c>
      <c r="DS11" s="284">
        <v>3621</v>
      </c>
      <c r="DT11" s="284">
        <v>4450</v>
      </c>
      <c r="DU11" s="284">
        <v>37868</v>
      </c>
      <c r="DV11" s="283">
        <v>-3930</v>
      </c>
      <c r="DW11" s="283">
        <v>-23861</v>
      </c>
      <c r="DX11" s="283">
        <v>-194</v>
      </c>
      <c r="DY11" s="284">
        <v>-27985</v>
      </c>
      <c r="DZ11" s="284">
        <v>-23535</v>
      </c>
      <c r="EA11" s="284">
        <v>9883</v>
      </c>
      <c r="EB11" s="235"/>
      <c r="EC11" s="242">
        <f t="shared" si="2"/>
        <v>0</v>
      </c>
      <c r="ED11" s="242">
        <f t="shared" si="1"/>
        <v>0.1828481326831547</v>
      </c>
    </row>
    <row r="12" spans="1:134" ht="19.95" customHeight="1">
      <c r="A12" s="305" t="s">
        <v>1091</v>
      </c>
      <c r="B12" s="282" t="s">
        <v>935</v>
      </c>
      <c r="C12" s="283">
        <v>0</v>
      </c>
      <c r="D12" s="283">
        <v>2997</v>
      </c>
      <c r="E12" s="283">
        <v>0</v>
      </c>
      <c r="F12" s="283">
        <v>257</v>
      </c>
      <c r="G12" s="283">
        <v>1060</v>
      </c>
      <c r="H12" s="283">
        <v>0</v>
      </c>
      <c r="I12" s="283">
        <v>0</v>
      </c>
      <c r="J12" s="283">
        <v>376625</v>
      </c>
      <c r="K12" s="283">
        <v>24782</v>
      </c>
      <c r="L12" s="283">
        <v>16966</v>
      </c>
      <c r="M12" s="283">
        <v>0</v>
      </c>
      <c r="N12" s="283">
        <v>0</v>
      </c>
      <c r="O12" s="283">
        <v>67</v>
      </c>
      <c r="P12" s="283">
        <v>84</v>
      </c>
      <c r="Q12" s="283">
        <v>0</v>
      </c>
      <c r="R12" s="283">
        <v>275</v>
      </c>
      <c r="S12" s="283">
        <v>22</v>
      </c>
      <c r="T12" s="283">
        <v>0</v>
      </c>
      <c r="U12" s="283">
        <v>0</v>
      </c>
      <c r="V12" s="283">
        <v>31</v>
      </c>
      <c r="W12" s="283">
        <v>0</v>
      </c>
      <c r="X12" s="283">
        <v>1055</v>
      </c>
      <c r="Y12" s="283">
        <v>16</v>
      </c>
      <c r="Z12" s="283">
        <v>0</v>
      </c>
      <c r="AA12" s="283">
        <v>2010</v>
      </c>
      <c r="AB12" s="283">
        <v>5814</v>
      </c>
      <c r="AC12" s="283">
        <v>25</v>
      </c>
      <c r="AD12" s="283">
        <v>0</v>
      </c>
      <c r="AE12" s="283">
        <v>1</v>
      </c>
      <c r="AF12" s="283">
        <v>0</v>
      </c>
      <c r="AG12" s="283">
        <v>104</v>
      </c>
      <c r="AH12" s="283">
        <v>5</v>
      </c>
      <c r="AI12" s="283">
        <v>0</v>
      </c>
      <c r="AJ12" s="283">
        <v>0</v>
      </c>
      <c r="AK12" s="283">
        <v>99</v>
      </c>
      <c r="AL12" s="283">
        <v>0</v>
      </c>
      <c r="AM12" s="283">
        <v>0</v>
      </c>
      <c r="AN12" s="283">
        <v>0</v>
      </c>
      <c r="AO12" s="283">
        <v>0</v>
      </c>
      <c r="AP12" s="283">
        <v>0</v>
      </c>
      <c r="AQ12" s="283">
        <v>0</v>
      </c>
      <c r="AR12" s="283">
        <v>0</v>
      </c>
      <c r="AS12" s="283">
        <v>0</v>
      </c>
      <c r="AT12" s="283">
        <v>0</v>
      </c>
      <c r="AU12" s="283">
        <v>0</v>
      </c>
      <c r="AV12" s="283">
        <v>0</v>
      </c>
      <c r="AW12" s="283">
        <v>0</v>
      </c>
      <c r="AX12" s="283">
        <v>0</v>
      </c>
      <c r="AY12" s="283">
        <v>0</v>
      </c>
      <c r="AZ12" s="283">
        <v>0</v>
      </c>
      <c r="BA12" s="283">
        <v>0</v>
      </c>
      <c r="BB12" s="283">
        <v>0</v>
      </c>
      <c r="BC12" s="283">
        <v>0</v>
      </c>
      <c r="BD12" s="283">
        <v>0</v>
      </c>
      <c r="BE12" s="283">
        <v>0</v>
      </c>
      <c r="BF12" s="283">
        <v>0</v>
      </c>
      <c r="BG12" s="283">
        <v>0</v>
      </c>
      <c r="BH12" s="283">
        <v>0</v>
      </c>
      <c r="BI12" s="283">
        <v>0</v>
      </c>
      <c r="BJ12" s="283">
        <v>167</v>
      </c>
      <c r="BK12" s="283">
        <v>0</v>
      </c>
      <c r="BL12" s="283">
        <v>0</v>
      </c>
      <c r="BM12" s="283">
        <v>0</v>
      </c>
      <c r="BN12" s="283">
        <v>0</v>
      </c>
      <c r="BO12" s="283">
        <v>0</v>
      </c>
      <c r="BP12" s="283">
        <v>0</v>
      </c>
      <c r="BQ12" s="283">
        <v>0</v>
      </c>
      <c r="BR12" s="283">
        <v>0</v>
      </c>
      <c r="BS12" s="283">
        <v>0</v>
      </c>
      <c r="BT12" s="283">
        <v>0</v>
      </c>
      <c r="BU12" s="283">
        <v>0</v>
      </c>
      <c r="BV12" s="283">
        <v>0</v>
      </c>
      <c r="BW12" s="283">
        <v>0</v>
      </c>
      <c r="BX12" s="283">
        <v>0</v>
      </c>
      <c r="BY12" s="283">
        <v>0</v>
      </c>
      <c r="BZ12" s="283">
        <v>0</v>
      </c>
      <c r="CA12" s="283">
        <v>0</v>
      </c>
      <c r="CB12" s="283">
        <v>0</v>
      </c>
      <c r="CC12" s="283">
        <v>0</v>
      </c>
      <c r="CD12" s="283">
        <v>0</v>
      </c>
      <c r="CE12" s="283">
        <v>0</v>
      </c>
      <c r="CF12" s="283">
        <v>182</v>
      </c>
      <c r="CG12" s="283">
        <v>0</v>
      </c>
      <c r="CH12" s="283">
        <v>0</v>
      </c>
      <c r="CI12" s="283">
        <v>0</v>
      </c>
      <c r="CJ12" s="283">
        <v>0</v>
      </c>
      <c r="CK12" s="283">
        <v>0</v>
      </c>
      <c r="CL12" s="283">
        <v>0</v>
      </c>
      <c r="CM12" s="283">
        <v>1088</v>
      </c>
      <c r="CN12" s="283">
        <v>5308</v>
      </c>
      <c r="CO12" s="283">
        <v>809</v>
      </c>
      <c r="CP12" s="283">
        <v>10910</v>
      </c>
      <c r="CQ12" s="283">
        <v>0</v>
      </c>
      <c r="CR12" s="283">
        <v>5025</v>
      </c>
      <c r="CS12" s="283">
        <v>9552</v>
      </c>
      <c r="CT12" s="283">
        <v>236</v>
      </c>
      <c r="CU12" s="283">
        <v>0</v>
      </c>
      <c r="CV12" s="283">
        <v>0</v>
      </c>
      <c r="CW12" s="283">
        <v>0</v>
      </c>
      <c r="CX12" s="283">
        <v>0</v>
      </c>
      <c r="CY12" s="283">
        <v>9398</v>
      </c>
      <c r="CZ12" s="283">
        <v>112016</v>
      </c>
      <c r="DA12" s="283">
        <v>0</v>
      </c>
      <c r="DB12" s="283">
        <v>13</v>
      </c>
      <c r="DC12" s="283">
        <v>0</v>
      </c>
      <c r="DD12" s="283">
        <v>1541</v>
      </c>
      <c r="DE12" s="283">
        <v>0</v>
      </c>
      <c r="DF12" s="284">
        <v>0</v>
      </c>
      <c r="DG12" s="284">
        <v>588540</v>
      </c>
      <c r="DH12" s="283">
        <v>16778</v>
      </c>
      <c r="DI12" s="283">
        <v>1172677</v>
      </c>
      <c r="DJ12" s="283">
        <v>0</v>
      </c>
      <c r="DK12" s="283">
        <v>0</v>
      </c>
      <c r="DL12" s="283">
        <v>0</v>
      </c>
      <c r="DM12" s="283">
        <v>0</v>
      </c>
      <c r="DN12" s="284">
        <v>-4880</v>
      </c>
      <c r="DO12" s="284">
        <v>1184575</v>
      </c>
      <c r="DP12" s="284">
        <v>1773115</v>
      </c>
      <c r="DQ12" s="284">
        <v>1347049</v>
      </c>
      <c r="DR12" s="284">
        <v>24348</v>
      </c>
      <c r="DS12" s="284">
        <v>1371397</v>
      </c>
      <c r="DT12" s="284">
        <v>2555972</v>
      </c>
      <c r="DU12" s="284">
        <v>3144512</v>
      </c>
      <c r="DV12" s="283">
        <v>-1359570</v>
      </c>
      <c r="DW12" s="283">
        <v>-295077</v>
      </c>
      <c r="DX12" s="283">
        <v>-15372</v>
      </c>
      <c r="DY12" s="284">
        <v>-1670019</v>
      </c>
      <c r="DZ12" s="284">
        <v>885953</v>
      </c>
      <c r="EA12" s="284">
        <v>1474493</v>
      </c>
      <c r="EB12" s="235"/>
      <c r="EC12" s="242">
        <f t="shared" si="2"/>
        <v>7.8040584561862761E-2</v>
      </c>
      <c r="ED12" s="242">
        <f t="shared" si="1"/>
        <v>5.8144000812130114E-2</v>
      </c>
    </row>
    <row r="13" spans="1:134" ht="19.95" customHeight="1">
      <c r="A13" s="305" t="s">
        <v>1092</v>
      </c>
      <c r="B13" s="282" t="s">
        <v>196</v>
      </c>
      <c r="C13" s="283">
        <v>0</v>
      </c>
      <c r="D13" s="283">
        <v>42</v>
      </c>
      <c r="E13" s="283">
        <v>0</v>
      </c>
      <c r="F13" s="283">
        <v>0</v>
      </c>
      <c r="G13" s="283">
        <v>287</v>
      </c>
      <c r="H13" s="283">
        <v>0</v>
      </c>
      <c r="I13" s="283">
        <v>0</v>
      </c>
      <c r="J13" s="283">
        <v>2375</v>
      </c>
      <c r="K13" s="283">
        <v>14369</v>
      </c>
      <c r="L13" s="283">
        <v>0</v>
      </c>
      <c r="M13" s="283">
        <v>0</v>
      </c>
      <c r="N13" s="283">
        <v>0</v>
      </c>
      <c r="O13" s="283">
        <v>0</v>
      </c>
      <c r="P13" s="283">
        <v>0</v>
      </c>
      <c r="Q13" s="283">
        <v>0</v>
      </c>
      <c r="R13" s="283">
        <v>0</v>
      </c>
      <c r="S13" s="283">
        <v>0</v>
      </c>
      <c r="T13" s="283">
        <v>0</v>
      </c>
      <c r="U13" s="283">
        <v>0</v>
      </c>
      <c r="V13" s="283">
        <v>0</v>
      </c>
      <c r="W13" s="283">
        <v>0</v>
      </c>
      <c r="X13" s="283">
        <v>0</v>
      </c>
      <c r="Y13" s="283">
        <v>0</v>
      </c>
      <c r="Z13" s="283">
        <v>0</v>
      </c>
      <c r="AA13" s="283">
        <v>17</v>
      </c>
      <c r="AB13" s="283">
        <v>0</v>
      </c>
      <c r="AC13" s="283">
        <v>0</v>
      </c>
      <c r="AD13" s="283">
        <v>0</v>
      </c>
      <c r="AE13" s="283">
        <v>0</v>
      </c>
      <c r="AF13" s="283">
        <v>0</v>
      </c>
      <c r="AG13" s="283">
        <v>0</v>
      </c>
      <c r="AH13" s="283">
        <v>0</v>
      </c>
      <c r="AI13" s="283">
        <v>0</v>
      </c>
      <c r="AJ13" s="283">
        <v>0</v>
      </c>
      <c r="AK13" s="283">
        <v>0</v>
      </c>
      <c r="AL13" s="283">
        <v>0</v>
      </c>
      <c r="AM13" s="283">
        <v>0</v>
      </c>
      <c r="AN13" s="283">
        <v>0</v>
      </c>
      <c r="AO13" s="283">
        <v>0</v>
      </c>
      <c r="AP13" s="283">
        <v>0</v>
      </c>
      <c r="AQ13" s="283">
        <v>0</v>
      </c>
      <c r="AR13" s="283">
        <v>0</v>
      </c>
      <c r="AS13" s="283">
        <v>0</v>
      </c>
      <c r="AT13" s="283">
        <v>0</v>
      </c>
      <c r="AU13" s="283">
        <v>0</v>
      </c>
      <c r="AV13" s="283">
        <v>0</v>
      </c>
      <c r="AW13" s="283">
        <v>0</v>
      </c>
      <c r="AX13" s="283">
        <v>0</v>
      </c>
      <c r="AY13" s="283">
        <v>0</v>
      </c>
      <c r="AZ13" s="283">
        <v>0</v>
      </c>
      <c r="BA13" s="283">
        <v>0</v>
      </c>
      <c r="BB13" s="283">
        <v>0</v>
      </c>
      <c r="BC13" s="283">
        <v>0</v>
      </c>
      <c r="BD13" s="283">
        <v>0</v>
      </c>
      <c r="BE13" s="283">
        <v>0</v>
      </c>
      <c r="BF13" s="283">
        <v>0</v>
      </c>
      <c r="BG13" s="283">
        <v>0</v>
      </c>
      <c r="BH13" s="283">
        <v>0</v>
      </c>
      <c r="BI13" s="283">
        <v>0</v>
      </c>
      <c r="BJ13" s="283">
        <v>0</v>
      </c>
      <c r="BK13" s="283">
        <v>0</v>
      </c>
      <c r="BL13" s="283">
        <v>0</v>
      </c>
      <c r="BM13" s="283">
        <v>0</v>
      </c>
      <c r="BN13" s="283">
        <v>0</v>
      </c>
      <c r="BO13" s="283">
        <v>0</v>
      </c>
      <c r="BP13" s="283">
        <v>0</v>
      </c>
      <c r="BQ13" s="283">
        <v>0</v>
      </c>
      <c r="BR13" s="283">
        <v>0</v>
      </c>
      <c r="BS13" s="283">
        <v>0</v>
      </c>
      <c r="BT13" s="283">
        <v>211</v>
      </c>
      <c r="BU13" s="283">
        <v>0</v>
      </c>
      <c r="BV13" s="283">
        <v>0</v>
      </c>
      <c r="BW13" s="283">
        <v>0</v>
      </c>
      <c r="BX13" s="283">
        <v>0</v>
      </c>
      <c r="BY13" s="283">
        <v>0</v>
      </c>
      <c r="BZ13" s="283">
        <v>0</v>
      </c>
      <c r="CA13" s="283">
        <v>0</v>
      </c>
      <c r="CB13" s="283">
        <v>0</v>
      </c>
      <c r="CC13" s="283">
        <v>0</v>
      </c>
      <c r="CD13" s="283">
        <v>0</v>
      </c>
      <c r="CE13" s="283">
        <v>0</v>
      </c>
      <c r="CF13" s="283">
        <v>217</v>
      </c>
      <c r="CG13" s="283">
        <v>0</v>
      </c>
      <c r="CH13" s="283">
        <v>0</v>
      </c>
      <c r="CI13" s="283">
        <v>0</v>
      </c>
      <c r="CJ13" s="283">
        <v>0</v>
      </c>
      <c r="CK13" s="283">
        <v>0</v>
      </c>
      <c r="CL13" s="283">
        <v>0</v>
      </c>
      <c r="CM13" s="283">
        <v>76</v>
      </c>
      <c r="CN13" s="283">
        <v>49</v>
      </c>
      <c r="CO13" s="283">
        <v>17</v>
      </c>
      <c r="CP13" s="283">
        <v>996</v>
      </c>
      <c r="CQ13" s="283">
        <v>0</v>
      </c>
      <c r="CR13" s="283">
        <v>336</v>
      </c>
      <c r="CS13" s="283">
        <v>633</v>
      </c>
      <c r="CT13" s="283">
        <v>0</v>
      </c>
      <c r="CU13" s="283">
        <v>0</v>
      </c>
      <c r="CV13" s="283">
        <v>0</v>
      </c>
      <c r="CW13" s="283">
        <v>0</v>
      </c>
      <c r="CX13" s="283">
        <v>10</v>
      </c>
      <c r="CY13" s="283">
        <v>3704</v>
      </c>
      <c r="CZ13" s="283">
        <v>59912</v>
      </c>
      <c r="DA13" s="283">
        <v>0</v>
      </c>
      <c r="DB13" s="283">
        <v>0</v>
      </c>
      <c r="DC13" s="283">
        <v>8</v>
      </c>
      <c r="DD13" s="283">
        <v>449</v>
      </c>
      <c r="DE13" s="283">
        <v>0</v>
      </c>
      <c r="DF13" s="284">
        <v>1560</v>
      </c>
      <c r="DG13" s="284">
        <v>85268</v>
      </c>
      <c r="DH13" s="283">
        <v>9010</v>
      </c>
      <c r="DI13" s="283">
        <v>333667</v>
      </c>
      <c r="DJ13" s="283">
        <v>0</v>
      </c>
      <c r="DK13" s="283">
        <v>0</v>
      </c>
      <c r="DL13" s="283">
        <v>0</v>
      </c>
      <c r="DM13" s="283">
        <v>0</v>
      </c>
      <c r="DN13" s="284">
        <v>59</v>
      </c>
      <c r="DO13" s="284">
        <v>342736</v>
      </c>
      <c r="DP13" s="284">
        <v>428004</v>
      </c>
      <c r="DQ13" s="284">
        <v>265598</v>
      </c>
      <c r="DR13" s="284">
        <v>2117</v>
      </c>
      <c r="DS13" s="284">
        <v>267715</v>
      </c>
      <c r="DT13" s="284">
        <v>610451</v>
      </c>
      <c r="DU13" s="284">
        <v>695719</v>
      </c>
      <c r="DV13" s="283">
        <v>-351312</v>
      </c>
      <c r="DW13" s="283">
        <v>-25957</v>
      </c>
      <c r="DX13" s="283">
        <v>-2406</v>
      </c>
      <c r="DY13" s="284">
        <v>-379675</v>
      </c>
      <c r="DZ13" s="284">
        <v>230776</v>
      </c>
      <c r="EA13" s="284">
        <v>316044</v>
      </c>
      <c r="EB13" s="235"/>
      <c r="EC13" s="242">
        <f t="shared" si="2"/>
        <v>2.2205234458425521E-2</v>
      </c>
      <c r="ED13" s="242">
        <f t="shared" si="1"/>
        <v>0.11291716899842053</v>
      </c>
    </row>
    <row r="14" spans="1:134" ht="19.95" customHeight="1">
      <c r="A14" s="305" t="s">
        <v>1093</v>
      </c>
      <c r="B14" s="282" t="s">
        <v>1032</v>
      </c>
      <c r="C14" s="283">
        <v>1246</v>
      </c>
      <c r="D14" s="283">
        <v>27212</v>
      </c>
      <c r="E14" s="283">
        <v>171</v>
      </c>
      <c r="F14" s="283">
        <v>24</v>
      </c>
      <c r="G14" s="283">
        <v>703</v>
      </c>
      <c r="H14" s="283">
        <v>0</v>
      </c>
      <c r="I14" s="283">
        <v>0</v>
      </c>
      <c r="J14" s="283">
        <v>-5</v>
      </c>
      <c r="K14" s="283">
        <v>0</v>
      </c>
      <c r="L14" s="283">
        <v>987</v>
      </c>
      <c r="M14" s="283">
        <v>0</v>
      </c>
      <c r="N14" s="283">
        <v>0</v>
      </c>
      <c r="O14" s="283">
        <v>0</v>
      </c>
      <c r="P14" s="283">
        <v>0</v>
      </c>
      <c r="Q14" s="283">
        <v>0</v>
      </c>
      <c r="R14" s="283">
        <v>0</v>
      </c>
      <c r="S14" s="283">
        <v>0</v>
      </c>
      <c r="T14" s="283">
        <v>0</v>
      </c>
      <c r="U14" s="283">
        <v>2</v>
      </c>
      <c r="V14" s="283">
        <v>0</v>
      </c>
      <c r="W14" s="283">
        <v>0</v>
      </c>
      <c r="X14" s="283">
        <v>0</v>
      </c>
      <c r="Y14" s="283">
        <v>0</v>
      </c>
      <c r="Z14" s="283">
        <v>0</v>
      </c>
      <c r="AA14" s="283">
        <v>0</v>
      </c>
      <c r="AB14" s="283">
        <v>0</v>
      </c>
      <c r="AC14" s="283">
        <v>0</v>
      </c>
      <c r="AD14" s="283">
        <v>0</v>
      </c>
      <c r="AE14" s="283">
        <v>0</v>
      </c>
      <c r="AF14" s="283">
        <v>0</v>
      </c>
      <c r="AG14" s="283">
        <v>0</v>
      </c>
      <c r="AH14" s="283">
        <v>0</v>
      </c>
      <c r="AI14" s="283">
        <v>0</v>
      </c>
      <c r="AJ14" s="283">
        <v>0</v>
      </c>
      <c r="AK14" s="283">
        <v>0</v>
      </c>
      <c r="AL14" s="283">
        <v>0</v>
      </c>
      <c r="AM14" s="283">
        <v>0</v>
      </c>
      <c r="AN14" s="283">
        <v>0</v>
      </c>
      <c r="AO14" s="283">
        <v>0</v>
      </c>
      <c r="AP14" s="283">
        <v>0</v>
      </c>
      <c r="AQ14" s="283">
        <v>0</v>
      </c>
      <c r="AR14" s="283">
        <v>0</v>
      </c>
      <c r="AS14" s="283">
        <v>0</v>
      </c>
      <c r="AT14" s="283">
        <v>0</v>
      </c>
      <c r="AU14" s="283">
        <v>0</v>
      </c>
      <c r="AV14" s="283">
        <v>0</v>
      </c>
      <c r="AW14" s="283">
        <v>0</v>
      </c>
      <c r="AX14" s="283">
        <v>0</v>
      </c>
      <c r="AY14" s="283">
        <v>0</v>
      </c>
      <c r="AZ14" s="283">
        <v>0</v>
      </c>
      <c r="BA14" s="283">
        <v>0</v>
      </c>
      <c r="BB14" s="283">
        <v>0</v>
      </c>
      <c r="BC14" s="283">
        <v>0</v>
      </c>
      <c r="BD14" s="283">
        <v>0</v>
      </c>
      <c r="BE14" s="283">
        <v>0</v>
      </c>
      <c r="BF14" s="283">
        <v>0</v>
      </c>
      <c r="BG14" s="283">
        <v>0</v>
      </c>
      <c r="BH14" s="283">
        <v>0</v>
      </c>
      <c r="BI14" s="283">
        <v>0</v>
      </c>
      <c r="BJ14" s="283">
        <v>0</v>
      </c>
      <c r="BK14" s="283">
        <v>0</v>
      </c>
      <c r="BL14" s="283">
        <v>0</v>
      </c>
      <c r="BM14" s="283">
        <v>0</v>
      </c>
      <c r="BN14" s="283">
        <v>19</v>
      </c>
      <c r="BO14" s="283">
        <v>0</v>
      </c>
      <c r="BP14" s="283">
        <v>0</v>
      </c>
      <c r="BQ14" s="283">
        <v>0</v>
      </c>
      <c r="BR14" s="283">
        <v>0</v>
      </c>
      <c r="BS14" s="283">
        <v>0</v>
      </c>
      <c r="BT14" s="283">
        <v>94</v>
      </c>
      <c r="BU14" s="283">
        <v>0</v>
      </c>
      <c r="BV14" s="283">
        <v>0</v>
      </c>
      <c r="BW14" s="283">
        <v>0</v>
      </c>
      <c r="BX14" s="283">
        <v>0</v>
      </c>
      <c r="BY14" s="283">
        <v>0</v>
      </c>
      <c r="BZ14" s="283">
        <v>0</v>
      </c>
      <c r="CA14" s="283">
        <v>0</v>
      </c>
      <c r="CB14" s="283">
        <v>0</v>
      </c>
      <c r="CC14" s="283">
        <v>0</v>
      </c>
      <c r="CD14" s="283">
        <v>0</v>
      </c>
      <c r="CE14" s="283">
        <v>0</v>
      </c>
      <c r="CF14" s="283">
        <v>0</v>
      </c>
      <c r="CG14" s="283">
        <v>0</v>
      </c>
      <c r="CH14" s="283">
        <v>0</v>
      </c>
      <c r="CI14" s="283">
        <v>0</v>
      </c>
      <c r="CJ14" s="283">
        <v>0</v>
      </c>
      <c r="CK14" s="283">
        <v>0</v>
      </c>
      <c r="CL14" s="283">
        <v>0</v>
      </c>
      <c r="CM14" s="283">
        <v>0</v>
      </c>
      <c r="CN14" s="283">
        <v>107</v>
      </c>
      <c r="CO14" s="283">
        <v>786</v>
      </c>
      <c r="CP14" s="283">
        <v>113</v>
      </c>
      <c r="CQ14" s="283">
        <v>0</v>
      </c>
      <c r="CR14" s="283">
        <v>14</v>
      </c>
      <c r="CS14" s="283">
        <v>4</v>
      </c>
      <c r="CT14" s="283">
        <v>0</v>
      </c>
      <c r="CU14" s="283">
        <v>0</v>
      </c>
      <c r="CV14" s="283">
        <v>0</v>
      </c>
      <c r="CW14" s="283">
        <v>0</v>
      </c>
      <c r="CX14" s="283">
        <v>0</v>
      </c>
      <c r="CY14" s="283">
        <v>0</v>
      </c>
      <c r="CZ14" s="283">
        <v>0</v>
      </c>
      <c r="DA14" s="283">
        <v>0</v>
      </c>
      <c r="DB14" s="283">
        <v>325</v>
      </c>
      <c r="DC14" s="283">
        <v>207</v>
      </c>
      <c r="DD14" s="283">
        <v>0</v>
      </c>
      <c r="DE14" s="283">
        <v>0</v>
      </c>
      <c r="DF14" s="284">
        <v>0</v>
      </c>
      <c r="DG14" s="284">
        <v>32009</v>
      </c>
      <c r="DH14" s="283">
        <v>0</v>
      </c>
      <c r="DI14" s="283">
        <v>1982</v>
      </c>
      <c r="DJ14" s="283">
        <v>0</v>
      </c>
      <c r="DK14" s="283">
        <v>0</v>
      </c>
      <c r="DL14" s="283">
        <v>0</v>
      </c>
      <c r="DM14" s="283">
        <v>0</v>
      </c>
      <c r="DN14" s="284">
        <v>-77</v>
      </c>
      <c r="DO14" s="284">
        <v>1905</v>
      </c>
      <c r="DP14" s="284">
        <v>33914</v>
      </c>
      <c r="DQ14" s="284">
        <v>28254</v>
      </c>
      <c r="DR14" s="284">
        <v>1200</v>
      </c>
      <c r="DS14" s="284">
        <v>29454</v>
      </c>
      <c r="DT14" s="284">
        <v>31359</v>
      </c>
      <c r="DU14" s="284">
        <v>63368</v>
      </c>
      <c r="DV14" s="283">
        <v>-16247</v>
      </c>
      <c r="DW14" s="283">
        <v>-10617</v>
      </c>
      <c r="DX14" s="283">
        <v>-377</v>
      </c>
      <c r="DY14" s="284">
        <v>-27241</v>
      </c>
      <c r="DZ14" s="284">
        <v>4118</v>
      </c>
      <c r="EA14" s="284">
        <v>36127</v>
      </c>
      <c r="EB14" s="235"/>
      <c r="EC14" s="242">
        <f t="shared" si="2"/>
        <v>1.3190029189760863E-4</v>
      </c>
      <c r="ED14" s="242">
        <f t="shared" si="1"/>
        <v>0.19676239900925874</v>
      </c>
    </row>
    <row r="15" spans="1:134" ht="19.95" customHeight="1">
      <c r="A15" s="305" t="s">
        <v>1094</v>
      </c>
      <c r="B15" s="282" t="s">
        <v>72</v>
      </c>
      <c r="C15" s="283">
        <v>0</v>
      </c>
      <c r="D15" s="283">
        <v>0</v>
      </c>
      <c r="E15" s="283">
        <v>0</v>
      </c>
      <c r="F15" s="283">
        <v>0</v>
      </c>
      <c r="G15" s="283">
        <v>0</v>
      </c>
      <c r="H15" s="283">
        <v>0</v>
      </c>
      <c r="I15" s="283">
        <v>0</v>
      </c>
      <c r="J15" s="283">
        <v>0</v>
      </c>
      <c r="K15" s="283">
        <v>0</v>
      </c>
      <c r="L15" s="283">
        <v>0</v>
      </c>
      <c r="M15" s="283">
        <v>0</v>
      </c>
      <c r="N15" s="283">
        <v>0</v>
      </c>
      <c r="O15" s="283">
        <v>0</v>
      </c>
      <c r="P15" s="283">
        <v>0</v>
      </c>
      <c r="Q15" s="283">
        <v>0</v>
      </c>
      <c r="R15" s="283">
        <v>0</v>
      </c>
      <c r="S15" s="283">
        <v>0</v>
      </c>
      <c r="T15" s="283">
        <v>0</v>
      </c>
      <c r="U15" s="283">
        <v>0</v>
      </c>
      <c r="V15" s="283">
        <v>0</v>
      </c>
      <c r="W15" s="283">
        <v>0</v>
      </c>
      <c r="X15" s="283">
        <v>0</v>
      </c>
      <c r="Y15" s="283">
        <v>0</v>
      </c>
      <c r="Z15" s="283">
        <v>0</v>
      </c>
      <c r="AA15" s="283">
        <v>0</v>
      </c>
      <c r="AB15" s="283">
        <v>0</v>
      </c>
      <c r="AC15" s="283">
        <v>0</v>
      </c>
      <c r="AD15" s="283">
        <v>0</v>
      </c>
      <c r="AE15" s="283">
        <v>0</v>
      </c>
      <c r="AF15" s="283">
        <v>0</v>
      </c>
      <c r="AG15" s="283">
        <v>0</v>
      </c>
      <c r="AH15" s="283">
        <v>0</v>
      </c>
      <c r="AI15" s="283">
        <v>0</v>
      </c>
      <c r="AJ15" s="283">
        <v>0</v>
      </c>
      <c r="AK15" s="283">
        <v>0</v>
      </c>
      <c r="AL15" s="283">
        <v>0</v>
      </c>
      <c r="AM15" s="283">
        <v>0</v>
      </c>
      <c r="AN15" s="283">
        <v>0</v>
      </c>
      <c r="AO15" s="283">
        <v>0</v>
      </c>
      <c r="AP15" s="283">
        <v>0</v>
      </c>
      <c r="AQ15" s="283">
        <v>0</v>
      </c>
      <c r="AR15" s="283">
        <v>0</v>
      </c>
      <c r="AS15" s="283">
        <v>0</v>
      </c>
      <c r="AT15" s="283">
        <v>0</v>
      </c>
      <c r="AU15" s="283">
        <v>0</v>
      </c>
      <c r="AV15" s="283">
        <v>0</v>
      </c>
      <c r="AW15" s="283">
        <v>0</v>
      </c>
      <c r="AX15" s="283">
        <v>0</v>
      </c>
      <c r="AY15" s="283">
        <v>0</v>
      </c>
      <c r="AZ15" s="283">
        <v>0</v>
      </c>
      <c r="BA15" s="283">
        <v>0</v>
      </c>
      <c r="BB15" s="283">
        <v>0</v>
      </c>
      <c r="BC15" s="283">
        <v>0</v>
      </c>
      <c r="BD15" s="283">
        <v>0</v>
      </c>
      <c r="BE15" s="283">
        <v>0</v>
      </c>
      <c r="BF15" s="283">
        <v>0</v>
      </c>
      <c r="BG15" s="283">
        <v>0</v>
      </c>
      <c r="BH15" s="283">
        <v>0</v>
      </c>
      <c r="BI15" s="283">
        <v>0</v>
      </c>
      <c r="BJ15" s="283">
        <v>0</v>
      </c>
      <c r="BK15" s="283">
        <v>0</v>
      </c>
      <c r="BL15" s="283">
        <v>0</v>
      </c>
      <c r="BM15" s="283">
        <v>0</v>
      </c>
      <c r="BN15" s="283">
        <v>0</v>
      </c>
      <c r="BO15" s="283">
        <v>0</v>
      </c>
      <c r="BP15" s="283">
        <v>0</v>
      </c>
      <c r="BQ15" s="283">
        <v>0</v>
      </c>
      <c r="BR15" s="283">
        <v>0</v>
      </c>
      <c r="BS15" s="283">
        <v>0</v>
      </c>
      <c r="BT15" s="283">
        <v>0</v>
      </c>
      <c r="BU15" s="283">
        <v>0</v>
      </c>
      <c r="BV15" s="283">
        <v>0</v>
      </c>
      <c r="BW15" s="283">
        <v>0</v>
      </c>
      <c r="BX15" s="283">
        <v>0</v>
      </c>
      <c r="BY15" s="283">
        <v>0</v>
      </c>
      <c r="BZ15" s="283">
        <v>0</v>
      </c>
      <c r="CA15" s="283">
        <v>0</v>
      </c>
      <c r="CB15" s="283">
        <v>0</v>
      </c>
      <c r="CC15" s="283">
        <v>0</v>
      </c>
      <c r="CD15" s="283">
        <v>0</v>
      </c>
      <c r="CE15" s="283">
        <v>0</v>
      </c>
      <c r="CF15" s="283">
        <v>0</v>
      </c>
      <c r="CG15" s="283">
        <v>0</v>
      </c>
      <c r="CH15" s="283">
        <v>0</v>
      </c>
      <c r="CI15" s="283">
        <v>0</v>
      </c>
      <c r="CJ15" s="283">
        <v>0</v>
      </c>
      <c r="CK15" s="283">
        <v>0</v>
      </c>
      <c r="CL15" s="283">
        <v>0</v>
      </c>
      <c r="CM15" s="283">
        <v>0</v>
      </c>
      <c r="CN15" s="283">
        <v>0</v>
      </c>
      <c r="CO15" s="283">
        <v>0</v>
      </c>
      <c r="CP15" s="283">
        <v>0</v>
      </c>
      <c r="CQ15" s="283">
        <v>0</v>
      </c>
      <c r="CR15" s="283">
        <v>0</v>
      </c>
      <c r="CS15" s="283">
        <v>0</v>
      </c>
      <c r="CT15" s="283">
        <v>0</v>
      </c>
      <c r="CU15" s="283">
        <v>0</v>
      </c>
      <c r="CV15" s="283">
        <v>0</v>
      </c>
      <c r="CW15" s="283">
        <v>0</v>
      </c>
      <c r="CX15" s="283">
        <v>0</v>
      </c>
      <c r="CY15" s="283">
        <v>0</v>
      </c>
      <c r="CZ15" s="283">
        <v>0</v>
      </c>
      <c r="DA15" s="283">
        <v>0</v>
      </c>
      <c r="DB15" s="283">
        <v>0</v>
      </c>
      <c r="DC15" s="283">
        <v>0</v>
      </c>
      <c r="DD15" s="283">
        <v>0</v>
      </c>
      <c r="DE15" s="283">
        <v>0</v>
      </c>
      <c r="DF15" s="284">
        <v>0</v>
      </c>
      <c r="DG15" s="284">
        <v>0</v>
      </c>
      <c r="DH15" s="283">
        <v>5991</v>
      </c>
      <c r="DI15" s="283">
        <v>96662</v>
      </c>
      <c r="DJ15" s="283">
        <v>0</v>
      </c>
      <c r="DK15" s="283">
        <v>0</v>
      </c>
      <c r="DL15" s="283">
        <v>0</v>
      </c>
      <c r="DM15" s="283">
        <v>0</v>
      </c>
      <c r="DN15" s="284">
        <v>-1067</v>
      </c>
      <c r="DO15" s="284">
        <v>101586</v>
      </c>
      <c r="DP15" s="284">
        <v>101586</v>
      </c>
      <c r="DQ15" s="284">
        <v>0</v>
      </c>
      <c r="DR15" s="284">
        <v>0</v>
      </c>
      <c r="DS15" s="284">
        <v>0</v>
      </c>
      <c r="DT15" s="284">
        <v>101586</v>
      </c>
      <c r="DU15" s="284">
        <v>101586</v>
      </c>
      <c r="DV15" s="283">
        <v>-39053</v>
      </c>
      <c r="DW15" s="283">
        <v>-37040</v>
      </c>
      <c r="DX15" s="283">
        <v>-25493</v>
      </c>
      <c r="DY15" s="284">
        <v>-101586</v>
      </c>
      <c r="DZ15" s="284">
        <v>0</v>
      </c>
      <c r="EA15" s="284">
        <v>0</v>
      </c>
      <c r="EB15" s="235"/>
      <c r="EC15" s="242">
        <f t="shared" si="2"/>
        <v>6.4327679189740902E-3</v>
      </c>
      <c r="ED15" s="242">
        <f t="shared" si="1"/>
        <v>0</v>
      </c>
    </row>
    <row r="16" spans="1:134" ht="19.95" customHeight="1">
      <c r="A16" s="305" t="s">
        <v>1095</v>
      </c>
      <c r="B16" s="282" t="s">
        <v>937</v>
      </c>
      <c r="C16" s="283">
        <v>11</v>
      </c>
      <c r="D16" s="283">
        <v>0</v>
      </c>
      <c r="E16" s="283">
        <v>0</v>
      </c>
      <c r="F16" s="283">
        <v>7</v>
      </c>
      <c r="G16" s="283">
        <v>228</v>
      </c>
      <c r="H16" s="283">
        <v>0</v>
      </c>
      <c r="I16" s="283">
        <v>0</v>
      </c>
      <c r="J16" s="283">
        <v>0</v>
      </c>
      <c r="K16" s="283">
        <v>18</v>
      </c>
      <c r="L16" s="283">
        <v>0</v>
      </c>
      <c r="M16" s="283">
        <v>0</v>
      </c>
      <c r="N16" s="283">
        <v>676</v>
      </c>
      <c r="O16" s="283">
        <v>1589</v>
      </c>
      <c r="P16" s="283">
        <v>16</v>
      </c>
      <c r="Q16" s="283">
        <v>102</v>
      </c>
      <c r="R16" s="283">
        <v>19</v>
      </c>
      <c r="S16" s="283">
        <v>193</v>
      </c>
      <c r="T16" s="283">
        <v>17</v>
      </c>
      <c r="U16" s="283">
        <v>4</v>
      </c>
      <c r="V16" s="283">
        <v>0</v>
      </c>
      <c r="W16" s="283">
        <v>0</v>
      </c>
      <c r="X16" s="283">
        <v>0</v>
      </c>
      <c r="Y16" s="283">
        <v>0</v>
      </c>
      <c r="Z16" s="283">
        <v>0</v>
      </c>
      <c r="AA16" s="283">
        <v>0</v>
      </c>
      <c r="AB16" s="283">
        <v>2</v>
      </c>
      <c r="AC16" s="283">
        <v>0</v>
      </c>
      <c r="AD16" s="283">
        <v>0</v>
      </c>
      <c r="AE16" s="283">
        <v>3</v>
      </c>
      <c r="AF16" s="283">
        <v>3</v>
      </c>
      <c r="AG16" s="283">
        <v>187</v>
      </c>
      <c r="AH16" s="283">
        <v>40</v>
      </c>
      <c r="AI16" s="283">
        <v>0</v>
      </c>
      <c r="AJ16" s="283">
        <v>0</v>
      </c>
      <c r="AK16" s="283">
        <v>14</v>
      </c>
      <c r="AL16" s="283">
        <v>0</v>
      </c>
      <c r="AM16" s="283">
        <v>0</v>
      </c>
      <c r="AN16" s="283">
        <v>0</v>
      </c>
      <c r="AO16" s="283">
        <v>0</v>
      </c>
      <c r="AP16" s="283">
        <v>0</v>
      </c>
      <c r="AQ16" s="283">
        <v>11</v>
      </c>
      <c r="AR16" s="283">
        <v>4</v>
      </c>
      <c r="AS16" s="283">
        <v>15</v>
      </c>
      <c r="AT16" s="283">
        <v>6</v>
      </c>
      <c r="AU16" s="283">
        <v>38</v>
      </c>
      <c r="AV16" s="283">
        <v>13</v>
      </c>
      <c r="AW16" s="283">
        <v>110</v>
      </c>
      <c r="AX16" s="283">
        <v>1</v>
      </c>
      <c r="AY16" s="283">
        <v>0</v>
      </c>
      <c r="AZ16" s="283">
        <v>1</v>
      </c>
      <c r="BA16" s="283">
        <v>0</v>
      </c>
      <c r="BB16" s="283">
        <v>1</v>
      </c>
      <c r="BC16" s="283">
        <v>0</v>
      </c>
      <c r="BD16" s="283">
        <v>0</v>
      </c>
      <c r="BE16" s="283">
        <v>0</v>
      </c>
      <c r="BF16" s="283">
        <v>0</v>
      </c>
      <c r="BG16" s="283">
        <v>7</v>
      </c>
      <c r="BH16" s="283">
        <v>3</v>
      </c>
      <c r="BI16" s="283">
        <v>4</v>
      </c>
      <c r="BJ16" s="283">
        <v>161</v>
      </c>
      <c r="BK16" s="283">
        <v>0</v>
      </c>
      <c r="BL16" s="283">
        <v>336</v>
      </c>
      <c r="BM16" s="283">
        <v>378</v>
      </c>
      <c r="BN16" s="283">
        <v>107</v>
      </c>
      <c r="BO16" s="283">
        <v>65</v>
      </c>
      <c r="BP16" s="283">
        <v>0</v>
      </c>
      <c r="BQ16" s="283">
        <v>0</v>
      </c>
      <c r="BR16" s="283">
        <v>9</v>
      </c>
      <c r="BS16" s="283">
        <v>15</v>
      </c>
      <c r="BT16" s="283">
        <v>587</v>
      </c>
      <c r="BU16" s="283">
        <v>9</v>
      </c>
      <c r="BV16" s="283">
        <v>0</v>
      </c>
      <c r="BW16" s="283">
        <v>0</v>
      </c>
      <c r="BX16" s="283">
        <v>0</v>
      </c>
      <c r="BY16" s="283">
        <v>171</v>
      </c>
      <c r="BZ16" s="283">
        <v>22</v>
      </c>
      <c r="CA16" s="283">
        <v>3</v>
      </c>
      <c r="CB16" s="283">
        <v>664</v>
      </c>
      <c r="CC16" s="283">
        <v>14</v>
      </c>
      <c r="CD16" s="283">
        <v>11</v>
      </c>
      <c r="CE16" s="283">
        <v>78</v>
      </c>
      <c r="CF16" s="283">
        <v>132</v>
      </c>
      <c r="CG16" s="283">
        <v>0</v>
      </c>
      <c r="CH16" s="283">
        <v>12</v>
      </c>
      <c r="CI16" s="283">
        <v>0</v>
      </c>
      <c r="CJ16" s="283">
        <v>137</v>
      </c>
      <c r="CK16" s="283">
        <v>0</v>
      </c>
      <c r="CL16" s="283">
        <v>4</v>
      </c>
      <c r="CM16" s="283">
        <v>72</v>
      </c>
      <c r="CN16" s="283">
        <v>3</v>
      </c>
      <c r="CO16" s="283">
        <v>0</v>
      </c>
      <c r="CP16" s="283">
        <v>191</v>
      </c>
      <c r="CQ16" s="283">
        <v>81</v>
      </c>
      <c r="CR16" s="283">
        <v>25</v>
      </c>
      <c r="CS16" s="283">
        <v>18</v>
      </c>
      <c r="CT16" s="283">
        <v>11</v>
      </c>
      <c r="CU16" s="283">
        <v>37</v>
      </c>
      <c r="CV16" s="283">
        <v>0</v>
      </c>
      <c r="CW16" s="283">
        <v>13</v>
      </c>
      <c r="CX16" s="283">
        <v>344</v>
      </c>
      <c r="CY16" s="283">
        <v>74</v>
      </c>
      <c r="CZ16" s="283">
        <v>0</v>
      </c>
      <c r="DA16" s="283">
        <v>12</v>
      </c>
      <c r="DB16" s="283">
        <v>576</v>
      </c>
      <c r="DC16" s="283">
        <v>0</v>
      </c>
      <c r="DD16" s="283">
        <v>77</v>
      </c>
      <c r="DE16" s="283">
        <v>976</v>
      </c>
      <c r="DF16" s="284">
        <v>4</v>
      </c>
      <c r="DG16" s="284">
        <v>8772</v>
      </c>
      <c r="DH16" s="283">
        <v>42</v>
      </c>
      <c r="DI16" s="283">
        <v>1334</v>
      </c>
      <c r="DJ16" s="283">
        <v>0</v>
      </c>
      <c r="DK16" s="283">
        <v>0</v>
      </c>
      <c r="DL16" s="283">
        <v>23</v>
      </c>
      <c r="DM16" s="283">
        <v>1539</v>
      </c>
      <c r="DN16" s="284">
        <v>-880</v>
      </c>
      <c r="DO16" s="284">
        <v>2058</v>
      </c>
      <c r="DP16" s="284">
        <v>10830</v>
      </c>
      <c r="DQ16" s="284">
        <v>9846</v>
      </c>
      <c r="DR16" s="284">
        <v>411</v>
      </c>
      <c r="DS16" s="284">
        <v>10257</v>
      </c>
      <c r="DT16" s="284">
        <v>12315</v>
      </c>
      <c r="DU16" s="284">
        <v>21087</v>
      </c>
      <c r="DV16" s="283">
        <v>-319</v>
      </c>
      <c r="DW16" s="283">
        <v>-9482</v>
      </c>
      <c r="DX16" s="283">
        <v>-236</v>
      </c>
      <c r="DY16" s="284">
        <v>-10037</v>
      </c>
      <c r="DZ16" s="284">
        <v>2278</v>
      </c>
      <c r="EA16" s="284">
        <v>11050</v>
      </c>
      <c r="EB16" s="235"/>
      <c r="EC16" s="242">
        <f t="shared" si="2"/>
        <v>8.8776483043092794E-5</v>
      </c>
      <c r="ED16" s="242">
        <f t="shared" si="1"/>
        <v>7.3222530009233622E-2</v>
      </c>
    </row>
    <row r="17" spans="1:134" ht="19.95" customHeight="1">
      <c r="A17" s="305" t="s">
        <v>1096</v>
      </c>
      <c r="B17" s="282" t="s">
        <v>1033</v>
      </c>
      <c r="C17" s="283">
        <v>184</v>
      </c>
      <c r="D17" s="283">
        <v>6</v>
      </c>
      <c r="E17" s="283">
        <v>10</v>
      </c>
      <c r="F17" s="283">
        <v>0</v>
      </c>
      <c r="G17" s="283">
        <v>19</v>
      </c>
      <c r="H17" s="283">
        <v>5</v>
      </c>
      <c r="I17" s="283">
        <v>2</v>
      </c>
      <c r="J17" s="283">
        <v>122</v>
      </c>
      <c r="K17" s="283">
        <v>10</v>
      </c>
      <c r="L17" s="283">
        <v>0</v>
      </c>
      <c r="M17" s="283">
        <v>0</v>
      </c>
      <c r="N17" s="283">
        <v>3</v>
      </c>
      <c r="O17" s="283">
        <v>51</v>
      </c>
      <c r="P17" s="283">
        <v>6</v>
      </c>
      <c r="Q17" s="283">
        <v>15</v>
      </c>
      <c r="R17" s="283">
        <v>4</v>
      </c>
      <c r="S17" s="283">
        <v>18</v>
      </c>
      <c r="T17" s="283">
        <v>10</v>
      </c>
      <c r="U17" s="283">
        <v>5</v>
      </c>
      <c r="V17" s="283">
        <v>6</v>
      </c>
      <c r="W17" s="283">
        <v>1</v>
      </c>
      <c r="X17" s="283">
        <v>8</v>
      </c>
      <c r="Y17" s="283">
        <v>4</v>
      </c>
      <c r="Z17" s="283">
        <v>0</v>
      </c>
      <c r="AA17" s="283">
        <v>19</v>
      </c>
      <c r="AB17" s="283">
        <v>8</v>
      </c>
      <c r="AC17" s="283">
        <v>1</v>
      </c>
      <c r="AD17" s="283">
        <v>2</v>
      </c>
      <c r="AE17" s="283">
        <v>2</v>
      </c>
      <c r="AF17" s="283">
        <v>1</v>
      </c>
      <c r="AG17" s="283">
        <v>7</v>
      </c>
      <c r="AH17" s="283">
        <v>26</v>
      </c>
      <c r="AI17" s="283">
        <v>6</v>
      </c>
      <c r="AJ17" s="283">
        <v>0</v>
      </c>
      <c r="AK17" s="283">
        <v>13</v>
      </c>
      <c r="AL17" s="283">
        <v>3</v>
      </c>
      <c r="AM17" s="283">
        <v>24</v>
      </c>
      <c r="AN17" s="283">
        <v>5</v>
      </c>
      <c r="AO17" s="283">
        <v>1</v>
      </c>
      <c r="AP17" s="283">
        <v>4</v>
      </c>
      <c r="AQ17" s="283">
        <v>3</v>
      </c>
      <c r="AR17" s="283">
        <v>11</v>
      </c>
      <c r="AS17" s="283">
        <v>6</v>
      </c>
      <c r="AT17" s="283">
        <v>35</v>
      </c>
      <c r="AU17" s="283">
        <v>10</v>
      </c>
      <c r="AV17" s="283">
        <v>5</v>
      </c>
      <c r="AW17" s="283">
        <v>14</v>
      </c>
      <c r="AX17" s="283">
        <v>16</v>
      </c>
      <c r="AY17" s="283">
        <v>6</v>
      </c>
      <c r="AZ17" s="283">
        <v>0</v>
      </c>
      <c r="BA17" s="283">
        <v>1</v>
      </c>
      <c r="BB17" s="283">
        <v>0</v>
      </c>
      <c r="BC17" s="283">
        <v>2</v>
      </c>
      <c r="BD17" s="283">
        <v>0</v>
      </c>
      <c r="BE17" s="283">
        <v>0</v>
      </c>
      <c r="BF17" s="283">
        <v>0</v>
      </c>
      <c r="BG17" s="283">
        <v>1</v>
      </c>
      <c r="BH17" s="283">
        <v>0</v>
      </c>
      <c r="BI17" s="283">
        <v>0</v>
      </c>
      <c r="BJ17" s="283">
        <v>60</v>
      </c>
      <c r="BK17" s="283">
        <v>5</v>
      </c>
      <c r="BL17" s="283">
        <v>809</v>
      </c>
      <c r="BM17" s="283">
        <v>39</v>
      </c>
      <c r="BN17" s="283">
        <v>69</v>
      </c>
      <c r="BO17" s="283">
        <v>105</v>
      </c>
      <c r="BP17" s="283">
        <v>21</v>
      </c>
      <c r="BQ17" s="283">
        <v>28</v>
      </c>
      <c r="BR17" s="283">
        <v>19</v>
      </c>
      <c r="BS17" s="283">
        <v>84</v>
      </c>
      <c r="BT17" s="283">
        <v>1330</v>
      </c>
      <c r="BU17" s="283">
        <v>206</v>
      </c>
      <c r="BV17" s="283">
        <v>29</v>
      </c>
      <c r="BW17" s="283">
        <v>2</v>
      </c>
      <c r="BX17" s="283">
        <v>0</v>
      </c>
      <c r="BY17" s="283">
        <v>31</v>
      </c>
      <c r="BZ17" s="283">
        <v>34</v>
      </c>
      <c r="CA17" s="283">
        <v>12</v>
      </c>
      <c r="CB17" s="283">
        <v>116</v>
      </c>
      <c r="CC17" s="283">
        <v>40</v>
      </c>
      <c r="CD17" s="283">
        <v>1</v>
      </c>
      <c r="CE17" s="283">
        <v>52</v>
      </c>
      <c r="CF17" s="283">
        <v>92</v>
      </c>
      <c r="CG17" s="283">
        <v>5</v>
      </c>
      <c r="CH17" s="283">
        <v>27</v>
      </c>
      <c r="CI17" s="283">
        <v>6</v>
      </c>
      <c r="CJ17" s="283">
        <v>43</v>
      </c>
      <c r="CK17" s="283">
        <v>29</v>
      </c>
      <c r="CL17" s="283">
        <v>5</v>
      </c>
      <c r="CM17" s="283">
        <v>880</v>
      </c>
      <c r="CN17" s="283">
        <v>19</v>
      </c>
      <c r="CO17" s="283">
        <v>67</v>
      </c>
      <c r="CP17" s="283">
        <v>1524</v>
      </c>
      <c r="CQ17" s="283">
        <v>58</v>
      </c>
      <c r="CR17" s="283">
        <v>322</v>
      </c>
      <c r="CS17" s="283">
        <v>187</v>
      </c>
      <c r="CT17" s="283">
        <v>281</v>
      </c>
      <c r="CU17" s="283">
        <v>210</v>
      </c>
      <c r="CV17" s="283">
        <v>0</v>
      </c>
      <c r="CW17" s="283">
        <v>49</v>
      </c>
      <c r="CX17" s="283">
        <v>311</v>
      </c>
      <c r="CY17" s="283">
        <v>108</v>
      </c>
      <c r="CZ17" s="283">
        <v>113</v>
      </c>
      <c r="DA17" s="283">
        <v>320</v>
      </c>
      <c r="DB17" s="283">
        <v>126</v>
      </c>
      <c r="DC17" s="283">
        <v>71</v>
      </c>
      <c r="DD17" s="283">
        <v>133</v>
      </c>
      <c r="DE17" s="283">
        <v>95</v>
      </c>
      <c r="DF17" s="284">
        <v>6</v>
      </c>
      <c r="DG17" s="284">
        <v>8900</v>
      </c>
      <c r="DH17" s="283">
        <v>4332</v>
      </c>
      <c r="DI17" s="283">
        <v>213115</v>
      </c>
      <c r="DJ17" s="283">
        <v>0</v>
      </c>
      <c r="DK17" s="283">
        <v>0</v>
      </c>
      <c r="DL17" s="283">
        <v>14</v>
      </c>
      <c r="DM17" s="283">
        <v>10371</v>
      </c>
      <c r="DN17" s="284">
        <v>-2451</v>
      </c>
      <c r="DO17" s="284">
        <v>225381</v>
      </c>
      <c r="DP17" s="284">
        <v>234281</v>
      </c>
      <c r="DQ17" s="284">
        <v>8997</v>
      </c>
      <c r="DR17" s="284">
        <v>323</v>
      </c>
      <c r="DS17" s="284">
        <v>9320</v>
      </c>
      <c r="DT17" s="284">
        <v>234701</v>
      </c>
      <c r="DU17" s="284">
        <v>243601</v>
      </c>
      <c r="DV17" s="283">
        <v>-105035</v>
      </c>
      <c r="DW17" s="283">
        <v>-125214</v>
      </c>
      <c r="DX17" s="283">
        <v>-3104</v>
      </c>
      <c r="DY17" s="284">
        <v>-233353</v>
      </c>
      <c r="DZ17" s="284">
        <v>1348</v>
      </c>
      <c r="EA17" s="284">
        <v>10248</v>
      </c>
      <c r="EB17" s="235"/>
      <c r="EC17" s="242">
        <f t="shared" si="2"/>
        <v>1.4182608833379851E-2</v>
      </c>
      <c r="ED17" s="242">
        <f t="shared" si="1"/>
        <v>3.9610553139178828E-3</v>
      </c>
    </row>
    <row r="18" spans="1:134" ht="19.95" customHeight="1">
      <c r="A18" s="305" t="s">
        <v>1097</v>
      </c>
      <c r="B18" s="282" t="s">
        <v>939</v>
      </c>
      <c r="C18" s="283">
        <v>37</v>
      </c>
      <c r="D18" s="283">
        <v>381</v>
      </c>
      <c r="E18" s="283">
        <v>0</v>
      </c>
      <c r="F18" s="283">
        <v>89</v>
      </c>
      <c r="G18" s="283">
        <v>28</v>
      </c>
      <c r="H18" s="283">
        <v>3</v>
      </c>
      <c r="I18" s="283">
        <v>1</v>
      </c>
      <c r="J18" s="283">
        <v>557</v>
      </c>
      <c r="K18" s="283">
        <v>134</v>
      </c>
      <c r="L18" s="283">
        <v>27</v>
      </c>
      <c r="M18" s="283">
        <v>0</v>
      </c>
      <c r="N18" s="283">
        <v>0</v>
      </c>
      <c r="O18" s="283">
        <v>2</v>
      </c>
      <c r="P18" s="283">
        <v>3529</v>
      </c>
      <c r="Q18" s="283">
        <v>4086</v>
      </c>
      <c r="R18" s="283">
        <v>144</v>
      </c>
      <c r="S18" s="283">
        <v>42</v>
      </c>
      <c r="T18" s="283">
        <v>4</v>
      </c>
      <c r="U18" s="283">
        <v>2</v>
      </c>
      <c r="V18" s="283">
        <v>0</v>
      </c>
      <c r="W18" s="283">
        <v>0</v>
      </c>
      <c r="X18" s="283">
        <v>10</v>
      </c>
      <c r="Y18" s="283">
        <v>0</v>
      </c>
      <c r="Z18" s="283">
        <v>0</v>
      </c>
      <c r="AA18" s="283">
        <v>2</v>
      </c>
      <c r="AB18" s="283">
        <v>15</v>
      </c>
      <c r="AC18" s="283">
        <v>0</v>
      </c>
      <c r="AD18" s="283">
        <v>0</v>
      </c>
      <c r="AE18" s="283">
        <v>6</v>
      </c>
      <c r="AF18" s="283">
        <v>0</v>
      </c>
      <c r="AG18" s="283">
        <v>3</v>
      </c>
      <c r="AH18" s="283">
        <v>170</v>
      </c>
      <c r="AI18" s="283">
        <v>2</v>
      </c>
      <c r="AJ18" s="283">
        <v>0</v>
      </c>
      <c r="AK18" s="283">
        <v>40</v>
      </c>
      <c r="AL18" s="283">
        <v>0</v>
      </c>
      <c r="AM18" s="283">
        <v>5</v>
      </c>
      <c r="AN18" s="283">
        <v>9</v>
      </c>
      <c r="AO18" s="283">
        <v>0</v>
      </c>
      <c r="AP18" s="283">
        <v>0</v>
      </c>
      <c r="AQ18" s="283">
        <v>77</v>
      </c>
      <c r="AR18" s="283">
        <v>34</v>
      </c>
      <c r="AS18" s="283">
        <v>31</v>
      </c>
      <c r="AT18" s="283">
        <v>19</v>
      </c>
      <c r="AU18" s="283">
        <v>13</v>
      </c>
      <c r="AV18" s="283">
        <v>35</v>
      </c>
      <c r="AW18" s="283">
        <v>5</v>
      </c>
      <c r="AX18" s="283">
        <v>6</v>
      </c>
      <c r="AY18" s="283">
        <v>5</v>
      </c>
      <c r="AZ18" s="283">
        <v>0</v>
      </c>
      <c r="BA18" s="283">
        <v>1</v>
      </c>
      <c r="BB18" s="283">
        <v>3</v>
      </c>
      <c r="BC18" s="283">
        <v>1</v>
      </c>
      <c r="BD18" s="283">
        <v>0</v>
      </c>
      <c r="BE18" s="283">
        <v>0</v>
      </c>
      <c r="BF18" s="283">
        <v>1</v>
      </c>
      <c r="BG18" s="283">
        <v>3</v>
      </c>
      <c r="BH18" s="283">
        <v>5</v>
      </c>
      <c r="BI18" s="283">
        <v>10</v>
      </c>
      <c r="BJ18" s="283">
        <v>1387</v>
      </c>
      <c r="BK18" s="283">
        <v>0</v>
      </c>
      <c r="BL18" s="283">
        <v>46512</v>
      </c>
      <c r="BM18" s="283">
        <v>1694</v>
      </c>
      <c r="BN18" s="283">
        <v>215</v>
      </c>
      <c r="BO18" s="283">
        <v>615</v>
      </c>
      <c r="BP18" s="283">
        <v>1822</v>
      </c>
      <c r="BQ18" s="283">
        <v>0</v>
      </c>
      <c r="BR18" s="283">
        <v>0</v>
      </c>
      <c r="BS18" s="283">
        <v>0</v>
      </c>
      <c r="BT18" s="283">
        <v>1543</v>
      </c>
      <c r="BU18" s="283">
        <v>122</v>
      </c>
      <c r="BV18" s="283">
        <v>0</v>
      </c>
      <c r="BW18" s="283">
        <v>0</v>
      </c>
      <c r="BX18" s="283">
        <v>5</v>
      </c>
      <c r="BY18" s="283">
        <v>0</v>
      </c>
      <c r="BZ18" s="283">
        <v>0</v>
      </c>
      <c r="CA18" s="283">
        <v>0</v>
      </c>
      <c r="CB18" s="283">
        <v>86</v>
      </c>
      <c r="CC18" s="283">
        <v>0</v>
      </c>
      <c r="CD18" s="283">
        <v>0</v>
      </c>
      <c r="CE18" s="283">
        <v>131</v>
      </c>
      <c r="CF18" s="283">
        <v>892</v>
      </c>
      <c r="CG18" s="283">
        <v>2</v>
      </c>
      <c r="CH18" s="283">
        <v>27</v>
      </c>
      <c r="CI18" s="283">
        <v>8</v>
      </c>
      <c r="CJ18" s="283">
        <v>8</v>
      </c>
      <c r="CK18" s="283">
        <v>14</v>
      </c>
      <c r="CL18" s="283">
        <v>4</v>
      </c>
      <c r="CM18" s="283">
        <v>31</v>
      </c>
      <c r="CN18" s="283">
        <v>26</v>
      </c>
      <c r="CO18" s="283">
        <v>52</v>
      </c>
      <c r="CP18" s="283">
        <v>7</v>
      </c>
      <c r="CQ18" s="283">
        <v>9</v>
      </c>
      <c r="CR18" s="283">
        <v>14</v>
      </c>
      <c r="CS18" s="283">
        <v>11</v>
      </c>
      <c r="CT18" s="283">
        <v>18</v>
      </c>
      <c r="CU18" s="283">
        <v>14</v>
      </c>
      <c r="CV18" s="283">
        <v>0</v>
      </c>
      <c r="CW18" s="283">
        <v>4</v>
      </c>
      <c r="CX18" s="283">
        <v>271</v>
      </c>
      <c r="CY18" s="283">
        <v>27</v>
      </c>
      <c r="CZ18" s="283">
        <v>391</v>
      </c>
      <c r="DA18" s="283">
        <v>34</v>
      </c>
      <c r="DB18" s="283">
        <v>176</v>
      </c>
      <c r="DC18" s="283">
        <v>0</v>
      </c>
      <c r="DD18" s="283">
        <v>157</v>
      </c>
      <c r="DE18" s="283">
        <v>0</v>
      </c>
      <c r="DF18" s="284">
        <v>3</v>
      </c>
      <c r="DG18" s="284">
        <v>65909</v>
      </c>
      <c r="DH18" s="283">
        <v>174</v>
      </c>
      <c r="DI18" s="283">
        <v>2653</v>
      </c>
      <c r="DJ18" s="283">
        <v>86</v>
      </c>
      <c r="DK18" s="283">
        <v>0</v>
      </c>
      <c r="DL18" s="283">
        <v>18</v>
      </c>
      <c r="DM18" s="283">
        <v>671</v>
      </c>
      <c r="DN18" s="284">
        <v>-1199</v>
      </c>
      <c r="DO18" s="284">
        <v>2403</v>
      </c>
      <c r="DP18" s="284">
        <v>68312</v>
      </c>
      <c r="DQ18" s="284">
        <v>45558</v>
      </c>
      <c r="DR18" s="284">
        <v>109</v>
      </c>
      <c r="DS18" s="284">
        <v>45667</v>
      </c>
      <c r="DT18" s="284">
        <v>48070</v>
      </c>
      <c r="DU18" s="284">
        <v>113979</v>
      </c>
      <c r="DV18" s="283">
        <v>-6047</v>
      </c>
      <c r="DW18" s="283">
        <v>-48242</v>
      </c>
      <c r="DX18" s="283">
        <v>-3308</v>
      </c>
      <c r="DY18" s="284">
        <v>-57597</v>
      </c>
      <c r="DZ18" s="284">
        <v>-9527</v>
      </c>
      <c r="EA18" s="284">
        <v>56382</v>
      </c>
      <c r="EB18" s="235"/>
      <c r="EC18" s="242">
        <f t="shared" si="2"/>
        <v>1.7655472977010884E-4</v>
      </c>
      <c r="ED18" s="242">
        <f t="shared" si="1"/>
        <v>0.1568538470546903</v>
      </c>
    </row>
    <row r="19" spans="1:134" ht="19.95" customHeight="1">
      <c r="A19" s="305" t="s">
        <v>1098</v>
      </c>
      <c r="B19" s="282" t="s">
        <v>940</v>
      </c>
      <c r="C19" s="283">
        <v>0</v>
      </c>
      <c r="D19" s="283">
        <v>0</v>
      </c>
      <c r="E19" s="283">
        <v>0</v>
      </c>
      <c r="F19" s="283">
        <v>1</v>
      </c>
      <c r="G19" s="283">
        <v>14</v>
      </c>
      <c r="H19" s="283">
        <v>74</v>
      </c>
      <c r="I19" s="283">
        <v>6</v>
      </c>
      <c r="J19" s="283">
        <v>936</v>
      </c>
      <c r="K19" s="283">
        <v>142</v>
      </c>
      <c r="L19" s="283">
        <v>0</v>
      </c>
      <c r="M19" s="283">
        <v>0</v>
      </c>
      <c r="N19" s="283">
        <v>17</v>
      </c>
      <c r="O19" s="283">
        <v>28</v>
      </c>
      <c r="P19" s="283">
        <v>61</v>
      </c>
      <c r="Q19" s="283">
        <v>2076</v>
      </c>
      <c r="R19" s="283">
        <v>67</v>
      </c>
      <c r="S19" s="283">
        <v>223</v>
      </c>
      <c r="T19" s="283">
        <v>152</v>
      </c>
      <c r="U19" s="283">
        <v>9</v>
      </c>
      <c r="V19" s="283">
        <v>109</v>
      </c>
      <c r="W19" s="283">
        <v>24</v>
      </c>
      <c r="X19" s="283">
        <v>165</v>
      </c>
      <c r="Y19" s="283">
        <v>73</v>
      </c>
      <c r="Z19" s="283">
        <v>0</v>
      </c>
      <c r="AA19" s="283">
        <v>349</v>
      </c>
      <c r="AB19" s="283">
        <v>82</v>
      </c>
      <c r="AC19" s="283">
        <v>0</v>
      </c>
      <c r="AD19" s="283">
        <v>42</v>
      </c>
      <c r="AE19" s="283">
        <v>35</v>
      </c>
      <c r="AF19" s="283">
        <v>8</v>
      </c>
      <c r="AG19" s="283">
        <v>25</v>
      </c>
      <c r="AH19" s="283">
        <v>28</v>
      </c>
      <c r="AI19" s="283">
        <v>66</v>
      </c>
      <c r="AJ19" s="283">
        <v>0</v>
      </c>
      <c r="AK19" s="283">
        <v>195</v>
      </c>
      <c r="AL19" s="283">
        <v>85</v>
      </c>
      <c r="AM19" s="283">
        <v>224</v>
      </c>
      <c r="AN19" s="283">
        <v>49</v>
      </c>
      <c r="AO19" s="283">
        <v>4</v>
      </c>
      <c r="AP19" s="283">
        <v>71</v>
      </c>
      <c r="AQ19" s="283">
        <v>45</v>
      </c>
      <c r="AR19" s="283">
        <v>41</v>
      </c>
      <c r="AS19" s="283">
        <v>53</v>
      </c>
      <c r="AT19" s="283">
        <v>271</v>
      </c>
      <c r="AU19" s="283">
        <v>130</v>
      </c>
      <c r="AV19" s="283">
        <v>79</v>
      </c>
      <c r="AW19" s="283">
        <v>157</v>
      </c>
      <c r="AX19" s="283">
        <v>115</v>
      </c>
      <c r="AY19" s="283">
        <v>35</v>
      </c>
      <c r="AZ19" s="283">
        <v>1</v>
      </c>
      <c r="BA19" s="283">
        <v>18</v>
      </c>
      <c r="BB19" s="283">
        <v>8</v>
      </c>
      <c r="BC19" s="283">
        <v>33</v>
      </c>
      <c r="BD19" s="283">
        <v>33</v>
      </c>
      <c r="BE19" s="283">
        <v>0</v>
      </c>
      <c r="BF19" s="283">
        <v>6</v>
      </c>
      <c r="BG19" s="283">
        <v>31</v>
      </c>
      <c r="BH19" s="283">
        <v>19</v>
      </c>
      <c r="BI19" s="283">
        <v>24</v>
      </c>
      <c r="BJ19" s="283">
        <v>284</v>
      </c>
      <c r="BK19" s="283">
        <v>6</v>
      </c>
      <c r="BL19" s="283">
        <v>20557</v>
      </c>
      <c r="BM19" s="283">
        <v>7726</v>
      </c>
      <c r="BN19" s="283">
        <v>26</v>
      </c>
      <c r="BO19" s="283">
        <v>70</v>
      </c>
      <c r="BP19" s="283">
        <v>1726</v>
      </c>
      <c r="BQ19" s="283">
        <v>336</v>
      </c>
      <c r="BR19" s="283">
        <v>1055</v>
      </c>
      <c r="BS19" s="283">
        <v>1628</v>
      </c>
      <c r="BT19" s="283">
        <v>4613</v>
      </c>
      <c r="BU19" s="283">
        <v>6404</v>
      </c>
      <c r="BV19" s="283">
        <v>1106</v>
      </c>
      <c r="BW19" s="283">
        <v>2939</v>
      </c>
      <c r="BX19" s="283">
        <v>1031</v>
      </c>
      <c r="BY19" s="283">
        <v>163</v>
      </c>
      <c r="BZ19" s="283">
        <v>245</v>
      </c>
      <c r="CA19" s="283">
        <v>0</v>
      </c>
      <c r="CB19" s="283">
        <v>485</v>
      </c>
      <c r="CC19" s="283">
        <v>350</v>
      </c>
      <c r="CD19" s="283">
        <v>20</v>
      </c>
      <c r="CE19" s="283">
        <v>794</v>
      </c>
      <c r="CF19" s="283">
        <v>1817</v>
      </c>
      <c r="CG19" s="283">
        <v>15</v>
      </c>
      <c r="CH19" s="283">
        <v>3444</v>
      </c>
      <c r="CI19" s="283">
        <v>103</v>
      </c>
      <c r="CJ19" s="283">
        <v>2007</v>
      </c>
      <c r="CK19" s="283">
        <v>2192</v>
      </c>
      <c r="CL19" s="283">
        <v>124</v>
      </c>
      <c r="CM19" s="283">
        <v>2243</v>
      </c>
      <c r="CN19" s="283">
        <v>4574</v>
      </c>
      <c r="CO19" s="283">
        <v>3544</v>
      </c>
      <c r="CP19" s="283">
        <v>12471</v>
      </c>
      <c r="CQ19" s="283">
        <v>52</v>
      </c>
      <c r="CR19" s="283">
        <v>5750</v>
      </c>
      <c r="CS19" s="283">
        <v>2509</v>
      </c>
      <c r="CT19" s="283">
        <v>3504</v>
      </c>
      <c r="CU19" s="283">
        <v>1519</v>
      </c>
      <c r="CV19" s="283">
        <v>8</v>
      </c>
      <c r="CW19" s="283">
        <v>186</v>
      </c>
      <c r="CX19" s="283">
        <v>5181</v>
      </c>
      <c r="CY19" s="283">
        <v>365</v>
      </c>
      <c r="CZ19" s="283">
        <v>2612</v>
      </c>
      <c r="DA19" s="283">
        <v>158</v>
      </c>
      <c r="DB19" s="283">
        <v>2182</v>
      </c>
      <c r="DC19" s="283">
        <v>0</v>
      </c>
      <c r="DD19" s="283">
        <v>1263</v>
      </c>
      <c r="DE19" s="283">
        <v>0</v>
      </c>
      <c r="DF19" s="284">
        <v>34</v>
      </c>
      <c r="DG19" s="284">
        <v>115960</v>
      </c>
      <c r="DH19" s="283">
        <v>757</v>
      </c>
      <c r="DI19" s="283">
        <v>7392</v>
      </c>
      <c r="DJ19" s="283">
        <v>14</v>
      </c>
      <c r="DK19" s="283">
        <v>0</v>
      </c>
      <c r="DL19" s="283">
        <v>418</v>
      </c>
      <c r="DM19" s="283">
        <v>13394</v>
      </c>
      <c r="DN19" s="284">
        <v>-2565</v>
      </c>
      <c r="DO19" s="284">
        <v>19410</v>
      </c>
      <c r="DP19" s="284">
        <v>135370</v>
      </c>
      <c r="DQ19" s="284">
        <v>89792</v>
      </c>
      <c r="DR19" s="284">
        <v>25</v>
      </c>
      <c r="DS19" s="284">
        <v>89817</v>
      </c>
      <c r="DT19" s="284">
        <v>109227</v>
      </c>
      <c r="DU19" s="284">
        <v>225187</v>
      </c>
      <c r="DV19" s="283">
        <v>-76923</v>
      </c>
      <c r="DW19" s="283">
        <v>-36509</v>
      </c>
      <c r="DX19" s="283">
        <v>-2117</v>
      </c>
      <c r="DY19" s="284">
        <v>-115549</v>
      </c>
      <c r="DZ19" s="284">
        <v>-6322</v>
      </c>
      <c r="EA19" s="284">
        <v>109638</v>
      </c>
      <c r="EB19" s="235"/>
      <c r="EC19" s="242">
        <f t="shared" si="2"/>
        <v>4.9193085656262521E-4</v>
      </c>
      <c r="ED19" s="242">
        <f t="shared" si="1"/>
        <v>0.14642092044027477</v>
      </c>
    </row>
    <row r="20" spans="1:134" ht="19.95" customHeight="1">
      <c r="A20" s="305" t="s">
        <v>1099</v>
      </c>
      <c r="B20" s="282" t="s">
        <v>1034</v>
      </c>
      <c r="C20" s="283">
        <v>72</v>
      </c>
      <c r="D20" s="283">
        <v>0</v>
      </c>
      <c r="E20" s="283">
        <v>0</v>
      </c>
      <c r="F20" s="283">
        <v>0</v>
      </c>
      <c r="G20" s="283">
        <v>1</v>
      </c>
      <c r="H20" s="283">
        <v>0</v>
      </c>
      <c r="I20" s="283">
        <v>0</v>
      </c>
      <c r="J20" s="283">
        <v>129</v>
      </c>
      <c r="K20" s="283">
        <v>14</v>
      </c>
      <c r="L20" s="283">
        <v>1</v>
      </c>
      <c r="M20" s="283">
        <v>0</v>
      </c>
      <c r="N20" s="283">
        <v>-3</v>
      </c>
      <c r="O20" s="283">
        <v>8</v>
      </c>
      <c r="P20" s="283">
        <v>167</v>
      </c>
      <c r="Q20" s="283">
        <v>146</v>
      </c>
      <c r="R20" s="283">
        <v>1266</v>
      </c>
      <c r="S20" s="283">
        <v>18714</v>
      </c>
      <c r="T20" s="283">
        <v>2969</v>
      </c>
      <c r="U20" s="283">
        <v>0</v>
      </c>
      <c r="V20" s="283">
        <v>58</v>
      </c>
      <c r="W20" s="283">
        <v>0</v>
      </c>
      <c r="X20" s="283">
        <v>0</v>
      </c>
      <c r="Y20" s="283">
        <v>-2</v>
      </c>
      <c r="Z20" s="283">
        <v>0</v>
      </c>
      <c r="AA20" s="283">
        <v>328</v>
      </c>
      <c r="AB20" s="283">
        <v>59</v>
      </c>
      <c r="AC20" s="283">
        <v>0</v>
      </c>
      <c r="AD20" s="283">
        <v>0</v>
      </c>
      <c r="AE20" s="283">
        <v>21</v>
      </c>
      <c r="AF20" s="283">
        <v>3</v>
      </c>
      <c r="AG20" s="283">
        <v>0</v>
      </c>
      <c r="AH20" s="283">
        <v>303</v>
      </c>
      <c r="AI20" s="283">
        <v>0</v>
      </c>
      <c r="AJ20" s="283">
        <v>0</v>
      </c>
      <c r="AK20" s="283">
        <v>186</v>
      </c>
      <c r="AL20" s="283">
        <v>0</v>
      </c>
      <c r="AM20" s="283">
        <v>5</v>
      </c>
      <c r="AN20" s="283">
        <v>0</v>
      </c>
      <c r="AO20" s="283">
        <v>4</v>
      </c>
      <c r="AP20" s="283">
        <v>0</v>
      </c>
      <c r="AQ20" s="283">
        <v>31</v>
      </c>
      <c r="AR20" s="283">
        <v>6</v>
      </c>
      <c r="AS20" s="283">
        <v>32</v>
      </c>
      <c r="AT20" s="283">
        <v>190</v>
      </c>
      <c r="AU20" s="283">
        <v>14</v>
      </c>
      <c r="AV20" s="283">
        <v>2</v>
      </c>
      <c r="AW20" s="283">
        <v>64</v>
      </c>
      <c r="AX20" s="283">
        <v>56</v>
      </c>
      <c r="AY20" s="283">
        <v>81</v>
      </c>
      <c r="AZ20" s="283">
        <v>1</v>
      </c>
      <c r="BA20" s="283">
        <v>1</v>
      </c>
      <c r="BB20" s="283">
        <v>14</v>
      </c>
      <c r="BC20" s="283">
        <v>10</v>
      </c>
      <c r="BD20" s="283">
        <v>2</v>
      </c>
      <c r="BE20" s="283">
        <v>0</v>
      </c>
      <c r="BF20" s="283">
        <v>0</v>
      </c>
      <c r="BG20" s="283">
        <v>4</v>
      </c>
      <c r="BH20" s="283">
        <v>0</v>
      </c>
      <c r="BI20" s="283">
        <v>0</v>
      </c>
      <c r="BJ20" s="283">
        <v>332</v>
      </c>
      <c r="BK20" s="283">
        <v>1</v>
      </c>
      <c r="BL20" s="283">
        <v>4370</v>
      </c>
      <c r="BM20" s="283">
        <v>716</v>
      </c>
      <c r="BN20" s="283">
        <v>0</v>
      </c>
      <c r="BO20" s="283">
        <v>0</v>
      </c>
      <c r="BP20" s="283">
        <v>0</v>
      </c>
      <c r="BQ20" s="283">
        <v>0</v>
      </c>
      <c r="BR20" s="283">
        <v>0</v>
      </c>
      <c r="BS20" s="283">
        <v>15</v>
      </c>
      <c r="BT20" s="283">
        <v>1074</v>
      </c>
      <c r="BU20" s="283">
        <v>123</v>
      </c>
      <c r="BV20" s="283">
        <v>0</v>
      </c>
      <c r="BW20" s="283">
        <v>0</v>
      </c>
      <c r="BX20" s="283">
        <v>203</v>
      </c>
      <c r="BY20" s="283">
        <v>0</v>
      </c>
      <c r="BZ20" s="283">
        <v>80</v>
      </c>
      <c r="CA20" s="283">
        <v>0</v>
      </c>
      <c r="CB20" s="283">
        <v>2</v>
      </c>
      <c r="CC20" s="283">
        <v>6</v>
      </c>
      <c r="CD20" s="283">
        <v>34</v>
      </c>
      <c r="CE20" s="283">
        <v>569</v>
      </c>
      <c r="CF20" s="283">
        <v>812</v>
      </c>
      <c r="CG20" s="283">
        <v>0</v>
      </c>
      <c r="CH20" s="283">
        <v>56</v>
      </c>
      <c r="CI20" s="283">
        <v>0</v>
      </c>
      <c r="CJ20" s="283">
        <v>452</v>
      </c>
      <c r="CK20" s="283">
        <v>77</v>
      </c>
      <c r="CL20" s="283">
        <v>461</v>
      </c>
      <c r="CM20" s="283">
        <v>39</v>
      </c>
      <c r="CN20" s="283">
        <v>411</v>
      </c>
      <c r="CO20" s="283">
        <v>367</v>
      </c>
      <c r="CP20" s="283">
        <v>0</v>
      </c>
      <c r="CQ20" s="283">
        <v>41</v>
      </c>
      <c r="CR20" s="283">
        <v>96</v>
      </c>
      <c r="CS20" s="283">
        <v>60</v>
      </c>
      <c r="CT20" s="283">
        <v>44</v>
      </c>
      <c r="CU20" s="283">
        <v>0</v>
      </c>
      <c r="CV20" s="283">
        <v>0</v>
      </c>
      <c r="CW20" s="283">
        <v>43</v>
      </c>
      <c r="CX20" s="283">
        <v>922</v>
      </c>
      <c r="CY20" s="283">
        <v>9</v>
      </c>
      <c r="CZ20" s="283">
        <v>0</v>
      </c>
      <c r="DA20" s="283">
        <v>20</v>
      </c>
      <c r="DB20" s="283">
        <v>25</v>
      </c>
      <c r="DC20" s="283">
        <v>0</v>
      </c>
      <c r="DD20" s="283">
        <v>32</v>
      </c>
      <c r="DE20" s="283">
        <v>2310</v>
      </c>
      <c r="DF20" s="284">
        <v>17</v>
      </c>
      <c r="DG20" s="284">
        <v>38776</v>
      </c>
      <c r="DH20" s="283">
        <v>-1363</v>
      </c>
      <c r="DI20" s="283">
        <v>-4617</v>
      </c>
      <c r="DJ20" s="283">
        <v>0</v>
      </c>
      <c r="DK20" s="283">
        <v>0</v>
      </c>
      <c r="DL20" s="283">
        <v>0</v>
      </c>
      <c r="DM20" s="283">
        <v>0</v>
      </c>
      <c r="DN20" s="284">
        <v>-3317</v>
      </c>
      <c r="DO20" s="284">
        <v>-9297</v>
      </c>
      <c r="DP20" s="284">
        <v>29479</v>
      </c>
      <c r="DQ20" s="284">
        <v>28171</v>
      </c>
      <c r="DR20" s="284">
        <v>16</v>
      </c>
      <c r="DS20" s="284">
        <v>28187</v>
      </c>
      <c r="DT20" s="284">
        <v>18890</v>
      </c>
      <c r="DU20" s="284">
        <v>57666</v>
      </c>
      <c r="DV20" s="283">
        <v>-955</v>
      </c>
      <c r="DW20" s="283">
        <v>-15074</v>
      </c>
      <c r="DX20" s="283">
        <v>-851</v>
      </c>
      <c r="DY20" s="284">
        <v>-16880</v>
      </c>
      <c r="DZ20" s="284">
        <v>2010</v>
      </c>
      <c r="EA20" s="284">
        <v>40786</v>
      </c>
      <c r="EB20" s="235"/>
      <c r="EC20" s="242">
        <f t="shared" si="2"/>
        <v>0</v>
      </c>
      <c r="ED20" s="242">
        <f t="shared" si="1"/>
        <v>0.42738898877166798</v>
      </c>
    </row>
    <row r="21" spans="1:134" ht="19.95" customHeight="1">
      <c r="A21" s="305" t="s">
        <v>1100</v>
      </c>
      <c r="B21" s="282" t="s">
        <v>942</v>
      </c>
      <c r="C21" s="283">
        <v>12768</v>
      </c>
      <c r="D21" s="283">
        <v>737</v>
      </c>
      <c r="E21" s="283">
        <v>488</v>
      </c>
      <c r="F21" s="283">
        <v>62</v>
      </c>
      <c r="G21" s="283">
        <v>33</v>
      </c>
      <c r="H21" s="283">
        <v>0</v>
      </c>
      <c r="I21" s="283">
        <v>0</v>
      </c>
      <c r="J21" s="283">
        <v>20648</v>
      </c>
      <c r="K21" s="283">
        <v>6179</v>
      </c>
      <c r="L21" s="283">
        <v>9</v>
      </c>
      <c r="M21" s="283">
        <v>0</v>
      </c>
      <c r="N21" s="283">
        <v>14</v>
      </c>
      <c r="O21" s="283">
        <v>28</v>
      </c>
      <c r="P21" s="283">
        <v>93</v>
      </c>
      <c r="Q21" s="283">
        <v>320</v>
      </c>
      <c r="R21" s="283">
        <v>41</v>
      </c>
      <c r="S21" s="283">
        <v>598</v>
      </c>
      <c r="T21" s="283">
        <v>167</v>
      </c>
      <c r="U21" s="283">
        <v>13</v>
      </c>
      <c r="V21" s="283">
        <v>98</v>
      </c>
      <c r="W21" s="283">
        <v>0</v>
      </c>
      <c r="X21" s="283">
        <v>267</v>
      </c>
      <c r="Y21" s="283">
        <v>316</v>
      </c>
      <c r="Z21" s="283">
        <v>0</v>
      </c>
      <c r="AA21" s="283">
        <v>3046</v>
      </c>
      <c r="AB21" s="283">
        <v>2530</v>
      </c>
      <c r="AC21" s="283">
        <v>0</v>
      </c>
      <c r="AD21" s="283">
        <v>0</v>
      </c>
      <c r="AE21" s="283">
        <v>71</v>
      </c>
      <c r="AF21" s="283">
        <v>11</v>
      </c>
      <c r="AG21" s="283">
        <v>38</v>
      </c>
      <c r="AH21" s="283">
        <v>423</v>
      </c>
      <c r="AI21" s="283">
        <v>219</v>
      </c>
      <c r="AJ21" s="283">
        <v>0</v>
      </c>
      <c r="AK21" s="283">
        <v>106</v>
      </c>
      <c r="AL21" s="283">
        <v>0</v>
      </c>
      <c r="AM21" s="283">
        <v>0</v>
      </c>
      <c r="AN21" s="283">
        <v>5</v>
      </c>
      <c r="AO21" s="283">
        <v>14</v>
      </c>
      <c r="AP21" s="283">
        <v>0</v>
      </c>
      <c r="AQ21" s="283">
        <v>8</v>
      </c>
      <c r="AR21" s="283">
        <v>16</v>
      </c>
      <c r="AS21" s="283">
        <v>190</v>
      </c>
      <c r="AT21" s="283">
        <v>198</v>
      </c>
      <c r="AU21" s="283">
        <v>44</v>
      </c>
      <c r="AV21" s="283">
        <v>196</v>
      </c>
      <c r="AW21" s="283">
        <v>74</v>
      </c>
      <c r="AX21" s="283">
        <v>54</v>
      </c>
      <c r="AY21" s="283">
        <v>65</v>
      </c>
      <c r="AZ21" s="283">
        <v>4</v>
      </c>
      <c r="BA21" s="283">
        <v>2</v>
      </c>
      <c r="BB21" s="283">
        <v>44</v>
      </c>
      <c r="BC21" s="283">
        <v>30</v>
      </c>
      <c r="BD21" s="283">
        <v>7</v>
      </c>
      <c r="BE21" s="283">
        <v>0</v>
      </c>
      <c r="BF21" s="283">
        <v>0</v>
      </c>
      <c r="BG21" s="283">
        <v>9</v>
      </c>
      <c r="BH21" s="283">
        <v>0</v>
      </c>
      <c r="BI21" s="283">
        <v>3</v>
      </c>
      <c r="BJ21" s="283">
        <v>265</v>
      </c>
      <c r="BK21" s="283">
        <v>29</v>
      </c>
      <c r="BL21" s="283">
        <v>9</v>
      </c>
      <c r="BM21" s="283">
        <v>62</v>
      </c>
      <c r="BN21" s="283">
        <v>0</v>
      </c>
      <c r="BO21" s="283">
        <v>0</v>
      </c>
      <c r="BP21" s="283">
        <v>0</v>
      </c>
      <c r="BQ21" s="283">
        <v>0</v>
      </c>
      <c r="BR21" s="283">
        <v>2</v>
      </c>
      <c r="BS21" s="283">
        <v>94</v>
      </c>
      <c r="BT21" s="283">
        <v>16091</v>
      </c>
      <c r="BU21" s="283">
        <v>1148</v>
      </c>
      <c r="BV21" s="283">
        <v>66</v>
      </c>
      <c r="BW21" s="283">
        <v>0</v>
      </c>
      <c r="BX21" s="283">
        <v>0</v>
      </c>
      <c r="BY21" s="283">
        <v>25</v>
      </c>
      <c r="BZ21" s="283">
        <v>180</v>
      </c>
      <c r="CA21" s="283">
        <v>0</v>
      </c>
      <c r="CB21" s="283">
        <v>41</v>
      </c>
      <c r="CC21" s="283">
        <v>69</v>
      </c>
      <c r="CD21" s="283">
        <v>2</v>
      </c>
      <c r="CE21" s="283">
        <v>247</v>
      </c>
      <c r="CF21" s="283">
        <v>1773</v>
      </c>
      <c r="CG21" s="283">
        <v>9</v>
      </c>
      <c r="CH21" s="283">
        <v>124</v>
      </c>
      <c r="CI21" s="283">
        <v>8</v>
      </c>
      <c r="CJ21" s="283">
        <v>174</v>
      </c>
      <c r="CK21" s="283">
        <v>115</v>
      </c>
      <c r="CL21" s="283">
        <v>15</v>
      </c>
      <c r="CM21" s="283">
        <v>121</v>
      </c>
      <c r="CN21" s="283">
        <v>521</v>
      </c>
      <c r="CO21" s="283">
        <v>992</v>
      </c>
      <c r="CP21" s="283">
        <v>1457</v>
      </c>
      <c r="CQ21" s="283">
        <v>233</v>
      </c>
      <c r="CR21" s="283">
        <v>623</v>
      </c>
      <c r="CS21" s="283">
        <v>776</v>
      </c>
      <c r="CT21" s="283">
        <v>127</v>
      </c>
      <c r="CU21" s="283">
        <v>6</v>
      </c>
      <c r="CV21" s="283">
        <v>2</v>
      </c>
      <c r="CW21" s="283">
        <v>0</v>
      </c>
      <c r="CX21" s="283">
        <v>343</v>
      </c>
      <c r="CY21" s="283">
        <v>55</v>
      </c>
      <c r="CZ21" s="283">
        <v>756</v>
      </c>
      <c r="DA21" s="283">
        <v>45</v>
      </c>
      <c r="DB21" s="283">
        <v>69</v>
      </c>
      <c r="DC21" s="283">
        <v>3</v>
      </c>
      <c r="DD21" s="283">
        <v>171</v>
      </c>
      <c r="DE21" s="283">
        <v>8751</v>
      </c>
      <c r="DF21" s="284">
        <v>38</v>
      </c>
      <c r="DG21" s="284">
        <v>85923</v>
      </c>
      <c r="DH21" s="283">
        <v>3829</v>
      </c>
      <c r="DI21" s="283">
        <v>17040</v>
      </c>
      <c r="DJ21" s="283">
        <v>0</v>
      </c>
      <c r="DK21" s="283">
        <v>0</v>
      </c>
      <c r="DL21" s="283">
        <v>0</v>
      </c>
      <c r="DM21" s="283">
        <v>0</v>
      </c>
      <c r="DN21" s="284">
        <v>-1044</v>
      </c>
      <c r="DO21" s="284">
        <v>19825</v>
      </c>
      <c r="DP21" s="284">
        <v>105748</v>
      </c>
      <c r="DQ21" s="284">
        <v>76344</v>
      </c>
      <c r="DR21" s="284">
        <v>4411</v>
      </c>
      <c r="DS21" s="284">
        <v>80755</v>
      </c>
      <c r="DT21" s="284">
        <v>100580</v>
      </c>
      <c r="DU21" s="284">
        <v>186503</v>
      </c>
      <c r="DV21" s="283">
        <v>-79828</v>
      </c>
      <c r="DW21" s="283">
        <v>-8665</v>
      </c>
      <c r="DX21" s="283">
        <v>-488</v>
      </c>
      <c r="DY21" s="284">
        <v>-88981</v>
      </c>
      <c r="DZ21" s="284">
        <v>11599</v>
      </c>
      <c r="EA21" s="284">
        <v>97522</v>
      </c>
      <c r="EB21" s="235"/>
      <c r="EC21" s="242">
        <f t="shared" si="2"/>
        <v>1.1339964550631943E-3</v>
      </c>
      <c r="ED21" s="242">
        <f t="shared" si="1"/>
        <v>0.15855619018799405</v>
      </c>
    </row>
    <row r="22" spans="1:134" ht="19.95" customHeight="1">
      <c r="A22" s="305" t="s">
        <v>1101</v>
      </c>
      <c r="B22" s="282" t="s">
        <v>943</v>
      </c>
      <c r="C22" s="283">
        <v>28</v>
      </c>
      <c r="D22" s="283">
        <v>0</v>
      </c>
      <c r="E22" s="283">
        <v>3</v>
      </c>
      <c r="F22" s="283">
        <v>0</v>
      </c>
      <c r="G22" s="283">
        <v>8</v>
      </c>
      <c r="H22" s="283">
        <v>12</v>
      </c>
      <c r="I22" s="283">
        <v>4</v>
      </c>
      <c r="J22" s="283">
        <v>9782</v>
      </c>
      <c r="K22" s="283">
        <v>313</v>
      </c>
      <c r="L22" s="283">
        <v>0</v>
      </c>
      <c r="M22" s="283">
        <v>0</v>
      </c>
      <c r="N22" s="283">
        <v>1</v>
      </c>
      <c r="O22" s="283">
        <v>7</v>
      </c>
      <c r="P22" s="283">
        <v>26</v>
      </c>
      <c r="Q22" s="283">
        <v>25</v>
      </c>
      <c r="R22" s="283">
        <v>25</v>
      </c>
      <c r="S22" s="283">
        <v>186</v>
      </c>
      <c r="T22" s="283">
        <v>6490</v>
      </c>
      <c r="U22" s="283">
        <v>0</v>
      </c>
      <c r="V22" s="283">
        <v>12</v>
      </c>
      <c r="W22" s="283">
        <v>8</v>
      </c>
      <c r="X22" s="283">
        <v>3</v>
      </c>
      <c r="Y22" s="283">
        <v>5</v>
      </c>
      <c r="Z22" s="283">
        <v>0</v>
      </c>
      <c r="AA22" s="283">
        <v>501</v>
      </c>
      <c r="AB22" s="283">
        <v>561</v>
      </c>
      <c r="AC22" s="283">
        <v>16</v>
      </c>
      <c r="AD22" s="283">
        <v>11</v>
      </c>
      <c r="AE22" s="283">
        <v>19</v>
      </c>
      <c r="AF22" s="283">
        <v>1</v>
      </c>
      <c r="AG22" s="283">
        <v>3</v>
      </c>
      <c r="AH22" s="283">
        <v>149</v>
      </c>
      <c r="AI22" s="283">
        <v>6</v>
      </c>
      <c r="AJ22" s="283">
        <v>0</v>
      </c>
      <c r="AK22" s="283">
        <v>2</v>
      </c>
      <c r="AL22" s="283">
        <v>15</v>
      </c>
      <c r="AM22" s="283">
        <v>18</v>
      </c>
      <c r="AN22" s="283">
        <v>47</v>
      </c>
      <c r="AO22" s="283">
        <v>1</v>
      </c>
      <c r="AP22" s="283">
        <v>16</v>
      </c>
      <c r="AQ22" s="283">
        <v>16</v>
      </c>
      <c r="AR22" s="283">
        <v>23</v>
      </c>
      <c r="AS22" s="283">
        <v>60</v>
      </c>
      <c r="AT22" s="283">
        <v>245</v>
      </c>
      <c r="AU22" s="283">
        <v>204</v>
      </c>
      <c r="AV22" s="283">
        <v>121</v>
      </c>
      <c r="AW22" s="283">
        <v>285</v>
      </c>
      <c r="AX22" s="283">
        <v>29</v>
      </c>
      <c r="AY22" s="283">
        <v>16</v>
      </c>
      <c r="AZ22" s="283">
        <v>7</v>
      </c>
      <c r="BA22" s="283">
        <v>5</v>
      </c>
      <c r="BB22" s="283">
        <v>2</v>
      </c>
      <c r="BC22" s="283">
        <v>61</v>
      </c>
      <c r="BD22" s="283">
        <v>14</v>
      </c>
      <c r="BE22" s="283">
        <v>0</v>
      </c>
      <c r="BF22" s="283">
        <v>3</v>
      </c>
      <c r="BG22" s="283">
        <v>8</v>
      </c>
      <c r="BH22" s="283">
        <v>2</v>
      </c>
      <c r="BI22" s="283">
        <v>34</v>
      </c>
      <c r="BJ22" s="283">
        <v>318</v>
      </c>
      <c r="BK22" s="283">
        <v>109</v>
      </c>
      <c r="BL22" s="283">
        <v>751</v>
      </c>
      <c r="BM22" s="283">
        <v>204</v>
      </c>
      <c r="BN22" s="283">
        <v>109</v>
      </c>
      <c r="BO22" s="283">
        <v>100</v>
      </c>
      <c r="BP22" s="283">
        <v>2131</v>
      </c>
      <c r="BQ22" s="283">
        <v>2026</v>
      </c>
      <c r="BR22" s="283">
        <v>515</v>
      </c>
      <c r="BS22" s="283">
        <v>1605</v>
      </c>
      <c r="BT22" s="283">
        <v>17567</v>
      </c>
      <c r="BU22" s="283">
        <v>24031</v>
      </c>
      <c r="BV22" s="283">
        <v>282</v>
      </c>
      <c r="BW22" s="283">
        <v>23</v>
      </c>
      <c r="BX22" s="283">
        <v>0</v>
      </c>
      <c r="BY22" s="283">
        <v>346</v>
      </c>
      <c r="BZ22" s="283">
        <v>495</v>
      </c>
      <c r="CA22" s="283">
        <v>0</v>
      </c>
      <c r="CB22" s="283">
        <v>305</v>
      </c>
      <c r="CC22" s="283">
        <v>171</v>
      </c>
      <c r="CD22" s="283">
        <v>39</v>
      </c>
      <c r="CE22" s="283">
        <v>191</v>
      </c>
      <c r="CF22" s="283">
        <v>2030</v>
      </c>
      <c r="CG22" s="283">
        <v>171</v>
      </c>
      <c r="CH22" s="283">
        <v>5185</v>
      </c>
      <c r="CI22" s="283">
        <v>215</v>
      </c>
      <c r="CJ22" s="283">
        <v>2900</v>
      </c>
      <c r="CK22" s="283">
        <v>3582</v>
      </c>
      <c r="CL22" s="283">
        <v>4080</v>
      </c>
      <c r="CM22" s="283">
        <v>9283</v>
      </c>
      <c r="CN22" s="283">
        <v>2813</v>
      </c>
      <c r="CO22" s="283">
        <v>11445</v>
      </c>
      <c r="CP22" s="283">
        <v>7508</v>
      </c>
      <c r="CQ22" s="283">
        <v>427</v>
      </c>
      <c r="CR22" s="283">
        <v>3379</v>
      </c>
      <c r="CS22" s="283">
        <v>602</v>
      </c>
      <c r="CT22" s="283">
        <v>5219</v>
      </c>
      <c r="CU22" s="283">
        <v>80</v>
      </c>
      <c r="CV22" s="283">
        <v>405</v>
      </c>
      <c r="CW22" s="283">
        <v>550</v>
      </c>
      <c r="CX22" s="283">
        <v>5440</v>
      </c>
      <c r="CY22" s="283">
        <v>59</v>
      </c>
      <c r="CZ22" s="283">
        <v>179</v>
      </c>
      <c r="DA22" s="283">
        <v>265</v>
      </c>
      <c r="DB22" s="283">
        <v>1613</v>
      </c>
      <c r="DC22" s="283">
        <v>0</v>
      </c>
      <c r="DD22" s="283">
        <v>601</v>
      </c>
      <c r="DE22" s="283">
        <v>0</v>
      </c>
      <c r="DF22" s="284">
        <v>8</v>
      </c>
      <c r="DG22" s="284">
        <v>138796</v>
      </c>
      <c r="DH22" s="283">
        <v>511</v>
      </c>
      <c r="DI22" s="283">
        <v>1794</v>
      </c>
      <c r="DJ22" s="283">
        <v>0</v>
      </c>
      <c r="DK22" s="283">
        <v>0</v>
      </c>
      <c r="DL22" s="283">
        <v>0</v>
      </c>
      <c r="DM22" s="283">
        <v>0</v>
      </c>
      <c r="DN22" s="284">
        <v>-617</v>
      </c>
      <c r="DO22" s="284">
        <v>1688</v>
      </c>
      <c r="DP22" s="284">
        <v>140484</v>
      </c>
      <c r="DQ22" s="284">
        <v>149125</v>
      </c>
      <c r="DR22" s="284">
        <v>660</v>
      </c>
      <c r="DS22" s="284">
        <v>149785</v>
      </c>
      <c r="DT22" s="284">
        <v>151473</v>
      </c>
      <c r="DU22" s="284">
        <v>290269</v>
      </c>
      <c r="DV22" s="283">
        <v>-135715</v>
      </c>
      <c r="DW22" s="283">
        <v>-4255</v>
      </c>
      <c r="DX22" s="283">
        <v>-238</v>
      </c>
      <c r="DY22" s="284">
        <v>-140208</v>
      </c>
      <c r="DZ22" s="284">
        <v>11265</v>
      </c>
      <c r="EA22" s="284">
        <v>150061</v>
      </c>
      <c r="EB22" s="235"/>
      <c r="EC22" s="242">
        <f t="shared" si="2"/>
        <v>1.1938906340277997E-4</v>
      </c>
      <c r="ED22" s="242">
        <f t="shared" si="1"/>
        <v>1.9646365422396617E-3</v>
      </c>
    </row>
    <row r="23" spans="1:134" ht="19.95" customHeight="1">
      <c r="A23" s="305" t="s">
        <v>1102</v>
      </c>
      <c r="B23" s="282" t="s">
        <v>944</v>
      </c>
      <c r="C23" s="283">
        <v>7687</v>
      </c>
      <c r="D23" s="283">
        <v>0</v>
      </c>
      <c r="E23" s="283">
        <v>9</v>
      </c>
      <c r="F23" s="283">
        <v>0</v>
      </c>
      <c r="G23" s="283">
        <v>0</v>
      </c>
      <c r="H23" s="283">
        <v>0</v>
      </c>
      <c r="I23" s="283">
        <v>0</v>
      </c>
      <c r="J23" s="283">
        <v>5</v>
      </c>
      <c r="K23" s="283">
        <v>15</v>
      </c>
      <c r="L23" s="283">
        <v>0</v>
      </c>
      <c r="M23" s="283">
        <v>0</v>
      </c>
      <c r="N23" s="283">
        <v>0</v>
      </c>
      <c r="O23" s="283">
        <v>0</v>
      </c>
      <c r="P23" s="283">
        <v>0</v>
      </c>
      <c r="Q23" s="283">
        <v>0</v>
      </c>
      <c r="R23" s="283">
        <v>0</v>
      </c>
      <c r="S23" s="283">
        <v>0</v>
      </c>
      <c r="T23" s="283">
        <v>0</v>
      </c>
      <c r="U23" s="283">
        <v>546</v>
      </c>
      <c r="V23" s="283">
        <v>242</v>
      </c>
      <c r="W23" s="283">
        <v>0</v>
      </c>
      <c r="X23" s="283">
        <v>531</v>
      </c>
      <c r="Y23" s="283">
        <v>118</v>
      </c>
      <c r="Z23" s="283">
        <v>0</v>
      </c>
      <c r="AA23" s="283">
        <v>67</v>
      </c>
      <c r="AB23" s="283">
        <v>101</v>
      </c>
      <c r="AC23" s="283">
        <v>8</v>
      </c>
      <c r="AD23" s="283">
        <v>-85</v>
      </c>
      <c r="AE23" s="283">
        <v>0</v>
      </c>
      <c r="AF23" s="283">
        <v>0</v>
      </c>
      <c r="AG23" s="283">
        <v>0</v>
      </c>
      <c r="AH23" s="283">
        <v>0</v>
      </c>
      <c r="AI23" s="283">
        <v>0</v>
      </c>
      <c r="AJ23" s="283">
        <v>0</v>
      </c>
      <c r="AK23" s="283">
        <v>2</v>
      </c>
      <c r="AL23" s="283">
        <v>-750</v>
      </c>
      <c r="AM23" s="283">
        <v>59</v>
      </c>
      <c r="AN23" s="283">
        <v>0</v>
      </c>
      <c r="AO23" s="283">
        <v>0</v>
      </c>
      <c r="AP23" s="283">
        <v>11</v>
      </c>
      <c r="AQ23" s="283">
        <v>0</v>
      </c>
      <c r="AR23" s="283">
        <v>0</v>
      </c>
      <c r="AS23" s="283">
        <v>0</v>
      </c>
      <c r="AT23" s="283">
        <v>0</v>
      </c>
      <c r="AU23" s="283">
        <v>0</v>
      </c>
      <c r="AV23" s="283">
        <v>0</v>
      </c>
      <c r="AW23" s="283">
        <v>0</v>
      </c>
      <c r="AX23" s="283">
        <v>0</v>
      </c>
      <c r="AY23" s="283">
        <v>0</v>
      </c>
      <c r="AZ23" s="283">
        <v>0</v>
      </c>
      <c r="BA23" s="283">
        <v>0</v>
      </c>
      <c r="BB23" s="283">
        <v>1</v>
      </c>
      <c r="BC23" s="283">
        <v>0</v>
      </c>
      <c r="BD23" s="283">
        <v>0</v>
      </c>
      <c r="BE23" s="283">
        <v>0</v>
      </c>
      <c r="BF23" s="283">
        <v>0</v>
      </c>
      <c r="BG23" s="283">
        <v>0</v>
      </c>
      <c r="BH23" s="283">
        <v>0</v>
      </c>
      <c r="BI23" s="283">
        <v>0</v>
      </c>
      <c r="BJ23" s="283">
        <v>1</v>
      </c>
      <c r="BK23" s="283">
        <v>0</v>
      </c>
      <c r="BL23" s="283">
        <v>0</v>
      </c>
      <c r="BM23" s="283">
        <v>0</v>
      </c>
      <c r="BN23" s="283">
        <v>30</v>
      </c>
      <c r="BO23" s="283">
        <v>37</v>
      </c>
      <c r="BP23" s="283">
        <v>82</v>
      </c>
      <c r="BQ23" s="283">
        <v>24</v>
      </c>
      <c r="BR23" s="283">
        <v>0</v>
      </c>
      <c r="BS23" s="283">
        <v>0</v>
      </c>
      <c r="BT23" s="283">
        <v>0</v>
      </c>
      <c r="BU23" s="283">
        <v>0</v>
      </c>
      <c r="BV23" s="283">
        <v>3</v>
      </c>
      <c r="BW23" s="283">
        <v>0</v>
      </c>
      <c r="BX23" s="283">
        <v>0</v>
      </c>
      <c r="BY23" s="283">
        <v>0</v>
      </c>
      <c r="BZ23" s="283">
        <v>0</v>
      </c>
      <c r="CA23" s="283">
        <v>0</v>
      </c>
      <c r="CB23" s="283">
        <v>0</v>
      </c>
      <c r="CC23" s="283">
        <v>0</v>
      </c>
      <c r="CD23" s="283">
        <v>0</v>
      </c>
      <c r="CE23" s="283">
        <v>0</v>
      </c>
      <c r="CF23" s="283">
        <v>0</v>
      </c>
      <c r="CG23" s="283">
        <v>0</v>
      </c>
      <c r="CH23" s="283">
        <v>0</v>
      </c>
      <c r="CI23" s="283">
        <v>0</v>
      </c>
      <c r="CJ23" s="283">
        <v>0</v>
      </c>
      <c r="CK23" s="283">
        <v>0</v>
      </c>
      <c r="CL23" s="283">
        <v>0</v>
      </c>
      <c r="CM23" s="283">
        <v>2</v>
      </c>
      <c r="CN23" s="283">
        <v>0</v>
      </c>
      <c r="CO23" s="283">
        <v>0</v>
      </c>
      <c r="CP23" s="283">
        <v>0</v>
      </c>
      <c r="CQ23" s="283">
        <v>0</v>
      </c>
      <c r="CR23" s="283">
        <v>0</v>
      </c>
      <c r="CS23" s="283">
        <v>0</v>
      </c>
      <c r="CT23" s="283">
        <v>0</v>
      </c>
      <c r="CU23" s="283">
        <v>0</v>
      </c>
      <c r="CV23" s="283">
        <v>0</v>
      </c>
      <c r="CW23" s="283">
        <v>0</v>
      </c>
      <c r="CX23" s="283">
        <v>0</v>
      </c>
      <c r="CY23" s="283">
        <v>0</v>
      </c>
      <c r="CZ23" s="283">
        <v>0</v>
      </c>
      <c r="DA23" s="283">
        <v>0</v>
      </c>
      <c r="DB23" s="283">
        <v>17</v>
      </c>
      <c r="DC23" s="283">
        <v>0</v>
      </c>
      <c r="DD23" s="283">
        <v>65</v>
      </c>
      <c r="DE23" s="283">
        <v>0</v>
      </c>
      <c r="DF23" s="284">
        <v>68</v>
      </c>
      <c r="DG23" s="284">
        <v>8896</v>
      </c>
      <c r="DH23" s="283">
        <v>0</v>
      </c>
      <c r="DI23" s="283">
        <v>330</v>
      </c>
      <c r="DJ23" s="283">
        <v>0</v>
      </c>
      <c r="DK23" s="283">
        <v>0</v>
      </c>
      <c r="DL23" s="283">
        <v>0</v>
      </c>
      <c r="DM23" s="283">
        <v>0</v>
      </c>
      <c r="DN23" s="284">
        <v>-100</v>
      </c>
      <c r="DO23" s="284">
        <v>230</v>
      </c>
      <c r="DP23" s="284">
        <v>9126</v>
      </c>
      <c r="DQ23" s="284">
        <v>7293</v>
      </c>
      <c r="DR23" s="284">
        <v>0</v>
      </c>
      <c r="DS23" s="284">
        <v>7293</v>
      </c>
      <c r="DT23" s="284">
        <v>7523</v>
      </c>
      <c r="DU23" s="284">
        <v>16419</v>
      </c>
      <c r="DV23" s="283">
        <v>-3503</v>
      </c>
      <c r="DW23" s="283">
        <v>-3846</v>
      </c>
      <c r="DX23" s="283">
        <v>-1206</v>
      </c>
      <c r="DY23" s="284">
        <v>-8555</v>
      </c>
      <c r="DZ23" s="284">
        <v>-1032</v>
      </c>
      <c r="EA23" s="284">
        <v>7864</v>
      </c>
      <c r="EB23" s="235"/>
      <c r="EC23" s="242">
        <f t="shared" si="2"/>
        <v>2.1961198953688622E-5</v>
      </c>
      <c r="ED23" s="242">
        <f t="shared" si="1"/>
        <v>6.2568485645408733E-2</v>
      </c>
    </row>
    <row r="24" spans="1:134" ht="19.95" customHeight="1">
      <c r="A24" s="305" t="s">
        <v>1103</v>
      </c>
      <c r="B24" s="282" t="s">
        <v>945</v>
      </c>
      <c r="C24" s="283">
        <v>732</v>
      </c>
      <c r="D24" s="283">
        <v>296</v>
      </c>
      <c r="E24" s="283">
        <v>0</v>
      </c>
      <c r="F24" s="283">
        <v>0</v>
      </c>
      <c r="G24" s="283">
        <v>81</v>
      </c>
      <c r="H24" s="283">
        <v>0</v>
      </c>
      <c r="I24" s="283">
        <v>2</v>
      </c>
      <c r="J24" s="283">
        <v>13915</v>
      </c>
      <c r="K24" s="283">
        <v>1998</v>
      </c>
      <c r="L24" s="283">
        <v>237</v>
      </c>
      <c r="M24" s="283">
        <v>0</v>
      </c>
      <c r="N24" s="283">
        <v>43</v>
      </c>
      <c r="O24" s="283">
        <v>23</v>
      </c>
      <c r="P24" s="283">
        <v>44</v>
      </c>
      <c r="Q24" s="283">
        <v>61</v>
      </c>
      <c r="R24" s="283">
        <v>359</v>
      </c>
      <c r="S24" s="283">
        <v>129</v>
      </c>
      <c r="T24" s="283">
        <v>0</v>
      </c>
      <c r="U24" s="283">
        <v>558</v>
      </c>
      <c r="V24" s="283">
        <v>23934</v>
      </c>
      <c r="W24" s="283">
        <v>2534</v>
      </c>
      <c r="X24" s="283">
        <v>11015</v>
      </c>
      <c r="Y24" s="283">
        <v>3407</v>
      </c>
      <c r="Z24" s="283">
        <v>0</v>
      </c>
      <c r="AA24" s="283">
        <v>8060</v>
      </c>
      <c r="AB24" s="283">
        <v>9556</v>
      </c>
      <c r="AC24" s="283">
        <v>219</v>
      </c>
      <c r="AD24" s="283">
        <v>47</v>
      </c>
      <c r="AE24" s="283">
        <v>220</v>
      </c>
      <c r="AF24" s="283">
        <v>90</v>
      </c>
      <c r="AG24" s="283">
        <v>20</v>
      </c>
      <c r="AH24" s="283">
        <v>2206</v>
      </c>
      <c r="AI24" s="283">
        <v>172</v>
      </c>
      <c r="AJ24" s="283">
        <v>0</v>
      </c>
      <c r="AK24" s="283">
        <v>532</v>
      </c>
      <c r="AL24" s="283">
        <v>10643</v>
      </c>
      <c r="AM24" s="283">
        <v>7476</v>
      </c>
      <c r="AN24" s="283">
        <v>114</v>
      </c>
      <c r="AO24" s="283">
        <v>12</v>
      </c>
      <c r="AP24" s="283">
        <v>1593</v>
      </c>
      <c r="AQ24" s="283">
        <v>213</v>
      </c>
      <c r="AR24" s="283">
        <v>1445</v>
      </c>
      <c r="AS24" s="283">
        <v>135</v>
      </c>
      <c r="AT24" s="283">
        <v>909</v>
      </c>
      <c r="AU24" s="283">
        <v>247</v>
      </c>
      <c r="AV24" s="283">
        <v>88</v>
      </c>
      <c r="AW24" s="283">
        <v>2197</v>
      </c>
      <c r="AX24" s="283">
        <v>288</v>
      </c>
      <c r="AY24" s="283">
        <v>72</v>
      </c>
      <c r="AZ24" s="283">
        <v>9</v>
      </c>
      <c r="BA24" s="283">
        <v>20</v>
      </c>
      <c r="BB24" s="283">
        <v>218</v>
      </c>
      <c r="BC24" s="283">
        <v>125</v>
      </c>
      <c r="BD24" s="283">
        <v>37</v>
      </c>
      <c r="BE24" s="283">
        <v>0</v>
      </c>
      <c r="BF24" s="283">
        <v>0</v>
      </c>
      <c r="BG24" s="283">
        <v>12</v>
      </c>
      <c r="BH24" s="283">
        <v>12</v>
      </c>
      <c r="BI24" s="283">
        <v>34</v>
      </c>
      <c r="BJ24" s="283">
        <v>375</v>
      </c>
      <c r="BK24" s="283">
        <v>64</v>
      </c>
      <c r="BL24" s="283">
        <v>461</v>
      </c>
      <c r="BM24" s="283">
        <v>195</v>
      </c>
      <c r="BN24" s="283">
        <v>422</v>
      </c>
      <c r="BO24" s="283">
        <v>672</v>
      </c>
      <c r="BP24" s="283">
        <v>18</v>
      </c>
      <c r="BQ24" s="283">
        <v>26</v>
      </c>
      <c r="BR24" s="283">
        <v>3175</v>
      </c>
      <c r="BS24" s="283">
        <v>4467</v>
      </c>
      <c r="BT24" s="283">
        <v>0</v>
      </c>
      <c r="BU24" s="283">
        <v>0</v>
      </c>
      <c r="BV24" s="283">
        <v>0</v>
      </c>
      <c r="BW24" s="283">
        <v>0</v>
      </c>
      <c r="BX24" s="283">
        <v>0</v>
      </c>
      <c r="BY24" s="283">
        <v>50</v>
      </c>
      <c r="BZ24" s="283">
        <v>46</v>
      </c>
      <c r="CA24" s="283">
        <v>0</v>
      </c>
      <c r="CB24" s="283">
        <v>0</v>
      </c>
      <c r="CC24" s="283">
        <v>0</v>
      </c>
      <c r="CD24" s="283">
        <v>0</v>
      </c>
      <c r="CE24" s="283">
        <v>351</v>
      </c>
      <c r="CF24" s="283">
        <v>160</v>
      </c>
      <c r="CG24" s="283">
        <v>0</v>
      </c>
      <c r="CH24" s="283">
        <v>0</v>
      </c>
      <c r="CI24" s="283">
        <v>0</v>
      </c>
      <c r="CJ24" s="283">
        <v>0</v>
      </c>
      <c r="CK24" s="283">
        <v>0</v>
      </c>
      <c r="CL24" s="283">
        <v>24</v>
      </c>
      <c r="CM24" s="283">
        <v>539</v>
      </c>
      <c r="CN24" s="283">
        <v>48</v>
      </c>
      <c r="CO24" s="283">
        <v>6226</v>
      </c>
      <c r="CP24" s="283">
        <v>3226</v>
      </c>
      <c r="CQ24" s="283">
        <v>1929</v>
      </c>
      <c r="CR24" s="283">
        <v>387</v>
      </c>
      <c r="CS24" s="283">
        <v>347</v>
      </c>
      <c r="CT24" s="283">
        <v>0</v>
      </c>
      <c r="CU24" s="283">
        <v>0</v>
      </c>
      <c r="CV24" s="283">
        <v>6</v>
      </c>
      <c r="CW24" s="283">
        <v>474</v>
      </c>
      <c r="CX24" s="283">
        <v>9</v>
      </c>
      <c r="CY24" s="283">
        <v>36</v>
      </c>
      <c r="CZ24" s="283">
        <v>521</v>
      </c>
      <c r="DA24" s="283">
        <v>723</v>
      </c>
      <c r="DB24" s="283">
        <v>481</v>
      </c>
      <c r="DC24" s="283">
        <v>480</v>
      </c>
      <c r="DD24" s="283">
        <v>79</v>
      </c>
      <c r="DE24" s="283">
        <v>0</v>
      </c>
      <c r="DF24" s="284">
        <v>390</v>
      </c>
      <c r="DG24" s="284">
        <v>132796</v>
      </c>
      <c r="DH24" s="283">
        <v>0</v>
      </c>
      <c r="DI24" s="283">
        <v>557</v>
      </c>
      <c r="DJ24" s="283">
        <v>0</v>
      </c>
      <c r="DK24" s="283">
        <v>0</v>
      </c>
      <c r="DL24" s="283">
        <v>0</v>
      </c>
      <c r="DM24" s="283">
        <v>0</v>
      </c>
      <c r="DN24" s="284">
        <v>-863</v>
      </c>
      <c r="DO24" s="284">
        <v>-306</v>
      </c>
      <c r="DP24" s="284">
        <v>132490</v>
      </c>
      <c r="DQ24" s="284">
        <v>75850</v>
      </c>
      <c r="DR24" s="284">
        <v>16085</v>
      </c>
      <c r="DS24" s="284">
        <v>91935</v>
      </c>
      <c r="DT24" s="284">
        <v>91629</v>
      </c>
      <c r="DU24" s="284">
        <v>224425</v>
      </c>
      <c r="DV24" s="283">
        <v>-49150</v>
      </c>
      <c r="DW24" s="283">
        <v>-19238</v>
      </c>
      <c r="DX24" s="283">
        <v>-9046</v>
      </c>
      <c r="DY24" s="284">
        <v>-77434</v>
      </c>
      <c r="DZ24" s="284">
        <v>14195</v>
      </c>
      <c r="EA24" s="284">
        <v>146991</v>
      </c>
      <c r="EB24" s="235"/>
      <c r="EC24" s="242">
        <f t="shared" si="2"/>
        <v>3.7067841870316856E-5</v>
      </c>
      <c r="ED24" s="242">
        <f t="shared" si="1"/>
        <v>0.41554834327119028</v>
      </c>
    </row>
    <row r="25" spans="1:134" ht="19.95" customHeight="1">
      <c r="A25" s="305" t="s">
        <v>1104</v>
      </c>
      <c r="B25" s="282" t="s">
        <v>946</v>
      </c>
      <c r="C25" s="283">
        <v>0</v>
      </c>
      <c r="D25" s="283">
        <v>0</v>
      </c>
      <c r="E25" s="283">
        <v>0</v>
      </c>
      <c r="F25" s="283">
        <v>0</v>
      </c>
      <c r="G25" s="283">
        <v>0</v>
      </c>
      <c r="H25" s="283">
        <v>0</v>
      </c>
      <c r="I25" s="283">
        <v>0</v>
      </c>
      <c r="J25" s="283">
        <v>0</v>
      </c>
      <c r="K25" s="283">
        <v>0</v>
      </c>
      <c r="L25" s="283">
        <v>0</v>
      </c>
      <c r="M25" s="283">
        <v>0</v>
      </c>
      <c r="N25" s="283">
        <v>1</v>
      </c>
      <c r="O25" s="283">
        <v>0</v>
      </c>
      <c r="P25" s="283">
        <v>0</v>
      </c>
      <c r="Q25" s="283">
        <v>0</v>
      </c>
      <c r="R25" s="283">
        <v>48</v>
      </c>
      <c r="S25" s="283">
        <v>8</v>
      </c>
      <c r="T25" s="283">
        <v>20</v>
      </c>
      <c r="U25" s="283">
        <v>501</v>
      </c>
      <c r="V25" s="283">
        <v>1473</v>
      </c>
      <c r="W25" s="283">
        <v>132004</v>
      </c>
      <c r="X25" s="283">
        <v>209783</v>
      </c>
      <c r="Y25" s="283">
        <v>102893</v>
      </c>
      <c r="Z25" s="283">
        <v>0</v>
      </c>
      <c r="AA25" s="283">
        <v>179</v>
      </c>
      <c r="AB25" s="283">
        <v>6707</v>
      </c>
      <c r="AC25" s="283">
        <v>1288</v>
      </c>
      <c r="AD25" s="283">
        <v>0</v>
      </c>
      <c r="AE25" s="283">
        <v>1</v>
      </c>
      <c r="AF25" s="283">
        <v>9</v>
      </c>
      <c r="AG25" s="283">
        <v>0</v>
      </c>
      <c r="AH25" s="283">
        <v>109</v>
      </c>
      <c r="AI25" s="283">
        <v>0</v>
      </c>
      <c r="AJ25" s="283">
        <v>0</v>
      </c>
      <c r="AK25" s="283">
        <v>31</v>
      </c>
      <c r="AL25" s="283">
        <v>0</v>
      </c>
      <c r="AM25" s="283">
        <v>0</v>
      </c>
      <c r="AN25" s="283">
        <v>0</v>
      </c>
      <c r="AO25" s="283">
        <v>0</v>
      </c>
      <c r="AP25" s="283">
        <v>0</v>
      </c>
      <c r="AQ25" s="283">
        <v>0</v>
      </c>
      <c r="AR25" s="283">
        <v>0</v>
      </c>
      <c r="AS25" s="283">
        <v>0</v>
      </c>
      <c r="AT25" s="283">
        <v>35</v>
      </c>
      <c r="AU25" s="283">
        <v>0</v>
      </c>
      <c r="AV25" s="283">
        <v>0</v>
      </c>
      <c r="AW25" s="283">
        <v>11</v>
      </c>
      <c r="AX25" s="283">
        <v>33</v>
      </c>
      <c r="AY25" s="283">
        <v>0</v>
      </c>
      <c r="AZ25" s="283">
        <v>0</v>
      </c>
      <c r="BA25" s="283">
        <v>0</v>
      </c>
      <c r="BB25" s="283">
        <v>0</v>
      </c>
      <c r="BC25" s="283">
        <v>0</v>
      </c>
      <c r="BD25" s="283">
        <v>0</v>
      </c>
      <c r="BE25" s="283">
        <v>0</v>
      </c>
      <c r="BF25" s="283">
        <v>0</v>
      </c>
      <c r="BG25" s="283">
        <v>0</v>
      </c>
      <c r="BH25" s="283">
        <v>0</v>
      </c>
      <c r="BI25" s="283">
        <v>0</v>
      </c>
      <c r="BJ25" s="283">
        <v>67</v>
      </c>
      <c r="BK25" s="283">
        <v>0</v>
      </c>
      <c r="BL25" s="283">
        <v>0</v>
      </c>
      <c r="BM25" s="283">
        <v>0</v>
      </c>
      <c r="BN25" s="283">
        <v>0</v>
      </c>
      <c r="BO25" s="283">
        <v>0</v>
      </c>
      <c r="BP25" s="283">
        <v>0</v>
      </c>
      <c r="BQ25" s="283">
        <v>627</v>
      </c>
      <c r="BR25" s="283">
        <v>0</v>
      </c>
      <c r="BS25" s="283">
        <v>0</v>
      </c>
      <c r="BT25" s="283">
        <v>0</v>
      </c>
      <c r="BU25" s="283">
        <v>0</v>
      </c>
      <c r="BV25" s="283">
        <v>0</v>
      </c>
      <c r="BW25" s="283">
        <v>0</v>
      </c>
      <c r="BX25" s="283">
        <v>0</v>
      </c>
      <c r="BY25" s="283">
        <v>0</v>
      </c>
      <c r="BZ25" s="283">
        <v>0</v>
      </c>
      <c r="CA25" s="283">
        <v>0</v>
      </c>
      <c r="CB25" s="283">
        <v>0</v>
      </c>
      <c r="CC25" s="283">
        <v>0</v>
      </c>
      <c r="CD25" s="283">
        <v>0</v>
      </c>
      <c r="CE25" s="283">
        <v>0</v>
      </c>
      <c r="CF25" s="283">
        <v>0</v>
      </c>
      <c r="CG25" s="283">
        <v>0</v>
      </c>
      <c r="CH25" s="283">
        <v>0</v>
      </c>
      <c r="CI25" s="283">
        <v>0</v>
      </c>
      <c r="CJ25" s="283">
        <v>0</v>
      </c>
      <c r="CK25" s="283">
        <v>0</v>
      </c>
      <c r="CL25" s="283">
        <v>4</v>
      </c>
      <c r="CM25" s="283">
        <v>0</v>
      </c>
      <c r="CN25" s="283">
        <v>0</v>
      </c>
      <c r="CO25" s="283">
        <v>2365</v>
      </c>
      <c r="CP25" s="283">
        <v>1423</v>
      </c>
      <c r="CQ25" s="283">
        <v>14</v>
      </c>
      <c r="CR25" s="283">
        <v>0</v>
      </c>
      <c r="CS25" s="283">
        <v>0</v>
      </c>
      <c r="CT25" s="283">
        <v>0</v>
      </c>
      <c r="CU25" s="283">
        <v>0</v>
      </c>
      <c r="CV25" s="283">
        <v>0</v>
      </c>
      <c r="CW25" s="283">
        <v>0</v>
      </c>
      <c r="CX25" s="283">
        <v>0</v>
      </c>
      <c r="CY25" s="283">
        <v>0</v>
      </c>
      <c r="CZ25" s="283">
        <v>0</v>
      </c>
      <c r="DA25" s="283">
        <v>0</v>
      </c>
      <c r="DB25" s="283">
        <v>0</v>
      </c>
      <c r="DC25" s="283">
        <v>0</v>
      </c>
      <c r="DD25" s="283">
        <v>0</v>
      </c>
      <c r="DE25" s="283">
        <v>0</v>
      </c>
      <c r="DF25" s="284">
        <v>0</v>
      </c>
      <c r="DG25" s="284">
        <v>459634</v>
      </c>
      <c r="DH25" s="283">
        <v>0</v>
      </c>
      <c r="DI25" s="283">
        <v>0</v>
      </c>
      <c r="DJ25" s="283">
        <v>0</v>
      </c>
      <c r="DK25" s="283">
        <v>0</v>
      </c>
      <c r="DL25" s="283">
        <v>0</v>
      </c>
      <c r="DM25" s="283">
        <v>0</v>
      </c>
      <c r="DN25" s="284">
        <v>590</v>
      </c>
      <c r="DO25" s="284">
        <v>590</v>
      </c>
      <c r="DP25" s="284">
        <v>460224</v>
      </c>
      <c r="DQ25" s="284">
        <v>219286</v>
      </c>
      <c r="DR25" s="284">
        <v>36390</v>
      </c>
      <c r="DS25" s="284">
        <v>255676</v>
      </c>
      <c r="DT25" s="284">
        <v>256266</v>
      </c>
      <c r="DU25" s="284">
        <v>715900</v>
      </c>
      <c r="DV25" s="283">
        <v>-144647</v>
      </c>
      <c r="DW25" s="283">
        <v>-1215</v>
      </c>
      <c r="DX25" s="283">
        <v>-182</v>
      </c>
      <c r="DY25" s="284">
        <v>-146044</v>
      </c>
      <c r="DZ25" s="284">
        <v>110222</v>
      </c>
      <c r="EA25" s="284">
        <v>569856</v>
      </c>
      <c r="EB25" s="235"/>
      <c r="EC25" s="242">
        <f t="shared" si="2"/>
        <v>0</v>
      </c>
      <c r="ED25" s="242">
        <f t="shared" si="1"/>
        <v>0.68266757057432903</v>
      </c>
    </row>
    <row r="26" spans="1:134" ht="19.95" customHeight="1">
      <c r="A26" s="305" t="s">
        <v>1105</v>
      </c>
      <c r="B26" s="282" t="s">
        <v>1035</v>
      </c>
      <c r="C26" s="283">
        <v>0</v>
      </c>
      <c r="D26" s="283">
        <v>0</v>
      </c>
      <c r="E26" s="283">
        <v>0</v>
      </c>
      <c r="F26" s="283">
        <v>0</v>
      </c>
      <c r="G26" s="283">
        <v>0</v>
      </c>
      <c r="H26" s="283">
        <v>0</v>
      </c>
      <c r="I26" s="283">
        <v>19</v>
      </c>
      <c r="J26" s="283">
        <v>26676</v>
      </c>
      <c r="K26" s="283">
        <v>5302</v>
      </c>
      <c r="L26" s="283">
        <v>277</v>
      </c>
      <c r="M26" s="283">
        <v>0</v>
      </c>
      <c r="N26" s="283">
        <v>178</v>
      </c>
      <c r="O26" s="283">
        <v>458</v>
      </c>
      <c r="P26" s="283">
        <v>743</v>
      </c>
      <c r="Q26" s="283">
        <v>412</v>
      </c>
      <c r="R26" s="283">
        <v>5049</v>
      </c>
      <c r="S26" s="283">
        <v>2839</v>
      </c>
      <c r="T26" s="283">
        <v>340</v>
      </c>
      <c r="U26" s="283">
        <v>192</v>
      </c>
      <c r="V26" s="283">
        <v>7077</v>
      </c>
      <c r="W26" s="283">
        <v>15596</v>
      </c>
      <c r="X26" s="283">
        <v>260223</v>
      </c>
      <c r="Y26" s="283">
        <v>199018</v>
      </c>
      <c r="Z26" s="283">
        <v>0</v>
      </c>
      <c r="AA26" s="283">
        <v>44536</v>
      </c>
      <c r="AB26" s="283">
        <v>83305</v>
      </c>
      <c r="AC26" s="283">
        <v>2518</v>
      </c>
      <c r="AD26" s="283">
        <v>3433</v>
      </c>
      <c r="AE26" s="283">
        <v>6036</v>
      </c>
      <c r="AF26" s="283">
        <v>13461</v>
      </c>
      <c r="AG26" s="283">
        <v>123</v>
      </c>
      <c r="AH26" s="283">
        <v>2281</v>
      </c>
      <c r="AI26" s="283">
        <v>57</v>
      </c>
      <c r="AJ26" s="283">
        <v>0</v>
      </c>
      <c r="AK26" s="283">
        <v>5408</v>
      </c>
      <c r="AL26" s="283">
        <v>194</v>
      </c>
      <c r="AM26" s="283">
        <v>0</v>
      </c>
      <c r="AN26" s="283">
        <v>0</v>
      </c>
      <c r="AO26" s="283">
        <v>0</v>
      </c>
      <c r="AP26" s="283">
        <v>398</v>
      </c>
      <c r="AQ26" s="283">
        <v>4257</v>
      </c>
      <c r="AR26" s="283">
        <v>63</v>
      </c>
      <c r="AS26" s="283">
        <v>218</v>
      </c>
      <c r="AT26" s="283">
        <v>467</v>
      </c>
      <c r="AU26" s="283">
        <v>8</v>
      </c>
      <c r="AV26" s="283">
        <v>660</v>
      </c>
      <c r="AW26" s="283">
        <v>4316</v>
      </c>
      <c r="AX26" s="283">
        <v>360</v>
      </c>
      <c r="AY26" s="283">
        <v>282</v>
      </c>
      <c r="AZ26" s="283">
        <v>14</v>
      </c>
      <c r="BA26" s="283">
        <v>90</v>
      </c>
      <c r="BB26" s="283">
        <v>88</v>
      </c>
      <c r="BC26" s="283">
        <v>23</v>
      </c>
      <c r="BD26" s="283">
        <v>0</v>
      </c>
      <c r="BE26" s="283">
        <v>0</v>
      </c>
      <c r="BF26" s="283">
        <v>1</v>
      </c>
      <c r="BG26" s="283">
        <v>50</v>
      </c>
      <c r="BH26" s="283">
        <v>2</v>
      </c>
      <c r="BI26" s="283">
        <v>2</v>
      </c>
      <c r="BJ26" s="283">
        <v>1701</v>
      </c>
      <c r="BK26" s="283">
        <v>0</v>
      </c>
      <c r="BL26" s="283">
        <v>397</v>
      </c>
      <c r="BM26" s="283">
        <v>243</v>
      </c>
      <c r="BN26" s="283">
        <v>0</v>
      </c>
      <c r="BO26" s="283">
        <v>0</v>
      </c>
      <c r="BP26" s="283">
        <v>0</v>
      </c>
      <c r="BQ26" s="283">
        <v>0</v>
      </c>
      <c r="BR26" s="283">
        <v>44</v>
      </c>
      <c r="BS26" s="283">
        <v>0</v>
      </c>
      <c r="BT26" s="283">
        <v>0</v>
      </c>
      <c r="BU26" s="283">
        <v>0</v>
      </c>
      <c r="BV26" s="283">
        <v>0</v>
      </c>
      <c r="BW26" s="283">
        <v>0</v>
      </c>
      <c r="BX26" s="283">
        <v>0</v>
      </c>
      <c r="BY26" s="283">
        <v>0</v>
      </c>
      <c r="BZ26" s="283">
        <v>0</v>
      </c>
      <c r="CA26" s="283">
        <v>0</v>
      </c>
      <c r="CB26" s="283">
        <v>0</v>
      </c>
      <c r="CC26" s="283">
        <v>0</v>
      </c>
      <c r="CD26" s="283">
        <v>0</v>
      </c>
      <c r="CE26" s="283">
        <v>0</v>
      </c>
      <c r="CF26" s="283">
        <v>508</v>
      </c>
      <c r="CG26" s="283">
        <v>0</v>
      </c>
      <c r="CH26" s="283">
        <v>0</v>
      </c>
      <c r="CI26" s="283">
        <v>0</v>
      </c>
      <c r="CJ26" s="283">
        <v>0</v>
      </c>
      <c r="CK26" s="283">
        <v>0</v>
      </c>
      <c r="CL26" s="283">
        <v>65</v>
      </c>
      <c r="CM26" s="283">
        <v>37</v>
      </c>
      <c r="CN26" s="283">
        <v>4466</v>
      </c>
      <c r="CO26" s="283">
        <v>24198</v>
      </c>
      <c r="CP26" s="283">
        <v>10128</v>
      </c>
      <c r="CQ26" s="283">
        <v>359</v>
      </c>
      <c r="CR26" s="283">
        <v>39</v>
      </c>
      <c r="CS26" s="283">
        <v>126</v>
      </c>
      <c r="CT26" s="283">
        <v>0</v>
      </c>
      <c r="CU26" s="283">
        <v>0</v>
      </c>
      <c r="CV26" s="283">
        <v>0</v>
      </c>
      <c r="CW26" s="283">
        <v>956</v>
      </c>
      <c r="CX26" s="283">
        <v>0</v>
      </c>
      <c r="CY26" s="283">
        <v>0</v>
      </c>
      <c r="CZ26" s="283">
        <v>0</v>
      </c>
      <c r="DA26" s="283">
        <v>502</v>
      </c>
      <c r="DB26" s="283">
        <v>0</v>
      </c>
      <c r="DC26" s="283">
        <v>283</v>
      </c>
      <c r="DD26" s="283">
        <v>103</v>
      </c>
      <c r="DE26" s="283">
        <v>0</v>
      </c>
      <c r="DF26" s="284">
        <v>374</v>
      </c>
      <c r="DG26" s="284">
        <v>741579</v>
      </c>
      <c r="DH26" s="283">
        <v>0</v>
      </c>
      <c r="DI26" s="283">
        <v>5</v>
      </c>
      <c r="DJ26" s="283">
        <v>0</v>
      </c>
      <c r="DK26" s="283">
        <v>0</v>
      </c>
      <c r="DL26" s="283">
        <v>0</v>
      </c>
      <c r="DM26" s="283">
        <v>0</v>
      </c>
      <c r="DN26" s="284">
        <v>-2501</v>
      </c>
      <c r="DO26" s="284">
        <v>-2496</v>
      </c>
      <c r="DP26" s="284">
        <v>739083</v>
      </c>
      <c r="DQ26" s="284">
        <v>568486</v>
      </c>
      <c r="DR26" s="284">
        <v>174828</v>
      </c>
      <c r="DS26" s="284">
        <v>743314</v>
      </c>
      <c r="DT26" s="284">
        <v>740818</v>
      </c>
      <c r="DU26" s="284">
        <v>1482397</v>
      </c>
      <c r="DV26" s="283">
        <v>-629287</v>
      </c>
      <c r="DW26" s="283">
        <v>-80914</v>
      </c>
      <c r="DX26" s="283">
        <v>-28197</v>
      </c>
      <c r="DY26" s="284">
        <v>-738398</v>
      </c>
      <c r="DZ26" s="284">
        <v>2420</v>
      </c>
      <c r="EA26" s="284">
        <v>743999</v>
      </c>
      <c r="EB26" s="235"/>
      <c r="EC26" s="242">
        <f t="shared" si="2"/>
        <v>3.3274543869225184E-7</v>
      </c>
      <c r="ED26" s="242">
        <f t="shared" si="1"/>
        <v>9.2682418618750262E-4</v>
      </c>
    </row>
    <row r="27" spans="1:134" ht="19.95" customHeight="1">
      <c r="A27" s="305" t="s">
        <v>1106</v>
      </c>
      <c r="B27" s="282" t="s">
        <v>948</v>
      </c>
      <c r="C27" s="283">
        <v>0</v>
      </c>
      <c r="D27" s="283">
        <v>0</v>
      </c>
      <c r="E27" s="283">
        <v>0</v>
      </c>
      <c r="F27" s="283">
        <v>0</v>
      </c>
      <c r="G27" s="283">
        <v>0</v>
      </c>
      <c r="H27" s="283">
        <v>0</v>
      </c>
      <c r="I27" s="283">
        <v>0</v>
      </c>
      <c r="J27" s="283">
        <v>2582</v>
      </c>
      <c r="K27" s="283">
        <v>0</v>
      </c>
      <c r="L27" s="283">
        <v>123</v>
      </c>
      <c r="M27" s="283">
        <v>0</v>
      </c>
      <c r="N27" s="283">
        <v>3159</v>
      </c>
      <c r="O27" s="283">
        <v>0</v>
      </c>
      <c r="P27" s="283">
        <v>6019</v>
      </c>
      <c r="Q27" s="283">
        <v>672</v>
      </c>
      <c r="R27" s="283">
        <v>9421</v>
      </c>
      <c r="S27" s="283">
        <v>7216</v>
      </c>
      <c r="T27" s="283">
        <v>2303</v>
      </c>
      <c r="U27" s="283">
        <v>0</v>
      </c>
      <c r="V27" s="283">
        <v>0</v>
      </c>
      <c r="W27" s="283">
        <v>0</v>
      </c>
      <c r="X27" s="283">
        <v>0</v>
      </c>
      <c r="Y27" s="283">
        <v>6695</v>
      </c>
      <c r="Z27" s="283">
        <v>0</v>
      </c>
      <c r="AA27" s="283">
        <v>0</v>
      </c>
      <c r="AB27" s="283">
        <v>63058</v>
      </c>
      <c r="AC27" s="283">
        <v>0</v>
      </c>
      <c r="AD27" s="283">
        <v>0</v>
      </c>
      <c r="AE27" s="283">
        <v>144459</v>
      </c>
      <c r="AF27" s="283">
        <v>130</v>
      </c>
      <c r="AG27" s="283">
        <v>910</v>
      </c>
      <c r="AH27" s="283">
        <v>1376</v>
      </c>
      <c r="AI27" s="283">
        <v>0</v>
      </c>
      <c r="AJ27" s="283">
        <v>0</v>
      </c>
      <c r="AK27" s="283">
        <v>4558</v>
      </c>
      <c r="AL27" s="283">
        <v>0</v>
      </c>
      <c r="AM27" s="283">
        <v>173</v>
      </c>
      <c r="AN27" s="283">
        <v>0</v>
      </c>
      <c r="AO27" s="283">
        <v>0</v>
      </c>
      <c r="AP27" s="283">
        <v>0</v>
      </c>
      <c r="AQ27" s="283">
        <v>13195</v>
      </c>
      <c r="AR27" s="283">
        <v>39</v>
      </c>
      <c r="AS27" s="283">
        <v>159</v>
      </c>
      <c r="AT27" s="283">
        <v>0</v>
      </c>
      <c r="AU27" s="283">
        <v>265</v>
      </c>
      <c r="AV27" s="283">
        <v>7117</v>
      </c>
      <c r="AW27" s="283">
        <v>15367</v>
      </c>
      <c r="AX27" s="283">
        <v>5418</v>
      </c>
      <c r="AY27" s="283">
        <v>4506</v>
      </c>
      <c r="AZ27" s="283">
        <v>131</v>
      </c>
      <c r="BA27" s="283">
        <v>0</v>
      </c>
      <c r="BB27" s="283">
        <v>1433</v>
      </c>
      <c r="BC27" s="283">
        <v>583</v>
      </c>
      <c r="BD27" s="283">
        <v>375</v>
      </c>
      <c r="BE27" s="283">
        <v>0</v>
      </c>
      <c r="BF27" s="283">
        <v>0</v>
      </c>
      <c r="BG27" s="283">
        <v>3326</v>
      </c>
      <c r="BH27" s="283">
        <v>29</v>
      </c>
      <c r="BI27" s="283">
        <v>17</v>
      </c>
      <c r="BJ27" s="283">
        <v>17486</v>
      </c>
      <c r="BK27" s="283">
        <v>0</v>
      </c>
      <c r="BL27" s="283">
        <v>0</v>
      </c>
      <c r="BM27" s="283">
        <v>0</v>
      </c>
      <c r="BN27" s="283">
        <v>0</v>
      </c>
      <c r="BO27" s="283">
        <v>0</v>
      </c>
      <c r="BP27" s="283">
        <v>0</v>
      </c>
      <c r="BQ27" s="283">
        <v>0</v>
      </c>
      <c r="BR27" s="283">
        <v>0</v>
      </c>
      <c r="BS27" s="283">
        <v>0</v>
      </c>
      <c r="BT27" s="283">
        <v>0</v>
      </c>
      <c r="BU27" s="283">
        <v>0</v>
      </c>
      <c r="BV27" s="283">
        <v>0</v>
      </c>
      <c r="BW27" s="283">
        <v>0</v>
      </c>
      <c r="BX27" s="283">
        <v>0</v>
      </c>
      <c r="BY27" s="283">
        <v>0</v>
      </c>
      <c r="BZ27" s="283">
        <v>0</v>
      </c>
      <c r="CA27" s="283">
        <v>0</v>
      </c>
      <c r="CB27" s="283">
        <v>0</v>
      </c>
      <c r="CC27" s="283">
        <v>0</v>
      </c>
      <c r="CD27" s="283">
        <v>0</v>
      </c>
      <c r="CE27" s="283">
        <v>0</v>
      </c>
      <c r="CF27" s="283">
        <v>0</v>
      </c>
      <c r="CG27" s="283">
        <v>0</v>
      </c>
      <c r="CH27" s="283">
        <v>0</v>
      </c>
      <c r="CI27" s="283">
        <v>0</v>
      </c>
      <c r="CJ27" s="283">
        <v>0</v>
      </c>
      <c r="CK27" s="283">
        <v>0</v>
      </c>
      <c r="CL27" s="283">
        <v>62</v>
      </c>
      <c r="CM27" s="283">
        <v>0</v>
      </c>
      <c r="CN27" s="283">
        <v>0</v>
      </c>
      <c r="CO27" s="283">
        <v>0</v>
      </c>
      <c r="CP27" s="283">
        <v>30617</v>
      </c>
      <c r="CQ27" s="283">
        <v>1052</v>
      </c>
      <c r="CR27" s="283">
        <v>0</v>
      </c>
      <c r="CS27" s="283">
        <v>193</v>
      </c>
      <c r="CT27" s="283">
        <v>0</v>
      </c>
      <c r="CU27" s="283">
        <v>0</v>
      </c>
      <c r="CV27" s="283">
        <v>0</v>
      </c>
      <c r="CW27" s="283">
        <v>0</v>
      </c>
      <c r="CX27" s="283">
        <v>0</v>
      </c>
      <c r="CY27" s="283">
        <v>0</v>
      </c>
      <c r="CZ27" s="283">
        <v>0</v>
      </c>
      <c r="DA27" s="283">
        <v>0</v>
      </c>
      <c r="DB27" s="283">
        <v>0</v>
      </c>
      <c r="DC27" s="283">
        <v>0</v>
      </c>
      <c r="DD27" s="283">
        <v>0</v>
      </c>
      <c r="DE27" s="283">
        <v>0</v>
      </c>
      <c r="DF27" s="284">
        <v>7118</v>
      </c>
      <c r="DG27" s="284">
        <v>361342</v>
      </c>
      <c r="DH27" s="283">
        <v>0</v>
      </c>
      <c r="DI27" s="283">
        <v>0</v>
      </c>
      <c r="DJ27" s="283">
        <v>0</v>
      </c>
      <c r="DK27" s="283">
        <v>0</v>
      </c>
      <c r="DL27" s="283">
        <v>0</v>
      </c>
      <c r="DM27" s="283">
        <v>0</v>
      </c>
      <c r="DN27" s="284">
        <v>-1874</v>
      </c>
      <c r="DO27" s="284">
        <v>-1874</v>
      </c>
      <c r="DP27" s="284">
        <v>359468</v>
      </c>
      <c r="DQ27" s="284">
        <v>415001</v>
      </c>
      <c r="DR27" s="284">
        <v>45330</v>
      </c>
      <c r="DS27" s="284">
        <v>460331</v>
      </c>
      <c r="DT27" s="284">
        <v>458457</v>
      </c>
      <c r="DU27" s="284">
        <v>819799</v>
      </c>
      <c r="DV27" s="283">
        <v>-212752</v>
      </c>
      <c r="DW27" s="283">
        <v>-135951</v>
      </c>
      <c r="DX27" s="283">
        <v>-10042</v>
      </c>
      <c r="DY27" s="284">
        <v>-358745</v>
      </c>
      <c r="DZ27" s="284">
        <v>99712</v>
      </c>
      <c r="EA27" s="284">
        <v>461054</v>
      </c>
      <c r="EB27" s="235"/>
      <c r="EC27" s="242">
        <f t="shared" si="2"/>
        <v>0</v>
      </c>
      <c r="ED27" s="242">
        <f t="shared" si="1"/>
        <v>2.0113055960474524E-3</v>
      </c>
    </row>
    <row r="28" spans="1:134" ht="19.95" customHeight="1">
      <c r="A28" s="305" t="s">
        <v>1107</v>
      </c>
      <c r="B28" s="282" t="s">
        <v>949</v>
      </c>
      <c r="C28" s="283">
        <v>0</v>
      </c>
      <c r="D28" s="283">
        <v>0</v>
      </c>
      <c r="E28" s="283">
        <v>0</v>
      </c>
      <c r="F28" s="283">
        <v>0</v>
      </c>
      <c r="G28" s="283">
        <v>0</v>
      </c>
      <c r="H28" s="283">
        <v>0</v>
      </c>
      <c r="I28" s="283">
        <v>0</v>
      </c>
      <c r="J28" s="283">
        <v>0</v>
      </c>
      <c r="K28" s="283">
        <v>0</v>
      </c>
      <c r="L28" s="283">
        <v>0</v>
      </c>
      <c r="M28" s="283">
        <v>0</v>
      </c>
      <c r="N28" s="283">
        <v>0</v>
      </c>
      <c r="O28" s="283">
        <v>0</v>
      </c>
      <c r="P28" s="283">
        <v>0</v>
      </c>
      <c r="Q28" s="283">
        <v>0</v>
      </c>
      <c r="R28" s="283">
        <v>0</v>
      </c>
      <c r="S28" s="283">
        <v>0</v>
      </c>
      <c r="T28" s="283">
        <v>0</v>
      </c>
      <c r="U28" s="283">
        <v>0</v>
      </c>
      <c r="V28" s="283">
        <v>0</v>
      </c>
      <c r="W28" s="283">
        <v>0</v>
      </c>
      <c r="X28" s="283">
        <v>0</v>
      </c>
      <c r="Y28" s="283">
        <v>0</v>
      </c>
      <c r="Z28" s="283">
        <v>0</v>
      </c>
      <c r="AA28" s="283">
        <v>0</v>
      </c>
      <c r="AB28" s="283">
        <v>0</v>
      </c>
      <c r="AC28" s="283">
        <v>0</v>
      </c>
      <c r="AD28" s="283">
        <v>0</v>
      </c>
      <c r="AE28" s="283">
        <v>0</v>
      </c>
      <c r="AF28" s="283">
        <v>0</v>
      </c>
      <c r="AG28" s="283">
        <v>0</v>
      </c>
      <c r="AH28" s="283">
        <v>0</v>
      </c>
      <c r="AI28" s="283">
        <v>0</v>
      </c>
      <c r="AJ28" s="283">
        <v>0</v>
      </c>
      <c r="AK28" s="283">
        <v>0</v>
      </c>
      <c r="AL28" s="283">
        <v>0</v>
      </c>
      <c r="AM28" s="283">
        <v>0</v>
      </c>
      <c r="AN28" s="283">
        <v>0</v>
      </c>
      <c r="AO28" s="283">
        <v>0</v>
      </c>
      <c r="AP28" s="283">
        <v>0</v>
      </c>
      <c r="AQ28" s="283">
        <v>0</v>
      </c>
      <c r="AR28" s="283">
        <v>0</v>
      </c>
      <c r="AS28" s="283">
        <v>0</v>
      </c>
      <c r="AT28" s="283">
        <v>0</v>
      </c>
      <c r="AU28" s="283">
        <v>0</v>
      </c>
      <c r="AV28" s="283">
        <v>0</v>
      </c>
      <c r="AW28" s="283">
        <v>0</v>
      </c>
      <c r="AX28" s="283">
        <v>0</v>
      </c>
      <c r="AY28" s="283">
        <v>0</v>
      </c>
      <c r="AZ28" s="283">
        <v>0</v>
      </c>
      <c r="BA28" s="283">
        <v>0</v>
      </c>
      <c r="BB28" s="283">
        <v>0</v>
      </c>
      <c r="BC28" s="283">
        <v>0</v>
      </c>
      <c r="BD28" s="283">
        <v>0</v>
      </c>
      <c r="BE28" s="283">
        <v>0</v>
      </c>
      <c r="BF28" s="283">
        <v>0</v>
      </c>
      <c r="BG28" s="283">
        <v>0</v>
      </c>
      <c r="BH28" s="283">
        <v>0</v>
      </c>
      <c r="BI28" s="283">
        <v>0</v>
      </c>
      <c r="BJ28" s="283">
        <v>0</v>
      </c>
      <c r="BK28" s="283">
        <v>0</v>
      </c>
      <c r="BL28" s="283">
        <v>0</v>
      </c>
      <c r="BM28" s="283">
        <v>0</v>
      </c>
      <c r="BN28" s="283">
        <v>0</v>
      </c>
      <c r="BO28" s="283">
        <v>0</v>
      </c>
      <c r="BP28" s="283">
        <v>0</v>
      </c>
      <c r="BQ28" s="283">
        <v>0</v>
      </c>
      <c r="BR28" s="283">
        <v>0</v>
      </c>
      <c r="BS28" s="283">
        <v>0</v>
      </c>
      <c r="BT28" s="283">
        <v>0</v>
      </c>
      <c r="BU28" s="283">
        <v>0</v>
      </c>
      <c r="BV28" s="283">
        <v>0</v>
      </c>
      <c r="BW28" s="283">
        <v>0</v>
      </c>
      <c r="BX28" s="283">
        <v>0</v>
      </c>
      <c r="BY28" s="283">
        <v>0</v>
      </c>
      <c r="BZ28" s="283">
        <v>0</v>
      </c>
      <c r="CA28" s="283">
        <v>0</v>
      </c>
      <c r="CB28" s="283">
        <v>0</v>
      </c>
      <c r="CC28" s="283">
        <v>0</v>
      </c>
      <c r="CD28" s="283">
        <v>0</v>
      </c>
      <c r="CE28" s="283">
        <v>0</v>
      </c>
      <c r="CF28" s="283">
        <v>0</v>
      </c>
      <c r="CG28" s="283">
        <v>0</v>
      </c>
      <c r="CH28" s="283">
        <v>0</v>
      </c>
      <c r="CI28" s="283">
        <v>0</v>
      </c>
      <c r="CJ28" s="283">
        <v>0</v>
      </c>
      <c r="CK28" s="283">
        <v>0</v>
      </c>
      <c r="CL28" s="283">
        <v>0</v>
      </c>
      <c r="CM28" s="283">
        <v>0</v>
      </c>
      <c r="CN28" s="283">
        <v>0</v>
      </c>
      <c r="CO28" s="283">
        <v>0</v>
      </c>
      <c r="CP28" s="283">
        <v>0</v>
      </c>
      <c r="CQ28" s="283">
        <v>0</v>
      </c>
      <c r="CR28" s="283">
        <v>0</v>
      </c>
      <c r="CS28" s="283">
        <v>0</v>
      </c>
      <c r="CT28" s="283">
        <v>0</v>
      </c>
      <c r="CU28" s="283">
        <v>0</v>
      </c>
      <c r="CV28" s="283">
        <v>0</v>
      </c>
      <c r="CW28" s="283">
        <v>0</v>
      </c>
      <c r="CX28" s="283">
        <v>0</v>
      </c>
      <c r="CY28" s="283">
        <v>0</v>
      </c>
      <c r="CZ28" s="283">
        <v>0</v>
      </c>
      <c r="DA28" s="283">
        <v>0</v>
      </c>
      <c r="DB28" s="283">
        <v>0</v>
      </c>
      <c r="DC28" s="283">
        <v>0</v>
      </c>
      <c r="DD28" s="283">
        <v>0</v>
      </c>
      <c r="DE28" s="283">
        <v>0</v>
      </c>
      <c r="DF28" s="284">
        <v>0</v>
      </c>
      <c r="DG28" s="284">
        <v>0</v>
      </c>
      <c r="DH28" s="283">
        <v>0</v>
      </c>
      <c r="DI28" s="283">
        <v>0</v>
      </c>
      <c r="DJ28" s="283">
        <v>0</v>
      </c>
      <c r="DK28" s="283">
        <v>0</v>
      </c>
      <c r="DL28" s="283">
        <v>0</v>
      </c>
      <c r="DM28" s="283">
        <v>0</v>
      </c>
      <c r="DN28" s="284">
        <v>0</v>
      </c>
      <c r="DO28" s="284">
        <v>0</v>
      </c>
      <c r="DP28" s="284">
        <v>0</v>
      </c>
      <c r="DQ28" s="284">
        <v>0</v>
      </c>
      <c r="DR28" s="284">
        <v>0</v>
      </c>
      <c r="DS28" s="284">
        <v>0</v>
      </c>
      <c r="DT28" s="284">
        <v>0</v>
      </c>
      <c r="DU28" s="284">
        <v>0</v>
      </c>
      <c r="DV28" s="283">
        <v>0</v>
      </c>
      <c r="DW28" s="283">
        <v>0</v>
      </c>
      <c r="DX28" s="283">
        <v>0</v>
      </c>
      <c r="DY28" s="284">
        <v>0</v>
      </c>
      <c r="DZ28" s="284">
        <v>0</v>
      </c>
      <c r="EA28" s="284">
        <v>0</v>
      </c>
      <c r="EB28" s="235"/>
      <c r="EC28" s="242">
        <f t="shared" si="2"/>
        <v>0</v>
      </c>
      <c r="ED28" s="242">
        <f>IF(DP28=0,0,1-ABS(DY28/DP28))</f>
        <v>0</v>
      </c>
    </row>
    <row r="29" spans="1:134" ht="19.95" customHeight="1">
      <c r="A29" s="305" t="s">
        <v>1108</v>
      </c>
      <c r="B29" s="282" t="s">
        <v>73</v>
      </c>
      <c r="C29" s="283">
        <v>0</v>
      </c>
      <c r="D29" s="283">
        <v>391</v>
      </c>
      <c r="E29" s="283">
        <v>1</v>
      </c>
      <c r="F29" s="283">
        <v>0</v>
      </c>
      <c r="G29" s="283">
        <v>33</v>
      </c>
      <c r="H29" s="283">
        <v>0</v>
      </c>
      <c r="I29" s="283">
        <v>0</v>
      </c>
      <c r="J29" s="283">
        <v>0</v>
      </c>
      <c r="K29" s="283">
        <v>0</v>
      </c>
      <c r="L29" s="283">
        <v>0</v>
      </c>
      <c r="M29" s="283">
        <v>0</v>
      </c>
      <c r="N29" s="283">
        <v>0</v>
      </c>
      <c r="O29" s="283">
        <v>0</v>
      </c>
      <c r="P29" s="283">
        <v>0</v>
      </c>
      <c r="Q29" s="283">
        <v>0</v>
      </c>
      <c r="R29" s="283">
        <v>0</v>
      </c>
      <c r="S29" s="283">
        <v>0</v>
      </c>
      <c r="T29" s="283">
        <v>0</v>
      </c>
      <c r="U29" s="283">
        <v>0</v>
      </c>
      <c r="V29" s="283">
        <v>0</v>
      </c>
      <c r="W29" s="283">
        <v>0</v>
      </c>
      <c r="X29" s="283">
        <v>0</v>
      </c>
      <c r="Y29" s="283">
        <v>0</v>
      </c>
      <c r="Z29" s="283">
        <v>0</v>
      </c>
      <c r="AA29" s="283">
        <v>1338</v>
      </c>
      <c r="AB29" s="283">
        <v>22</v>
      </c>
      <c r="AC29" s="283">
        <v>0</v>
      </c>
      <c r="AD29" s="283">
        <v>0</v>
      </c>
      <c r="AE29" s="283">
        <v>0</v>
      </c>
      <c r="AF29" s="283">
        <v>0</v>
      </c>
      <c r="AG29" s="283">
        <v>0</v>
      </c>
      <c r="AH29" s="283">
        <v>0</v>
      </c>
      <c r="AI29" s="283">
        <v>0</v>
      </c>
      <c r="AJ29" s="283">
        <v>0</v>
      </c>
      <c r="AK29" s="283">
        <v>0</v>
      </c>
      <c r="AL29" s="283">
        <v>0</v>
      </c>
      <c r="AM29" s="283">
        <v>0</v>
      </c>
      <c r="AN29" s="283">
        <v>0</v>
      </c>
      <c r="AO29" s="283">
        <v>0</v>
      </c>
      <c r="AP29" s="283">
        <v>0</v>
      </c>
      <c r="AQ29" s="283">
        <v>0</v>
      </c>
      <c r="AR29" s="283">
        <v>0</v>
      </c>
      <c r="AS29" s="283">
        <v>0</v>
      </c>
      <c r="AT29" s="283">
        <v>0</v>
      </c>
      <c r="AU29" s="283">
        <v>0</v>
      </c>
      <c r="AV29" s="283">
        <v>0</v>
      </c>
      <c r="AW29" s="283">
        <v>0</v>
      </c>
      <c r="AX29" s="283">
        <v>0</v>
      </c>
      <c r="AY29" s="283">
        <v>0</v>
      </c>
      <c r="AZ29" s="283">
        <v>0</v>
      </c>
      <c r="BA29" s="283">
        <v>0</v>
      </c>
      <c r="BB29" s="283">
        <v>0</v>
      </c>
      <c r="BC29" s="283">
        <v>0</v>
      </c>
      <c r="BD29" s="283">
        <v>0</v>
      </c>
      <c r="BE29" s="283">
        <v>0</v>
      </c>
      <c r="BF29" s="283">
        <v>0</v>
      </c>
      <c r="BG29" s="283">
        <v>0</v>
      </c>
      <c r="BH29" s="283">
        <v>0</v>
      </c>
      <c r="BI29" s="283">
        <v>0</v>
      </c>
      <c r="BJ29" s="283">
        <v>0</v>
      </c>
      <c r="BK29" s="283">
        <v>0</v>
      </c>
      <c r="BL29" s="283">
        <v>0</v>
      </c>
      <c r="BM29" s="283">
        <v>0</v>
      </c>
      <c r="BN29" s="283">
        <v>0</v>
      </c>
      <c r="BO29" s="283">
        <v>0</v>
      </c>
      <c r="BP29" s="283">
        <v>0</v>
      </c>
      <c r="BQ29" s="283">
        <v>0</v>
      </c>
      <c r="BR29" s="283">
        <v>2</v>
      </c>
      <c r="BS29" s="283">
        <v>411</v>
      </c>
      <c r="BT29" s="283">
        <v>0</v>
      </c>
      <c r="BU29" s="283">
        <v>0</v>
      </c>
      <c r="BV29" s="283">
        <v>0</v>
      </c>
      <c r="BW29" s="283">
        <v>0</v>
      </c>
      <c r="BX29" s="283">
        <v>0</v>
      </c>
      <c r="BY29" s="283">
        <v>0</v>
      </c>
      <c r="BZ29" s="283">
        <v>2</v>
      </c>
      <c r="CA29" s="283">
        <v>0</v>
      </c>
      <c r="CB29" s="283">
        <v>1</v>
      </c>
      <c r="CC29" s="283">
        <v>0</v>
      </c>
      <c r="CD29" s="283">
        <v>0</v>
      </c>
      <c r="CE29" s="283">
        <v>0</v>
      </c>
      <c r="CF29" s="283">
        <v>0</v>
      </c>
      <c r="CG29" s="283">
        <v>5</v>
      </c>
      <c r="CH29" s="283">
        <v>0</v>
      </c>
      <c r="CI29" s="283">
        <v>0</v>
      </c>
      <c r="CJ29" s="283">
        <v>0</v>
      </c>
      <c r="CK29" s="283">
        <v>0</v>
      </c>
      <c r="CL29" s="283">
        <v>0</v>
      </c>
      <c r="CM29" s="283">
        <v>119</v>
      </c>
      <c r="CN29" s="283">
        <v>2</v>
      </c>
      <c r="CO29" s="283">
        <v>103</v>
      </c>
      <c r="CP29" s="283">
        <v>184536</v>
      </c>
      <c r="CQ29" s="283">
        <v>244</v>
      </c>
      <c r="CR29" s="283">
        <v>873</v>
      </c>
      <c r="CS29" s="283">
        <v>481</v>
      </c>
      <c r="CT29" s="283">
        <v>0</v>
      </c>
      <c r="CU29" s="283">
        <v>0</v>
      </c>
      <c r="CV29" s="283">
        <v>0</v>
      </c>
      <c r="CW29" s="283">
        <v>0</v>
      </c>
      <c r="CX29" s="283">
        <v>0</v>
      </c>
      <c r="CY29" s="283">
        <v>1</v>
      </c>
      <c r="CZ29" s="283">
        <v>0</v>
      </c>
      <c r="DA29" s="283">
        <v>0</v>
      </c>
      <c r="DB29" s="283">
        <v>2</v>
      </c>
      <c r="DC29" s="283">
        <v>1026</v>
      </c>
      <c r="DD29" s="283">
        <v>0</v>
      </c>
      <c r="DE29" s="283">
        <v>0</v>
      </c>
      <c r="DF29" s="284">
        <v>73</v>
      </c>
      <c r="DG29" s="284">
        <v>189666</v>
      </c>
      <c r="DH29" s="283">
        <v>3916</v>
      </c>
      <c r="DI29" s="283">
        <v>46754</v>
      </c>
      <c r="DJ29" s="283">
        <v>0</v>
      </c>
      <c r="DK29" s="283">
        <v>0</v>
      </c>
      <c r="DL29" s="283">
        <v>0</v>
      </c>
      <c r="DM29" s="283">
        <v>0</v>
      </c>
      <c r="DN29" s="284">
        <v>8483</v>
      </c>
      <c r="DO29" s="284">
        <v>59153</v>
      </c>
      <c r="DP29" s="284">
        <v>248819</v>
      </c>
      <c r="DQ29" s="284">
        <v>48251</v>
      </c>
      <c r="DR29" s="284">
        <v>526</v>
      </c>
      <c r="DS29" s="284">
        <v>48777</v>
      </c>
      <c r="DT29" s="284">
        <v>107930</v>
      </c>
      <c r="DU29" s="284">
        <v>297596</v>
      </c>
      <c r="DV29" s="283">
        <v>-5175</v>
      </c>
      <c r="DW29" s="283">
        <v>-65882</v>
      </c>
      <c r="DX29" s="283">
        <v>-51118</v>
      </c>
      <c r="DY29" s="284">
        <v>-122175</v>
      </c>
      <c r="DZ29" s="284">
        <v>-14245</v>
      </c>
      <c r="EA29" s="284">
        <v>175421</v>
      </c>
      <c r="EB29" s="235"/>
      <c r="EC29" s="242">
        <f t="shared" si="2"/>
        <v>3.1114360481235086E-3</v>
      </c>
      <c r="ED29" s="242">
        <f t="shared" si="1"/>
        <v>0.50898042352071182</v>
      </c>
    </row>
    <row r="30" spans="1:134" ht="19.95" customHeight="1">
      <c r="A30" s="305" t="s">
        <v>1109</v>
      </c>
      <c r="B30" s="282" t="s">
        <v>950</v>
      </c>
      <c r="C30" s="283">
        <v>329</v>
      </c>
      <c r="D30" s="283">
        <v>7</v>
      </c>
      <c r="E30" s="283">
        <v>10</v>
      </c>
      <c r="F30" s="283">
        <v>1</v>
      </c>
      <c r="G30" s="283">
        <v>244</v>
      </c>
      <c r="H30" s="283">
        <v>49</v>
      </c>
      <c r="I30" s="283">
        <v>55</v>
      </c>
      <c r="J30" s="283">
        <v>6433</v>
      </c>
      <c r="K30" s="283">
        <v>1088</v>
      </c>
      <c r="L30" s="283">
        <v>0</v>
      </c>
      <c r="M30" s="283">
        <v>0</v>
      </c>
      <c r="N30" s="283">
        <v>172</v>
      </c>
      <c r="O30" s="283">
        <v>297</v>
      </c>
      <c r="P30" s="283">
        <v>3693</v>
      </c>
      <c r="Q30" s="283">
        <v>4734</v>
      </c>
      <c r="R30" s="283">
        <v>1194</v>
      </c>
      <c r="S30" s="283">
        <v>4945</v>
      </c>
      <c r="T30" s="283">
        <v>13156</v>
      </c>
      <c r="U30" s="283">
        <v>49</v>
      </c>
      <c r="V30" s="283">
        <v>2652</v>
      </c>
      <c r="W30" s="283">
        <v>1760</v>
      </c>
      <c r="X30" s="283">
        <v>6043</v>
      </c>
      <c r="Y30" s="283">
        <v>1868</v>
      </c>
      <c r="Z30" s="283">
        <v>0</v>
      </c>
      <c r="AA30" s="283">
        <v>4374</v>
      </c>
      <c r="AB30" s="283">
        <v>36357</v>
      </c>
      <c r="AC30" s="283">
        <v>3264</v>
      </c>
      <c r="AD30" s="283">
        <v>2478</v>
      </c>
      <c r="AE30" s="283">
        <v>371</v>
      </c>
      <c r="AF30" s="283">
        <v>132</v>
      </c>
      <c r="AG30" s="283">
        <v>110</v>
      </c>
      <c r="AH30" s="283">
        <v>247</v>
      </c>
      <c r="AI30" s="283">
        <v>1388</v>
      </c>
      <c r="AJ30" s="283">
        <v>0</v>
      </c>
      <c r="AK30" s="283">
        <v>1232</v>
      </c>
      <c r="AL30" s="283">
        <v>352</v>
      </c>
      <c r="AM30" s="283">
        <v>1988</v>
      </c>
      <c r="AN30" s="283">
        <v>478</v>
      </c>
      <c r="AO30" s="283">
        <v>16</v>
      </c>
      <c r="AP30" s="283">
        <v>11</v>
      </c>
      <c r="AQ30" s="283">
        <v>273</v>
      </c>
      <c r="AR30" s="283">
        <v>2249</v>
      </c>
      <c r="AS30" s="283">
        <v>1382</v>
      </c>
      <c r="AT30" s="283">
        <v>2052</v>
      </c>
      <c r="AU30" s="283">
        <v>1408</v>
      </c>
      <c r="AV30" s="283">
        <v>789</v>
      </c>
      <c r="AW30" s="283">
        <v>649</v>
      </c>
      <c r="AX30" s="283">
        <v>493</v>
      </c>
      <c r="AY30" s="283">
        <v>369</v>
      </c>
      <c r="AZ30" s="283">
        <v>6</v>
      </c>
      <c r="BA30" s="283">
        <v>125</v>
      </c>
      <c r="BB30" s="283">
        <v>123</v>
      </c>
      <c r="BC30" s="283">
        <v>241</v>
      </c>
      <c r="BD30" s="283">
        <v>100</v>
      </c>
      <c r="BE30" s="283">
        <v>0</v>
      </c>
      <c r="BF30" s="283">
        <v>95</v>
      </c>
      <c r="BG30" s="283">
        <v>636</v>
      </c>
      <c r="BH30" s="283">
        <v>122</v>
      </c>
      <c r="BI30" s="283">
        <v>174</v>
      </c>
      <c r="BJ30" s="283">
        <v>3030</v>
      </c>
      <c r="BK30" s="283">
        <v>11</v>
      </c>
      <c r="BL30" s="283">
        <v>17823</v>
      </c>
      <c r="BM30" s="283">
        <v>3903</v>
      </c>
      <c r="BN30" s="283">
        <v>1064</v>
      </c>
      <c r="BO30" s="283">
        <v>1179</v>
      </c>
      <c r="BP30" s="283">
        <v>583</v>
      </c>
      <c r="BQ30" s="283">
        <v>2959</v>
      </c>
      <c r="BR30" s="283">
        <v>433</v>
      </c>
      <c r="BS30" s="283">
        <v>1461</v>
      </c>
      <c r="BT30" s="283">
        <v>85</v>
      </c>
      <c r="BU30" s="283">
        <v>84</v>
      </c>
      <c r="BV30" s="283">
        <v>75</v>
      </c>
      <c r="BW30" s="283">
        <v>56</v>
      </c>
      <c r="BX30" s="283">
        <v>514</v>
      </c>
      <c r="BY30" s="283">
        <v>91</v>
      </c>
      <c r="BZ30" s="283">
        <v>347</v>
      </c>
      <c r="CA30" s="283">
        <v>72</v>
      </c>
      <c r="CB30" s="283">
        <v>85</v>
      </c>
      <c r="CC30" s="283">
        <v>115</v>
      </c>
      <c r="CD30" s="283">
        <v>0</v>
      </c>
      <c r="CE30" s="283">
        <v>148</v>
      </c>
      <c r="CF30" s="283">
        <v>685</v>
      </c>
      <c r="CG30" s="283">
        <v>0</v>
      </c>
      <c r="CH30" s="283">
        <v>0</v>
      </c>
      <c r="CI30" s="283">
        <v>76</v>
      </c>
      <c r="CJ30" s="283">
        <v>694</v>
      </c>
      <c r="CK30" s="283">
        <v>0</v>
      </c>
      <c r="CL30" s="283">
        <v>330</v>
      </c>
      <c r="CM30" s="283">
        <v>1357</v>
      </c>
      <c r="CN30" s="283">
        <v>167</v>
      </c>
      <c r="CO30" s="283">
        <v>6112</v>
      </c>
      <c r="CP30" s="283">
        <v>15472</v>
      </c>
      <c r="CQ30" s="283">
        <v>1327</v>
      </c>
      <c r="CR30" s="283">
        <v>4160</v>
      </c>
      <c r="CS30" s="283">
        <v>3495</v>
      </c>
      <c r="CT30" s="283">
        <v>533</v>
      </c>
      <c r="CU30" s="283">
        <v>2037</v>
      </c>
      <c r="CV30" s="283">
        <v>133</v>
      </c>
      <c r="CW30" s="283">
        <v>10770</v>
      </c>
      <c r="CX30" s="283">
        <v>15161</v>
      </c>
      <c r="CY30" s="283">
        <v>1728</v>
      </c>
      <c r="CZ30" s="283">
        <v>5691</v>
      </c>
      <c r="DA30" s="283">
        <v>10052</v>
      </c>
      <c r="DB30" s="283">
        <v>1179</v>
      </c>
      <c r="DC30" s="283">
        <v>39</v>
      </c>
      <c r="DD30" s="283">
        <v>3771</v>
      </c>
      <c r="DE30" s="283">
        <v>1405</v>
      </c>
      <c r="DF30" s="284">
        <v>416</v>
      </c>
      <c r="DG30" s="284">
        <v>233771</v>
      </c>
      <c r="DH30" s="283">
        <v>3484</v>
      </c>
      <c r="DI30" s="283">
        <v>87801</v>
      </c>
      <c r="DJ30" s="283">
        <v>0</v>
      </c>
      <c r="DK30" s="283">
        <v>0</v>
      </c>
      <c r="DL30" s="283">
        <v>0</v>
      </c>
      <c r="DM30" s="283">
        <v>0</v>
      </c>
      <c r="DN30" s="284">
        <v>-708</v>
      </c>
      <c r="DO30" s="284">
        <v>90577</v>
      </c>
      <c r="DP30" s="284">
        <v>324348</v>
      </c>
      <c r="DQ30" s="284">
        <v>335399</v>
      </c>
      <c r="DR30" s="284">
        <v>29334</v>
      </c>
      <c r="DS30" s="284">
        <v>364733</v>
      </c>
      <c r="DT30" s="284">
        <v>455310</v>
      </c>
      <c r="DU30" s="284">
        <v>689081</v>
      </c>
      <c r="DV30" s="283">
        <v>-260034</v>
      </c>
      <c r="DW30" s="283">
        <v>-44804</v>
      </c>
      <c r="DX30" s="283">
        <v>-18894</v>
      </c>
      <c r="DY30" s="284">
        <v>-323732</v>
      </c>
      <c r="DZ30" s="284">
        <v>131578</v>
      </c>
      <c r="EA30" s="284">
        <v>365349</v>
      </c>
      <c r="EB30" s="235"/>
      <c r="EC30" s="242">
        <f t="shared" si="2"/>
        <v>5.8430764525236809E-3</v>
      </c>
      <c r="ED30" s="242">
        <f t="shared" si="1"/>
        <v>1.8991946921208536E-3</v>
      </c>
    </row>
    <row r="31" spans="1:134" ht="19.95" customHeight="1">
      <c r="A31" s="305" t="s">
        <v>1110</v>
      </c>
      <c r="B31" s="282" t="s">
        <v>951</v>
      </c>
      <c r="C31" s="283">
        <v>11708</v>
      </c>
      <c r="D31" s="283">
        <v>1059</v>
      </c>
      <c r="E31" s="283">
        <v>189</v>
      </c>
      <c r="F31" s="283">
        <v>250</v>
      </c>
      <c r="G31" s="283">
        <v>3473</v>
      </c>
      <c r="H31" s="283">
        <v>207</v>
      </c>
      <c r="I31" s="283">
        <v>552</v>
      </c>
      <c r="J31" s="283">
        <v>18321</v>
      </c>
      <c r="K31" s="283">
        <v>2280</v>
      </c>
      <c r="L31" s="283">
        <v>305</v>
      </c>
      <c r="M31" s="283">
        <v>0</v>
      </c>
      <c r="N31" s="283">
        <v>150</v>
      </c>
      <c r="O31" s="283">
        <v>103</v>
      </c>
      <c r="P31" s="283">
        <v>380</v>
      </c>
      <c r="Q31" s="283">
        <v>333</v>
      </c>
      <c r="R31" s="283">
        <v>598</v>
      </c>
      <c r="S31" s="283">
        <v>798</v>
      </c>
      <c r="T31" s="283">
        <v>652</v>
      </c>
      <c r="U31" s="283">
        <v>974</v>
      </c>
      <c r="V31" s="283">
        <v>3669</v>
      </c>
      <c r="W31" s="283">
        <v>334020</v>
      </c>
      <c r="X31" s="283">
        <v>9470</v>
      </c>
      <c r="Y31" s="283">
        <v>472</v>
      </c>
      <c r="Z31" s="283">
        <v>0</v>
      </c>
      <c r="AA31" s="283">
        <v>819</v>
      </c>
      <c r="AB31" s="283">
        <v>2268</v>
      </c>
      <c r="AC31" s="283">
        <v>351014</v>
      </c>
      <c r="AD31" s="283">
        <v>21737</v>
      </c>
      <c r="AE31" s="283">
        <v>67</v>
      </c>
      <c r="AF31" s="283">
        <v>38</v>
      </c>
      <c r="AG31" s="283">
        <v>43</v>
      </c>
      <c r="AH31" s="283">
        <v>3042</v>
      </c>
      <c r="AI31" s="283">
        <v>1846</v>
      </c>
      <c r="AJ31" s="283">
        <v>2</v>
      </c>
      <c r="AK31" s="283">
        <v>3664</v>
      </c>
      <c r="AL31" s="283">
        <v>3239</v>
      </c>
      <c r="AM31" s="283">
        <v>7343</v>
      </c>
      <c r="AN31" s="283">
        <v>267</v>
      </c>
      <c r="AO31" s="283">
        <v>39</v>
      </c>
      <c r="AP31" s="283">
        <v>2965</v>
      </c>
      <c r="AQ31" s="283">
        <v>271</v>
      </c>
      <c r="AR31" s="283">
        <v>1038</v>
      </c>
      <c r="AS31" s="283">
        <v>1030</v>
      </c>
      <c r="AT31" s="283">
        <v>1430</v>
      </c>
      <c r="AU31" s="283">
        <v>437</v>
      </c>
      <c r="AV31" s="283">
        <v>156</v>
      </c>
      <c r="AW31" s="283">
        <v>467</v>
      </c>
      <c r="AX31" s="283">
        <v>149</v>
      </c>
      <c r="AY31" s="283">
        <v>120</v>
      </c>
      <c r="AZ31" s="283">
        <v>2</v>
      </c>
      <c r="BA31" s="283">
        <v>14</v>
      </c>
      <c r="BB31" s="283">
        <v>29</v>
      </c>
      <c r="BC31" s="283">
        <v>23</v>
      </c>
      <c r="BD31" s="283">
        <v>6</v>
      </c>
      <c r="BE31" s="283">
        <v>0</v>
      </c>
      <c r="BF31" s="283">
        <v>7</v>
      </c>
      <c r="BG31" s="283">
        <v>194</v>
      </c>
      <c r="BH31" s="283">
        <v>28</v>
      </c>
      <c r="BI31" s="283">
        <v>186</v>
      </c>
      <c r="BJ31" s="283">
        <v>211</v>
      </c>
      <c r="BK31" s="283">
        <v>958</v>
      </c>
      <c r="BL31" s="283">
        <v>8875</v>
      </c>
      <c r="BM31" s="283">
        <v>2246</v>
      </c>
      <c r="BN31" s="283">
        <v>8246</v>
      </c>
      <c r="BO31" s="283">
        <v>4909</v>
      </c>
      <c r="BP31" s="283">
        <v>90657</v>
      </c>
      <c r="BQ31" s="283">
        <v>35911</v>
      </c>
      <c r="BR31" s="283">
        <v>7749</v>
      </c>
      <c r="BS31" s="283">
        <v>13872</v>
      </c>
      <c r="BT31" s="283">
        <v>16452</v>
      </c>
      <c r="BU31" s="283">
        <v>2237</v>
      </c>
      <c r="BV31" s="283">
        <v>5236</v>
      </c>
      <c r="BW31" s="283">
        <v>2611</v>
      </c>
      <c r="BX31" s="283">
        <v>33</v>
      </c>
      <c r="BY31" s="283">
        <v>3282</v>
      </c>
      <c r="BZ31" s="283">
        <v>69252</v>
      </c>
      <c r="CA31" s="283">
        <v>277297</v>
      </c>
      <c r="CB31" s="283">
        <v>28946</v>
      </c>
      <c r="CC31" s="283">
        <v>196931</v>
      </c>
      <c r="CD31" s="283">
        <v>2371</v>
      </c>
      <c r="CE31" s="283">
        <v>1061</v>
      </c>
      <c r="CF31" s="283">
        <v>2720</v>
      </c>
      <c r="CG31" s="283">
        <v>364</v>
      </c>
      <c r="CH31" s="283">
        <v>1974</v>
      </c>
      <c r="CI31" s="283">
        <v>283</v>
      </c>
      <c r="CJ31" s="283">
        <v>1355</v>
      </c>
      <c r="CK31" s="283">
        <v>360</v>
      </c>
      <c r="CL31" s="283">
        <v>265</v>
      </c>
      <c r="CM31" s="283">
        <v>53221</v>
      </c>
      <c r="CN31" s="283">
        <v>5041</v>
      </c>
      <c r="CO31" s="283">
        <v>10723</v>
      </c>
      <c r="CP31" s="283">
        <v>26765</v>
      </c>
      <c r="CQ31" s="283">
        <v>1142</v>
      </c>
      <c r="CR31" s="283">
        <v>2593</v>
      </c>
      <c r="CS31" s="283">
        <v>4133</v>
      </c>
      <c r="CT31" s="283">
        <v>1556</v>
      </c>
      <c r="CU31" s="283">
        <v>3359</v>
      </c>
      <c r="CV31" s="283">
        <v>41</v>
      </c>
      <c r="CW31" s="283">
        <v>5782</v>
      </c>
      <c r="CX31" s="283">
        <v>10301</v>
      </c>
      <c r="CY31" s="283">
        <v>1000</v>
      </c>
      <c r="CZ31" s="283">
        <v>5787</v>
      </c>
      <c r="DA31" s="283">
        <v>3966</v>
      </c>
      <c r="DB31" s="283">
        <v>7760</v>
      </c>
      <c r="DC31" s="283">
        <v>0</v>
      </c>
      <c r="DD31" s="283">
        <v>3027</v>
      </c>
      <c r="DE31" s="283">
        <v>0</v>
      </c>
      <c r="DF31" s="284">
        <v>8815</v>
      </c>
      <c r="DG31" s="284">
        <v>1735619</v>
      </c>
      <c r="DH31" s="283">
        <v>564</v>
      </c>
      <c r="DI31" s="283">
        <v>189948</v>
      </c>
      <c r="DJ31" s="283">
        <v>0</v>
      </c>
      <c r="DK31" s="283">
        <v>0</v>
      </c>
      <c r="DL31" s="283">
        <v>0</v>
      </c>
      <c r="DM31" s="283">
        <v>0</v>
      </c>
      <c r="DN31" s="284">
        <v>826</v>
      </c>
      <c r="DO31" s="284">
        <v>191338</v>
      </c>
      <c r="DP31" s="284">
        <v>1926957</v>
      </c>
      <c r="DQ31" s="284">
        <v>1273809</v>
      </c>
      <c r="DR31" s="284">
        <v>83114</v>
      </c>
      <c r="DS31" s="284">
        <v>1356923</v>
      </c>
      <c r="DT31" s="284">
        <v>1548261</v>
      </c>
      <c r="DU31" s="284">
        <v>3283880</v>
      </c>
      <c r="DV31" s="283">
        <v>-765690</v>
      </c>
      <c r="DW31" s="283">
        <v>-48488</v>
      </c>
      <c r="DX31" s="283">
        <v>-59939</v>
      </c>
      <c r="DY31" s="284">
        <v>-874117</v>
      </c>
      <c r="DZ31" s="284">
        <v>674144</v>
      </c>
      <c r="EA31" s="284">
        <v>2409763</v>
      </c>
      <c r="EB31" s="235"/>
      <c r="EC31" s="242">
        <f t="shared" si="2"/>
        <v>1.2640866117743172E-2</v>
      </c>
      <c r="ED31" s="242">
        <f t="shared" si="1"/>
        <v>0.54637441312909418</v>
      </c>
    </row>
    <row r="32" spans="1:134" ht="19.95" customHeight="1">
      <c r="A32" s="305" t="s">
        <v>1111</v>
      </c>
      <c r="B32" s="282" t="s">
        <v>952</v>
      </c>
      <c r="C32" s="283">
        <v>0</v>
      </c>
      <c r="D32" s="283">
        <v>0</v>
      </c>
      <c r="E32" s="283">
        <v>0</v>
      </c>
      <c r="F32" s="283">
        <v>0</v>
      </c>
      <c r="G32" s="283">
        <v>0</v>
      </c>
      <c r="H32" s="283">
        <v>0</v>
      </c>
      <c r="I32" s="283">
        <v>0</v>
      </c>
      <c r="J32" s="283">
        <v>15</v>
      </c>
      <c r="K32" s="283">
        <v>0</v>
      </c>
      <c r="L32" s="283">
        <v>0</v>
      </c>
      <c r="M32" s="283">
        <v>0</v>
      </c>
      <c r="N32" s="283">
        <v>0</v>
      </c>
      <c r="O32" s="283">
        <v>0</v>
      </c>
      <c r="P32" s="283">
        <v>0</v>
      </c>
      <c r="Q32" s="283">
        <v>0</v>
      </c>
      <c r="R32" s="283">
        <v>0</v>
      </c>
      <c r="S32" s="283">
        <v>0</v>
      </c>
      <c r="T32" s="283">
        <v>0</v>
      </c>
      <c r="U32" s="283">
        <v>21</v>
      </c>
      <c r="V32" s="283">
        <v>42</v>
      </c>
      <c r="W32" s="283">
        <v>44</v>
      </c>
      <c r="X32" s="283">
        <v>581</v>
      </c>
      <c r="Y32" s="283">
        <v>0</v>
      </c>
      <c r="Z32" s="283">
        <v>0</v>
      </c>
      <c r="AA32" s="283">
        <v>0</v>
      </c>
      <c r="AB32" s="283">
        <v>34</v>
      </c>
      <c r="AC32" s="283">
        <v>0</v>
      </c>
      <c r="AD32" s="283">
        <v>3016</v>
      </c>
      <c r="AE32" s="283">
        <v>2</v>
      </c>
      <c r="AF32" s="283">
        <v>0</v>
      </c>
      <c r="AG32" s="283">
        <v>0</v>
      </c>
      <c r="AH32" s="283">
        <v>0</v>
      </c>
      <c r="AI32" s="283">
        <v>6</v>
      </c>
      <c r="AJ32" s="283">
        <v>0</v>
      </c>
      <c r="AK32" s="283">
        <v>400</v>
      </c>
      <c r="AL32" s="283">
        <v>57440</v>
      </c>
      <c r="AM32" s="283">
        <v>10859</v>
      </c>
      <c r="AN32" s="283">
        <v>620</v>
      </c>
      <c r="AO32" s="283">
        <v>3</v>
      </c>
      <c r="AP32" s="283">
        <v>305</v>
      </c>
      <c r="AQ32" s="283">
        <v>6</v>
      </c>
      <c r="AR32" s="283">
        <v>0</v>
      </c>
      <c r="AS32" s="283">
        <v>2</v>
      </c>
      <c r="AT32" s="283">
        <v>7</v>
      </c>
      <c r="AU32" s="283">
        <v>4</v>
      </c>
      <c r="AV32" s="283">
        <v>2</v>
      </c>
      <c r="AW32" s="283">
        <v>0</v>
      </c>
      <c r="AX32" s="283">
        <v>0</v>
      </c>
      <c r="AY32" s="283">
        <v>0</v>
      </c>
      <c r="AZ32" s="283">
        <v>0</v>
      </c>
      <c r="BA32" s="283">
        <v>0</v>
      </c>
      <c r="BB32" s="283">
        <v>0</v>
      </c>
      <c r="BC32" s="283">
        <v>0</v>
      </c>
      <c r="BD32" s="283">
        <v>0</v>
      </c>
      <c r="BE32" s="283">
        <v>0</v>
      </c>
      <c r="BF32" s="283">
        <v>0</v>
      </c>
      <c r="BG32" s="283">
        <v>2</v>
      </c>
      <c r="BH32" s="283">
        <v>0</v>
      </c>
      <c r="BI32" s="283">
        <v>10</v>
      </c>
      <c r="BJ32" s="283">
        <v>0</v>
      </c>
      <c r="BK32" s="283">
        <v>8</v>
      </c>
      <c r="BL32" s="283">
        <v>1023</v>
      </c>
      <c r="BM32" s="283">
        <v>7</v>
      </c>
      <c r="BN32" s="283">
        <v>6939</v>
      </c>
      <c r="BO32" s="283">
        <v>3944</v>
      </c>
      <c r="BP32" s="283">
        <v>26517</v>
      </c>
      <c r="BQ32" s="283">
        <v>0</v>
      </c>
      <c r="BR32" s="283">
        <v>0</v>
      </c>
      <c r="BS32" s="283">
        <v>48</v>
      </c>
      <c r="BT32" s="283">
        <v>-6</v>
      </c>
      <c r="BU32" s="283">
        <v>0</v>
      </c>
      <c r="BV32" s="283">
        <v>0</v>
      </c>
      <c r="BW32" s="283">
        <v>0</v>
      </c>
      <c r="BX32" s="283">
        <v>0</v>
      </c>
      <c r="BY32" s="283">
        <v>8</v>
      </c>
      <c r="BZ32" s="283">
        <v>0</v>
      </c>
      <c r="CA32" s="283">
        <v>0</v>
      </c>
      <c r="CB32" s="283">
        <v>0</v>
      </c>
      <c r="CC32" s="283">
        <v>0</v>
      </c>
      <c r="CD32" s="283">
        <v>0</v>
      </c>
      <c r="CE32" s="283">
        <v>0</v>
      </c>
      <c r="CF32" s="283">
        <v>0</v>
      </c>
      <c r="CG32" s="283">
        <v>0</v>
      </c>
      <c r="CH32" s="283">
        <v>0</v>
      </c>
      <c r="CI32" s="283">
        <v>0</v>
      </c>
      <c r="CJ32" s="283">
        <v>0</v>
      </c>
      <c r="CK32" s="283">
        <v>0</v>
      </c>
      <c r="CL32" s="283">
        <v>1</v>
      </c>
      <c r="CM32" s="283">
        <v>0</v>
      </c>
      <c r="CN32" s="283">
        <v>0</v>
      </c>
      <c r="CO32" s="283">
        <v>0</v>
      </c>
      <c r="CP32" s="283">
        <v>0</v>
      </c>
      <c r="CQ32" s="283">
        <v>0</v>
      </c>
      <c r="CR32" s="283">
        <v>4</v>
      </c>
      <c r="CS32" s="283">
        <v>8</v>
      </c>
      <c r="CT32" s="283">
        <v>33</v>
      </c>
      <c r="CU32" s="283">
        <v>5</v>
      </c>
      <c r="CV32" s="283">
        <v>0</v>
      </c>
      <c r="CW32" s="283">
        <v>0</v>
      </c>
      <c r="CX32" s="283">
        <v>4</v>
      </c>
      <c r="CY32" s="283">
        <v>0</v>
      </c>
      <c r="CZ32" s="283">
        <v>343</v>
      </c>
      <c r="DA32" s="283">
        <v>0</v>
      </c>
      <c r="DB32" s="283">
        <v>0</v>
      </c>
      <c r="DC32" s="283">
        <v>0</v>
      </c>
      <c r="DD32" s="283">
        <v>29</v>
      </c>
      <c r="DE32" s="283">
        <v>0</v>
      </c>
      <c r="DF32" s="284">
        <v>4</v>
      </c>
      <c r="DG32" s="284">
        <v>112340</v>
      </c>
      <c r="DH32" s="283">
        <v>4</v>
      </c>
      <c r="DI32" s="283">
        <v>-23</v>
      </c>
      <c r="DJ32" s="283">
        <v>0</v>
      </c>
      <c r="DK32" s="283">
        <v>0</v>
      </c>
      <c r="DL32" s="283">
        <v>0</v>
      </c>
      <c r="DM32" s="283">
        <v>0</v>
      </c>
      <c r="DN32" s="284">
        <v>-272</v>
      </c>
      <c r="DO32" s="284">
        <v>-291</v>
      </c>
      <c r="DP32" s="284">
        <v>112049</v>
      </c>
      <c r="DQ32" s="284">
        <v>17248</v>
      </c>
      <c r="DR32" s="284">
        <v>327</v>
      </c>
      <c r="DS32" s="284">
        <v>17575</v>
      </c>
      <c r="DT32" s="284">
        <v>17284</v>
      </c>
      <c r="DU32" s="284">
        <v>129624</v>
      </c>
      <c r="DV32" s="283">
        <v>-3106</v>
      </c>
      <c r="DW32" s="283">
        <v>-475</v>
      </c>
      <c r="DX32" s="283">
        <v>-491</v>
      </c>
      <c r="DY32" s="284">
        <v>-4072</v>
      </c>
      <c r="DZ32" s="284">
        <v>13212</v>
      </c>
      <c r="EA32" s="284">
        <v>125552</v>
      </c>
      <c r="EB32" s="235"/>
      <c r="EC32" s="242">
        <f t="shared" si="2"/>
        <v>0</v>
      </c>
      <c r="ED32" s="242">
        <f t="shared" si="1"/>
        <v>0.96365875643691601</v>
      </c>
    </row>
    <row r="33" spans="1:134" ht="19.95" customHeight="1">
      <c r="A33" s="305" t="s">
        <v>1112</v>
      </c>
      <c r="B33" s="282" t="s">
        <v>953</v>
      </c>
      <c r="C33" s="283">
        <v>5350</v>
      </c>
      <c r="D33" s="283">
        <v>240</v>
      </c>
      <c r="E33" s="283">
        <v>74</v>
      </c>
      <c r="F33" s="283">
        <v>119</v>
      </c>
      <c r="G33" s="283">
        <v>462</v>
      </c>
      <c r="H33" s="283">
        <v>29</v>
      </c>
      <c r="I33" s="283">
        <v>2</v>
      </c>
      <c r="J33" s="283">
        <v>35986</v>
      </c>
      <c r="K33" s="283">
        <v>9465</v>
      </c>
      <c r="L33" s="283">
        <v>7</v>
      </c>
      <c r="M33" s="283">
        <v>0</v>
      </c>
      <c r="N33" s="283">
        <v>55</v>
      </c>
      <c r="O33" s="283">
        <v>152</v>
      </c>
      <c r="P33" s="283">
        <v>1134</v>
      </c>
      <c r="Q33" s="283">
        <v>4452</v>
      </c>
      <c r="R33" s="283">
        <v>998</v>
      </c>
      <c r="S33" s="283">
        <v>2211</v>
      </c>
      <c r="T33" s="283">
        <v>7187</v>
      </c>
      <c r="U33" s="283">
        <v>84</v>
      </c>
      <c r="V33" s="283">
        <v>668</v>
      </c>
      <c r="W33" s="283">
        <v>0</v>
      </c>
      <c r="X33" s="283">
        <v>558</v>
      </c>
      <c r="Y33" s="283">
        <v>144</v>
      </c>
      <c r="Z33" s="283">
        <v>0</v>
      </c>
      <c r="AA33" s="283">
        <v>9289</v>
      </c>
      <c r="AB33" s="283">
        <v>6038</v>
      </c>
      <c r="AC33" s="283">
        <v>214</v>
      </c>
      <c r="AD33" s="283">
        <v>0</v>
      </c>
      <c r="AE33" s="283">
        <v>7806</v>
      </c>
      <c r="AF33" s="283">
        <v>207</v>
      </c>
      <c r="AG33" s="283">
        <v>638</v>
      </c>
      <c r="AH33" s="283">
        <v>1072</v>
      </c>
      <c r="AI33" s="283">
        <v>108</v>
      </c>
      <c r="AJ33" s="283">
        <v>0</v>
      </c>
      <c r="AK33" s="283">
        <v>227</v>
      </c>
      <c r="AL33" s="283">
        <v>0</v>
      </c>
      <c r="AM33" s="283">
        <v>12</v>
      </c>
      <c r="AN33" s="283">
        <v>20</v>
      </c>
      <c r="AO33" s="283">
        <v>1</v>
      </c>
      <c r="AP33" s="283">
        <v>75</v>
      </c>
      <c r="AQ33" s="283">
        <v>789</v>
      </c>
      <c r="AR33" s="283">
        <v>177</v>
      </c>
      <c r="AS33" s="283">
        <v>200</v>
      </c>
      <c r="AT33" s="283">
        <v>1423</v>
      </c>
      <c r="AU33" s="283">
        <v>1176</v>
      </c>
      <c r="AV33" s="283">
        <v>2145</v>
      </c>
      <c r="AW33" s="283">
        <v>2306</v>
      </c>
      <c r="AX33" s="283">
        <v>847</v>
      </c>
      <c r="AY33" s="283">
        <v>865</v>
      </c>
      <c r="AZ33" s="283">
        <v>42</v>
      </c>
      <c r="BA33" s="283">
        <v>116</v>
      </c>
      <c r="BB33" s="283">
        <v>989</v>
      </c>
      <c r="BC33" s="283">
        <v>903</v>
      </c>
      <c r="BD33" s="283">
        <v>314</v>
      </c>
      <c r="BE33" s="283">
        <v>0</v>
      </c>
      <c r="BF33" s="283">
        <v>32</v>
      </c>
      <c r="BG33" s="283">
        <v>1515</v>
      </c>
      <c r="BH33" s="283">
        <v>19</v>
      </c>
      <c r="BI33" s="283">
        <v>133</v>
      </c>
      <c r="BJ33" s="283">
        <v>6077</v>
      </c>
      <c r="BK33" s="283">
        <v>113</v>
      </c>
      <c r="BL33" s="283">
        <v>21073</v>
      </c>
      <c r="BM33" s="283">
        <v>4530</v>
      </c>
      <c r="BN33" s="283">
        <v>4048</v>
      </c>
      <c r="BO33" s="283">
        <v>4914</v>
      </c>
      <c r="BP33" s="283">
        <v>0</v>
      </c>
      <c r="BQ33" s="283">
        <v>0</v>
      </c>
      <c r="BR33" s="283">
        <v>9213</v>
      </c>
      <c r="BS33" s="283">
        <v>986</v>
      </c>
      <c r="BT33" s="283">
        <v>24192</v>
      </c>
      <c r="BU33" s="283">
        <v>5483</v>
      </c>
      <c r="BV33" s="283">
        <v>1113</v>
      </c>
      <c r="BW33" s="283">
        <v>2567</v>
      </c>
      <c r="BX33" s="283">
        <v>2354</v>
      </c>
      <c r="BY33" s="283">
        <v>0</v>
      </c>
      <c r="BZ33" s="283">
        <v>220</v>
      </c>
      <c r="CA33" s="283">
        <v>12</v>
      </c>
      <c r="CB33" s="283">
        <v>60</v>
      </c>
      <c r="CC33" s="283">
        <v>278</v>
      </c>
      <c r="CD33" s="283">
        <v>67</v>
      </c>
      <c r="CE33" s="283">
        <v>988</v>
      </c>
      <c r="CF33" s="283">
        <v>1098</v>
      </c>
      <c r="CG33" s="283">
        <v>0</v>
      </c>
      <c r="CH33" s="283">
        <v>29</v>
      </c>
      <c r="CI33" s="283">
        <v>97</v>
      </c>
      <c r="CJ33" s="283">
        <v>5857</v>
      </c>
      <c r="CK33" s="283">
        <v>49</v>
      </c>
      <c r="CL33" s="283">
        <v>167</v>
      </c>
      <c r="CM33" s="283">
        <v>1439</v>
      </c>
      <c r="CN33" s="283">
        <v>407</v>
      </c>
      <c r="CO33" s="283">
        <v>5652</v>
      </c>
      <c r="CP33" s="283">
        <v>7633</v>
      </c>
      <c r="CQ33" s="283">
        <v>0</v>
      </c>
      <c r="CR33" s="283">
        <v>106</v>
      </c>
      <c r="CS33" s="283">
        <v>147</v>
      </c>
      <c r="CT33" s="283">
        <v>509</v>
      </c>
      <c r="CU33" s="283">
        <v>207</v>
      </c>
      <c r="CV33" s="283">
        <v>60</v>
      </c>
      <c r="CW33" s="283">
        <v>5276</v>
      </c>
      <c r="CX33" s="283">
        <v>3732</v>
      </c>
      <c r="CY33" s="283">
        <v>175</v>
      </c>
      <c r="CZ33" s="283">
        <v>694</v>
      </c>
      <c r="DA33" s="283">
        <v>750</v>
      </c>
      <c r="DB33" s="283">
        <v>2529</v>
      </c>
      <c r="DC33" s="283">
        <v>12</v>
      </c>
      <c r="DD33" s="283">
        <v>211</v>
      </c>
      <c r="DE33" s="283">
        <v>4877</v>
      </c>
      <c r="DF33" s="284">
        <v>676</v>
      </c>
      <c r="DG33" s="284">
        <v>239752</v>
      </c>
      <c r="DH33" s="283">
        <v>632</v>
      </c>
      <c r="DI33" s="283">
        <v>22995</v>
      </c>
      <c r="DJ33" s="283">
        <v>150</v>
      </c>
      <c r="DK33" s="283">
        <v>0</v>
      </c>
      <c r="DL33" s="283">
        <v>0</v>
      </c>
      <c r="DM33" s="283">
        <v>-27</v>
      </c>
      <c r="DN33" s="284">
        <v>-3613</v>
      </c>
      <c r="DO33" s="284">
        <v>20137</v>
      </c>
      <c r="DP33" s="284">
        <v>259889</v>
      </c>
      <c r="DQ33" s="284">
        <v>214869</v>
      </c>
      <c r="DR33" s="284">
        <v>28472</v>
      </c>
      <c r="DS33" s="284">
        <v>243341</v>
      </c>
      <c r="DT33" s="284">
        <v>263478</v>
      </c>
      <c r="DU33" s="284">
        <v>503230</v>
      </c>
      <c r="DV33" s="283">
        <v>-162575</v>
      </c>
      <c r="DW33" s="283">
        <v>-57577</v>
      </c>
      <c r="DX33" s="283">
        <v>-3049</v>
      </c>
      <c r="DY33" s="284">
        <v>-223201</v>
      </c>
      <c r="DZ33" s="284">
        <v>40277</v>
      </c>
      <c r="EA33" s="284">
        <v>280029</v>
      </c>
      <c r="EB33" s="235"/>
      <c r="EC33" s="242">
        <f t="shared" si="2"/>
        <v>1.5302962725456664E-3</v>
      </c>
      <c r="ED33" s="242">
        <f t="shared" si="1"/>
        <v>0.14116796016761002</v>
      </c>
    </row>
    <row r="34" spans="1:134" ht="19.95" customHeight="1">
      <c r="A34" s="305" t="s">
        <v>1113</v>
      </c>
      <c r="B34" s="282" t="s">
        <v>954</v>
      </c>
      <c r="C34" s="283">
        <v>367</v>
      </c>
      <c r="D34" s="283">
        <v>68</v>
      </c>
      <c r="E34" s="283">
        <v>10</v>
      </c>
      <c r="F34" s="283">
        <v>0</v>
      </c>
      <c r="G34" s="283">
        <v>17</v>
      </c>
      <c r="H34" s="283">
        <v>97</v>
      </c>
      <c r="I34" s="283">
        <v>25</v>
      </c>
      <c r="J34" s="283">
        <v>369</v>
      </c>
      <c r="K34" s="283">
        <v>48</v>
      </c>
      <c r="L34" s="283">
        <v>0</v>
      </c>
      <c r="M34" s="283">
        <v>0</v>
      </c>
      <c r="N34" s="283">
        <v>1</v>
      </c>
      <c r="O34" s="283">
        <v>69</v>
      </c>
      <c r="P34" s="283">
        <v>31</v>
      </c>
      <c r="Q34" s="283">
        <v>72</v>
      </c>
      <c r="R34" s="283">
        <v>13</v>
      </c>
      <c r="S34" s="283">
        <v>74</v>
      </c>
      <c r="T34" s="283">
        <v>39</v>
      </c>
      <c r="U34" s="283">
        <v>7</v>
      </c>
      <c r="V34" s="283">
        <v>13</v>
      </c>
      <c r="W34" s="283">
        <v>83</v>
      </c>
      <c r="X34" s="283">
        <v>209</v>
      </c>
      <c r="Y34" s="283">
        <v>59</v>
      </c>
      <c r="Z34" s="283">
        <v>0</v>
      </c>
      <c r="AA34" s="283">
        <v>304</v>
      </c>
      <c r="AB34" s="283">
        <v>69</v>
      </c>
      <c r="AC34" s="283">
        <v>0</v>
      </c>
      <c r="AD34" s="283">
        <v>20</v>
      </c>
      <c r="AE34" s="283">
        <v>22</v>
      </c>
      <c r="AF34" s="283">
        <v>234</v>
      </c>
      <c r="AG34" s="283">
        <v>313</v>
      </c>
      <c r="AH34" s="283">
        <v>8</v>
      </c>
      <c r="AI34" s="283">
        <v>125</v>
      </c>
      <c r="AJ34" s="283">
        <v>0</v>
      </c>
      <c r="AK34" s="283">
        <v>68</v>
      </c>
      <c r="AL34" s="283">
        <v>432</v>
      </c>
      <c r="AM34" s="283">
        <v>646</v>
      </c>
      <c r="AN34" s="283">
        <v>31</v>
      </c>
      <c r="AO34" s="283">
        <v>2</v>
      </c>
      <c r="AP34" s="283">
        <v>7</v>
      </c>
      <c r="AQ34" s="283">
        <v>8</v>
      </c>
      <c r="AR34" s="283">
        <v>231</v>
      </c>
      <c r="AS34" s="283">
        <v>34</v>
      </c>
      <c r="AT34" s="283">
        <v>1533</v>
      </c>
      <c r="AU34" s="283">
        <v>1956</v>
      </c>
      <c r="AV34" s="283">
        <v>794</v>
      </c>
      <c r="AW34" s="283">
        <v>285</v>
      </c>
      <c r="AX34" s="283">
        <v>9</v>
      </c>
      <c r="AY34" s="283">
        <v>321</v>
      </c>
      <c r="AZ34" s="283">
        <v>5</v>
      </c>
      <c r="BA34" s="283">
        <v>6</v>
      </c>
      <c r="BB34" s="283">
        <v>30</v>
      </c>
      <c r="BC34" s="283">
        <v>137</v>
      </c>
      <c r="BD34" s="283">
        <v>12</v>
      </c>
      <c r="BE34" s="283">
        <v>0</v>
      </c>
      <c r="BF34" s="283">
        <v>10</v>
      </c>
      <c r="BG34" s="283">
        <v>451</v>
      </c>
      <c r="BH34" s="283">
        <v>30</v>
      </c>
      <c r="BI34" s="283">
        <v>114</v>
      </c>
      <c r="BJ34" s="283">
        <v>338</v>
      </c>
      <c r="BK34" s="283">
        <v>185</v>
      </c>
      <c r="BL34" s="283">
        <v>354</v>
      </c>
      <c r="BM34" s="283">
        <v>58</v>
      </c>
      <c r="BN34" s="283">
        <v>863</v>
      </c>
      <c r="BO34" s="283">
        <v>1191</v>
      </c>
      <c r="BP34" s="283">
        <v>0</v>
      </c>
      <c r="BQ34" s="283">
        <v>0</v>
      </c>
      <c r="BR34" s="283">
        <v>252</v>
      </c>
      <c r="BS34" s="283">
        <v>5411</v>
      </c>
      <c r="BT34" s="283">
        <v>319</v>
      </c>
      <c r="BU34" s="283">
        <v>15</v>
      </c>
      <c r="BV34" s="283">
        <v>0</v>
      </c>
      <c r="BW34" s="283">
        <v>0</v>
      </c>
      <c r="BX34" s="283">
        <v>0</v>
      </c>
      <c r="BY34" s="283">
        <v>51</v>
      </c>
      <c r="BZ34" s="283">
        <v>675</v>
      </c>
      <c r="CA34" s="283">
        <v>7</v>
      </c>
      <c r="CB34" s="283">
        <v>708</v>
      </c>
      <c r="CC34" s="283">
        <v>0</v>
      </c>
      <c r="CD34" s="283">
        <v>23</v>
      </c>
      <c r="CE34" s="283">
        <v>124</v>
      </c>
      <c r="CF34" s="283">
        <v>37</v>
      </c>
      <c r="CG34" s="283">
        <v>7</v>
      </c>
      <c r="CH34" s="283">
        <v>113</v>
      </c>
      <c r="CI34" s="283">
        <v>5</v>
      </c>
      <c r="CJ34" s="283">
        <v>0</v>
      </c>
      <c r="CK34" s="283">
        <v>119</v>
      </c>
      <c r="CL34" s="283">
        <v>1</v>
      </c>
      <c r="CM34" s="283">
        <v>1512</v>
      </c>
      <c r="CN34" s="283">
        <v>60</v>
      </c>
      <c r="CO34" s="283">
        <v>228</v>
      </c>
      <c r="CP34" s="283">
        <v>4369</v>
      </c>
      <c r="CQ34" s="283">
        <v>28</v>
      </c>
      <c r="CR34" s="283">
        <v>713</v>
      </c>
      <c r="CS34" s="283">
        <v>588</v>
      </c>
      <c r="CT34" s="283">
        <v>649</v>
      </c>
      <c r="CU34" s="283">
        <v>183</v>
      </c>
      <c r="CV34" s="283">
        <v>0</v>
      </c>
      <c r="CW34" s="283">
        <v>2854</v>
      </c>
      <c r="CX34" s="283">
        <v>90</v>
      </c>
      <c r="CY34" s="283">
        <v>40</v>
      </c>
      <c r="CZ34" s="283">
        <v>60</v>
      </c>
      <c r="DA34" s="283">
        <v>84</v>
      </c>
      <c r="DB34" s="283">
        <v>539</v>
      </c>
      <c r="DC34" s="283">
        <v>511</v>
      </c>
      <c r="DD34" s="283">
        <v>220</v>
      </c>
      <c r="DE34" s="283">
        <v>1004</v>
      </c>
      <c r="DF34" s="284">
        <v>33</v>
      </c>
      <c r="DG34" s="284">
        <v>34539</v>
      </c>
      <c r="DH34" s="283">
        <v>258</v>
      </c>
      <c r="DI34" s="283">
        <v>19742</v>
      </c>
      <c r="DJ34" s="283">
        <v>0</v>
      </c>
      <c r="DK34" s="283">
        <v>0</v>
      </c>
      <c r="DL34" s="283">
        <v>0</v>
      </c>
      <c r="DM34" s="283">
        <v>0</v>
      </c>
      <c r="DN34" s="284">
        <v>-2451</v>
      </c>
      <c r="DO34" s="284">
        <v>17549</v>
      </c>
      <c r="DP34" s="284">
        <v>52088</v>
      </c>
      <c r="DQ34" s="284">
        <v>30870</v>
      </c>
      <c r="DR34" s="284">
        <v>2976</v>
      </c>
      <c r="DS34" s="284">
        <v>33846</v>
      </c>
      <c r="DT34" s="284">
        <v>51395</v>
      </c>
      <c r="DU34" s="284">
        <v>85934</v>
      </c>
      <c r="DV34" s="283">
        <v>-10387</v>
      </c>
      <c r="DW34" s="283">
        <v>-37238</v>
      </c>
      <c r="DX34" s="283">
        <v>-1971</v>
      </c>
      <c r="DY34" s="284">
        <v>-49596</v>
      </c>
      <c r="DZ34" s="284">
        <v>1799</v>
      </c>
      <c r="EA34" s="284">
        <v>36338</v>
      </c>
      <c r="EB34" s="235"/>
      <c r="EC34" s="242">
        <f t="shared" si="2"/>
        <v>1.3138120901324873E-3</v>
      </c>
      <c r="ED34" s="242">
        <f t="shared" si="1"/>
        <v>4.7842113346644122E-2</v>
      </c>
    </row>
    <row r="35" spans="1:134" ht="19.95" customHeight="1">
      <c r="A35" s="305" t="s">
        <v>1114</v>
      </c>
      <c r="B35" s="282" t="s">
        <v>955</v>
      </c>
      <c r="C35" s="283">
        <v>32</v>
      </c>
      <c r="D35" s="283">
        <v>0</v>
      </c>
      <c r="E35" s="283">
        <v>0</v>
      </c>
      <c r="F35" s="283">
        <v>0</v>
      </c>
      <c r="G35" s="283">
        <v>6</v>
      </c>
      <c r="H35" s="283">
        <v>0</v>
      </c>
      <c r="I35" s="283">
        <v>11</v>
      </c>
      <c r="J35" s="283">
        <v>26</v>
      </c>
      <c r="K35" s="283">
        <v>0</v>
      </c>
      <c r="L35" s="283">
        <v>0</v>
      </c>
      <c r="M35" s="283">
        <v>0</v>
      </c>
      <c r="N35" s="283">
        <v>1</v>
      </c>
      <c r="O35" s="283">
        <v>72</v>
      </c>
      <c r="P35" s="283">
        <v>4</v>
      </c>
      <c r="Q35" s="283">
        <v>44</v>
      </c>
      <c r="R35" s="283">
        <v>0</v>
      </c>
      <c r="S35" s="283">
        <v>12</v>
      </c>
      <c r="T35" s="283">
        <v>10</v>
      </c>
      <c r="U35" s="283">
        <v>0</v>
      </c>
      <c r="V35" s="283">
        <v>0</v>
      </c>
      <c r="W35" s="283">
        <v>5</v>
      </c>
      <c r="X35" s="283">
        <v>0</v>
      </c>
      <c r="Y35" s="283">
        <v>0</v>
      </c>
      <c r="Z35" s="283">
        <v>0</v>
      </c>
      <c r="AA35" s="283">
        <v>2</v>
      </c>
      <c r="AB35" s="283">
        <v>13</v>
      </c>
      <c r="AC35" s="283">
        <v>0</v>
      </c>
      <c r="AD35" s="283">
        <v>7</v>
      </c>
      <c r="AE35" s="283">
        <v>1</v>
      </c>
      <c r="AF35" s="283">
        <v>1</v>
      </c>
      <c r="AG35" s="283">
        <v>1156</v>
      </c>
      <c r="AH35" s="283">
        <v>0</v>
      </c>
      <c r="AI35" s="283">
        <v>6</v>
      </c>
      <c r="AJ35" s="283">
        <v>0</v>
      </c>
      <c r="AK35" s="283">
        <v>15</v>
      </c>
      <c r="AL35" s="283">
        <v>10</v>
      </c>
      <c r="AM35" s="283">
        <v>12</v>
      </c>
      <c r="AN35" s="283">
        <v>7</v>
      </c>
      <c r="AO35" s="283">
        <v>0</v>
      </c>
      <c r="AP35" s="283">
        <v>0</v>
      </c>
      <c r="AQ35" s="283">
        <v>1</v>
      </c>
      <c r="AR35" s="283">
        <v>35</v>
      </c>
      <c r="AS35" s="283">
        <v>1</v>
      </c>
      <c r="AT35" s="283">
        <v>6</v>
      </c>
      <c r="AU35" s="283">
        <v>20</v>
      </c>
      <c r="AV35" s="283">
        <v>30</v>
      </c>
      <c r="AW35" s="283">
        <v>24</v>
      </c>
      <c r="AX35" s="283">
        <v>10</v>
      </c>
      <c r="AY35" s="283">
        <v>2</v>
      </c>
      <c r="AZ35" s="283">
        <v>0</v>
      </c>
      <c r="BA35" s="283">
        <v>0</v>
      </c>
      <c r="BB35" s="283">
        <v>0</v>
      </c>
      <c r="BC35" s="283">
        <v>6</v>
      </c>
      <c r="BD35" s="283">
        <v>0</v>
      </c>
      <c r="BE35" s="283">
        <v>0</v>
      </c>
      <c r="BF35" s="283">
        <v>0</v>
      </c>
      <c r="BG35" s="283">
        <v>2</v>
      </c>
      <c r="BH35" s="283">
        <v>0</v>
      </c>
      <c r="BI35" s="283">
        <v>1</v>
      </c>
      <c r="BJ35" s="283">
        <v>128</v>
      </c>
      <c r="BK35" s="283">
        <v>4</v>
      </c>
      <c r="BL35" s="283">
        <v>0</v>
      </c>
      <c r="BM35" s="283">
        <v>2</v>
      </c>
      <c r="BN35" s="283">
        <v>2</v>
      </c>
      <c r="BO35" s="283">
        <v>13</v>
      </c>
      <c r="BP35" s="283">
        <v>73</v>
      </c>
      <c r="BQ35" s="283">
        <v>1692</v>
      </c>
      <c r="BR35" s="283">
        <v>24</v>
      </c>
      <c r="BS35" s="283">
        <v>85</v>
      </c>
      <c r="BT35" s="283">
        <v>249</v>
      </c>
      <c r="BU35" s="283">
        <v>148</v>
      </c>
      <c r="BV35" s="283">
        <v>0</v>
      </c>
      <c r="BW35" s="283">
        <v>0</v>
      </c>
      <c r="BX35" s="283">
        <v>0</v>
      </c>
      <c r="BY35" s="283">
        <v>42</v>
      </c>
      <c r="BZ35" s="283">
        <v>15</v>
      </c>
      <c r="CA35" s="283">
        <v>0</v>
      </c>
      <c r="CB35" s="283">
        <v>0</v>
      </c>
      <c r="CC35" s="283">
        <v>0</v>
      </c>
      <c r="CD35" s="283">
        <v>0</v>
      </c>
      <c r="CE35" s="283">
        <v>0</v>
      </c>
      <c r="CF35" s="283">
        <v>7</v>
      </c>
      <c r="CG35" s="283">
        <v>9</v>
      </c>
      <c r="CH35" s="283">
        <v>250</v>
      </c>
      <c r="CI35" s="283">
        <v>20</v>
      </c>
      <c r="CJ35" s="283">
        <v>2</v>
      </c>
      <c r="CK35" s="283">
        <v>52</v>
      </c>
      <c r="CL35" s="283">
        <v>1</v>
      </c>
      <c r="CM35" s="283">
        <v>298</v>
      </c>
      <c r="CN35" s="283">
        <v>76</v>
      </c>
      <c r="CO35" s="283">
        <v>322</v>
      </c>
      <c r="CP35" s="283">
        <v>139</v>
      </c>
      <c r="CQ35" s="283">
        <v>7</v>
      </c>
      <c r="CR35" s="283">
        <v>32</v>
      </c>
      <c r="CS35" s="283">
        <v>19</v>
      </c>
      <c r="CT35" s="283">
        <v>183</v>
      </c>
      <c r="CU35" s="283">
        <v>237</v>
      </c>
      <c r="CV35" s="283">
        <v>0</v>
      </c>
      <c r="CW35" s="283">
        <v>0</v>
      </c>
      <c r="CX35" s="283">
        <v>179</v>
      </c>
      <c r="CY35" s="283">
        <v>11</v>
      </c>
      <c r="CZ35" s="283">
        <v>4</v>
      </c>
      <c r="DA35" s="283">
        <v>28</v>
      </c>
      <c r="DB35" s="283">
        <v>75</v>
      </c>
      <c r="DC35" s="283">
        <v>0</v>
      </c>
      <c r="DD35" s="283">
        <v>220</v>
      </c>
      <c r="DE35" s="283">
        <v>0</v>
      </c>
      <c r="DF35" s="284">
        <v>98</v>
      </c>
      <c r="DG35" s="284">
        <v>6337</v>
      </c>
      <c r="DH35" s="283">
        <v>1257</v>
      </c>
      <c r="DI35" s="283">
        <v>45509</v>
      </c>
      <c r="DJ35" s="283">
        <v>0</v>
      </c>
      <c r="DK35" s="283">
        <v>0</v>
      </c>
      <c r="DL35" s="283">
        <v>0</v>
      </c>
      <c r="DM35" s="283">
        <v>0</v>
      </c>
      <c r="DN35" s="284">
        <v>-2574</v>
      </c>
      <c r="DO35" s="284">
        <v>44192</v>
      </c>
      <c r="DP35" s="284">
        <v>50529</v>
      </c>
      <c r="DQ35" s="284">
        <v>8398</v>
      </c>
      <c r="DR35" s="284">
        <v>198</v>
      </c>
      <c r="DS35" s="284">
        <v>8596</v>
      </c>
      <c r="DT35" s="284">
        <v>52788</v>
      </c>
      <c r="DU35" s="284">
        <v>59125</v>
      </c>
      <c r="DV35" s="283">
        <v>-6845</v>
      </c>
      <c r="DW35" s="283">
        <v>-38759</v>
      </c>
      <c r="DX35" s="283">
        <v>-4034</v>
      </c>
      <c r="DY35" s="284">
        <v>-49638</v>
      </c>
      <c r="DZ35" s="284">
        <v>3150</v>
      </c>
      <c r="EA35" s="284">
        <v>9487</v>
      </c>
      <c r="EB35" s="235"/>
      <c r="EC35" s="242">
        <f t="shared" si="2"/>
        <v>3.0285824338891379E-3</v>
      </c>
      <c r="ED35" s="242">
        <f t="shared" si="1"/>
        <v>1.7633438223594422E-2</v>
      </c>
    </row>
    <row r="36" spans="1:134" ht="19.95" customHeight="1">
      <c r="A36" s="305" t="s">
        <v>1115</v>
      </c>
      <c r="B36" s="282" t="s">
        <v>956</v>
      </c>
      <c r="C36" s="283">
        <v>0</v>
      </c>
      <c r="D36" s="283">
        <v>0</v>
      </c>
      <c r="E36" s="283">
        <v>0</v>
      </c>
      <c r="F36" s="283">
        <v>7</v>
      </c>
      <c r="G36" s="283">
        <v>0</v>
      </c>
      <c r="H36" s="283">
        <v>0</v>
      </c>
      <c r="I36" s="283">
        <v>0</v>
      </c>
      <c r="J36" s="283">
        <v>2780</v>
      </c>
      <c r="K36" s="283">
        <v>4881</v>
      </c>
      <c r="L36" s="283">
        <v>0</v>
      </c>
      <c r="M36" s="283">
        <v>0</v>
      </c>
      <c r="N36" s="283">
        <v>5</v>
      </c>
      <c r="O36" s="283">
        <v>22</v>
      </c>
      <c r="P36" s="283">
        <v>7</v>
      </c>
      <c r="Q36" s="283">
        <v>956</v>
      </c>
      <c r="R36" s="283">
        <v>6</v>
      </c>
      <c r="S36" s="283">
        <v>0</v>
      </c>
      <c r="T36" s="283">
        <v>0</v>
      </c>
      <c r="U36" s="283">
        <v>0</v>
      </c>
      <c r="V36" s="283">
        <v>174</v>
      </c>
      <c r="W36" s="283">
        <v>15</v>
      </c>
      <c r="X36" s="283">
        <v>246</v>
      </c>
      <c r="Y36" s="283">
        <v>10</v>
      </c>
      <c r="Z36" s="283">
        <v>0</v>
      </c>
      <c r="AA36" s="283">
        <v>3229</v>
      </c>
      <c r="AB36" s="283">
        <v>703</v>
      </c>
      <c r="AC36" s="283">
        <v>0</v>
      </c>
      <c r="AD36" s="283">
        <v>0</v>
      </c>
      <c r="AE36" s="283">
        <v>172</v>
      </c>
      <c r="AF36" s="283">
        <v>7</v>
      </c>
      <c r="AG36" s="283">
        <v>0</v>
      </c>
      <c r="AH36" s="283">
        <v>3203</v>
      </c>
      <c r="AI36" s="283">
        <v>19</v>
      </c>
      <c r="AJ36" s="283">
        <v>0</v>
      </c>
      <c r="AK36" s="283">
        <v>682</v>
      </c>
      <c r="AL36" s="283">
        <v>0</v>
      </c>
      <c r="AM36" s="283">
        <v>0</v>
      </c>
      <c r="AN36" s="283">
        <v>0</v>
      </c>
      <c r="AO36" s="283">
        <v>0</v>
      </c>
      <c r="AP36" s="283">
        <v>0</v>
      </c>
      <c r="AQ36" s="283">
        <v>674</v>
      </c>
      <c r="AR36" s="283">
        <v>36</v>
      </c>
      <c r="AS36" s="283">
        <v>294</v>
      </c>
      <c r="AT36" s="283">
        <v>120</v>
      </c>
      <c r="AU36" s="283">
        <v>51</v>
      </c>
      <c r="AV36" s="283">
        <v>911</v>
      </c>
      <c r="AW36" s="283">
        <v>1286</v>
      </c>
      <c r="AX36" s="283">
        <v>721</v>
      </c>
      <c r="AY36" s="283">
        <v>10</v>
      </c>
      <c r="AZ36" s="283">
        <v>3</v>
      </c>
      <c r="BA36" s="283">
        <v>5</v>
      </c>
      <c r="BB36" s="283">
        <v>156</v>
      </c>
      <c r="BC36" s="283">
        <v>12</v>
      </c>
      <c r="BD36" s="283">
        <v>9</v>
      </c>
      <c r="BE36" s="283">
        <v>0</v>
      </c>
      <c r="BF36" s="283">
        <v>58</v>
      </c>
      <c r="BG36" s="283">
        <v>2</v>
      </c>
      <c r="BH36" s="283">
        <v>4</v>
      </c>
      <c r="BI36" s="283">
        <v>236</v>
      </c>
      <c r="BJ36" s="283">
        <v>897</v>
      </c>
      <c r="BK36" s="283">
        <v>0</v>
      </c>
      <c r="BL36" s="283">
        <v>8808</v>
      </c>
      <c r="BM36" s="283">
        <v>984</v>
      </c>
      <c r="BN36" s="283">
        <v>13</v>
      </c>
      <c r="BO36" s="283">
        <v>34</v>
      </c>
      <c r="BP36" s="283">
        <v>0</v>
      </c>
      <c r="BQ36" s="283">
        <v>0</v>
      </c>
      <c r="BR36" s="283">
        <v>0</v>
      </c>
      <c r="BS36" s="283">
        <v>80</v>
      </c>
      <c r="BT36" s="283">
        <v>442</v>
      </c>
      <c r="BU36" s="283">
        <v>16</v>
      </c>
      <c r="BV36" s="283">
        <v>0</v>
      </c>
      <c r="BW36" s="283">
        <v>0</v>
      </c>
      <c r="BX36" s="283">
        <v>0</v>
      </c>
      <c r="BY36" s="283">
        <v>0</v>
      </c>
      <c r="BZ36" s="283">
        <v>32</v>
      </c>
      <c r="CA36" s="283">
        <v>0</v>
      </c>
      <c r="CB36" s="283">
        <v>26</v>
      </c>
      <c r="CC36" s="283">
        <v>42</v>
      </c>
      <c r="CD36" s="283">
        <v>0</v>
      </c>
      <c r="CE36" s="283">
        <v>0</v>
      </c>
      <c r="CF36" s="283">
        <v>0</v>
      </c>
      <c r="CG36" s="283">
        <v>0</v>
      </c>
      <c r="CH36" s="283">
        <v>0</v>
      </c>
      <c r="CI36" s="283">
        <v>0</v>
      </c>
      <c r="CJ36" s="283">
        <v>0</v>
      </c>
      <c r="CK36" s="283">
        <v>0</v>
      </c>
      <c r="CL36" s="283">
        <v>1</v>
      </c>
      <c r="CM36" s="283">
        <v>300</v>
      </c>
      <c r="CN36" s="283">
        <v>920</v>
      </c>
      <c r="CO36" s="283">
        <v>2418</v>
      </c>
      <c r="CP36" s="283">
        <v>2132</v>
      </c>
      <c r="CQ36" s="283">
        <v>712</v>
      </c>
      <c r="CR36" s="283">
        <v>176</v>
      </c>
      <c r="CS36" s="283">
        <v>189</v>
      </c>
      <c r="CT36" s="283">
        <v>85</v>
      </c>
      <c r="CU36" s="283">
        <v>0</v>
      </c>
      <c r="CV36" s="283">
        <v>1</v>
      </c>
      <c r="CW36" s="283">
        <v>7454</v>
      </c>
      <c r="CX36" s="283">
        <v>45</v>
      </c>
      <c r="CY36" s="283">
        <v>133</v>
      </c>
      <c r="CZ36" s="283">
        <v>243</v>
      </c>
      <c r="DA36" s="283">
        <v>52</v>
      </c>
      <c r="DB36" s="283">
        <v>631</v>
      </c>
      <c r="DC36" s="283">
        <v>0</v>
      </c>
      <c r="DD36" s="283">
        <v>95</v>
      </c>
      <c r="DE36" s="283">
        <v>0</v>
      </c>
      <c r="DF36" s="284">
        <v>369</v>
      </c>
      <c r="DG36" s="284">
        <v>49042</v>
      </c>
      <c r="DH36" s="283">
        <v>174</v>
      </c>
      <c r="DI36" s="283">
        <v>300</v>
      </c>
      <c r="DJ36" s="283">
        <v>0</v>
      </c>
      <c r="DK36" s="283">
        <v>0</v>
      </c>
      <c r="DL36" s="283">
        <v>0</v>
      </c>
      <c r="DM36" s="283">
        <v>0</v>
      </c>
      <c r="DN36" s="284">
        <v>-772</v>
      </c>
      <c r="DO36" s="284">
        <v>-298</v>
      </c>
      <c r="DP36" s="284">
        <v>48744</v>
      </c>
      <c r="DQ36" s="284">
        <v>37201</v>
      </c>
      <c r="DR36" s="284">
        <v>3118</v>
      </c>
      <c r="DS36" s="284">
        <v>40319</v>
      </c>
      <c r="DT36" s="284">
        <v>40021</v>
      </c>
      <c r="DU36" s="284">
        <v>89063</v>
      </c>
      <c r="DV36" s="283">
        <v>-22438</v>
      </c>
      <c r="DW36" s="283">
        <v>-11309</v>
      </c>
      <c r="DX36" s="283">
        <v>-837</v>
      </c>
      <c r="DY36" s="284">
        <v>-34584</v>
      </c>
      <c r="DZ36" s="284">
        <v>5437</v>
      </c>
      <c r="EA36" s="284">
        <v>54479</v>
      </c>
      <c r="EB36" s="235"/>
      <c r="EC36" s="242">
        <f t="shared" si="2"/>
        <v>1.9964726321535113E-5</v>
      </c>
      <c r="ED36" s="242">
        <f t="shared" si="1"/>
        <v>0.29049729197439689</v>
      </c>
    </row>
    <row r="37" spans="1:134" ht="19.95" customHeight="1">
      <c r="A37" s="305" t="s">
        <v>1116</v>
      </c>
      <c r="B37" s="282" t="s">
        <v>957</v>
      </c>
      <c r="C37" s="283">
        <v>0</v>
      </c>
      <c r="D37" s="283">
        <v>0</v>
      </c>
      <c r="E37" s="283">
        <v>0</v>
      </c>
      <c r="F37" s="283">
        <v>0</v>
      </c>
      <c r="G37" s="283">
        <v>0</v>
      </c>
      <c r="H37" s="283">
        <v>13</v>
      </c>
      <c r="I37" s="283">
        <v>0</v>
      </c>
      <c r="J37" s="283">
        <v>0</v>
      </c>
      <c r="K37" s="283">
        <v>0</v>
      </c>
      <c r="L37" s="283">
        <v>0</v>
      </c>
      <c r="M37" s="283">
        <v>0</v>
      </c>
      <c r="N37" s="283">
        <v>0</v>
      </c>
      <c r="O37" s="283">
        <v>0</v>
      </c>
      <c r="P37" s="283">
        <v>0</v>
      </c>
      <c r="Q37" s="283">
        <v>0</v>
      </c>
      <c r="R37" s="283">
        <v>0</v>
      </c>
      <c r="S37" s="283">
        <v>0</v>
      </c>
      <c r="T37" s="283">
        <v>0</v>
      </c>
      <c r="U37" s="283">
        <v>0</v>
      </c>
      <c r="V37" s="283">
        <v>0</v>
      </c>
      <c r="W37" s="283">
        <v>0</v>
      </c>
      <c r="X37" s="283">
        <v>0</v>
      </c>
      <c r="Y37" s="283">
        <v>0</v>
      </c>
      <c r="Z37" s="283">
        <v>0</v>
      </c>
      <c r="AA37" s="283">
        <v>0</v>
      </c>
      <c r="AB37" s="283">
        <v>1</v>
      </c>
      <c r="AC37" s="283">
        <v>0</v>
      </c>
      <c r="AD37" s="283">
        <v>6</v>
      </c>
      <c r="AE37" s="283">
        <v>0</v>
      </c>
      <c r="AF37" s="283">
        <v>0</v>
      </c>
      <c r="AG37" s="283">
        <v>0</v>
      </c>
      <c r="AH37" s="283">
        <v>0</v>
      </c>
      <c r="AI37" s="283">
        <v>9006</v>
      </c>
      <c r="AJ37" s="283">
        <v>0</v>
      </c>
      <c r="AK37" s="283">
        <v>67</v>
      </c>
      <c r="AL37" s="283">
        <v>0</v>
      </c>
      <c r="AM37" s="283">
        <v>0</v>
      </c>
      <c r="AN37" s="283">
        <v>0</v>
      </c>
      <c r="AO37" s="283">
        <v>0</v>
      </c>
      <c r="AP37" s="283">
        <v>0</v>
      </c>
      <c r="AQ37" s="283">
        <v>0</v>
      </c>
      <c r="AR37" s="283">
        <v>0</v>
      </c>
      <c r="AS37" s="283">
        <v>7</v>
      </c>
      <c r="AT37" s="283">
        <v>0</v>
      </c>
      <c r="AU37" s="283">
        <v>0</v>
      </c>
      <c r="AV37" s="283">
        <v>0</v>
      </c>
      <c r="AW37" s="283">
        <v>0</v>
      </c>
      <c r="AX37" s="283">
        <v>0</v>
      </c>
      <c r="AY37" s="283">
        <v>0</v>
      </c>
      <c r="AZ37" s="283">
        <v>0</v>
      </c>
      <c r="BA37" s="283">
        <v>0</v>
      </c>
      <c r="BB37" s="283">
        <v>0</v>
      </c>
      <c r="BC37" s="283">
        <v>0</v>
      </c>
      <c r="BD37" s="283">
        <v>0</v>
      </c>
      <c r="BE37" s="283">
        <v>0</v>
      </c>
      <c r="BF37" s="283">
        <v>0</v>
      </c>
      <c r="BG37" s="283">
        <v>0</v>
      </c>
      <c r="BH37" s="283">
        <v>0</v>
      </c>
      <c r="BI37" s="283">
        <v>0</v>
      </c>
      <c r="BJ37" s="283">
        <v>31</v>
      </c>
      <c r="BK37" s="283">
        <v>0</v>
      </c>
      <c r="BL37" s="283">
        <v>44541</v>
      </c>
      <c r="BM37" s="283">
        <v>9076</v>
      </c>
      <c r="BN37" s="283">
        <v>17175</v>
      </c>
      <c r="BO37" s="283">
        <v>13479</v>
      </c>
      <c r="BP37" s="283">
        <v>0</v>
      </c>
      <c r="BQ37" s="283">
        <v>0</v>
      </c>
      <c r="BR37" s="283">
        <v>0</v>
      </c>
      <c r="BS37" s="283">
        <v>62</v>
      </c>
      <c r="BT37" s="283">
        <v>0</v>
      </c>
      <c r="BU37" s="283">
        <v>0</v>
      </c>
      <c r="BV37" s="283">
        <v>0</v>
      </c>
      <c r="BW37" s="283">
        <v>65</v>
      </c>
      <c r="BX37" s="283">
        <v>499</v>
      </c>
      <c r="BY37" s="283">
        <v>0</v>
      </c>
      <c r="BZ37" s="283">
        <v>0</v>
      </c>
      <c r="CA37" s="283">
        <v>0</v>
      </c>
      <c r="CB37" s="283">
        <v>0</v>
      </c>
      <c r="CC37" s="283">
        <v>0</v>
      </c>
      <c r="CD37" s="283">
        <v>0</v>
      </c>
      <c r="CE37" s="283">
        <v>0</v>
      </c>
      <c r="CF37" s="283">
        <v>0</v>
      </c>
      <c r="CG37" s="283">
        <v>0</v>
      </c>
      <c r="CH37" s="283">
        <v>0</v>
      </c>
      <c r="CI37" s="283">
        <v>0</v>
      </c>
      <c r="CJ37" s="283">
        <v>0</v>
      </c>
      <c r="CK37" s="283">
        <v>0</v>
      </c>
      <c r="CL37" s="283">
        <v>0</v>
      </c>
      <c r="CM37" s="283">
        <v>8</v>
      </c>
      <c r="CN37" s="283">
        <v>0</v>
      </c>
      <c r="CO37" s="283">
        <v>16</v>
      </c>
      <c r="CP37" s="283">
        <v>0</v>
      </c>
      <c r="CQ37" s="283">
        <v>0</v>
      </c>
      <c r="CR37" s="283">
        <v>0</v>
      </c>
      <c r="CS37" s="283">
        <v>0</v>
      </c>
      <c r="CT37" s="283">
        <v>0</v>
      </c>
      <c r="CU37" s="283">
        <v>0</v>
      </c>
      <c r="CV37" s="283">
        <v>0</v>
      </c>
      <c r="CW37" s="283">
        <v>0</v>
      </c>
      <c r="CX37" s="283">
        <v>0</v>
      </c>
      <c r="CY37" s="283">
        <v>0</v>
      </c>
      <c r="CZ37" s="283">
        <v>0</v>
      </c>
      <c r="DA37" s="283">
        <v>0</v>
      </c>
      <c r="DB37" s="283">
        <v>0</v>
      </c>
      <c r="DC37" s="283">
        <v>0</v>
      </c>
      <c r="DD37" s="283">
        <v>0</v>
      </c>
      <c r="DE37" s="283">
        <v>0</v>
      </c>
      <c r="DF37" s="284">
        <v>131</v>
      </c>
      <c r="DG37" s="284">
        <v>94183</v>
      </c>
      <c r="DH37" s="283">
        <v>0</v>
      </c>
      <c r="DI37" s="283">
        <v>84</v>
      </c>
      <c r="DJ37" s="283">
        <v>0</v>
      </c>
      <c r="DK37" s="283">
        <v>0</v>
      </c>
      <c r="DL37" s="283">
        <v>0</v>
      </c>
      <c r="DM37" s="283">
        <v>0</v>
      </c>
      <c r="DN37" s="284">
        <v>-73</v>
      </c>
      <c r="DO37" s="284">
        <v>11</v>
      </c>
      <c r="DP37" s="284">
        <v>94194</v>
      </c>
      <c r="DQ37" s="284">
        <v>46369</v>
      </c>
      <c r="DR37" s="284">
        <v>526</v>
      </c>
      <c r="DS37" s="284">
        <v>46895</v>
      </c>
      <c r="DT37" s="284">
        <v>46906</v>
      </c>
      <c r="DU37" s="284">
        <v>141089</v>
      </c>
      <c r="DV37" s="283">
        <v>-37009</v>
      </c>
      <c r="DW37" s="283">
        <v>-671</v>
      </c>
      <c r="DX37" s="283">
        <v>-50</v>
      </c>
      <c r="DY37" s="284">
        <v>-37730</v>
      </c>
      <c r="DZ37" s="284">
        <v>9176</v>
      </c>
      <c r="EA37" s="284">
        <v>103359</v>
      </c>
      <c r="EB37" s="235"/>
      <c r="EC37" s="242">
        <f t="shared" si="2"/>
        <v>5.5901233700298316E-6</v>
      </c>
      <c r="ED37" s="242">
        <f t="shared" si="1"/>
        <v>0.59944370129732261</v>
      </c>
    </row>
    <row r="38" spans="1:134" ht="19.95" customHeight="1">
      <c r="A38" s="305" t="s">
        <v>1117</v>
      </c>
      <c r="B38" s="282" t="s">
        <v>958</v>
      </c>
      <c r="C38" s="283">
        <v>0</v>
      </c>
      <c r="D38" s="283">
        <v>0</v>
      </c>
      <c r="E38" s="283">
        <v>0</v>
      </c>
      <c r="F38" s="283">
        <v>0</v>
      </c>
      <c r="G38" s="283">
        <v>0</v>
      </c>
      <c r="H38" s="283">
        <v>0</v>
      </c>
      <c r="I38" s="283">
        <v>0</v>
      </c>
      <c r="J38" s="283">
        <v>0</v>
      </c>
      <c r="K38" s="283">
        <v>0</v>
      </c>
      <c r="L38" s="283">
        <v>0</v>
      </c>
      <c r="M38" s="283">
        <v>0</v>
      </c>
      <c r="N38" s="283">
        <v>0</v>
      </c>
      <c r="O38" s="283">
        <v>0</v>
      </c>
      <c r="P38" s="283">
        <v>0</v>
      </c>
      <c r="Q38" s="283">
        <v>0</v>
      </c>
      <c r="R38" s="283">
        <v>0</v>
      </c>
      <c r="S38" s="283">
        <v>0</v>
      </c>
      <c r="T38" s="283">
        <v>0</v>
      </c>
      <c r="U38" s="283">
        <v>0</v>
      </c>
      <c r="V38" s="283">
        <v>0</v>
      </c>
      <c r="W38" s="283">
        <v>0</v>
      </c>
      <c r="X38" s="283">
        <v>0</v>
      </c>
      <c r="Y38" s="283">
        <v>0</v>
      </c>
      <c r="Z38" s="283">
        <v>0</v>
      </c>
      <c r="AA38" s="283">
        <v>0</v>
      </c>
      <c r="AB38" s="283">
        <v>0</v>
      </c>
      <c r="AC38" s="283">
        <v>0</v>
      </c>
      <c r="AD38" s="283">
        <v>0</v>
      </c>
      <c r="AE38" s="283">
        <v>0</v>
      </c>
      <c r="AF38" s="283">
        <v>0</v>
      </c>
      <c r="AG38" s="283">
        <v>0</v>
      </c>
      <c r="AH38" s="283">
        <v>0</v>
      </c>
      <c r="AI38" s="283">
        <v>0</v>
      </c>
      <c r="AJ38" s="283">
        <v>0</v>
      </c>
      <c r="AK38" s="283">
        <v>0</v>
      </c>
      <c r="AL38" s="283">
        <v>0</v>
      </c>
      <c r="AM38" s="283">
        <v>0</v>
      </c>
      <c r="AN38" s="283">
        <v>0</v>
      </c>
      <c r="AO38" s="283">
        <v>0</v>
      </c>
      <c r="AP38" s="283">
        <v>0</v>
      </c>
      <c r="AQ38" s="283">
        <v>0</v>
      </c>
      <c r="AR38" s="283">
        <v>0</v>
      </c>
      <c r="AS38" s="283">
        <v>0</v>
      </c>
      <c r="AT38" s="283">
        <v>0</v>
      </c>
      <c r="AU38" s="283">
        <v>0</v>
      </c>
      <c r="AV38" s="283">
        <v>0</v>
      </c>
      <c r="AW38" s="283">
        <v>0</v>
      </c>
      <c r="AX38" s="283">
        <v>3</v>
      </c>
      <c r="AY38" s="283">
        <v>0</v>
      </c>
      <c r="AZ38" s="283">
        <v>0</v>
      </c>
      <c r="BA38" s="283">
        <v>0</v>
      </c>
      <c r="BB38" s="283">
        <v>0</v>
      </c>
      <c r="BC38" s="283">
        <v>0</v>
      </c>
      <c r="BD38" s="283">
        <v>0</v>
      </c>
      <c r="BE38" s="283">
        <v>0</v>
      </c>
      <c r="BF38" s="283">
        <v>0</v>
      </c>
      <c r="BG38" s="283">
        <v>0</v>
      </c>
      <c r="BH38" s="283">
        <v>0</v>
      </c>
      <c r="BI38" s="283">
        <v>0</v>
      </c>
      <c r="BJ38" s="283">
        <v>0</v>
      </c>
      <c r="BK38" s="283">
        <v>0</v>
      </c>
      <c r="BL38" s="283">
        <v>10</v>
      </c>
      <c r="BM38" s="283">
        <v>0</v>
      </c>
      <c r="BN38" s="283">
        <v>0</v>
      </c>
      <c r="BO38" s="283">
        <v>0</v>
      </c>
      <c r="BP38" s="283">
        <v>0</v>
      </c>
      <c r="BQ38" s="283">
        <v>0</v>
      </c>
      <c r="BR38" s="283">
        <v>0</v>
      </c>
      <c r="BS38" s="283">
        <v>0</v>
      </c>
      <c r="BT38" s="283">
        <v>0</v>
      </c>
      <c r="BU38" s="283">
        <v>0</v>
      </c>
      <c r="BV38" s="283">
        <v>0</v>
      </c>
      <c r="BW38" s="283">
        <v>0</v>
      </c>
      <c r="BX38" s="283">
        <v>0</v>
      </c>
      <c r="BY38" s="283">
        <v>0</v>
      </c>
      <c r="BZ38" s="283">
        <v>0</v>
      </c>
      <c r="CA38" s="283">
        <v>0</v>
      </c>
      <c r="CB38" s="283">
        <v>0</v>
      </c>
      <c r="CC38" s="283">
        <v>0</v>
      </c>
      <c r="CD38" s="283">
        <v>0</v>
      </c>
      <c r="CE38" s="283">
        <v>0</v>
      </c>
      <c r="CF38" s="283">
        <v>0</v>
      </c>
      <c r="CG38" s="283">
        <v>0</v>
      </c>
      <c r="CH38" s="283">
        <v>0</v>
      </c>
      <c r="CI38" s="283">
        <v>0</v>
      </c>
      <c r="CJ38" s="283">
        <v>0</v>
      </c>
      <c r="CK38" s="283">
        <v>0</v>
      </c>
      <c r="CL38" s="283">
        <v>0</v>
      </c>
      <c r="CM38" s="283">
        <v>0</v>
      </c>
      <c r="CN38" s="283">
        <v>0</v>
      </c>
      <c r="CO38" s="283">
        <v>0</v>
      </c>
      <c r="CP38" s="283">
        <v>1</v>
      </c>
      <c r="CQ38" s="283">
        <v>0</v>
      </c>
      <c r="CR38" s="283">
        <v>0</v>
      </c>
      <c r="CS38" s="283">
        <v>0</v>
      </c>
      <c r="CT38" s="283">
        <v>0</v>
      </c>
      <c r="CU38" s="283">
        <v>0</v>
      </c>
      <c r="CV38" s="283">
        <v>0</v>
      </c>
      <c r="CW38" s="283">
        <v>0</v>
      </c>
      <c r="CX38" s="283">
        <v>0</v>
      </c>
      <c r="CY38" s="283">
        <v>0</v>
      </c>
      <c r="CZ38" s="283">
        <v>1</v>
      </c>
      <c r="DA38" s="283">
        <v>0</v>
      </c>
      <c r="DB38" s="283">
        <v>0</v>
      </c>
      <c r="DC38" s="283">
        <v>0</v>
      </c>
      <c r="DD38" s="283">
        <v>0</v>
      </c>
      <c r="DE38" s="283">
        <v>0</v>
      </c>
      <c r="DF38" s="284">
        <v>0</v>
      </c>
      <c r="DG38" s="284">
        <v>15</v>
      </c>
      <c r="DH38" s="283">
        <v>72</v>
      </c>
      <c r="DI38" s="283">
        <v>711</v>
      </c>
      <c r="DJ38" s="283">
        <v>0</v>
      </c>
      <c r="DK38" s="283">
        <v>0</v>
      </c>
      <c r="DL38" s="283">
        <v>0</v>
      </c>
      <c r="DM38" s="283">
        <v>0</v>
      </c>
      <c r="DN38" s="284">
        <v>-21</v>
      </c>
      <c r="DO38" s="284">
        <v>762</v>
      </c>
      <c r="DP38" s="284">
        <v>777</v>
      </c>
      <c r="DQ38" s="284">
        <v>2</v>
      </c>
      <c r="DR38" s="284">
        <v>5</v>
      </c>
      <c r="DS38" s="284">
        <v>7</v>
      </c>
      <c r="DT38" s="284">
        <v>769</v>
      </c>
      <c r="DU38" s="284">
        <v>784</v>
      </c>
      <c r="DV38" s="283">
        <v>-400</v>
      </c>
      <c r="DW38" s="283">
        <v>-25</v>
      </c>
      <c r="DX38" s="283">
        <v>-342</v>
      </c>
      <c r="DY38" s="284">
        <v>-767</v>
      </c>
      <c r="DZ38" s="284">
        <v>2</v>
      </c>
      <c r="EA38" s="284">
        <v>17</v>
      </c>
      <c r="EB38" s="235"/>
      <c r="EC38" s="242">
        <f t="shared" si="2"/>
        <v>4.7316401382038215E-5</v>
      </c>
      <c r="ED38" s="242">
        <f t="shared" si="1"/>
        <v>1.2870012870012881E-2</v>
      </c>
    </row>
    <row r="39" spans="1:134" ht="19.95" customHeight="1">
      <c r="A39" s="305" t="s">
        <v>1118</v>
      </c>
      <c r="B39" s="282" t="s">
        <v>1036</v>
      </c>
      <c r="C39" s="283">
        <v>1084</v>
      </c>
      <c r="D39" s="283">
        <v>112</v>
      </c>
      <c r="E39" s="283">
        <v>87</v>
      </c>
      <c r="F39" s="283">
        <v>0</v>
      </c>
      <c r="G39" s="283">
        <v>0</v>
      </c>
      <c r="H39" s="283">
        <v>21</v>
      </c>
      <c r="I39" s="283">
        <v>0</v>
      </c>
      <c r="J39" s="283">
        <v>189</v>
      </c>
      <c r="K39" s="283">
        <v>13</v>
      </c>
      <c r="L39" s="283">
        <v>8</v>
      </c>
      <c r="M39" s="283">
        <v>0</v>
      </c>
      <c r="N39" s="283">
        <v>0</v>
      </c>
      <c r="O39" s="283">
        <v>0</v>
      </c>
      <c r="P39" s="283">
        <v>23</v>
      </c>
      <c r="Q39" s="283">
        <v>75</v>
      </c>
      <c r="R39" s="283">
        <v>40</v>
      </c>
      <c r="S39" s="283">
        <v>1</v>
      </c>
      <c r="T39" s="283">
        <v>3</v>
      </c>
      <c r="U39" s="283">
        <v>32</v>
      </c>
      <c r="V39" s="283">
        <v>1094</v>
      </c>
      <c r="W39" s="283">
        <v>0</v>
      </c>
      <c r="X39" s="283">
        <v>147</v>
      </c>
      <c r="Y39" s="283">
        <v>38</v>
      </c>
      <c r="Z39" s="283">
        <v>0</v>
      </c>
      <c r="AA39" s="283">
        <v>203</v>
      </c>
      <c r="AB39" s="283">
        <v>68</v>
      </c>
      <c r="AC39" s="283">
        <v>26</v>
      </c>
      <c r="AD39" s="283">
        <v>607</v>
      </c>
      <c r="AE39" s="283">
        <v>2</v>
      </c>
      <c r="AF39" s="283">
        <v>1</v>
      </c>
      <c r="AG39" s="283">
        <v>0</v>
      </c>
      <c r="AH39" s="283">
        <v>402</v>
      </c>
      <c r="AI39" s="283">
        <v>2881</v>
      </c>
      <c r="AJ39" s="283">
        <v>0</v>
      </c>
      <c r="AK39" s="283">
        <v>6378</v>
      </c>
      <c r="AL39" s="283">
        <v>5686</v>
      </c>
      <c r="AM39" s="283">
        <v>752</v>
      </c>
      <c r="AN39" s="283">
        <v>540</v>
      </c>
      <c r="AO39" s="283">
        <v>0</v>
      </c>
      <c r="AP39" s="283">
        <v>2696</v>
      </c>
      <c r="AQ39" s="283">
        <v>42</v>
      </c>
      <c r="AR39" s="283">
        <v>711</v>
      </c>
      <c r="AS39" s="283">
        <v>268</v>
      </c>
      <c r="AT39" s="283">
        <v>8921</v>
      </c>
      <c r="AU39" s="283">
        <v>795</v>
      </c>
      <c r="AV39" s="283">
        <v>115</v>
      </c>
      <c r="AW39" s="283">
        <v>1027</v>
      </c>
      <c r="AX39" s="283">
        <v>154</v>
      </c>
      <c r="AY39" s="283">
        <v>202</v>
      </c>
      <c r="AZ39" s="283">
        <v>1</v>
      </c>
      <c r="BA39" s="283">
        <v>32</v>
      </c>
      <c r="BB39" s="283">
        <v>53</v>
      </c>
      <c r="BC39" s="283">
        <v>22</v>
      </c>
      <c r="BD39" s="283">
        <v>10</v>
      </c>
      <c r="BE39" s="283">
        <v>0</v>
      </c>
      <c r="BF39" s="283">
        <v>3</v>
      </c>
      <c r="BG39" s="283">
        <v>68</v>
      </c>
      <c r="BH39" s="283">
        <v>3</v>
      </c>
      <c r="BI39" s="283">
        <v>17</v>
      </c>
      <c r="BJ39" s="283">
        <v>183</v>
      </c>
      <c r="BK39" s="283">
        <v>0</v>
      </c>
      <c r="BL39" s="283">
        <v>20386</v>
      </c>
      <c r="BM39" s="283">
        <v>10857</v>
      </c>
      <c r="BN39" s="283">
        <v>4130</v>
      </c>
      <c r="BO39" s="283">
        <v>9836</v>
      </c>
      <c r="BP39" s="283">
        <v>59</v>
      </c>
      <c r="BQ39" s="283">
        <v>102</v>
      </c>
      <c r="BR39" s="283">
        <v>909</v>
      </c>
      <c r="BS39" s="283">
        <v>0</v>
      </c>
      <c r="BT39" s="283">
        <v>192</v>
      </c>
      <c r="BU39" s="283">
        <v>4</v>
      </c>
      <c r="BV39" s="283">
        <v>0</v>
      </c>
      <c r="BW39" s="283">
        <v>0</v>
      </c>
      <c r="BX39" s="283">
        <v>0</v>
      </c>
      <c r="BY39" s="283">
        <v>0</v>
      </c>
      <c r="BZ39" s="283">
        <v>0</v>
      </c>
      <c r="CA39" s="283">
        <v>0</v>
      </c>
      <c r="CB39" s="283">
        <v>0</v>
      </c>
      <c r="CC39" s="283">
        <v>0</v>
      </c>
      <c r="CD39" s="283">
        <v>0</v>
      </c>
      <c r="CE39" s="283">
        <v>0</v>
      </c>
      <c r="CF39" s="283">
        <v>0</v>
      </c>
      <c r="CG39" s="283">
        <v>0</v>
      </c>
      <c r="CH39" s="283">
        <v>0</v>
      </c>
      <c r="CI39" s="283">
        <v>0</v>
      </c>
      <c r="CJ39" s="283">
        <v>0</v>
      </c>
      <c r="CK39" s="283">
        <v>0</v>
      </c>
      <c r="CL39" s="283">
        <v>3</v>
      </c>
      <c r="CM39" s="283">
        <v>95</v>
      </c>
      <c r="CN39" s="283">
        <v>1043</v>
      </c>
      <c r="CO39" s="283">
        <v>142</v>
      </c>
      <c r="CP39" s="283">
        <v>536</v>
      </c>
      <c r="CQ39" s="283">
        <v>0</v>
      </c>
      <c r="CR39" s="283">
        <v>0</v>
      </c>
      <c r="CS39" s="283">
        <v>17</v>
      </c>
      <c r="CT39" s="283">
        <v>0</v>
      </c>
      <c r="CU39" s="283">
        <v>0</v>
      </c>
      <c r="CV39" s="283">
        <v>0</v>
      </c>
      <c r="CW39" s="283">
        <v>117</v>
      </c>
      <c r="CX39" s="283">
        <v>4</v>
      </c>
      <c r="CY39" s="283">
        <v>7</v>
      </c>
      <c r="CZ39" s="283">
        <v>36</v>
      </c>
      <c r="DA39" s="283">
        <v>11</v>
      </c>
      <c r="DB39" s="283">
        <v>172</v>
      </c>
      <c r="DC39" s="283">
        <v>0</v>
      </c>
      <c r="DD39" s="283">
        <v>261</v>
      </c>
      <c r="DE39" s="283">
        <v>534</v>
      </c>
      <c r="DF39" s="284">
        <v>411</v>
      </c>
      <c r="DG39" s="284">
        <v>85700</v>
      </c>
      <c r="DH39" s="283">
        <v>110</v>
      </c>
      <c r="DI39" s="283">
        <v>4521</v>
      </c>
      <c r="DJ39" s="283">
        <v>0</v>
      </c>
      <c r="DK39" s="283">
        <v>0</v>
      </c>
      <c r="DL39" s="283">
        <v>0</v>
      </c>
      <c r="DM39" s="283">
        <v>0</v>
      </c>
      <c r="DN39" s="284">
        <v>-1087</v>
      </c>
      <c r="DO39" s="284">
        <v>3544</v>
      </c>
      <c r="DP39" s="284">
        <v>89244</v>
      </c>
      <c r="DQ39" s="284">
        <v>66438</v>
      </c>
      <c r="DR39" s="284">
        <v>19302</v>
      </c>
      <c r="DS39" s="284">
        <v>85740</v>
      </c>
      <c r="DT39" s="284">
        <v>89284</v>
      </c>
      <c r="DU39" s="284">
        <v>174984</v>
      </c>
      <c r="DV39" s="283">
        <v>-58042</v>
      </c>
      <c r="DW39" s="283">
        <v>-17700</v>
      </c>
      <c r="DX39" s="283">
        <v>-983</v>
      </c>
      <c r="DY39" s="284">
        <v>-76725</v>
      </c>
      <c r="DZ39" s="284">
        <v>12559</v>
      </c>
      <c r="EA39" s="284">
        <v>98259</v>
      </c>
      <c r="EB39" s="235"/>
      <c r="EC39" s="242">
        <f t="shared" si="2"/>
        <v>3.0086842566553416E-4</v>
      </c>
      <c r="ED39" s="242">
        <f t="shared" si="1"/>
        <v>0.14027833803953205</v>
      </c>
    </row>
    <row r="40" spans="1:134" ht="19.95" customHeight="1">
      <c r="A40" s="305" t="s">
        <v>1119</v>
      </c>
      <c r="B40" s="282" t="s">
        <v>960</v>
      </c>
      <c r="C40" s="283">
        <v>0</v>
      </c>
      <c r="D40" s="283">
        <v>0</v>
      </c>
      <c r="E40" s="283">
        <v>0</v>
      </c>
      <c r="F40" s="283">
        <v>0</v>
      </c>
      <c r="G40" s="283">
        <v>0</v>
      </c>
      <c r="H40" s="283">
        <v>0</v>
      </c>
      <c r="I40" s="283">
        <v>0</v>
      </c>
      <c r="J40" s="283">
        <v>0</v>
      </c>
      <c r="K40" s="283">
        <v>0</v>
      </c>
      <c r="L40" s="283">
        <v>0</v>
      </c>
      <c r="M40" s="283">
        <v>0</v>
      </c>
      <c r="N40" s="283">
        <v>0</v>
      </c>
      <c r="O40" s="283">
        <v>0</v>
      </c>
      <c r="P40" s="283">
        <v>0</v>
      </c>
      <c r="Q40" s="283">
        <v>0</v>
      </c>
      <c r="R40" s="283">
        <v>0</v>
      </c>
      <c r="S40" s="283">
        <v>0</v>
      </c>
      <c r="T40" s="283">
        <v>0</v>
      </c>
      <c r="U40" s="283">
        <v>0</v>
      </c>
      <c r="V40" s="283">
        <v>-3</v>
      </c>
      <c r="W40" s="283">
        <v>0</v>
      </c>
      <c r="X40" s="283">
        <v>0</v>
      </c>
      <c r="Y40" s="283">
        <v>0</v>
      </c>
      <c r="Z40" s="283">
        <v>0</v>
      </c>
      <c r="AA40" s="283">
        <v>0</v>
      </c>
      <c r="AB40" s="283">
        <v>0</v>
      </c>
      <c r="AC40" s="283">
        <v>0</v>
      </c>
      <c r="AD40" s="283">
        <v>0</v>
      </c>
      <c r="AE40" s="283">
        <v>0</v>
      </c>
      <c r="AF40" s="283">
        <v>0</v>
      </c>
      <c r="AG40" s="283">
        <v>0</v>
      </c>
      <c r="AH40" s="283">
        <v>0</v>
      </c>
      <c r="AI40" s="283">
        <v>0</v>
      </c>
      <c r="AJ40" s="283">
        <v>0</v>
      </c>
      <c r="AK40" s="283">
        <v>0</v>
      </c>
      <c r="AL40" s="283">
        <v>194199</v>
      </c>
      <c r="AM40" s="283">
        <v>376083</v>
      </c>
      <c r="AN40" s="283">
        <v>3243</v>
      </c>
      <c r="AO40" s="283">
        <v>199</v>
      </c>
      <c r="AP40" s="283">
        <v>0</v>
      </c>
      <c r="AQ40" s="283">
        <v>0</v>
      </c>
      <c r="AR40" s="283">
        <v>30</v>
      </c>
      <c r="AS40" s="283">
        <v>123</v>
      </c>
      <c r="AT40" s="283">
        <v>192</v>
      </c>
      <c r="AU40" s="283">
        <v>108</v>
      </c>
      <c r="AV40" s="283">
        <v>3</v>
      </c>
      <c r="AW40" s="283">
        <v>0</v>
      </c>
      <c r="AX40" s="283">
        <v>0</v>
      </c>
      <c r="AY40" s="283">
        <v>8</v>
      </c>
      <c r="AZ40" s="283">
        <v>0</v>
      </c>
      <c r="BA40" s="283">
        <v>0</v>
      </c>
      <c r="BB40" s="283">
        <v>4</v>
      </c>
      <c r="BC40" s="283">
        <v>3</v>
      </c>
      <c r="BD40" s="283">
        <v>0</v>
      </c>
      <c r="BE40" s="283">
        <v>0</v>
      </c>
      <c r="BF40" s="283">
        <v>3</v>
      </c>
      <c r="BG40" s="283">
        <v>6</v>
      </c>
      <c r="BH40" s="283">
        <v>8</v>
      </c>
      <c r="BI40" s="283">
        <v>5</v>
      </c>
      <c r="BJ40" s="283">
        <v>2</v>
      </c>
      <c r="BK40" s="283">
        <v>0</v>
      </c>
      <c r="BL40" s="283">
        <v>0</v>
      </c>
      <c r="BM40" s="283">
        <v>57</v>
      </c>
      <c r="BN40" s="283">
        <v>19</v>
      </c>
      <c r="BO40" s="283">
        <v>22</v>
      </c>
      <c r="BP40" s="283">
        <v>0</v>
      </c>
      <c r="BQ40" s="283">
        <v>0</v>
      </c>
      <c r="BR40" s="283">
        <v>0</v>
      </c>
      <c r="BS40" s="283">
        <v>0</v>
      </c>
      <c r="BT40" s="283">
        <v>0</v>
      </c>
      <c r="BU40" s="283">
        <v>0</v>
      </c>
      <c r="BV40" s="283">
        <v>0</v>
      </c>
      <c r="BW40" s="283">
        <v>0</v>
      </c>
      <c r="BX40" s="283">
        <v>0</v>
      </c>
      <c r="BY40" s="283">
        <v>0</v>
      </c>
      <c r="BZ40" s="283">
        <v>0</v>
      </c>
      <c r="CA40" s="283">
        <v>0</v>
      </c>
      <c r="CB40" s="283">
        <v>0</v>
      </c>
      <c r="CC40" s="283">
        <v>0</v>
      </c>
      <c r="CD40" s="283">
        <v>0</v>
      </c>
      <c r="CE40" s="283">
        <v>0</v>
      </c>
      <c r="CF40" s="283">
        <v>0</v>
      </c>
      <c r="CG40" s="283">
        <v>0</v>
      </c>
      <c r="CH40" s="283">
        <v>0</v>
      </c>
      <c r="CI40" s="283">
        <v>0</v>
      </c>
      <c r="CJ40" s="283">
        <v>0</v>
      </c>
      <c r="CK40" s="283">
        <v>0</v>
      </c>
      <c r="CL40" s="283">
        <v>0</v>
      </c>
      <c r="CM40" s="283">
        <v>0</v>
      </c>
      <c r="CN40" s="283">
        <v>0</v>
      </c>
      <c r="CO40" s="283">
        <v>0</v>
      </c>
      <c r="CP40" s="283">
        <v>0</v>
      </c>
      <c r="CQ40" s="283">
        <v>0</v>
      </c>
      <c r="CR40" s="283">
        <v>0</v>
      </c>
      <c r="CS40" s="283">
        <v>0</v>
      </c>
      <c r="CT40" s="283">
        <v>0</v>
      </c>
      <c r="CU40" s="283">
        <v>0</v>
      </c>
      <c r="CV40" s="283">
        <v>0</v>
      </c>
      <c r="CW40" s="283">
        <v>0</v>
      </c>
      <c r="CX40" s="283">
        <v>0</v>
      </c>
      <c r="CY40" s="283">
        <v>0</v>
      </c>
      <c r="CZ40" s="283">
        <v>0</v>
      </c>
      <c r="DA40" s="283">
        <v>0</v>
      </c>
      <c r="DB40" s="283">
        <v>0</v>
      </c>
      <c r="DC40" s="283">
        <v>0</v>
      </c>
      <c r="DD40" s="283">
        <v>0</v>
      </c>
      <c r="DE40" s="283">
        <v>0</v>
      </c>
      <c r="DF40" s="284">
        <v>0</v>
      </c>
      <c r="DG40" s="284">
        <v>574314</v>
      </c>
      <c r="DH40" s="283">
        <v>0</v>
      </c>
      <c r="DI40" s="283">
        <v>-1736</v>
      </c>
      <c r="DJ40" s="283">
        <v>0</v>
      </c>
      <c r="DK40" s="283">
        <v>0</v>
      </c>
      <c r="DL40" s="283">
        <v>-1226</v>
      </c>
      <c r="DM40" s="283">
        <v>-7349</v>
      </c>
      <c r="DN40" s="284">
        <v>-3654</v>
      </c>
      <c r="DO40" s="284">
        <v>-13965</v>
      </c>
      <c r="DP40" s="284">
        <v>560349</v>
      </c>
      <c r="DQ40" s="284">
        <v>84930</v>
      </c>
      <c r="DR40" s="284">
        <v>15972</v>
      </c>
      <c r="DS40" s="284">
        <v>100902</v>
      </c>
      <c r="DT40" s="284">
        <v>86937</v>
      </c>
      <c r="DU40" s="284">
        <v>661251</v>
      </c>
      <c r="DV40" s="283">
        <v>-41226</v>
      </c>
      <c r="DW40" s="283">
        <v>-9141</v>
      </c>
      <c r="DX40" s="283">
        <v>-2286</v>
      </c>
      <c r="DY40" s="284">
        <v>-52653</v>
      </c>
      <c r="DZ40" s="284">
        <v>34284</v>
      </c>
      <c r="EA40" s="284">
        <v>608598</v>
      </c>
      <c r="EB40" s="235"/>
      <c r="EC40" s="242">
        <f t="shared" si="2"/>
        <v>0</v>
      </c>
      <c r="ED40" s="242">
        <f t="shared" si="1"/>
        <v>0.90603534582911727</v>
      </c>
    </row>
    <row r="41" spans="1:134" ht="19.95" customHeight="1">
      <c r="A41" s="305" t="s">
        <v>1120</v>
      </c>
      <c r="B41" s="282" t="s">
        <v>961</v>
      </c>
      <c r="C41" s="283">
        <v>210</v>
      </c>
      <c r="D41" s="283">
        <v>0</v>
      </c>
      <c r="E41" s="283">
        <v>0</v>
      </c>
      <c r="F41" s="283">
        <v>0</v>
      </c>
      <c r="G41" s="283">
        <v>0</v>
      </c>
      <c r="H41" s="283">
        <v>575</v>
      </c>
      <c r="I41" s="283">
        <v>52</v>
      </c>
      <c r="J41" s="283">
        <v>0</v>
      </c>
      <c r="K41" s="283">
        <v>0</v>
      </c>
      <c r="L41" s="283">
        <v>0</v>
      </c>
      <c r="M41" s="283">
        <v>0</v>
      </c>
      <c r="N41" s="283">
        <v>12</v>
      </c>
      <c r="O41" s="283">
        <v>26</v>
      </c>
      <c r="P41" s="283">
        <v>218</v>
      </c>
      <c r="Q41" s="283">
        <v>11699</v>
      </c>
      <c r="R41" s="283">
        <v>0</v>
      </c>
      <c r="S41" s="283">
        <v>0</v>
      </c>
      <c r="T41" s="283">
        <v>0</v>
      </c>
      <c r="U41" s="283">
        <v>0</v>
      </c>
      <c r="V41" s="283">
        <v>0</v>
      </c>
      <c r="W41" s="283">
        <v>0</v>
      </c>
      <c r="X41" s="283">
        <v>0</v>
      </c>
      <c r="Y41" s="283">
        <v>0</v>
      </c>
      <c r="Z41" s="283">
        <v>0</v>
      </c>
      <c r="AA41" s="283">
        <v>0</v>
      </c>
      <c r="AB41" s="283">
        <v>0</v>
      </c>
      <c r="AC41" s="283">
        <v>0</v>
      </c>
      <c r="AD41" s="283">
        <v>0</v>
      </c>
      <c r="AE41" s="283">
        <v>399</v>
      </c>
      <c r="AF41" s="283">
        <v>233</v>
      </c>
      <c r="AG41" s="283">
        <v>0</v>
      </c>
      <c r="AH41" s="283">
        <v>0</v>
      </c>
      <c r="AI41" s="283">
        <v>5172</v>
      </c>
      <c r="AJ41" s="283">
        <v>0</v>
      </c>
      <c r="AK41" s="283">
        <v>308</v>
      </c>
      <c r="AL41" s="283">
        <v>0</v>
      </c>
      <c r="AM41" s="283">
        <v>491419</v>
      </c>
      <c r="AN41" s="283">
        <v>9376</v>
      </c>
      <c r="AO41" s="283">
        <v>84567</v>
      </c>
      <c r="AP41" s="283">
        <v>544</v>
      </c>
      <c r="AQ41" s="283">
        <v>451</v>
      </c>
      <c r="AR41" s="283">
        <v>65615</v>
      </c>
      <c r="AS41" s="283">
        <v>66256</v>
      </c>
      <c r="AT41" s="283">
        <v>103121</v>
      </c>
      <c r="AU41" s="283">
        <v>45854</v>
      </c>
      <c r="AV41" s="283">
        <v>4997</v>
      </c>
      <c r="AW41" s="283">
        <v>727</v>
      </c>
      <c r="AX41" s="283">
        <v>2250</v>
      </c>
      <c r="AY41" s="283">
        <v>11031</v>
      </c>
      <c r="AZ41" s="283">
        <v>177</v>
      </c>
      <c r="BA41" s="283">
        <v>615</v>
      </c>
      <c r="BB41" s="283">
        <v>1840</v>
      </c>
      <c r="BC41" s="283">
        <v>650</v>
      </c>
      <c r="BD41" s="283">
        <v>240</v>
      </c>
      <c r="BE41" s="283">
        <v>0</v>
      </c>
      <c r="BF41" s="283">
        <v>1810</v>
      </c>
      <c r="BG41" s="283">
        <v>3199</v>
      </c>
      <c r="BH41" s="283">
        <v>1261</v>
      </c>
      <c r="BI41" s="283">
        <v>1500</v>
      </c>
      <c r="BJ41" s="283">
        <v>2524</v>
      </c>
      <c r="BK41" s="283">
        <v>0</v>
      </c>
      <c r="BL41" s="283">
        <v>103680</v>
      </c>
      <c r="BM41" s="283">
        <v>23182</v>
      </c>
      <c r="BN41" s="283">
        <v>21663</v>
      </c>
      <c r="BO41" s="283">
        <v>48423</v>
      </c>
      <c r="BP41" s="283">
        <v>0</v>
      </c>
      <c r="BQ41" s="283">
        <v>0</v>
      </c>
      <c r="BR41" s="283">
        <v>0</v>
      </c>
      <c r="BS41" s="283">
        <v>0</v>
      </c>
      <c r="BT41" s="283">
        <v>0</v>
      </c>
      <c r="BU41" s="283">
        <v>0</v>
      </c>
      <c r="BV41" s="283">
        <v>0</v>
      </c>
      <c r="BW41" s="283">
        <v>0</v>
      </c>
      <c r="BX41" s="283">
        <v>0</v>
      </c>
      <c r="BY41" s="283">
        <v>0</v>
      </c>
      <c r="BZ41" s="283">
        <v>0</v>
      </c>
      <c r="CA41" s="283">
        <v>0</v>
      </c>
      <c r="CB41" s="283">
        <v>0</v>
      </c>
      <c r="CC41" s="283">
        <v>0</v>
      </c>
      <c r="CD41" s="283">
        <v>0</v>
      </c>
      <c r="CE41" s="283">
        <v>0</v>
      </c>
      <c r="CF41" s="283">
        <v>3209</v>
      </c>
      <c r="CG41" s="283">
        <v>0</v>
      </c>
      <c r="CH41" s="283">
        <v>0</v>
      </c>
      <c r="CI41" s="283">
        <v>0</v>
      </c>
      <c r="CJ41" s="283">
        <v>0</v>
      </c>
      <c r="CK41" s="283">
        <v>0</v>
      </c>
      <c r="CL41" s="283">
        <v>0</v>
      </c>
      <c r="CM41" s="283">
        <v>41</v>
      </c>
      <c r="CN41" s="283">
        <v>0</v>
      </c>
      <c r="CO41" s="283">
        <v>0</v>
      </c>
      <c r="CP41" s="283">
        <v>0</v>
      </c>
      <c r="CQ41" s="283">
        <v>0</v>
      </c>
      <c r="CR41" s="283">
        <v>0</v>
      </c>
      <c r="CS41" s="283">
        <v>0</v>
      </c>
      <c r="CT41" s="283">
        <v>0</v>
      </c>
      <c r="CU41" s="283">
        <v>0</v>
      </c>
      <c r="CV41" s="283">
        <v>0</v>
      </c>
      <c r="CW41" s="283">
        <v>2181</v>
      </c>
      <c r="CX41" s="283">
        <v>0</v>
      </c>
      <c r="CY41" s="283">
        <v>0</v>
      </c>
      <c r="CZ41" s="283">
        <v>0</v>
      </c>
      <c r="DA41" s="283">
        <v>0</v>
      </c>
      <c r="DB41" s="283">
        <v>0</v>
      </c>
      <c r="DC41" s="283">
        <v>0</v>
      </c>
      <c r="DD41" s="283">
        <v>419</v>
      </c>
      <c r="DE41" s="283">
        <v>0</v>
      </c>
      <c r="DF41" s="284">
        <v>2975</v>
      </c>
      <c r="DG41" s="284">
        <v>1124701</v>
      </c>
      <c r="DH41" s="283">
        <v>0</v>
      </c>
      <c r="DI41" s="283">
        <v>0</v>
      </c>
      <c r="DJ41" s="283">
        <v>0</v>
      </c>
      <c r="DK41" s="283">
        <v>0</v>
      </c>
      <c r="DL41" s="283">
        <v>0</v>
      </c>
      <c r="DM41" s="283">
        <v>0</v>
      </c>
      <c r="DN41" s="284">
        <v>-11106</v>
      </c>
      <c r="DO41" s="284">
        <v>-11106</v>
      </c>
      <c r="DP41" s="284">
        <v>1113595</v>
      </c>
      <c r="DQ41" s="284">
        <v>491476</v>
      </c>
      <c r="DR41" s="284">
        <v>193046</v>
      </c>
      <c r="DS41" s="284">
        <v>684522</v>
      </c>
      <c r="DT41" s="284">
        <v>673416</v>
      </c>
      <c r="DU41" s="284">
        <v>1798117</v>
      </c>
      <c r="DV41" s="283">
        <v>-373036</v>
      </c>
      <c r="DW41" s="283">
        <v>-20040</v>
      </c>
      <c r="DX41" s="283">
        <v>-4712</v>
      </c>
      <c r="DY41" s="284">
        <v>-397788</v>
      </c>
      <c r="DZ41" s="284">
        <v>275628</v>
      </c>
      <c r="EA41" s="284">
        <v>1400329</v>
      </c>
      <c r="EB41" s="235"/>
      <c r="EC41" s="242">
        <f t="shared" si="2"/>
        <v>0</v>
      </c>
      <c r="ED41" s="242">
        <f t="shared" si="1"/>
        <v>0.64278934442054791</v>
      </c>
    </row>
    <row r="42" spans="1:134" ht="19.95" customHeight="1">
      <c r="A42" s="305" t="s">
        <v>1121</v>
      </c>
      <c r="B42" s="282" t="s">
        <v>962</v>
      </c>
      <c r="C42" s="283">
        <v>0</v>
      </c>
      <c r="D42" s="283">
        <v>0</v>
      </c>
      <c r="E42" s="283">
        <v>0</v>
      </c>
      <c r="F42" s="283">
        <v>0</v>
      </c>
      <c r="G42" s="283">
        <v>9</v>
      </c>
      <c r="H42" s="283">
        <v>0</v>
      </c>
      <c r="I42" s="283">
        <v>4</v>
      </c>
      <c r="J42" s="283">
        <v>0</v>
      </c>
      <c r="K42" s="283">
        <v>0</v>
      </c>
      <c r="L42" s="283">
        <v>0</v>
      </c>
      <c r="M42" s="283">
        <v>0</v>
      </c>
      <c r="N42" s="283">
        <v>0</v>
      </c>
      <c r="O42" s="283">
        <v>0</v>
      </c>
      <c r="P42" s="283">
        <v>0</v>
      </c>
      <c r="Q42" s="283">
        <v>99</v>
      </c>
      <c r="R42" s="283">
        <v>0</v>
      </c>
      <c r="S42" s="283">
        <v>0</v>
      </c>
      <c r="T42" s="283">
        <v>0</v>
      </c>
      <c r="U42" s="283">
        <v>0</v>
      </c>
      <c r="V42" s="283">
        <v>0</v>
      </c>
      <c r="W42" s="283">
        <v>0</v>
      </c>
      <c r="X42" s="283">
        <v>0</v>
      </c>
      <c r="Y42" s="283">
        <v>0</v>
      </c>
      <c r="Z42" s="283">
        <v>0</v>
      </c>
      <c r="AA42" s="283">
        <v>0</v>
      </c>
      <c r="AB42" s="283">
        <v>0</v>
      </c>
      <c r="AC42" s="283">
        <v>0</v>
      </c>
      <c r="AD42" s="283">
        <v>0</v>
      </c>
      <c r="AE42" s="283">
        <v>0</v>
      </c>
      <c r="AF42" s="283">
        <v>0</v>
      </c>
      <c r="AG42" s="283">
        <v>0</v>
      </c>
      <c r="AH42" s="283">
        <v>0</v>
      </c>
      <c r="AI42" s="283">
        <v>22</v>
      </c>
      <c r="AJ42" s="283">
        <v>0</v>
      </c>
      <c r="AK42" s="283">
        <v>10</v>
      </c>
      <c r="AL42" s="283">
        <v>0</v>
      </c>
      <c r="AM42" s="283">
        <v>0</v>
      </c>
      <c r="AN42" s="283">
        <v>510</v>
      </c>
      <c r="AO42" s="283">
        <v>0</v>
      </c>
      <c r="AP42" s="283">
        <v>0</v>
      </c>
      <c r="AQ42" s="283">
        <v>0</v>
      </c>
      <c r="AR42" s="283">
        <v>5466</v>
      </c>
      <c r="AS42" s="283">
        <v>995</v>
      </c>
      <c r="AT42" s="283">
        <v>19822</v>
      </c>
      <c r="AU42" s="283">
        <v>10252</v>
      </c>
      <c r="AV42" s="283">
        <v>724</v>
      </c>
      <c r="AW42" s="283">
        <v>0</v>
      </c>
      <c r="AX42" s="283">
        <v>59</v>
      </c>
      <c r="AY42" s="283">
        <v>980</v>
      </c>
      <c r="AZ42" s="283">
        <v>2</v>
      </c>
      <c r="BA42" s="283">
        <v>93</v>
      </c>
      <c r="BB42" s="283">
        <v>32</v>
      </c>
      <c r="BC42" s="283">
        <v>14</v>
      </c>
      <c r="BD42" s="283">
        <v>33</v>
      </c>
      <c r="BE42" s="283">
        <v>0</v>
      </c>
      <c r="BF42" s="283">
        <v>6</v>
      </c>
      <c r="BG42" s="283">
        <v>1691</v>
      </c>
      <c r="BH42" s="283">
        <v>217</v>
      </c>
      <c r="BI42" s="283">
        <v>515</v>
      </c>
      <c r="BJ42" s="283">
        <v>253</v>
      </c>
      <c r="BK42" s="283">
        <v>0</v>
      </c>
      <c r="BL42" s="283">
        <v>879</v>
      </c>
      <c r="BM42" s="283">
        <v>138</v>
      </c>
      <c r="BN42" s="283">
        <v>685</v>
      </c>
      <c r="BO42" s="283">
        <v>5729</v>
      </c>
      <c r="BP42" s="283">
        <v>0</v>
      </c>
      <c r="BQ42" s="283">
        <v>0</v>
      </c>
      <c r="BR42" s="283">
        <v>11</v>
      </c>
      <c r="BS42" s="283">
        <v>0</v>
      </c>
      <c r="BT42" s="283">
        <v>0</v>
      </c>
      <c r="BU42" s="283">
        <v>0</v>
      </c>
      <c r="BV42" s="283">
        <v>0</v>
      </c>
      <c r="BW42" s="283">
        <v>0</v>
      </c>
      <c r="BX42" s="283">
        <v>0</v>
      </c>
      <c r="BY42" s="283">
        <v>0</v>
      </c>
      <c r="BZ42" s="283">
        <v>0</v>
      </c>
      <c r="CA42" s="283">
        <v>0</v>
      </c>
      <c r="CB42" s="283">
        <v>0</v>
      </c>
      <c r="CC42" s="283">
        <v>0</v>
      </c>
      <c r="CD42" s="283">
        <v>0</v>
      </c>
      <c r="CE42" s="283">
        <v>0</v>
      </c>
      <c r="CF42" s="283">
        <v>0</v>
      </c>
      <c r="CG42" s="283">
        <v>0</v>
      </c>
      <c r="CH42" s="283">
        <v>0</v>
      </c>
      <c r="CI42" s="283">
        <v>0</v>
      </c>
      <c r="CJ42" s="283">
        <v>0</v>
      </c>
      <c r="CK42" s="283">
        <v>0</v>
      </c>
      <c r="CL42" s="283">
        <v>0</v>
      </c>
      <c r="CM42" s="283">
        <v>8</v>
      </c>
      <c r="CN42" s="283">
        <v>0</v>
      </c>
      <c r="CO42" s="283">
        <v>0</v>
      </c>
      <c r="CP42" s="283">
        <v>0</v>
      </c>
      <c r="CQ42" s="283">
        <v>0</v>
      </c>
      <c r="CR42" s="283">
        <v>10</v>
      </c>
      <c r="CS42" s="283">
        <v>11</v>
      </c>
      <c r="CT42" s="283">
        <v>0</v>
      </c>
      <c r="CU42" s="283">
        <v>0</v>
      </c>
      <c r="CV42" s="283">
        <v>0</v>
      </c>
      <c r="CW42" s="283">
        <v>0</v>
      </c>
      <c r="CX42" s="283">
        <v>0</v>
      </c>
      <c r="CY42" s="283">
        <v>10</v>
      </c>
      <c r="CZ42" s="283">
        <v>44</v>
      </c>
      <c r="DA42" s="283">
        <v>0</v>
      </c>
      <c r="DB42" s="283">
        <v>0</v>
      </c>
      <c r="DC42" s="283">
        <v>0</v>
      </c>
      <c r="DD42" s="283">
        <v>26</v>
      </c>
      <c r="DE42" s="283">
        <v>0</v>
      </c>
      <c r="DF42" s="284">
        <v>164</v>
      </c>
      <c r="DG42" s="284">
        <v>49523</v>
      </c>
      <c r="DH42" s="283">
        <v>0</v>
      </c>
      <c r="DI42" s="283">
        <v>0</v>
      </c>
      <c r="DJ42" s="283">
        <v>0</v>
      </c>
      <c r="DK42" s="283">
        <v>0</v>
      </c>
      <c r="DL42" s="283">
        <v>0</v>
      </c>
      <c r="DM42" s="283">
        <v>0</v>
      </c>
      <c r="DN42" s="284">
        <v>-794</v>
      </c>
      <c r="DO42" s="284">
        <v>-794</v>
      </c>
      <c r="DP42" s="284">
        <v>48729</v>
      </c>
      <c r="DQ42" s="284">
        <v>29543</v>
      </c>
      <c r="DR42" s="284">
        <v>945</v>
      </c>
      <c r="DS42" s="284">
        <v>30488</v>
      </c>
      <c r="DT42" s="284">
        <v>29694</v>
      </c>
      <c r="DU42" s="284">
        <v>79217</v>
      </c>
      <c r="DV42" s="283">
        <v>-24883</v>
      </c>
      <c r="DW42" s="283">
        <v>-1026</v>
      </c>
      <c r="DX42" s="283">
        <v>-239</v>
      </c>
      <c r="DY42" s="284">
        <v>-26148</v>
      </c>
      <c r="DZ42" s="284">
        <v>3546</v>
      </c>
      <c r="EA42" s="284">
        <v>53069</v>
      </c>
      <c r="EB42" s="235"/>
      <c r="EC42" s="242">
        <f t="shared" si="2"/>
        <v>0</v>
      </c>
      <c r="ED42" s="242">
        <f t="shared" si="1"/>
        <v>0.46339961829711263</v>
      </c>
    </row>
    <row r="43" spans="1:134" ht="19.95" customHeight="1">
      <c r="A43" s="305" t="s">
        <v>1122</v>
      </c>
      <c r="B43" s="282" t="s">
        <v>963</v>
      </c>
      <c r="C43" s="283">
        <v>0</v>
      </c>
      <c r="D43" s="283">
        <v>0</v>
      </c>
      <c r="E43" s="283">
        <v>0</v>
      </c>
      <c r="F43" s="283">
        <v>0</v>
      </c>
      <c r="G43" s="283">
        <v>0</v>
      </c>
      <c r="H43" s="283">
        <v>0</v>
      </c>
      <c r="I43" s="283">
        <v>0</v>
      </c>
      <c r="J43" s="283">
        <v>0</v>
      </c>
      <c r="K43" s="283">
        <v>0</v>
      </c>
      <c r="L43" s="283">
        <v>0</v>
      </c>
      <c r="M43" s="283">
        <v>0</v>
      </c>
      <c r="N43" s="283">
        <v>0</v>
      </c>
      <c r="O43" s="283">
        <v>0</v>
      </c>
      <c r="P43" s="283">
        <v>17</v>
      </c>
      <c r="Q43" s="283">
        <v>13634</v>
      </c>
      <c r="R43" s="283">
        <v>0</v>
      </c>
      <c r="S43" s="283">
        <v>0</v>
      </c>
      <c r="T43" s="283">
        <v>0</v>
      </c>
      <c r="U43" s="283">
        <v>0</v>
      </c>
      <c r="V43" s="283">
        <v>74</v>
      </c>
      <c r="W43" s="283">
        <v>0</v>
      </c>
      <c r="X43" s="283">
        <v>0</v>
      </c>
      <c r="Y43" s="283">
        <v>0</v>
      </c>
      <c r="Z43" s="283">
        <v>0</v>
      </c>
      <c r="AA43" s="283">
        <v>0</v>
      </c>
      <c r="AB43" s="283">
        <v>10</v>
      </c>
      <c r="AC43" s="283">
        <v>0</v>
      </c>
      <c r="AD43" s="283">
        <v>0</v>
      </c>
      <c r="AE43" s="283">
        <v>9</v>
      </c>
      <c r="AF43" s="283">
        <v>0</v>
      </c>
      <c r="AG43" s="283">
        <v>0</v>
      </c>
      <c r="AH43" s="283">
        <v>15</v>
      </c>
      <c r="AI43" s="283">
        <v>1150</v>
      </c>
      <c r="AJ43" s="283">
        <v>0</v>
      </c>
      <c r="AK43" s="283">
        <v>438</v>
      </c>
      <c r="AL43" s="283">
        <v>405</v>
      </c>
      <c r="AM43" s="283">
        <v>0</v>
      </c>
      <c r="AN43" s="283">
        <v>112</v>
      </c>
      <c r="AO43" s="283">
        <v>0</v>
      </c>
      <c r="AP43" s="283">
        <v>0</v>
      </c>
      <c r="AQ43" s="283">
        <v>75</v>
      </c>
      <c r="AR43" s="283">
        <v>47099</v>
      </c>
      <c r="AS43" s="283">
        <v>26952</v>
      </c>
      <c r="AT43" s="283">
        <v>26723</v>
      </c>
      <c r="AU43" s="283">
        <v>14623</v>
      </c>
      <c r="AV43" s="283">
        <v>2396</v>
      </c>
      <c r="AW43" s="283">
        <v>98</v>
      </c>
      <c r="AX43" s="283">
        <v>1307</v>
      </c>
      <c r="AY43" s="283">
        <v>2010</v>
      </c>
      <c r="AZ43" s="283">
        <v>90</v>
      </c>
      <c r="BA43" s="283">
        <v>1</v>
      </c>
      <c r="BB43" s="283">
        <v>376</v>
      </c>
      <c r="BC43" s="283">
        <v>515</v>
      </c>
      <c r="BD43" s="283">
        <v>33</v>
      </c>
      <c r="BE43" s="283">
        <v>0</v>
      </c>
      <c r="BF43" s="283">
        <v>118</v>
      </c>
      <c r="BG43" s="283">
        <v>1418</v>
      </c>
      <c r="BH43" s="283">
        <v>652</v>
      </c>
      <c r="BI43" s="283">
        <v>1822</v>
      </c>
      <c r="BJ43" s="283">
        <v>730</v>
      </c>
      <c r="BK43" s="283">
        <v>0</v>
      </c>
      <c r="BL43" s="283">
        <v>1544</v>
      </c>
      <c r="BM43" s="283">
        <v>715</v>
      </c>
      <c r="BN43" s="283">
        <v>435</v>
      </c>
      <c r="BO43" s="283">
        <v>163</v>
      </c>
      <c r="BP43" s="283">
        <v>0</v>
      </c>
      <c r="BQ43" s="283">
        <v>0</v>
      </c>
      <c r="BR43" s="283">
        <v>0</v>
      </c>
      <c r="BS43" s="283">
        <v>0</v>
      </c>
      <c r="BT43" s="283">
        <v>0</v>
      </c>
      <c r="BU43" s="283">
        <v>0</v>
      </c>
      <c r="BV43" s="283">
        <v>0</v>
      </c>
      <c r="BW43" s="283">
        <v>0</v>
      </c>
      <c r="BX43" s="283">
        <v>0</v>
      </c>
      <c r="BY43" s="283">
        <v>0</v>
      </c>
      <c r="BZ43" s="283">
        <v>0</v>
      </c>
      <c r="CA43" s="283">
        <v>0</v>
      </c>
      <c r="CB43" s="283">
        <v>0</v>
      </c>
      <c r="CC43" s="283">
        <v>0</v>
      </c>
      <c r="CD43" s="283">
        <v>0</v>
      </c>
      <c r="CE43" s="283">
        <v>0</v>
      </c>
      <c r="CF43" s="283">
        <v>0</v>
      </c>
      <c r="CG43" s="283">
        <v>0</v>
      </c>
      <c r="CH43" s="283">
        <v>0</v>
      </c>
      <c r="CI43" s="283">
        <v>0</v>
      </c>
      <c r="CJ43" s="283">
        <v>0</v>
      </c>
      <c r="CK43" s="283">
        <v>0</v>
      </c>
      <c r="CL43" s="283">
        <v>0</v>
      </c>
      <c r="CM43" s="283">
        <v>208</v>
      </c>
      <c r="CN43" s="283">
        <v>0</v>
      </c>
      <c r="CO43" s="283">
        <v>0</v>
      </c>
      <c r="CP43" s="283">
        <v>0</v>
      </c>
      <c r="CQ43" s="283">
        <v>0</v>
      </c>
      <c r="CR43" s="283">
        <v>0</v>
      </c>
      <c r="CS43" s="283">
        <v>0</v>
      </c>
      <c r="CT43" s="283">
        <v>0</v>
      </c>
      <c r="CU43" s="283">
        <v>0</v>
      </c>
      <c r="CV43" s="283">
        <v>0</v>
      </c>
      <c r="CW43" s="283">
        <v>634</v>
      </c>
      <c r="CX43" s="283">
        <v>0</v>
      </c>
      <c r="CY43" s="283">
        <v>0</v>
      </c>
      <c r="CZ43" s="283">
        <v>0</v>
      </c>
      <c r="DA43" s="283">
        <v>0</v>
      </c>
      <c r="DB43" s="283">
        <v>0</v>
      </c>
      <c r="DC43" s="283">
        <v>0</v>
      </c>
      <c r="DD43" s="283">
        <v>0</v>
      </c>
      <c r="DE43" s="283">
        <v>0</v>
      </c>
      <c r="DF43" s="284">
        <v>528</v>
      </c>
      <c r="DG43" s="284">
        <v>147129</v>
      </c>
      <c r="DH43" s="283">
        <v>0</v>
      </c>
      <c r="DI43" s="283">
        <v>0</v>
      </c>
      <c r="DJ43" s="283">
        <v>0</v>
      </c>
      <c r="DK43" s="283">
        <v>0</v>
      </c>
      <c r="DL43" s="283">
        <v>0</v>
      </c>
      <c r="DM43" s="283">
        <v>0</v>
      </c>
      <c r="DN43" s="284">
        <v>-885</v>
      </c>
      <c r="DO43" s="284">
        <v>-885</v>
      </c>
      <c r="DP43" s="284">
        <v>146244</v>
      </c>
      <c r="DQ43" s="284">
        <v>111799</v>
      </c>
      <c r="DR43" s="284">
        <v>3537</v>
      </c>
      <c r="DS43" s="284">
        <v>115336</v>
      </c>
      <c r="DT43" s="284">
        <v>114451</v>
      </c>
      <c r="DU43" s="284">
        <v>261580</v>
      </c>
      <c r="DV43" s="283">
        <v>-104868</v>
      </c>
      <c r="DW43" s="283">
        <v>-6844</v>
      </c>
      <c r="DX43" s="283">
        <v>-1612</v>
      </c>
      <c r="DY43" s="284">
        <v>-113324</v>
      </c>
      <c r="DZ43" s="284">
        <v>1127</v>
      </c>
      <c r="EA43" s="284">
        <v>148256</v>
      </c>
      <c r="EB43" s="235"/>
      <c r="EC43" s="242">
        <f t="shared" si="2"/>
        <v>0</v>
      </c>
      <c r="ED43" s="242">
        <f t="shared" si="1"/>
        <v>0.22510325209923143</v>
      </c>
    </row>
    <row r="44" spans="1:134" ht="19.95" customHeight="1">
      <c r="A44" s="305" t="s">
        <v>1123</v>
      </c>
      <c r="B44" s="282" t="s">
        <v>964</v>
      </c>
      <c r="C44" s="283">
        <v>0</v>
      </c>
      <c r="D44" s="283">
        <v>0</v>
      </c>
      <c r="E44" s="283">
        <v>0</v>
      </c>
      <c r="F44" s="283">
        <v>0</v>
      </c>
      <c r="G44" s="283">
        <v>0</v>
      </c>
      <c r="H44" s="283">
        <v>0</v>
      </c>
      <c r="I44" s="283">
        <v>0</v>
      </c>
      <c r="J44" s="283">
        <v>0</v>
      </c>
      <c r="K44" s="283">
        <v>0</v>
      </c>
      <c r="L44" s="283">
        <v>0</v>
      </c>
      <c r="M44" s="283">
        <v>0</v>
      </c>
      <c r="N44" s="283">
        <v>0</v>
      </c>
      <c r="O44" s="283">
        <v>0</v>
      </c>
      <c r="P44" s="283">
        <v>0</v>
      </c>
      <c r="Q44" s="283">
        <v>0</v>
      </c>
      <c r="R44" s="283">
        <v>0</v>
      </c>
      <c r="S44" s="283">
        <v>0</v>
      </c>
      <c r="T44" s="283">
        <v>-137</v>
      </c>
      <c r="U44" s="283">
        <v>0</v>
      </c>
      <c r="V44" s="283">
        <v>8639</v>
      </c>
      <c r="W44" s="283">
        <v>0</v>
      </c>
      <c r="X44" s="283">
        <v>947</v>
      </c>
      <c r="Y44" s="283">
        <v>0</v>
      </c>
      <c r="Z44" s="283">
        <v>0</v>
      </c>
      <c r="AA44" s="283">
        <v>0</v>
      </c>
      <c r="AB44" s="283">
        <v>1228</v>
      </c>
      <c r="AC44" s="283">
        <v>0</v>
      </c>
      <c r="AD44" s="283">
        <v>0</v>
      </c>
      <c r="AE44" s="283">
        <v>64</v>
      </c>
      <c r="AF44" s="283">
        <v>0</v>
      </c>
      <c r="AG44" s="283">
        <v>0</v>
      </c>
      <c r="AH44" s="283">
        <v>693</v>
      </c>
      <c r="AI44" s="283">
        <v>0</v>
      </c>
      <c r="AJ44" s="283">
        <v>2</v>
      </c>
      <c r="AK44" s="283">
        <v>3273</v>
      </c>
      <c r="AL44" s="283">
        <v>23453</v>
      </c>
      <c r="AM44" s="283">
        <v>20073</v>
      </c>
      <c r="AN44" s="283">
        <v>267</v>
      </c>
      <c r="AO44" s="283">
        <v>-6</v>
      </c>
      <c r="AP44" s="283">
        <v>96465</v>
      </c>
      <c r="AQ44" s="283">
        <v>54296</v>
      </c>
      <c r="AR44" s="283">
        <v>549</v>
      </c>
      <c r="AS44" s="283">
        <v>7064</v>
      </c>
      <c r="AT44" s="283">
        <v>1886</v>
      </c>
      <c r="AU44" s="283">
        <v>645</v>
      </c>
      <c r="AV44" s="283">
        <v>4640</v>
      </c>
      <c r="AW44" s="283">
        <v>10249</v>
      </c>
      <c r="AX44" s="283">
        <v>4318</v>
      </c>
      <c r="AY44" s="283">
        <v>1653</v>
      </c>
      <c r="AZ44" s="283">
        <v>4</v>
      </c>
      <c r="BA44" s="283">
        <v>68</v>
      </c>
      <c r="BB44" s="283">
        <v>2056</v>
      </c>
      <c r="BC44" s="283">
        <v>74</v>
      </c>
      <c r="BD44" s="283">
        <v>1</v>
      </c>
      <c r="BE44" s="283">
        <v>0</v>
      </c>
      <c r="BF44" s="283">
        <v>-2</v>
      </c>
      <c r="BG44" s="283">
        <v>746</v>
      </c>
      <c r="BH44" s="283">
        <v>6</v>
      </c>
      <c r="BI44" s="283">
        <v>29</v>
      </c>
      <c r="BJ44" s="283">
        <v>3426</v>
      </c>
      <c r="BK44" s="283">
        <v>0</v>
      </c>
      <c r="BL44" s="283">
        <v>416</v>
      </c>
      <c r="BM44" s="283">
        <v>0</v>
      </c>
      <c r="BN44" s="283">
        <v>-2</v>
      </c>
      <c r="BO44" s="283">
        <v>-4</v>
      </c>
      <c r="BP44" s="283">
        <v>57</v>
      </c>
      <c r="BQ44" s="283">
        <v>0</v>
      </c>
      <c r="BR44" s="283">
        <v>16</v>
      </c>
      <c r="BS44" s="283">
        <v>0</v>
      </c>
      <c r="BT44" s="283">
        <v>0</v>
      </c>
      <c r="BU44" s="283">
        <v>0</v>
      </c>
      <c r="BV44" s="283">
        <v>0</v>
      </c>
      <c r="BW44" s="283">
        <v>0</v>
      </c>
      <c r="BX44" s="283">
        <v>0</v>
      </c>
      <c r="BY44" s="283">
        <v>0</v>
      </c>
      <c r="BZ44" s="283">
        <v>0</v>
      </c>
      <c r="CA44" s="283">
        <v>0</v>
      </c>
      <c r="CB44" s="283">
        <v>0</v>
      </c>
      <c r="CC44" s="283">
        <v>0</v>
      </c>
      <c r="CD44" s="283">
        <v>0</v>
      </c>
      <c r="CE44" s="283">
        <v>0</v>
      </c>
      <c r="CF44" s="283">
        <v>0</v>
      </c>
      <c r="CG44" s="283">
        <v>0</v>
      </c>
      <c r="CH44" s="283">
        <v>0</v>
      </c>
      <c r="CI44" s="283">
        <v>0</v>
      </c>
      <c r="CJ44" s="283">
        <v>0</v>
      </c>
      <c r="CK44" s="283">
        <v>0</v>
      </c>
      <c r="CL44" s="283">
        <v>25</v>
      </c>
      <c r="CM44" s="283">
        <v>24</v>
      </c>
      <c r="CN44" s="283">
        <v>0</v>
      </c>
      <c r="CO44" s="283">
        <v>139</v>
      </c>
      <c r="CP44" s="283">
        <v>0</v>
      </c>
      <c r="CQ44" s="283">
        <v>0</v>
      </c>
      <c r="CR44" s="283">
        <v>0</v>
      </c>
      <c r="CS44" s="283">
        <v>0</v>
      </c>
      <c r="CT44" s="283">
        <v>0</v>
      </c>
      <c r="CU44" s="283">
        <v>0</v>
      </c>
      <c r="CV44" s="283">
        <v>0</v>
      </c>
      <c r="CW44" s="283">
        <v>0</v>
      </c>
      <c r="CX44" s="283">
        <v>0</v>
      </c>
      <c r="CY44" s="283">
        <v>0</v>
      </c>
      <c r="CZ44" s="283">
        <v>0</v>
      </c>
      <c r="DA44" s="283">
        <v>0</v>
      </c>
      <c r="DB44" s="283">
        <v>0</v>
      </c>
      <c r="DC44" s="283">
        <v>0</v>
      </c>
      <c r="DD44" s="283">
        <v>18</v>
      </c>
      <c r="DE44" s="283">
        <v>0</v>
      </c>
      <c r="DF44" s="284">
        <v>1010</v>
      </c>
      <c r="DG44" s="284">
        <v>248368</v>
      </c>
      <c r="DH44" s="283">
        <v>0</v>
      </c>
      <c r="DI44" s="283">
        <v>9476</v>
      </c>
      <c r="DJ44" s="283">
        <v>0</v>
      </c>
      <c r="DK44" s="283">
        <v>0</v>
      </c>
      <c r="DL44" s="283">
        <v>0</v>
      </c>
      <c r="DM44" s="283">
        <v>-11906</v>
      </c>
      <c r="DN44" s="284">
        <v>722</v>
      </c>
      <c r="DO44" s="284">
        <v>-1708</v>
      </c>
      <c r="DP44" s="284">
        <v>246660</v>
      </c>
      <c r="DQ44" s="284">
        <v>212933</v>
      </c>
      <c r="DR44" s="284">
        <v>1452</v>
      </c>
      <c r="DS44" s="284">
        <v>214385</v>
      </c>
      <c r="DT44" s="284">
        <v>212677</v>
      </c>
      <c r="DU44" s="284">
        <v>461045</v>
      </c>
      <c r="DV44" s="283">
        <v>-101700</v>
      </c>
      <c r="DW44" s="283">
        <v>-133165</v>
      </c>
      <c r="DX44" s="283">
        <v>-9236</v>
      </c>
      <c r="DY44" s="284">
        <v>-244101</v>
      </c>
      <c r="DZ44" s="284">
        <v>-31424</v>
      </c>
      <c r="EA44" s="284">
        <v>216944</v>
      </c>
      <c r="EB44" s="235"/>
      <c r="EC44" s="242">
        <f t="shared" si="2"/>
        <v>6.3061915540955568E-4</v>
      </c>
      <c r="ED44" s="242">
        <f t="shared" si="1"/>
        <v>1.0374604719046499E-2</v>
      </c>
    </row>
    <row r="45" spans="1:134" ht="19.95" customHeight="1">
      <c r="A45" s="305" t="s">
        <v>1124</v>
      </c>
      <c r="B45" s="282" t="s">
        <v>965</v>
      </c>
      <c r="C45" s="283">
        <v>0</v>
      </c>
      <c r="D45" s="283">
        <v>0</v>
      </c>
      <c r="E45" s="283">
        <v>0</v>
      </c>
      <c r="F45" s="283">
        <v>0</v>
      </c>
      <c r="G45" s="283">
        <v>0</v>
      </c>
      <c r="H45" s="283">
        <v>108</v>
      </c>
      <c r="I45" s="283">
        <v>5</v>
      </c>
      <c r="J45" s="283">
        <v>1372</v>
      </c>
      <c r="K45" s="283">
        <v>491</v>
      </c>
      <c r="L45" s="283">
        <v>0</v>
      </c>
      <c r="M45" s="283">
        <v>0</v>
      </c>
      <c r="N45" s="283">
        <v>0</v>
      </c>
      <c r="O45" s="283">
        <v>0</v>
      </c>
      <c r="P45" s="283">
        <v>61</v>
      </c>
      <c r="Q45" s="283">
        <v>915</v>
      </c>
      <c r="R45" s="283">
        <v>0</v>
      </c>
      <c r="S45" s="283">
        <v>14</v>
      </c>
      <c r="T45" s="283">
        <v>315</v>
      </c>
      <c r="U45" s="283">
        <v>0</v>
      </c>
      <c r="V45" s="283">
        <v>53</v>
      </c>
      <c r="W45" s="283">
        <v>0</v>
      </c>
      <c r="X45" s="283">
        <v>0</v>
      </c>
      <c r="Y45" s="283">
        <v>0</v>
      </c>
      <c r="Z45" s="283">
        <v>0</v>
      </c>
      <c r="AA45" s="283">
        <v>219</v>
      </c>
      <c r="AB45" s="283">
        <v>161</v>
      </c>
      <c r="AC45" s="283">
        <v>27</v>
      </c>
      <c r="AD45" s="283">
        <v>0</v>
      </c>
      <c r="AE45" s="283">
        <v>55</v>
      </c>
      <c r="AF45" s="283">
        <v>2</v>
      </c>
      <c r="AG45" s="283">
        <v>12</v>
      </c>
      <c r="AH45" s="283">
        <v>45</v>
      </c>
      <c r="AI45" s="283">
        <v>29</v>
      </c>
      <c r="AJ45" s="283">
        <v>0</v>
      </c>
      <c r="AK45" s="283">
        <v>216</v>
      </c>
      <c r="AL45" s="283">
        <v>0</v>
      </c>
      <c r="AM45" s="283">
        <v>647</v>
      </c>
      <c r="AN45" s="283">
        <v>4</v>
      </c>
      <c r="AO45" s="283">
        <v>0</v>
      </c>
      <c r="AP45" s="283">
        <v>231</v>
      </c>
      <c r="AQ45" s="283">
        <v>3424</v>
      </c>
      <c r="AR45" s="283">
        <v>2568</v>
      </c>
      <c r="AS45" s="283">
        <v>2475</v>
      </c>
      <c r="AT45" s="283">
        <v>12059</v>
      </c>
      <c r="AU45" s="283">
        <v>3788</v>
      </c>
      <c r="AV45" s="283">
        <v>1583</v>
      </c>
      <c r="AW45" s="283">
        <v>2591</v>
      </c>
      <c r="AX45" s="283">
        <v>4540</v>
      </c>
      <c r="AY45" s="283">
        <v>4109</v>
      </c>
      <c r="AZ45" s="283">
        <v>42</v>
      </c>
      <c r="BA45" s="283">
        <v>423</v>
      </c>
      <c r="BB45" s="283">
        <v>546</v>
      </c>
      <c r="BC45" s="283">
        <v>2472</v>
      </c>
      <c r="BD45" s="283">
        <v>321</v>
      </c>
      <c r="BE45" s="283">
        <v>0</v>
      </c>
      <c r="BF45" s="283">
        <v>76</v>
      </c>
      <c r="BG45" s="283">
        <v>1608</v>
      </c>
      <c r="BH45" s="283">
        <v>98</v>
      </c>
      <c r="BI45" s="283">
        <v>309</v>
      </c>
      <c r="BJ45" s="283">
        <v>909</v>
      </c>
      <c r="BK45" s="283">
        <v>0</v>
      </c>
      <c r="BL45" s="283">
        <v>21502</v>
      </c>
      <c r="BM45" s="283">
        <v>5215</v>
      </c>
      <c r="BN45" s="283">
        <v>2296</v>
      </c>
      <c r="BO45" s="283">
        <v>32369</v>
      </c>
      <c r="BP45" s="283">
        <v>1038</v>
      </c>
      <c r="BQ45" s="283">
        <v>0</v>
      </c>
      <c r="BR45" s="283">
        <v>44</v>
      </c>
      <c r="BS45" s="283">
        <v>0</v>
      </c>
      <c r="BT45" s="283">
        <v>38</v>
      </c>
      <c r="BU45" s="283">
        <v>0</v>
      </c>
      <c r="BV45" s="283">
        <v>0</v>
      </c>
      <c r="BW45" s="283">
        <v>0</v>
      </c>
      <c r="BX45" s="283">
        <v>0</v>
      </c>
      <c r="BY45" s="283">
        <v>0</v>
      </c>
      <c r="BZ45" s="283">
        <v>0</v>
      </c>
      <c r="CA45" s="283">
        <v>0</v>
      </c>
      <c r="CB45" s="283">
        <v>14</v>
      </c>
      <c r="CC45" s="283">
        <v>0</v>
      </c>
      <c r="CD45" s="283">
        <v>0</v>
      </c>
      <c r="CE45" s="283">
        <v>0</v>
      </c>
      <c r="CF45" s="283">
        <v>4</v>
      </c>
      <c r="CG45" s="283">
        <v>0</v>
      </c>
      <c r="CH45" s="283">
        <v>0</v>
      </c>
      <c r="CI45" s="283">
        <v>0</v>
      </c>
      <c r="CJ45" s="283">
        <v>0</v>
      </c>
      <c r="CK45" s="283">
        <v>0</v>
      </c>
      <c r="CL45" s="283">
        <v>23</v>
      </c>
      <c r="CM45" s="283">
        <v>807</v>
      </c>
      <c r="CN45" s="283">
        <v>0</v>
      </c>
      <c r="CO45" s="283">
        <v>157</v>
      </c>
      <c r="CP45" s="283">
        <v>9296</v>
      </c>
      <c r="CQ45" s="283">
        <v>0</v>
      </c>
      <c r="CR45" s="283">
        <v>66</v>
      </c>
      <c r="CS45" s="283">
        <v>188</v>
      </c>
      <c r="CT45" s="283">
        <v>30</v>
      </c>
      <c r="CU45" s="283">
        <v>0</v>
      </c>
      <c r="CV45" s="283">
        <v>0</v>
      </c>
      <c r="CW45" s="283">
        <v>1957</v>
      </c>
      <c r="CX45" s="283">
        <v>255</v>
      </c>
      <c r="CY45" s="283">
        <v>88</v>
      </c>
      <c r="CZ45" s="283">
        <v>217</v>
      </c>
      <c r="DA45" s="283">
        <v>132</v>
      </c>
      <c r="DB45" s="283">
        <v>0</v>
      </c>
      <c r="DC45" s="283">
        <v>0</v>
      </c>
      <c r="DD45" s="283">
        <v>142</v>
      </c>
      <c r="DE45" s="283">
        <v>98</v>
      </c>
      <c r="DF45" s="284">
        <v>813</v>
      </c>
      <c r="DG45" s="284">
        <v>125712</v>
      </c>
      <c r="DH45" s="283">
        <v>49</v>
      </c>
      <c r="DI45" s="283">
        <v>335</v>
      </c>
      <c r="DJ45" s="283">
        <v>0</v>
      </c>
      <c r="DK45" s="283">
        <v>0</v>
      </c>
      <c r="DL45" s="283">
        <v>0</v>
      </c>
      <c r="DM45" s="283">
        <v>8778</v>
      </c>
      <c r="DN45" s="284">
        <v>-1244</v>
      </c>
      <c r="DO45" s="284">
        <v>7918</v>
      </c>
      <c r="DP45" s="284">
        <v>133630</v>
      </c>
      <c r="DQ45" s="284">
        <v>70608</v>
      </c>
      <c r="DR45" s="284">
        <v>11596</v>
      </c>
      <c r="DS45" s="284">
        <v>82204</v>
      </c>
      <c r="DT45" s="284">
        <v>90122</v>
      </c>
      <c r="DU45" s="284">
        <v>215834</v>
      </c>
      <c r="DV45" s="283">
        <v>-25348</v>
      </c>
      <c r="DW45" s="283">
        <v>-74813</v>
      </c>
      <c r="DX45" s="283">
        <v>-5466</v>
      </c>
      <c r="DY45" s="284">
        <v>-105627</v>
      </c>
      <c r="DZ45" s="284">
        <v>-15505</v>
      </c>
      <c r="EA45" s="284">
        <v>110207</v>
      </c>
      <c r="EB45" s="235"/>
      <c r="EC45" s="242">
        <f t="shared" si="2"/>
        <v>2.2293944392380875E-5</v>
      </c>
      <c r="ED45" s="242">
        <f t="shared" si="1"/>
        <v>0.20955623737184759</v>
      </c>
    </row>
    <row r="46" spans="1:134" ht="19.95" customHeight="1">
      <c r="A46" s="305" t="s">
        <v>1125</v>
      </c>
      <c r="B46" s="282" t="s">
        <v>1037</v>
      </c>
      <c r="C46" s="283">
        <v>0</v>
      </c>
      <c r="D46" s="283">
        <v>0</v>
      </c>
      <c r="E46" s="283">
        <v>0</v>
      </c>
      <c r="F46" s="283">
        <v>0</v>
      </c>
      <c r="G46" s="283">
        <v>15</v>
      </c>
      <c r="H46" s="283">
        <v>10</v>
      </c>
      <c r="I46" s="283">
        <v>0</v>
      </c>
      <c r="J46" s="283">
        <v>0</v>
      </c>
      <c r="K46" s="283">
        <v>0</v>
      </c>
      <c r="L46" s="283">
        <v>0</v>
      </c>
      <c r="M46" s="283">
        <v>0</v>
      </c>
      <c r="N46" s="283">
        <v>0</v>
      </c>
      <c r="O46" s="283">
        <v>0</v>
      </c>
      <c r="P46" s="283">
        <v>18</v>
      </c>
      <c r="Q46" s="283">
        <v>79</v>
      </c>
      <c r="R46" s="283">
        <v>0</v>
      </c>
      <c r="S46" s="283">
        <v>0</v>
      </c>
      <c r="T46" s="283">
        <v>0</v>
      </c>
      <c r="U46" s="283">
        <v>0</v>
      </c>
      <c r="V46" s="283">
        <v>0</v>
      </c>
      <c r="W46" s="283">
        <v>0</v>
      </c>
      <c r="X46" s="283">
        <v>0</v>
      </c>
      <c r="Y46" s="283">
        <v>0</v>
      </c>
      <c r="Z46" s="283">
        <v>0</v>
      </c>
      <c r="AA46" s="283">
        <v>0</v>
      </c>
      <c r="AB46" s="283">
        <v>0</v>
      </c>
      <c r="AC46" s="283">
        <v>0</v>
      </c>
      <c r="AD46" s="283">
        <v>0</v>
      </c>
      <c r="AE46" s="283">
        <v>0</v>
      </c>
      <c r="AF46" s="283">
        <v>0</v>
      </c>
      <c r="AG46" s="283">
        <v>0</v>
      </c>
      <c r="AH46" s="283">
        <v>0</v>
      </c>
      <c r="AI46" s="283">
        <v>13</v>
      </c>
      <c r="AJ46" s="283">
        <v>0</v>
      </c>
      <c r="AK46" s="283">
        <v>0</v>
      </c>
      <c r="AL46" s="283">
        <v>0</v>
      </c>
      <c r="AM46" s="283">
        <v>0</v>
      </c>
      <c r="AN46" s="283">
        <v>2</v>
      </c>
      <c r="AO46" s="283">
        <v>0</v>
      </c>
      <c r="AP46" s="283">
        <v>0</v>
      </c>
      <c r="AQ46" s="283">
        <v>0</v>
      </c>
      <c r="AR46" s="283">
        <v>7949</v>
      </c>
      <c r="AS46" s="283">
        <v>72</v>
      </c>
      <c r="AT46" s="283">
        <v>172</v>
      </c>
      <c r="AU46" s="283">
        <v>9</v>
      </c>
      <c r="AV46" s="283">
        <v>0</v>
      </c>
      <c r="AW46" s="283">
        <v>0</v>
      </c>
      <c r="AX46" s="283">
        <v>2</v>
      </c>
      <c r="AY46" s="283">
        <v>0</v>
      </c>
      <c r="AZ46" s="283">
        <v>0</v>
      </c>
      <c r="BA46" s="283">
        <v>0</v>
      </c>
      <c r="BB46" s="283">
        <v>0</v>
      </c>
      <c r="BC46" s="283">
        <v>2</v>
      </c>
      <c r="BD46" s="283">
        <v>0</v>
      </c>
      <c r="BE46" s="283">
        <v>0</v>
      </c>
      <c r="BF46" s="283">
        <v>0</v>
      </c>
      <c r="BG46" s="283">
        <v>0</v>
      </c>
      <c r="BH46" s="283">
        <v>26</v>
      </c>
      <c r="BI46" s="283">
        <v>64</v>
      </c>
      <c r="BJ46" s="283">
        <v>386</v>
      </c>
      <c r="BK46" s="283">
        <v>0</v>
      </c>
      <c r="BL46" s="283">
        <v>165610</v>
      </c>
      <c r="BM46" s="283">
        <v>36029</v>
      </c>
      <c r="BN46" s="283">
        <v>20586</v>
      </c>
      <c r="BO46" s="283">
        <v>60575</v>
      </c>
      <c r="BP46" s="283">
        <v>0</v>
      </c>
      <c r="BQ46" s="283">
        <v>0</v>
      </c>
      <c r="BR46" s="283">
        <v>0</v>
      </c>
      <c r="BS46" s="283">
        <v>0</v>
      </c>
      <c r="BT46" s="283">
        <v>0</v>
      </c>
      <c r="BU46" s="283">
        <v>0</v>
      </c>
      <c r="BV46" s="283">
        <v>0</v>
      </c>
      <c r="BW46" s="283">
        <v>81</v>
      </c>
      <c r="BX46" s="283">
        <v>24</v>
      </c>
      <c r="BY46" s="283">
        <v>21</v>
      </c>
      <c r="BZ46" s="283">
        <v>0</v>
      </c>
      <c r="CA46" s="283">
        <v>0</v>
      </c>
      <c r="CB46" s="283">
        <v>115</v>
      </c>
      <c r="CC46" s="283">
        <v>0</v>
      </c>
      <c r="CD46" s="283">
        <v>0</v>
      </c>
      <c r="CE46" s="283">
        <v>0</v>
      </c>
      <c r="CF46" s="283">
        <v>5</v>
      </c>
      <c r="CG46" s="283">
        <v>0</v>
      </c>
      <c r="CH46" s="283">
        <v>0</v>
      </c>
      <c r="CI46" s="283">
        <v>0</v>
      </c>
      <c r="CJ46" s="283">
        <v>0</v>
      </c>
      <c r="CK46" s="283">
        <v>0</v>
      </c>
      <c r="CL46" s="283">
        <v>0</v>
      </c>
      <c r="CM46" s="283">
        <v>21</v>
      </c>
      <c r="CN46" s="283">
        <v>0</v>
      </c>
      <c r="CO46" s="283">
        <v>0</v>
      </c>
      <c r="CP46" s="283">
        <v>0</v>
      </c>
      <c r="CQ46" s="283">
        <v>0</v>
      </c>
      <c r="CR46" s="283">
        <v>0</v>
      </c>
      <c r="CS46" s="283">
        <v>0</v>
      </c>
      <c r="CT46" s="283">
        <v>0</v>
      </c>
      <c r="CU46" s="283">
        <v>38</v>
      </c>
      <c r="CV46" s="283">
        <v>0</v>
      </c>
      <c r="CW46" s="283">
        <v>97</v>
      </c>
      <c r="CX46" s="283">
        <v>0</v>
      </c>
      <c r="CY46" s="283">
        <v>0</v>
      </c>
      <c r="CZ46" s="283">
        <v>0</v>
      </c>
      <c r="DA46" s="283">
        <v>0</v>
      </c>
      <c r="DB46" s="283">
        <v>0</v>
      </c>
      <c r="DC46" s="283">
        <v>0</v>
      </c>
      <c r="DD46" s="283">
        <v>0</v>
      </c>
      <c r="DE46" s="283">
        <v>0</v>
      </c>
      <c r="DF46" s="284">
        <v>64</v>
      </c>
      <c r="DG46" s="284">
        <v>292085</v>
      </c>
      <c r="DH46" s="283">
        <v>0</v>
      </c>
      <c r="DI46" s="283">
        <v>1257</v>
      </c>
      <c r="DJ46" s="283">
        <v>23</v>
      </c>
      <c r="DK46" s="283">
        <v>0</v>
      </c>
      <c r="DL46" s="283">
        <v>18</v>
      </c>
      <c r="DM46" s="283">
        <v>1775</v>
      </c>
      <c r="DN46" s="284">
        <v>-2025</v>
      </c>
      <c r="DO46" s="284">
        <v>1048</v>
      </c>
      <c r="DP46" s="284">
        <v>293133</v>
      </c>
      <c r="DQ46" s="284">
        <v>170955</v>
      </c>
      <c r="DR46" s="284">
        <v>1894</v>
      </c>
      <c r="DS46" s="284">
        <v>172849</v>
      </c>
      <c r="DT46" s="284">
        <v>173897</v>
      </c>
      <c r="DU46" s="284">
        <v>465982</v>
      </c>
      <c r="DV46" s="283">
        <v>-151719</v>
      </c>
      <c r="DW46" s="283">
        <v>-14036</v>
      </c>
      <c r="DX46" s="283">
        <v>-1565</v>
      </c>
      <c r="DY46" s="284">
        <v>-167320</v>
      </c>
      <c r="DZ46" s="284">
        <v>6577</v>
      </c>
      <c r="EA46" s="284">
        <v>298662</v>
      </c>
      <c r="EB46" s="235"/>
      <c r="EC46" s="242">
        <f t="shared" si="2"/>
        <v>8.3652203287232118E-5</v>
      </c>
      <c r="ED46" s="242">
        <f t="shared" si="1"/>
        <v>0.42920107937352669</v>
      </c>
    </row>
    <row r="47" spans="1:134" ht="19.95" customHeight="1">
      <c r="A47" s="305" t="s">
        <v>1126</v>
      </c>
      <c r="B47" s="282" t="s">
        <v>967</v>
      </c>
      <c r="C47" s="283">
        <v>2902</v>
      </c>
      <c r="D47" s="283">
        <v>225</v>
      </c>
      <c r="E47" s="283">
        <v>0</v>
      </c>
      <c r="F47" s="283">
        <v>4</v>
      </c>
      <c r="G47" s="283">
        <v>69</v>
      </c>
      <c r="H47" s="283">
        <v>567</v>
      </c>
      <c r="I47" s="283">
        <v>125</v>
      </c>
      <c r="J47" s="283">
        <v>11770</v>
      </c>
      <c r="K47" s="283">
        <v>28991</v>
      </c>
      <c r="L47" s="283">
        <v>11</v>
      </c>
      <c r="M47" s="283">
        <v>0</v>
      </c>
      <c r="N47" s="283">
        <v>2</v>
      </c>
      <c r="O47" s="283">
        <v>47</v>
      </c>
      <c r="P47" s="283">
        <v>1392</v>
      </c>
      <c r="Q47" s="283">
        <v>7421</v>
      </c>
      <c r="R47" s="283">
        <v>43</v>
      </c>
      <c r="S47" s="283">
        <v>181</v>
      </c>
      <c r="T47" s="283">
        <v>134</v>
      </c>
      <c r="U47" s="283">
        <v>0</v>
      </c>
      <c r="V47" s="283">
        <v>1598</v>
      </c>
      <c r="W47" s="283">
        <v>55</v>
      </c>
      <c r="X47" s="283">
        <v>1416</v>
      </c>
      <c r="Y47" s="283">
        <v>287</v>
      </c>
      <c r="Z47" s="283">
        <v>0</v>
      </c>
      <c r="AA47" s="283">
        <v>4579</v>
      </c>
      <c r="AB47" s="283">
        <v>2642</v>
      </c>
      <c r="AC47" s="283">
        <v>1203</v>
      </c>
      <c r="AD47" s="283">
        <v>167</v>
      </c>
      <c r="AE47" s="283">
        <v>104</v>
      </c>
      <c r="AF47" s="283">
        <v>249</v>
      </c>
      <c r="AG47" s="283">
        <v>185</v>
      </c>
      <c r="AH47" s="283">
        <v>622</v>
      </c>
      <c r="AI47" s="283">
        <v>1169</v>
      </c>
      <c r="AJ47" s="283">
        <v>0</v>
      </c>
      <c r="AK47" s="283">
        <v>944</v>
      </c>
      <c r="AL47" s="283">
        <v>99</v>
      </c>
      <c r="AM47" s="283">
        <v>679</v>
      </c>
      <c r="AN47" s="283">
        <v>705</v>
      </c>
      <c r="AO47" s="283">
        <v>8</v>
      </c>
      <c r="AP47" s="283">
        <v>288</v>
      </c>
      <c r="AQ47" s="283">
        <v>252</v>
      </c>
      <c r="AR47" s="283">
        <v>7076</v>
      </c>
      <c r="AS47" s="283">
        <v>8826</v>
      </c>
      <c r="AT47" s="283">
        <v>18934</v>
      </c>
      <c r="AU47" s="283">
        <v>10269</v>
      </c>
      <c r="AV47" s="283">
        <v>5708</v>
      </c>
      <c r="AW47" s="283">
        <v>2056</v>
      </c>
      <c r="AX47" s="283">
        <v>2590</v>
      </c>
      <c r="AY47" s="283">
        <v>2311</v>
      </c>
      <c r="AZ47" s="283">
        <v>41</v>
      </c>
      <c r="BA47" s="283">
        <v>655</v>
      </c>
      <c r="BB47" s="283">
        <v>327</v>
      </c>
      <c r="BC47" s="283">
        <v>918</v>
      </c>
      <c r="BD47" s="283">
        <v>454</v>
      </c>
      <c r="BE47" s="283">
        <v>0</v>
      </c>
      <c r="BF47" s="283">
        <v>69</v>
      </c>
      <c r="BG47" s="283">
        <v>584</v>
      </c>
      <c r="BH47" s="283">
        <v>219</v>
      </c>
      <c r="BI47" s="283">
        <v>264</v>
      </c>
      <c r="BJ47" s="283">
        <v>2394</v>
      </c>
      <c r="BK47" s="283">
        <v>15</v>
      </c>
      <c r="BL47" s="283">
        <v>27064</v>
      </c>
      <c r="BM47" s="283">
        <v>21477</v>
      </c>
      <c r="BN47" s="283">
        <v>3058</v>
      </c>
      <c r="BO47" s="283">
        <v>3829</v>
      </c>
      <c r="BP47" s="283">
        <v>1090</v>
      </c>
      <c r="BQ47" s="283">
        <v>1230</v>
      </c>
      <c r="BR47" s="283">
        <v>269</v>
      </c>
      <c r="BS47" s="283">
        <v>90</v>
      </c>
      <c r="BT47" s="283">
        <v>14518</v>
      </c>
      <c r="BU47" s="283">
        <v>348</v>
      </c>
      <c r="BV47" s="283">
        <v>98</v>
      </c>
      <c r="BW47" s="283">
        <v>218</v>
      </c>
      <c r="BX47" s="283">
        <v>2907</v>
      </c>
      <c r="BY47" s="283">
        <v>350</v>
      </c>
      <c r="BZ47" s="283">
        <v>1045</v>
      </c>
      <c r="CA47" s="283">
        <v>0</v>
      </c>
      <c r="CB47" s="283">
        <v>1003</v>
      </c>
      <c r="CC47" s="283">
        <v>37</v>
      </c>
      <c r="CD47" s="283">
        <v>68</v>
      </c>
      <c r="CE47" s="283">
        <v>1086</v>
      </c>
      <c r="CF47" s="283">
        <v>1737</v>
      </c>
      <c r="CG47" s="283">
        <v>0</v>
      </c>
      <c r="CH47" s="283">
        <v>998</v>
      </c>
      <c r="CI47" s="283">
        <v>9</v>
      </c>
      <c r="CJ47" s="283">
        <v>238</v>
      </c>
      <c r="CK47" s="283">
        <v>321</v>
      </c>
      <c r="CL47" s="283">
        <v>34</v>
      </c>
      <c r="CM47" s="283">
        <v>11530</v>
      </c>
      <c r="CN47" s="283">
        <v>367</v>
      </c>
      <c r="CO47" s="283">
        <v>222</v>
      </c>
      <c r="CP47" s="283">
        <v>2453</v>
      </c>
      <c r="CQ47" s="283">
        <v>15</v>
      </c>
      <c r="CR47" s="283">
        <v>525</v>
      </c>
      <c r="CS47" s="283">
        <v>412</v>
      </c>
      <c r="CT47" s="283">
        <v>617</v>
      </c>
      <c r="CU47" s="283">
        <v>895</v>
      </c>
      <c r="CV47" s="283">
        <v>0</v>
      </c>
      <c r="CW47" s="283">
        <v>3059</v>
      </c>
      <c r="CX47" s="283">
        <v>758</v>
      </c>
      <c r="CY47" s="283">
        <v>270</v>
      </c>
      <c r="CZ47" s="283">
        <v>3397</v>
      </c>
      <c r="DA47" s="283">
        <v>1333</v>
      </c>
      <c r="DB47" s="283">
        <v>109</v>
      </c>
      <c r="DC47" s="283">
        <v>0</v>
      </c>
      <c r="DD47" s="283">
        <v>3067</v>
      </c>
      <c r="DE47" s="283">
        <v>80</v>
      </c>
      <c r="DF47" s="284">
        <v>1414</v>
      </c>
      <c r="DG47" s="284">
        <v>248490</v>
      </c>
      <c r="DH47" s="283">
        <v>1143</v>
      </c>
      <c r="DI47" s="283">
        <v>11571</v>
      </c>
      <c r="DJ47" s="283">
        <v>0</v>
      </c>
      <c r="DK47" s="283">
        <v>0</v>
      </c>
      <c r="DL47" s="283">
        <v>1240</v>
      </c>
      <c r="DM47" s="283">
        <v>17166</v>
      </c>
      <c r="DN47" s="284">
        <v>-4393</v>
      </c>
      <c r="DO47" s="284">
        <v>26727</v>
      </c>
      <c r="DP47" s="284">
        <v>275217</v>
      </c>
      <c r="DQ47" s="284">
        <v>130745</v>
      </c>
      <c r="DR47" s="284">
        <v>14831</v>
      </c>
      <c r="DS47" s="284">
        <v>145576</v>
      </c>
      <c r="DT47" s="284">
        <v>172303</v>
      </c>
      <c r="DU47" s="284">
        <v>420793</v>
      </c>
      <c r="DV47" s="283">
        <v>-97637</v>
      </c>
      <c r="DW47" s="283">
        <v>-33659</v>
      </c>
      <c r="DX47" s="283">
        <v>-3906</v>
      </c>
      <c r="DY47" s="284">
        <v>-135202</v>
      </c>
      <c r="DZ47" s="284">
        <v>37101</v>
      </c>
      <c r="EA47" s="284">
        <v>285591</v>
      </c>
      <c r="EB47" s="235"/>
      <c r="EC47" s="242">
        <f t="shared" si="2"/>
        <v>7.7003949422160931E-4</v>
      </c>
      <c r="ED47" s="242">
        <f t="shared" si="1"/>
        <v>0.50874400927268293</v>
      </c>
    </row>
    <row r="48" spans="1:134" ht="19.95" customHeight="1">
      <c r="A48" s="305" t="s">
        <v>1127</v>
      </c>
      <c r="B48" s="282" t="s">
        <v>59</v>
      </c>
      <c r="C48" s="283">
        <v>0</v>
      </c>
      <c r="D48" s="283">
        <v>0</v>
      </c>
      <c r="E48" s="283">
        <v>0</v>
      </c>
      <c r="F48" s="283">
        <v>0</v>
      </c>
      <c r="G48" s="283">
        <v>0</v>
      </c>
      <c r="H48" s="283">
        <v>267</v>
      </c>
      <c r="I48" s="283">
        <v>380</v>
      </c>
      <c r="J48" s="283">
        <v>0</v>
      </c>
      <c r="K48" s="283">
        <v>0</v>
      </c>
      <c r="L48" s="283">
        <v>0</v>
      </c>
      <c r="M48" s="283">
        <v>0</v>
      </c>
      <c r="N48" s="283">
        <v>0</v>
      </c>
      <c r="O48" s="283">
        <v>0</v>
      </c>
      <c r="P48" s="283">
        <v>23</v>
      </c>
      <c r="Q48" s="283">
        <v>448</v>
      </c>
      <c r="R48" s="283">
        <v>0</v>
      </c>
      <c r="S48" s="283">
        <v>0</v>
      </c>
      <c r="T48" s="283">
        <v>0</v>
      </c>
      <c r="U48" s="283">
        <v>0</v>
      </c>
      <c r="V48" s="283">
        <v>0</v>
      </c>
      <c r="W48" s="283">
        <v>0</v>
      </c>
      <c r="X48" s="283">
        <v>0</v>
      </c>
      <c r="Y48" s="283">
        <v>0</v>
      </c>
      <c r="Z48" s="283">
        <v>0</v>
      </c>
      <c r="AA48" s="283">
        <v>0</v>
      </c>
      <c r="AB48" s="283">
        <v>55</v>
      </c>
      <c r="AC48" s="283">
        <v>0</v>
      </c>
      <c r="AD48" s="283">
        <v>0</v>
      </c>
      <c r="AE48" s="283">
        <v>136</v>
      </c>
      <c r="AF48" s="283">
        <v>0</v>
      </c>
      <c r="AG48" s="283">
        <v>0</v>
      </c>
      <c r="AH48" s="283">
        <v>1706</v>
      </c>
      <c r="AI48" s="283">
        <v>204</v>
      </c>
      <c r="AJ48" s="283">
        <v>2</v>
      </c>
      <c r="AK48" s="283">
        <v>941</v>
      </c>
      <c r="AL48" s="283">
        <v>0</v>
      </c>
      <c r="AM48" s="283">
        <v>0</v>
      </c>
      <c r="AN48" s="283">
        <v>584</v>
      </c>
      <c r="AO48" s="283">
        <v>0</v>
      </c>
      <c r="AP48" s="283">
        <v>0</v>
      </c>
      <c r="AQ48" s="283">
        <v>7</v>
      </c>
      <c r="AR48" s="283">
        <v>1678</v>
      </c>
      <c r="AS48" s="283">
        <v>655</v>
      </c>
      <c r="AT48" s="283">
        <v>403907</v>
      </c>
      <c r="AU48" s="283">
        <v>47518</v>
      </c>
      <c r="AV48" s="283">
        <v>3951</v>
      </c>
      <c r="AW48" s="283">
        <v>1932</v>
      </c>
      <c r="AX48" s="283">
        <v>1409</v>
      </c>
      <c r="AY48" s="283">
        <v>6239</v>
      </c>
      <c r="AZ48" s="283">
        <v>85</v>
      </c>
      <c r="BA48" s="283">
        <v>364</v>
      </c>
      <c r="BB48" s="283">
        <v>21</v>
      </c>
      <c r="BC48" s="283">
        <v>427</v>
      </c>
      <c r="BD48" s="283">
        <v>50</v>
      </c>
      <c r="BE48" s="283">
        <v>0</v>
      </c>
      <c r="BF48" s="283">
        <v>16</v>
      </c>
      <c r="BG48" s="283">
        <v>3337</v>
      </c>
      <c r="BH48" s="283">
        <v>534</v>
      </c>
      <c r="BI48" s="283">
        <v>1405</v>
      </c>
      <c r="BJ48" s="283">
        <v>522</v>
      </c>
      <c r="BK48" s="283">
        <v>0</v>
      </c>
      <c r="BL48" s="283">
        <v>20526</v>
      </c>
      <c r="BM48" s="283">
        <v>1825</v>
      </c>
      <c r="BN48" s="283">
        <v>2856</v>
      </c>
      <c r="BO48" s="283">
        <v>4201</v>
      </c>
      <c r="BP48" s="283">
        <v>0</v>
      </c>
      <c r="BQ48" s="283">
        <v>0</v>
      </c>
      <c r="BR48" s="283">
        <v>24474</v>
      </c>
      <c r="BS48" s="283">
        <v>0</v>
      </c>
      <c r="BT48" s="283">
        <v>165</v>
      </c>
      <c r="BU48" s="283">
        <v>0</v>
      </c>
      <c r="BV48" s="283">
        <v>0</v>
      </c>
      <c r="BW48" s="283">
        <v>0</v>
      </c>
      <c r="BX48" s="283">
        <v>0</v>
      </c>
      <c r="BY48" s="283">
        <v>909</v>
      </c>
      <c r="BZ48" s="283">
        <v>0</v>
      </c>
      <c r="CA48" s="283">
        <v>0</v>
      </c>
      <c r="CB48" s="283">
        <v>0</v>
      </c>
      <c r="CC48" s="283">
        <v>230</v>
      </c>
      <c r="CD48" s="283">
        <v>47</v>
      </c>
      <c r="CE48" s="283">
        <v>172</v>
      </c>
      <c r="CF48" s="283">
        <v>1740</v>
      </c>
      <c r="CG48" s="283">
        <v>22</v>
      </c>
      <c r="CH48" s="283">
        <v>0</v>
      </c>
      <c r="CI48" s="283">
        <v>0</v>
      </c>
      <c r="CJ48" s="283">
        <v>0</v>
      </c>
      <c r="CK48" s="283">
        <v>0</v>
      </c>
      <c r="CL48" s="283">
        <v>17</v>
      </c>
      <c r="CM48" s="283">
        <v>4074</v>
      </c>
      <c r="CN48" s="283">
        <v>0</v>
      </c>
      <c r="CO48" s="283">
        <v>0</v>
      </c>
      <c r="CP48" s="283">
        <v>0</v>
      </c>
      <c r="CQ48" s="283">
        <v>0</v>
      </c>
      <c r="CR48" s="283">
        <v>0</v>
      </c>
      <c r="CS48" s="283">
        <v>0</v>
      </c>
      <c r="CT48" s="283">
        <v>0</v>
      </c>
      <c r="CU48" s="283">
        <v>0</v>
      </c>
      <c r="CV48" s="283">
        <v>0</v>
      </c>
      <c r="CW48" s="283">
        <v>74821</v>
      </c>
      <c r="CX48" s="283">
        <v>2923</v>
      </c>
      <c r="CY48" s="283">
        <v>0</v>
      </c>
      <c r="CZ48" s="283">
        <v>0</v>
      </c>
      <c r="DA48" s="283">
        <v>0</v>
      </c>
      <c r="DB48" s="283">
        <v>0</v>
      </c>
      <c r="DC48" s="283">
        <v>0</v>
      </c>
      <c r="DD48" s="283">
        <v>524</v>
      </c>
      <c r="DE48" s="283">
        <v>0</v>
      </c>
      <c r="DF48" s="284">
        <v>0</v>
      </c>
      <c r="DG48" s="284">
        <v>618329</v>
      </c>
      <c r="DH48" s="283">
        <v>0</v>
      </c>
      <c r="DI48" s="283">
        <v>721</v>
      </c>
      <c r="DJ48" s="283">
        <v>0</v>
      </c>
      <c r="DK48" s="283">
        <v>0</v>
      </c>
      <c r="DL48" s="283">
        <v>14661</v>
      </c>
      <c r="DM48" s="283">
        <v>399603</v>
      </c>
      <c r="DN48" s="284">
        <v>-1780</v>
      </c>
      <c r="DO48" s="284">
        <v>413205</v>
      </c>
      <c r="DP48" s="284">
        <v>1031534</v>
      </c>
      <c r="DQ48" s="284">
        <v>814348</v>
      </c>
      <c r="DR48" s="284">
        <v>77239</v>
      </c>
      <c r="DS48" s="284">
        <v>891587</v>
      </c>
      <c r="DT48" s="284">
        <v>1304792</v>
      </c>
      <c r="DU48" s="284">
        <v>1923121</v>
      </c>
      <c r="DV48" s="283">
        <v>-562211</v>
      </c>
      <c r="DW48" s="283">
        <v>-58044</v>
      </c>
      <c r="DX48" s="283">
        <v>-19212</v>
      </c>
      <c r="DY48" s="284">
        <v>-639467</v>
      </c>
      <c r="DZ48" s="284">
        <v>665325</v>
      </c>
      <c r="EA48" s="284">
        <v>1283654</v>
      </c>
      <c r="EB48" s="235"/>
      <c r="EC48" s="242">
        <f t="shared" si="2"/>
        <v>4.7981892259422719E-5</v>
      </c>
      <c r="ED48" s="242">
        <f t="shared" si="1"/>
        <v>0.38008150967394194</v>
      </c>
    </row>
    <row r="49" spans="1:134" ht="19.95" customHeight="1">
      <c r="A49" s="305" t="s">
        <v>1128</v>
      </c>
      <c r="B49" s="282" t="s">
        <v>60</v>
      </c>
      <c r="C49" s="283">
        <v>0</v>
      </c>
      <c r="D49" s="283">
        <v>0</v>
      </c>
      <c r="E49" s="283">
        <v>0</v>
      </c>
      <c r="F49" s="283">
        <v>0</v>
      </c>
      <c r="G49" s="283">
        <v>0</v>
      </c>
      <c r="H49" s="283">
        <v>31</v>
      </c>
      <c r="I49" s="283">
        <v>4</v>
      </c>
      <c r="J49" s="283">
        <v>0</v>
      </c>
      <c r="K49" s="283">
        <v>0</v>
      </c>
      <c r="L49" s="283">
        <v>0</v>
      </c>
      <c r="M49" s="283">
        <v>0</v>
      </c>
      <c r="N49" s="283">
        <v>0</v>
      </c>
      <c r="O49" s="283">
        <v>0</v>
      </c>
      <c r="P49" s="283">
        <v>15</v>
      </c>
      <c r="Q49" s="283">
        <v>21</v>
      </c>
      <c r="R49" s="283">
        <v>0</v>
      </c>
      <c r="S49" s="283">
        <v>0</v>
      </c>
      <c r="T49" s="283">
        <v>0</v>
      </c>
      <c r="U49" s="283">
        <v>0</v>
      </c>
      <c r="V49" s="283">
        <v>0</v>
      </c>
      <c r="W49" s="283">
        <v>0</v>
      </c>
      <c r="X49" s="283">
        <v>0</v>
      </c>
      <c r="Y49" s="283">
        <v>0</v>
      </c>
      <c r="Z49" s="283">
        <v>0</v>
      </c>
      <c r="AA49" s="283">
        <v>0</v>
      </c>
      <c r="AB49" s="283">
        <v>0</v>
      </c>
      <c r="AC49" s="283">
        <v>13</v>
      </c>
      <c r="AD49" s="283">
        <v>0</v>
      </c>
      <c r="AE49" s="283">
        <v>84</v>
      </c>
      <c r="AF49" s="283">
        <v>0</v>
      </c>
      <c r="AG49" s="283">
        <v>0</v>
      </c>
      <c r="AH49" s="283">
        <v>13</v>
      </c>
      <c r="AI49" s="283">
        <v>37</v>
      </c>
      <c r="AJ49" s="283">
        <v>0</v>
      </c>
      <c r="AK49" s="283">
        <v>109</v>
      </c>
      <c r="AL49" s="283">
        <v>0</v>
      </c>
      <c r="AM49" s="283">
        <v>0</v>
      </c>
      <c r="AN49" s="283">
        <v>47</v>
      </c>
      <c r="AO49" s="283">
        <v>8</v>
      </c>
      <c r="AP49" s="283">
        <v>7</v>
      </c>
      <c r="AQ49" s="283">
        <v>5</v>
      </c>
      <c r="AR49" s="283">
        <v>24</v>
      </c>
      <c r="AS49" s="283">
        <v>53</v>
      </c>
      <c r="AT49" s="283">
        <v>2006</v>
      </c>
      <c r="AU49" s="283">
        <v>66540</v>
      </c>
      <c r="AV49" s="283">
        <v>121</v>
      </c>
      <c r="AW49" s="283">
        <v>354</v>
      </c>
      <c r="AX49" s="283">
        <v>106</v>
      </c>
      <c r="AY49" s="283">
        <v>101</v>
      </c>
      <c r="AZ49" s="283">
        <v>1</v>
      </c>
      <c r="BA49" s="283">
        <v>37</v>
      </c>
      <c r="BB49" s="283">
        <v>2</v>
      </c>
      <c r="BC49" s="283">
        <v>12</v>
      </c>
      <c r="BD49" s="283">
        <v>6</v>
      </c>
      <c r="BE49" s="283">
        <v>0</v>
      </c>
      <c r="BF49" s="283">
        <v>2</v>
      </c>
      <c r="BG49" s="283">
        <v>27</v>
      </c>
      <c r="BH49" s="283">
        <v>28</v>
      </c>
      <c r="BI49" s="283">
        <v>20</v>
      </c>
      <c r="BJ49" s="283">
        <v>13</v>
      </c>
      <c r="BK49" s="283">
        <v>0</v>
      </c>
      <c r="BL49" s="283">
        <v>30</v>
      </c>
      <c r="BM49" s="283">
        <v>22</v>
      </c>
      <c r="BN49" s="283">
        <v>30</v>
      </c>
      <c r="BO49" s="283">
        <v>4</v>
      </c>
      <c r="BP49" s="283">
        <v>0</v>
      </c>
      <c r="BQ49" s="283">
        <v>10</v>
      </c>
      <c r="BR49" s="283">
        <v>53</v>
      </c>
      <c r="BS49" s="283">
        <v>0</v>
      </c>
      <c r="BT49" s="283">
        <v>8</v>
      </c>
      <c r="BU49" s="283">
        <v>0</v>
      </c>
      <c r="BV49" s="283">
        <v>0</v>
      </c>
      <c r="BW49" s="283">
        <v>0</v>
      </c>
      <c r="BX49" s="283">
        <v>0</v>
      </c>
      <c r="BY49" s="283">
        <v>14</v>
      </c>
      <c r="BZ49" s="283">
        <v>5</v>
      </c>
      <c r="CA49" s="283">
        <v>0</v>
      </c>
      <c r="CB49" s="283">
        <v>33</v>
      </c>
      <c r="CC49" s="283">
        <v>18</v>
      </c>
      <c r="CD49" s="283">
        <v>0</v>
      </c>
      <c r="CE49" s="283">
        <v>13</v>
      </c>
      <c r="CF49" s="283">
        <v>64</v>
      </c>
      <c r="CG49" s="283">
        <v>2</v>
      </c>
      <c r="CH49" s="283">
        <v>4</v>
      </c>
      <c r="CI49" s="283">
        <v>0</v>
      </c>
      <c r="CJ49" s="283">
        <v>0</v>
      </c>
      <c r="CK49" s="283">
        <v>10</v>
      </c>
      <c r="CL49" s="283">
        <v>0</v>
      </c>
      <c r="CM49" s="283">
        <v>33</v>
      </c>
      <c r="CN49" s="283">
        <v>0</v>
      </c>
      <c r="CO49" s="283">
        <v>0</v>
      </c>
      <c r="CP49" s="283">
        <v>0</v>
      </c>
      <c r="CQ49" s="283">
        <v>0</v>
      </c>
      <c r="CR49" s="283">
        <v>0</v>
      </c>
      <c r="CS49" s="283">
        <v>0</v>
      </c>
      <c r="CT49" s="283">
        <v>0</v>
      </c>
      <c r="CU49" s="283">
        <v>53</v>
      </c>
      <c r="CV49" s="283">
        <v>0</v>
      </c>
      <c r="CW49" s="283">
        <v>26883</v>
      </c>
      <c r="CX49" s="283">
        <v>21</v>
      </c>
      <c r="CY49" s="283">
        <v>0</v>
      </c>
      <c r="CZ49" s="283">
        <v>0</v>
      </c>
      <c r="DA49" s="283">
        <v>0</v>
      </c>
      <c r="DB49" s="283">
        <v>0</v>
      </c>
      <c r="DC49" s="283">
        <v>0</v>
      </c>
      <c r="DD49" s="283">
        <v>14</v>
      </c>
      <c r="DE49" s="283">
        <v>0</v>
      </c>
      <c r="DF49" s="284">
        <v>0</v>
      </c>
      <c r="DG49" s="284">
        <v>97171</v>
      </c>
      <c r="DH49" s="283">
        <v>0</v>
      </c>
      <c r="DI49" s="283">
        <v>223</v>
      </c>
      <c r="DJ49" s="283">
        <v>0</v>
      </c>
      <c r="DK49" s="283">
        <v>0</v>
      </c>
      <c r="DL49" s="283">
        <v>2629</v>
      </c>
      <c r="DM49" s="283">
        <v>392052</v>
      </c>
      <c r="DN49" s="284">
        <v>-4652</v>
      </c>
      <c r="DO49" s="284">
        <v>390252</v>
      </c>
      <c r="DP49" s="284">
        <v>487423</v>
      </c>
      <c r="DQ49" s="284">
        <v>296260</v>
      </c>
      <c r="DR49" s="284">
        <v>127054</v>
      </c>
      <c r="DS49" s="284">
        <v>423314</v>
      </c>
      <c r="DT49" s="284">
        <v>813566</v>
      </c>
      <c r="DU49" s="284">
        <v>910737</v>
      </c>
      <c r="DV49" s="283">
        <v>-408682</v>
      </c>
      <c r="DW49" s="283">
        <v>-70017</v>
      </c>
      <c r="DX49" s="283">
        <v>-5039</v>
      </c>
      <c r="DY49" s="284">
        <v>-483738</v>
      </c>
      <c r="DZ49" s="284">
        <v>329828</v>
      </c>
      <c r="EA49" s="284">
        <v>426999</v>
      </c>
      <c r="EB49" s="235"/>
      <c r="EC49" s="242">
        <f t="shared" si="2"/>
        <v>1.4840446565674434E-5</v>
      </c>
      <c r="ED49" s="242">
        <f t="shared" si="1"/>
        <v>7.5601684778928702E-3</v>
      </c>
    </row>
    <row r="50" spans="1:134" ht="19.95" customHeight="1">
      <c r="A50" s="305" t="s">
        <v>1129</v>
      </c>
      <c r="B50" s="282" t="s">
        <v>61</v>
      </c>
      <c r="C50" s="283">
        <v>0</v>
      </c>
      <c r="D50" s="283">
        <v>0</v>
      </c>
      <c r="E50" s="283">
        <v>1</v>
      </c>
      <c r="F50" s="283">
        <v>0</v>
      </c>
      <c r="G50" s="283">
        <v>0</v>
      </c>
      <c r="H50" s="283">
        <v>0</v>
      </c>
      <c r="I50" s="283">
        <v>0</v>
      </c>
      <c r="J50" s="283">
        <v>0</v>
      </c>
      <c r="K50" s="283">
        <v>0</v>
      </c>
      <c r="L50" s="283">
        <v>0</v>
      </c>
      <c r="M50" s="283">
        <v>0</v>
      </c>
      <c r="N50" s="283">
        <v>0</v>
      </c>
      <c r="O50" s="283">
        <v>0</v>
      </c>
      <c r="P50" s="283">
        <v>0</v>
      </c>
      <c r="Q50" s="283">
        <v>0</v>
      </c>
      <c r="R50" s="283">
        <v>0</v>
      </c>
      <c r="S50" s="283">
        <v>0</v>
      </c>
      <c r="T50" s="283">
        <v>0</v>
      </c>
      <c r="U50" s="283">
        <v>0</v>
      </c>
      <c r="V50" s="283">
        <v>0</v>
      </c>
      <c r="W50" s="283">
        <v>0</v>
      </c>
      <c r="X50" s="283">
        <v>0</v>
      </c>
      <c r="Y50" s="283">
        <v>0</v>
      </c>
      <c r="Z50" s="283">
        <v>0</v>
      </c>
      <c r="AA50" s="283">
        <v>0</v>
      </c>
      <c r="AB50" s="283">
        <v>0</v>
      </c>
      <c r="AC50" s="283">
        <v>0</v>
      </c>
      <c r="AD50" s="283">
        <v>0</v>
      </c>
      <c r="AE50" s="283">
        <v>0</v>
      </c>
      <c r="AF50" s="283">
        <v>0</v>
      </c>
      <c r="AG50" s="283">
        <v>0</v>
      </c>
      <c r="AH50" s="283">
        <v>0</v>
      </c>
      <c r="AI50" s="283">
        <v>0</v>
      </c>
      <c r="AJ50" s="283">
        <v>0</v>
      </c>
      <c r="AK50" s="283">
        <v>0</v>
      </c>
      <c r="AL50" s="283">
        <v>0</v>
      </c>
      <c r="AM50" s="283">
        <v>0</v>
      </c>
      <c r="AN50" s="283">
        <v>0</v>
      </c>
      <c r="AO50" s="283">
        <v>0</v>
      </c>
      <c r="AP50" s="283">
        <v>0</v>
      </c>
      <c r="AQ50" s="283">
        <v>0</v>
      </c>
      <c r="AR50" s="283">
        <v>3</v>
      </c>
      <c r="AS50" s="283">
        <v>0</v>
      </c>
      <c r="AT50" s="283">
        <v>219</v>
      </c>
      <c r="AU50" s="283">
        <v>474</v>
      </c>
      <c r="AV50" s="283">
        <v>11356</v>
      </c>
      <c r="AW50" s="283">
        <v>5</v>
      </c>
      <c r="AX50" s="283">
        <v>0</v>
      </c>
      <c r="AY50" s="283">
        <v>20</v>
      </c>
      <c r="AZ50" s="283">
        <v>0</v>
      </c>
      <c r="BA50" s="283">
        <v>3</v>
      </c>
      <c r="BB50" s="283">
        <v>0</v>
      </c>
      <c r="BC50" s="283">
        <v>0</v>
      </c>
      <c r="BD50" s="283">
        <v>3</v>
      </c>
      <c r="BE50" s="283">
        <v>0</v>
      </c>
      <c r="BF50" s="283">
        <v>1</v>
      </c>
      <c r="BG50" s="283">
        <v>4</v>
      </c>
      <c r="BH50" s="283">
        <v>2</v>
      </c>
      <c r="BI50" s="283">
        <v>1</v>
      </c>
      <c r="BJ50" s="283">
        <v>7</v>
      </c>
      <c r="BK50" s="283">
        <v>0</v>
      </c>
      <c r="BL50" s="283">
        <v>226</v>
      </c>
      <c r="BM50" s="283">
        <v>0</v>
      </c>
      <c r="BN50" s="283">
        <v>5</v>
      </c>
      <c r="BO50" s="283">
        <v>0</v>
      </c>
      <c r="BP50" s="283">
        <v>0</v>
      </c>
      <c r="BQ50" s="283">
        <v>0</v>
      </c>
      <c r="BR50" s="283">
        <v>9</v>
      </c>
      <c r="BS50" s="283">
        <v>3</v>
      </c>
      <c r="BT50" s="283">
        <v>1151</v>
      </c>
      <c r="BU50" s="283">
        <v>9</v>
      </c>
      <c r="BV50" s="283">
        <v>0</v>
      </c>
      <c r="BW50" s="283">
        <v>0</v>
      </c>
      <c r="BX50" s="283">
        <v>0</v>
      </c>
      <c r="BY50" s="283">
        <v>0</v>
      </c>
      <c r="BZ50" s="283">
        <v>0</v>
      </c>
      <c r="CA50" s="283">
        <v>0</v>
      </c>
      <c r="CB50" s="283">
        <v>0</v>
      </c>
      <c r="CC50" s="283">
        <v>0</v>
      </c>
      <c r="CD50" s="283">
        <v>6</v>
      </c>
      <c r="CE50" s="283">
        <v>7</v>
      </c>
      <c r="CF50" s="283">
        <v>17</v>
      </c>
      <c r="CG50" s="283">
        <v>1</v>
      </c>
      <c r="CH50" s="283">
        <v>4</v>
      </c>
      <c r="CI50" s="283">
        <v>0</v>
      </c>
      <c r="CJ50" s="283">
        <v>0</v>
      </c>
      <c r="CK50" s="283">
        <v>18</v>
      </c>
      <c r="CL50" s="283">
        <v>31</v>
      </c>
      <c r="CM50" s="283">
        <v>523</v>
      </c>
      <c r="CN50" s="283">
        <v>0</v>
      </c>
      <c r="CO50" s="283">
        <v>0</v>
      </c>
      <c r="CP50" s="283">
        <v>22857</v>
      </c>
      <c r="CQ50" s="283">
        <v>165</v>
      </c>
      <c r="CR50" s="283">
        <v>499</v>
      </c>
      <c r="CS50" s="283">
        <v>414</v>
      </c>
      <c r="CT50" s="283">
        <v>0</v>
      </c>
      <c r="CU50" s="283">
        <v>177</v>
      </c>
      <c r="CV50" s="283">
        <v>0</v>
      </c>
      <c r="CW50" s="283">
        <v>2207</v>
      </c>
      <c r="CX50" s="283">
        <v>199</v>
      </c>
      <c r="CY50" s="283">
        <v>2</v>
      </c>
      <c r="CZ50" s="283">
        <v>0</v>
      </c>
      <c r="DA50" s="283">
        <v>0</v>
      </c>
      <c r="DB50" s="283">
        <v>2850</v>
      </c>
      <c r="DC50" s="283">
        <v>168</v>
      </c>
      <c r="DD50" s="283">
        <v>53</v>
      </c>
      <c r="DE50" s="283">
        <v>177</v>
      </c>
      <c r="DF50" s="284">
        <v>0</v>
      </c>
      <c r="DG50" s="284">
        <v>43877</v>
      </c>
      <c r="DH50" s="283">
        <v>84</v>
      </c>
      <c r="DI50" s="283">
        <v>4066</v>
      </c>
      <c r="DJ50" s="283">
        <v>10</v>
      </c>
      <c r="DK50" s="283">
        <v>0</v>
      </c>
      <c r="DL50" s="283">
        <v>22971</v>
      </c>
      <c r="DM50" s="283">
        <v>141557</v>
      </c>
      <c r="DN50" s="284">
        <v>-3313</v>
      </c>
      <c r="DO50" s="284">
        <v>165375</v>
      </c>
      <c r="DP50" s="284">
        <v>209252</v>
      </c>
      <c r="DQ50" s="284">
        <v>120384</v>
      </c>
      <c r="DR50" s="284">
        <v>13107</v>
      </c>
      <c r="DS50" s="284">
        <v>133491</v>
      </c>
      <c r="DT50" s="284">
        <v>298866</v>
      </c>
      <c r="DU50" s="284">
        <v>342743</v>
      </c>
      <c r="DV50" s="283">
        <v>-83725</v>
      </c>
      <c r="DW50" s="283">
        <v>-117917</v>
      </c>
      <c r="DX50" s="283">
        <v>-5061</v>
      </c>
      <c r="DY50" s="284">
        <v>-206703</v>
      </c>
      <c r="DZ50" s="284">
        <v>92163</v>
      </c>
      <c r="EA50" s="284">
        <v>136040</v>
      </c>
      <c r="EB50" s="235"/>
      <c r="EC50" s="242">
        <f t="shared" si="2"/>
        <v>2.7058859074453922E-4</v>
      </c>
      <c r="ED50" s="242">
        <f t="shared" si="1"/>
        <v>1.2181484525834896E-2</v>
      </c>
    </row>
    <row r="51" spans="1:134" ht="19.95" customHeight="1">
      <c r="A51" s="305" t="s">
        <v>1130</v>
      </c>
      <c r="B51" s="282" t="s">
        <v>968</v>
      </c>
      <c r="C51" s="283">
        <v>0</v>
      </c>
      <c r="D51" s="283">
        <v>0</v>
      </c>
      <c r="E51" s="283">
        <v>0</v>
      </c>
      <c r="F51" s="283">
        <v>0</v>
      </c>
      <c r="G51" s="283">
        <v>0</v>
      </c>
      <c r="H51" s="283">
        <v>0</v>
      </c>
      <c r="I51" s="283">
        <v>0</v>
      </c>
      <c r="J51" s="283">
        <v>0</v>
      </c>
      <c r="K51" s="283">
        <v>0</v>
      </c>
      <c r="L51" s="283">
        <v>0</v>
      </c>
      <c r="M51" s="283">
        <v>0</v>
      </c>
      <c r="N51" s="283">
        <v>0</v>
      </c>
      <c r="O51" s="283">
        <v>0</v>
      </c>
      <c r="P51" s="283">
        <v>0</v>
      </c>
      <c r="Q51" s="283">
        <v>0</v>
      </c>
      <c r="R51" s="283">
        <v>0</v>
      </c>
      <c r="S51" s="283">
        <v>0</v>
      </c>
      <c r="T51" s="283">
        <v>0</v>
      </c>
      <c r="U51" s="283">
        <v>0</v>
      </c>
      <c r="V51" s="283">
        <v>0</v>
      </c>
      <c r="W51" s="283">
        <v>0</v>
      </c>
      <c r="X51" s="283">
        <v>0</v>
      </c>
      <c r="Y51" s="283">
        <v>0</v>
      </c>
      <c r="Z51" s="283">
        <v>0</v>
      </c>
      <c r="AA51" s="283">
        <v>0</v>
      </c>
      <c r="AB51" s="283">
        <v>0</v>
      </c>
      <c r="AC51" s="283">
        <v>0</v>
      </c>
      <c r="AD51" s="283">
        <v>0</v>
      </c>
      <c r="AE51" s="283">
        <v>0</v>
      </c>
      <c r="AF51" s="283">
        <v>0</v>
      </c>
      <c r="AG51" s="283">
        <v>0</v>
      </c>
      <c r="AH51" s="283">
        <v>0</v>
      </c>
      <c r="AI51" s="283">
        <v>0</v>
      </c>
      <c r="AJ51" s="283">
        <v>0</v>
      </c>
      <c r="AK51" s="283">
        <v>0</v>
      </c>
      <c r="AL51" s="283">
        <v>0</v>
      </c>
      <c r="AM51" s="283">
        <v>0</v>
      </c>
      <c r="AN51" s="283">
        <v>0</v>
      </c>
      <c r="AO51" s="283">
        <v>0</v>
      </c>
      <c r="AP51" s="283">
        <v>0</v>
      </c>
      <c r="AQ51" s="283">
        <v>0</v>
      </c>
      <c r="AR51" s="283">
        <v>0</v>
      </c>
      <c r="AS51" s="283">
        <v>46</v>
      </c>
      <c r="AT51" s="283">
        <v>1600</v>
      </c>
      <c r="AU51" s="283">
        <v>2523</v>
      </c>
      <c r="AV51" s="283">
        <v>26455</v>
      </c>
      <c r="AW51" s="283">
        <v>83890</v>
      </c>
      <c r="AX51" s="283">
        <v>16079</v>
      </c>
      <c r="AY51" s="283">
        <v>8994</v>
      </c>
      <c r="AZ51" s="283">
        <v>563</v>
      </c>
      <c r="BA51" s="283">
        <v>14365</v>
      </c>
      <c r="BB51" s="283">
        <v>3374</v>
      </c>
      <c r="BC51" s="283">
        <v>13208</v>
      </c>
      <c r="BD51" s="283">
        <v>9376</v>
      </c>
      <c r="BE51" s="283">
        <v>0</v>
      </c>
      <c r="BF51" s="283">
        <v>0</v>
      </c>
      <c r="BG51" s="283">
        <v>1682</v>
      </c>
      <c r="BH51" s="283">
        <v>0</v>
      </c>
      <c r="BI51" s="283">
        <v>138</v>
      </c>
      <c r="BJ51" s="283">
        <v>3525</v>
      </c>
      <c r="BK51" s="283">
        <v>0</v>
      </c>
      <c r="BL51" s="283">
        <v>0</v>
      </c>
      <c r="BM51" s="283">
        <v>0</v>
      </c>
      <c r="BN51" s="283">
        <v>0</v>
      </c>
      <c r="BO51" s="283">
        <v>0</v>
      </c>
      <c r="BP51" s="283">
        <v>0</v>
      </c>
      <c r="BQ51" s="283">
        <v>0</v>
      </c>
      <c r="BR51" s="283">
        <v>0</v>
      </c>
      <c r="BS51" s="283">
        <v>0</v>
      </c>
      <c r="BT51" s="283">
        <v>0</v>
      </c>
      <c r="BU51" s="283">
        <v>0</v>
      </c>
      <c r="BV51" s="283">
        <v>0</v>
      </c>
      <c r="BW51" s="283">
        <v>0</v>
      </c>
      <c r="BX51" s="283">
        <v>0</v>
      </c>
      <c r="BY51" s="283">
        <v>0</v>
      </c>
      <c r="BZ51" s="283">
        <v>0</v>
      </c>
      <c r="CA51" s="283">
        <v>0</v>
      </c>
      <c r="CB51" s="283">
        <v>0</v>
      </c>
      <c r="CC51" s="283">
        <v>0</v>
      </c>
      <c r="CD51" s="283">
        <v>0</v>
      </c>
      <c r="CE51" s="283">
        <v>0</v>
      </c>
      <c r="CF51" s="283">
        <v>0</v>
      </c>
      <c r="CG51" s="283">
        <v>0</v>
      </c>
      <c r="CH51" s="283">
        <v>0</v>
      </c>
      <c r="CI51" s="283">
        <v>0</v>
      </c>
      <c r="CJ51" s="283">
        <v>0</v>
      </c>
      <c r="CK51" s="283">
        <v>0</v>
      </c>
      <c r="CL51" s="283">
        <v>0</v>
      </c>
      <c r="CM51" s="283">
        <v>0</v>
      </c>
      <c r="CN51" s="283">
        <v>0</v>
      </c>
      <c r="CO51" s="283">
        <v>103</v>
      </c>
      <c r="CP51" s="283">
        <v>0</v>
      </c>
      <c r="CQ51" s="283">
        <v>0</v>
      </c>
      <c r="CR51" s="283">
        <v>0</v>
      </c>
      <c r="CS51" s="283">
        <v>0</v>
      </c>
      <c r="CT51" s="283">
        <v>0</v>
      </c>
      <c r="CU51" s="283">
        <v>0</v>
      </c>
      <c r="CV51" s="283">
        <v>0</v>
      </c>
      <c r="CW51" s="283">
        <v>17857</v>
      </c>
      <c r="CX51" s="283">
        <v>0</v>
      </c>
      <c r="CY51" s="283">
        <v>0</v>
      </c>
      <c r="CZ51" s="283">
        <v>0</v>
      </c>
      <c r="DA51" s="283">
        <v>0</v>
      </c>
      <c r="DB51" s="283">
        <v>0</v>
      </c>
      <c r="DC51" s="283">
        <v>0</v>
      </c>
      <c r="DD51" s="283">
        <v>0</v>
      </c>
      <c r="DE51" s="283">
        <v>0</v>
      </c>
      <c r="DF51" s="284">
        <v>0</v>
      </c>
      <c r="DG51" s="284">
        <v>203778</v>
      </c>
      <c r="DH51" s="283">
        <v>0</v>
      </c>
      <c r="DI51" s="283">
        <v>87</v>
      </c>
      <c r="DJ51" s="283">
        <v>0</v>
      </c>
      <c r="DK51" s="283">
        <v>0</v>
      </c>
      <c r="DL51" s="283">
        <v>0</v>
      </c>
      <c r="DM51" s="283">
        <v>0</v>
      </c>
      <c r="DN51" s="284">
        <v>3490</v>
      </c>
      <c r="DO51" s="284">
        <v>3577</v>
      </c>
      <c r="DP51" s="284">
        <v>207355</v>
      </c>
      <c r="DQ51" s="284">
        <v>3646</v>
      </c>
      <c r="DR51" s="284">
        <v>274569</v>
      </c>
      <c r="DS51" s="284">
        <v>278215</v>
      </c>
      <c r="DT51" s="284">
        <v>281792</v>
      </c>
      <c r="DU51" s="284">
        <v>485570</v>
      </c>
      <c r="DV51" s="283">
        <v>-50557</v>
      </c>
      <c r="DW51" s="283">
        <v>-146657</v>
      </c>
      <c r="DX51" s="283">
        <v>-10141</v>
      </c>
      <c r="DY51" s="284">
        <v>-207355</v>
      </c>
      <c r="DZ51" s="284">
        <v>74437</v>
      </c>
      <c r="EA51" s="284">
        <v>278215</v>
      </c>
      <c r="EB51" s="235"/>
      <c r="EC51" s="242">
        <f t="shared" si="2"/>
        <v>5.7897706332451827E-6</v>
      </c>
      <c r="ED51" s="242">
        <f t="shared" si="1"/>
        <v>0</v>
      </c>
    </row>
    <row r="52" spans="1:134" ht="19.95" customHeight="1">
      <c r="A52" s="305" t="s">
        <v>1131</v>
      </c>
      <c r="B52" s="282" t="s">
        <v>969</v>
      </c>
      <c r="C52" s="283">
        <v>0</v>
      </c>
      <c r="D52" s="283">
        <v>0</v>
      </c>
      <c r="E52" s="283">
        <v>0</v>
      </c>
      <c r="F52" s="283">
        <v>0</v>
      </c>
      <c r="G52" s="283">
        <v>0</v>
      </c>
      <c r="H52" s="283">
        <v>0</v>
      </c>
      <c r="I52" s="283">
        <v>0</v>
      </c>
      <c r="J52" s="283">
        <v>0</v>
      </c>
      <c r="K52" s="283">
        <v>0</v>
      </c>
      <c r="L52" s="283">
        <v>0</v>
      </c>
      <c r="M52" s="283">
        <v>0</v>
      </c>
      <c r="N52" s="283">
        <v>0</v>
      </c>
      <c r="O52" s="283">
        <v>0</v>
      </c>
      <c r="P52" s="283">
        <v>0</v>
      </c>
      <c r="Q52" s="283">
        <v>4</v>
      </c>
      <c r="R52" s="283">
        <v>0</v>
      </c>
      <c r="S52" s="283">
        <v>0</v>
      </c>
      <c r="T52" s="283">
        <v>25</v>
      </c>
      <c r="U52" s="283">
        <v>0</v>
      </c>
      <c r="V52" s="283">
        <v>0</v>
      </c>
      <c r="W52" s="283">
        <v>0</v>
      </c>
      <c r="X52" s="283">
        <v>0</v>
      </c>
      <c r="Y52" s="283">
        <v>0</v>
      </c>
      <c r="Z52" s="283">
        <v>0</v>
      </c>
      <c r="AA52" s="283">
        <v>1</v>
      </c>
      <c r="AB52" s="283">
        <v>0</v>
      </c>
      <c r="AC52" s="283">
        <v>0</v>
      </c>
      <c r="AD52" s="283">
        <v>0</v>
      </c>
      <c r="AE52" s="283">
        <v>0</v>
      </c>
      <c r="AF52" s="283">
        <v>0</v>
      </c>
      <c r="AG52" s="283">
        <v>0</v>
      </c>
      <c r="AH52" s="283">
        <v>0</v>
      </c>
      <c r="AI52" s="283">
        <v>0</v>
      </c>
      <c r="AJ52" s="283">
        <v>0</v>
      </c>
      <c r="AK52" s="283">
        <v>0</v>
      </c>
      <c r="AL52" s="283">
        <v>0</v>
      </c>
      <c r="AM52" s="283">
        <v>0</v>
      </c>
      <c r="AN52" s="283">
        <v>0</v>
      </c>
      <c r="AO52" s="283">
        <v>0</v>
      </c>
      <c r="AP52" s="283">
        <v>0</v>
      </c>
      <c r="AQ52" s="283">
        <v>19</v>
      </c>
      <c r="AR52" s="283">
        <v>0</v>
      </c>
      <c r="AS52" s="283">
        <v>51</v>
      </c>
      <c r="AT52" s="283">
        <v>738</v>
      </c>
      <c r="AU52" s="283">
        <v>764</v>
      </c>
      <c r="AV52" s="283">
        <v>2704</v>
      </c>
      <c r="AW52" s="283">
        <v>16422</v>
      </c>
      <c r="AX52" s="283">
        <v>14243</v>
      </c>
      <c r="AY52" s="283">
        <v>1218</v>
      </c>
      <c r="AZ52" s="283">
        <v>38</v>
      </c>
      <c r="BA52" s="283">
        <v>1950</v>
      </c>
      <c r="BB52" s="283">
        <v>288</v>
      </c>
      <c r="BC52" s="283">
        <v>2710</v>
      </c>
      <c r="BD52" s="283">
        <v>1032</v>
      </c>
      <c r="BE52" s="283">
        <v>0</v>
      </c>
      <c r="BF52" s="283">
        <v>3</v>
      </c>
      <c r="BG52" s="283">
        <v>332</v>
      </c>
      <c r="BH52" s="283">
        <v>10</v>
      </c>
      <c r="BI52" s="283">
        <v>14</v>
      </c>
      <c r="BJ52" s="283">
        <v>160</v>
      </c>
      <c r="BK52" s="283">
        <v>0</v>
      </c>
      <c r="BL52" s="283">
        <v>920</v>
      </c>
      <c r="BM52" s="283">
        <v>52</v>
      </c>
      <c r="BN52" s="283">
        <v>15</v>
      </c>
      <c r="BO52" s="283">
        <v>4</v>
      </c>
      <c r="BP52" s="283">
        <v>9</v>
      </c>
      <c r="BQ52" s="283">
        <v>0</v>
      </c>
      <c r="BR52" s="283">
        <v>5</v>
      </c>
      <c r="BS52" s="283">
        <v>0</v>
      </c>
      <c r="BT52" s="283">
        <v>99</v>
      </c>
      <c r="BU52" s="283">
        <v>71</v>
      </c>
      <c r="BV52" s="283">
        <v>0</v>
      </c>
      <c r="BW52" s="283">
        <v>0</v>
      </c>
      <c r="BX52" s="283">
        <v>0</v>
      </c>
      <c r="BY52" s="283">
        <v>8</v>
      </c>
      <c r="BZ52" s="283">
        <v>0</v>
      </c>
      <c r="CA52" s="283">
        <v>0</v>
      </c>
      <c r="CB52" s="283">
        <v>0</v>
      </c>
      <c r="CC52" s="283">
        <v>0</v>
      </c>
      <c r="CD52" s="283">
        <v>0</v>
      </c>
      <c r="CE52" s="283">
        <v>0</v>
      </c>
      <c r="CF52" s="283">
        <v>7</v>
      </c>
      <c r="CG52" s="283">
        <v>0</v>
      </c>
      <c r="CH52" s="283">
        <v>239</v>
      </c>
      <c r="CI52" s="283">
        <v>176</v>
      </c>
      <c r="CJ52" s="283">
        <v>367</v>
      </c>
      <c r="CK52" s="283">
        <v>151</v>
      </c>
      <c r="CL52" s="283">
        <v>174</v>
      </c>
      <c r="CM52" s="283">
        <v>3201</v>
      </c>
      <c r="CN52" s="283">
        <v>23</v>
      </c>
      <c r="CO52" s="283">
        <v>1156</v>
      </c>
      <c r="CP52" s="283">
        <v>0</v>
      </c>
      <c r="CQ52" s="283">
        <v>0</v>
      </c>
      <c r="CR52" s="283">
        <v>9</v>
      </c>
      <c r="CS52" s="283">
        <v>0</v>
      </c>
      <c r="CT52" s="283">
        <v>0</v>
      </c>
      <c r="CU52" s="283">
        <v>6</v>
      </c>
      <c r="CV52" s="283">
        <v>0</v>
      </c>
      <c r="CW52" s="283">
        <v>16110</v>
      </c>
      <c r="CX52" s="283">
        <v>55</v>
      </c>
      <c r="CY52" s="283">
        <v>0</v>
      </c>
      <c r="CZ52" s="283">
        <v>0</v>
      </c>
      <c r="DA52" s="283">
        <v>0</v>
      </c>
      <c r="DB52" s="283">
        <v>0</v>
      </c>
      <c r="DC52" s="283">
        <v>0</v>
      </c>
      <c r="DD52" s="283">
        <v>54</v>
      </c>
      <c r="DE52" s="283">
        <v>3698</v>
      </c>
      <c r="DF52" s="284">
        <v>0</v>
      </c>
      <c r="DG52" s="284">
        <v>69335</v>
      </c>
      <c r="DH52" s="283">
        <v>15</v>
      </c>
      <c r="DI52" s="283">
        <v>1938</v>
      </c>
      <c r="DJ52" s="283">
        <v>0</v>
      </c>
      <c r="DK52" s="283">
        <v>0</v>
      </c>
      <c r="DL52" s="283">
        <v>0</v>
      </c>
      <c r="DM52" s="283">
        <v>0</v>
      </c>
      <c r="DN52" s="284">
        <v>1375</v>
      </c>
      <c r="DO52" s="284">
        <v>3328</v>
      </c>
      <c r="DP52" s="284">
        <v>72663</v>
      </c>
      <c r="DQ52" s="284">
        <v>31954</v>
      </c>
      <c r="DR52" s="284">
        <v>62900</v>
      </c>
      <c r="DS52" s="284">
        <v>94854</v>
      </c>
      <c r="DT52" s="284">
        <v>98182</v>
      </c>
      <c r="DU52" s="284">
        <v>167517</v>
      </c>
      <c r="DV52" s="283">
        <v>-14597</v>
      </c>
      <c r="DW52" s="283">
        <v>-53880</v>
      </c>
      <c r="DX52" s="283">
        <v>-3725</v>
      </c>
      <c r="DY52" s="284">
        <v>-72202</v>
      </c>
      <c r="DZ52" s="284">
        <v>25980</v>
      </c>
      <c r="EA52" s="284">
        <v>95315</v>
      </c>
      <c r="EB52" s="235"/>
      <c r="EC52" s="242">
        <f t="shared" si="2"/>
        <v>1.2897213203711682E-4</v>
      </c>
      <c r="ED52" s="242">
        <f t="shared" si="1"/>
        <v>6.3443568253443994E-3</v>
      </c>
    </row>
    <row r="53" spans="1:134" ht="19.95" customHeight="1">
      <c r="A53" s="305" t="s">
        <v>1132</v>
      </c>
      <c r="B53" s="282" t="s">
        <v>970</v>
      </c>
      <c r="C53" s="283">
        <v>0</v>
      </c>
      <c r="D53" s="283">
        <v>7</v>
      </c>
      <c r="E53" s="283">
        <v>0</v>
      </c>
      <c r="F53" s="283">
        <v>0</v>
      </c>
      <c r="G53" s="283">
        <v>25</v>
      </c>
      <c r="H53" s="283">
        <v>0</v>
      </c>
      <c r="I53" s="283">
        <v>1</v>
      </c>
      <c r="J53" s="283">
        <v>0</v>
      </c>
      <c r="K53" s="283">
        <v>0</v>
      </c>
      <c r="L53" s="283">
        <v>0</v>
      </c>
      <c r="M53" s="283">
        <v>0</v>
      </c>
      <c r="N53" s="283">
        <v>0</v>
      </c>
      <c r="O53" s="283">
        <v>0</v>
      </c>
      <c r="P53" s="283">
        <v>0</v>
      </c>
      <c r="Q53" s="283">
        <v>17</v>
      </c>
      <c r="R53" s="283">
        <v>0</v>
      </c>
      <c r="S53" s="283">
        <v>0</v>
      </c>
      <c r="T53" s="283">
        <v>0</v>
      </c>
      <c r="U53" s="283">
        <v>0</v>
      </c>
      <c r="V53" s="283">
        <v>0</v>
      </c>
      <c r="W53" s="283">
        <v>0</v>
      </c>
      <c r="X53" s="283">
        <v>0</v>
      </c>
      <c r="Y53" s="283">
        <v>0</v>
      </c>
      <c r="Z53" s="283">
        <v>0</v>
      </c>
      <c r="AA53" s="283">
        <v>0</v>
      </c>
      <c r="AB53" s="283">
        <v>0</v>
      </c>
      <c r="AC53" s="283">
        <v>0</v>
      </c>
      <c r="AD53" s="283">
        <v>0</v>
      </c>
      <c r="AE53" s="283">
        <v>0</v>
      </c>
      <c r="AF53" s="283">
        <v>0</v>
      </c>
      <c r="AG53" s="283">
        <v>0</v>
      </c>
      <c r="AH53" s="283">
        <v>0</v>
      </c>
      <c r="AI53" s="283">
        <v>0</v>
      </c>
      <c r="AJ53" s="283">
        <v>0</v>
      </c>
      <c r="AK53" s="283">
        <v>0</v>
      </c>
      <c r="AL53" s="283">
        <v>0</v>
      </c>
      <c r="AM53" s="283">
        <v>0</v>
      </c>
      <c r="AN53" s="283">
        <v>0</v>
      </c>
      <c r="AO53" s="283">
        <v>0</v>
      </c>
      <c r="AP53" s="283">
        <v>0</v>
      </c>
      <c r="AQ53" s="283">
        <v>2</v>
      </c>
      <c r="AR53" s="283">
        <v>31</v>
      </c>
      <c r="AS53" s="283">
        <v>2</v>
      </c>
      <c r="AT53" s="283">
        <v>5844</v>
      </c>
      <c r="AU53" s="283">
        <v>3078</v>
      </c>
      <c r="AV53" s="283">
        <v>1279</v>
      </c>
      <c r="AW53" s="283">
        <v>0</v>
      </c>
      <c r="AX53" s="283">
        <v>74</v>
      </c>
      <c r="AY53" s="283">
        <v>9091</v>
      </c>
      <c r="AZ53" s="283">
        <v>19</v>
      </c>
      <c r="BA53" s="283">
        <v>114</v>
      </c>
      <c r="BB53" s="283">
        <v>57</v>
      </c>
      <c r="BC53" s="283">
        <v>215</v>
      </c>
      <c r="BD53" s="283">
        <v>82</v>
      </c>
      <c r="BE53" s="283">
        <v>0</v>
      </c>
      <c r="BF53" s="283">
        <v>65</v>
      </c>
      <c r="BG53" s="283">
        <v>2262</v>
      </c>
      <c r="BH53" s="283">
        <v>81</v>
      </c>
      <c r="BI53" s="283">
        <v>155</v>
      </c>
      <c r="BJ53" s="283">
        <v>22</v>
      </c>
      <c r="BK53" s="283">
        <v>0</v>
      </c>
      <c r="BL53" s="283">
        <v>3875</v>
      </c>
      <c r="BM53" s="283">
        <v>1208</v>
      </c>
      <c r="BN53" s="283">
        <v>599</v>
      </c>
      <c r="BO53" s="283">
        <v>2337</v>
      </c>
      <c r="BP53" s="283">
        <v>0</v>
      </c>
      <c r="BQ53" s="283">
        <v>0</v>
      </c>
      <c r="BR53" s="283">
        <v>0</v>
      </c>
      <c r="BS53" s="283">
        <v>0</v>
      </c>
      <c r="BT53" s="283">
        <v>0</v>
      </c>
      <c r="BU53" s="283">
        <v>0</v>
      </c>
      <c r="BV53" s="283">
        <v>0</v>
      </c>
      <c r="BW53" s="283">
        <v>0</v>
      </c>
      <c r="BX53" s="283">
        <v>0</v>
      </c>
      <c r="BY53" s="283">
        <v>71</v>
      </c>
      <c r="BZ53" s="283">
        <v>0</v>
      </c>
      <c r="CA53" s="283">
        <v>4</v>
      </c>
      <c r="CB53" s="283">
        <v>0</v>
      </c>
      <c r="CC53" s="283">
        <v>0</v>
      </c>
      <c r="CD53" s="283">
        <v>0</v>
      </c>
      <c r="CE53" s="283">
        <v>0</v>
      </c>
      <c r="CF53" s="283">
        <v>0</v>
      </c>
      <c r="CG53" s="283">
        <v>0</v>
      </c>
      <c r="CH53" s="283">
        <v>7</v>
      </c>
      <c r="CI53" s="283">
        <v>0</v>
      </c>
      <c r="CJ53" s="283">
        <v>0</v>
      </c>
      <c r="CK53" s="283">
        <v>0</v>
      </c>
      <c r="CL53" s="283">
        <v>0</v>
      </c>
      <c r="CM53" s="283">
        <v>5</v>
      </c>
      <c r="CN53" s="283">
        <v>0</v>
      </c>
      <c r="CO53" s="283">
        <v>0</v>
      </c>
      <c r="CP53" s="283">
        <v>0</v>
      </c>
      <c r="CQ53" s="283">
        <v>0</v>
      </c>
      <c r="CR53" s="283">
        <v>0</v>
      </c>
      <c r="CS53" s="283">
        <v>0</v>
      </c>
      <c r="CT53" s="283">
        <v>0</v>
      </c>
      <c r="CU53" s="283">
        <v>0</v>
      </c>
      <c r="CV53" s="283">
        <v>0</v>
      </c>
      <c r="CW53" s="283">
        <v>12480</v>
      </c>
      <c r="CX53" s="283">
        <v>0</v>
      </c>
      <c r="CY53" s="283">
        <v>0</v>
      </c>
      <c r="CZ53" s="283">
        <v>0</v>
      </c>
      <c r="DA53" s="283">
        <v>0</v>
      </c>
      <c r="DB53" s="283">
        <v>0</v>
      </c>
      <c r="DC53" s="283">
        <v>0</v>
      </c>
      <c r="DD53" s="283">
        <v>15</v>
      </c>
      <c r="DE53" s="283">
        <v>0</v>
      </c>
      <c r="DF53" s="284">
        <v>16</v>
      </c>
      <c r="DG53" s="284">
        <v>43140</v>
      </c>
      <c r="DH53" s="283">
        <v>0</v>
      </c>
      <c r="DI53" s="283">
        <v>528</v>
      </c>
      <c r="DJ53" s="283">
        <v>0</v>
      </c>
      <c r="DK53" s="283">
        <v>0</v>
      </c>
      <c r="DL53" s="283">
        <v>15056</v>
      </c>
      <c r="DM53" s="283">
        <v>106493</v>
      </c>
      <c r="DN53" s="284">
        <v>-817</v>
      </c>
      <c r="DO53" s="284">
        <v>121260</v>
      </c>
      <c r="DP53" s="284">
        <v>164400</v>
      </c>
      <c r="DQ53" s="284">
        <v>82980</v>
      </c>
      <c r="DR53" s="284">
        <v>7826</v>
      </c>
      <c r="DS53" s="284">
        <v>90806</v>
      </c>
      <c r="DT53" s="284">
        <v>212066</v>
      </c>
      <c r="DU53" s="284">
        <v>255206</v>
      </c>
      <c r="DV53" s="283">
        <v>-95089</v>
      </c>
      <c r="DW53" s="283">
        <v>-66670</v>
      </c>
      <c r="DX53" s="283">
        <v>-1132</v>
      </c>
      <c r="DY53" s="284">
        <v>-162891</v>
      </c>
      <c r="DZ53" s="284">
        <v>49175</v>
      </c>
      <c r="EA53" s="284">
        <v>92315</v>
      </c>
      <c r="EB53" s="235"/>
      <c r="EC53" s="242">
        <f t="shared" si="2"/>
        <v>3.5137918325901798E-5</v>
      </c>
      <c r="ED53" s="242">
        <f t="shared" si="1"/>
        <v>9.1788321167882714E-3</v>
      </c>
    </row>
    <row r="54" spans="1:134" ht="19.95" customHeight="1">
      <c r="A54" s="305" t="s">
        <v>1133</v>
      </c>
      <c r="B54" s="282" t="s">
        <v>971</v>
      </c>
      <c r="C54" s="283">
        <v>0</v>
      </c>
      <c r="D54" s="283">
        <v>0</v>
      </c>
      <c r="E54" s="283">
        <v>0</v>
      </c>
      <c r="F54" s="283">
        <v>0</v>
      </c>
      <c r="G54" s="283">
        <v>0</v>
      </c>
      <c r="H54" s="283">
        <v>0</v>
      </c>
      <c r="I54" s="283">
        <v>0</v>
      </c>
      <c r="J54" s="283">
        <v>0</v>
      </c>
      <c r="K54" s="283">
        <v>0</v>
      </c>
      <c r="L54" s="283">
        <v>0</v>
      </c>
      <c r="M54" s="283">
        <v>0</v>
      </c>
      <c r="N54" s="283">
        <v>0</v>
      </c>
      <c r="O54" s="283">
        <v>0</v>
      </c>
      <c r="P54" s="283">
        <v>0</v>
      </c>
      <c r="Q54" s="283">
        <v>0</v>
      </c>
      <c r="R54" s="283">
        <v>0</v>
      </c>
      <c r="S54" s="283">
        <v>0</v>
      </c>
      <c r="T54" s="283">
        <v>0</v>
      </c>
      <c r="U54" s="283">
        <v>0</v>
      </c>
      <c r="V54" s="283">
        <v>0</v>
      </c>
      <c r="W54" s="283">
        <v>0</v>
      </c>
      <c r="X54" s="283">
        <v>0</v>
      </c>
      <c r="Y54" s="283">
        <v>0</v>
      </c>
      <c r="Z54" s="283">
        <v>0</v>
      </c>
      <c r="AA54" s="283">
        <v>0</v>
      </c>
      <c r="AB54" s="283">
        <v>0</v>
      </c>
      <c r="AC54" s="283">
        <v>0</v>
      </c>
      <c r="AD54" s="283">
        <v>0</v>
      </c>
      <c r="AE54" s="283">
        <v>0</v>
      </c>
      <c r="AF54" s="283">
        <v>0</v>
      </c>
      <c r="AG54" s="283">
        <v>0</v>
      </c>
      <c r="AH54" s="283">
        <v>0</v>
      </c>
      <c r="AI54" s="283">
        <v>0</v>
      </c>
      <c r="AJ54" s="283">
        <v>0</v>
      </c>
      <c r="AK54" s="283">
        <v>0</v>
      </c>
      <c r="AL54" s="283">
        <v>0</v>
      </c>
      <c r="AM54" s="283">
        <v>0</v>
      </c>
      <c r="AN54" s="283">
        <v>0</v>
      </c>
      <c r="AO54" s="283">
        <v>0</v>
      </c>
      <c r="AP54" s="283">
        <v>0</v>
      </c>
      <c r="AQ54" s="283">
        <v>0</v>
      </c>
      <c r="AR54" s="283">
        <v>0</v>
      </c>
      <c r="AS54" s="283">
        <v>0</v>
      </c>
      <c r="AT54" s="283">
        <v>0</v>
      </c>
      <c r="AU54" s="283">
        <v>0</v>
      </c>
      <c r="AV54" s="283">
        <v>0</v>
      </c>
      <c r="AW54" s="283">
        <v>0</v>
      </c>
      <c r="AX54" s="283">
        <v>0</v>
      </c>
      <c r="AY54" s="283">
        <v>0</v>
      </c>
      <c r="AZ54" s="283">
        <v>2</v>
      </c>
      <c r="BA54" s="283">
        <v>0</v>
      </c>
      <c r="BB54" s="283">
        <v>0</v>
      </c>
      <c r="BC54" s="283">
        <v>0</v>
      </c>
      <c r="BD54" s="283">
        <v>0</v>
      </c>
      <c r="BE54" s="283">
        <v>0</v>
      </c>
      <c r="BF54" s="283">
        <v>0</v>
      </c>
      <c r="BG54" s="283">
        <v>0</v>
      </c>
      <c r="BH54" s="283">
        <v>0</v>
      </c>
      <c r="BI54" s="283">
        <v>1</v>
      </c>
      <c r="BJ54" s="283">
        <v>0</v>
      </c>
      <c r="BK54" s="283">
        <v>0</v>
      </c>
      <c r="BL54" s="283">
        <v>195</v>
      </c>
      <c r="BM54" s="283">
        <v>0</v>
      </c>
      <c r="BN54" s="283">
        <v>0</v>
      </c>
      <c r="BO54" s="283">
        <v>0</v>
      </c>
      <c r="BP54" s="283">
        <v>0</v>
      </c>
      <c r="BQ54" s="283">
        <v>0</v>
      </c>
      <c r="BR54" s="283">
        <v>0</v>
      </c>
      <c r="BS54" s="283">
        <v>0</v>
      </c>
      <c r="BT54" s="283">
        <v>0</v>
      </c>
      <c r="BU54" s="283">
        <v>0</v>
      </c>
      <c r="BV54" s="283">
        <v>0</v>
      </c>
      <c r="BW54" s="283">
        <v>0</v>
      </c>
      <c r="BX54" s="283">
        <v>0</v>
      </c>
      <c r="BY54" s="283">
        <v>0</v>
      </c>
      <c r="BZ54" s="283">
        <v>0</v>
      </c>
      <c r="CA54" s="283">
        <v>0</v>
      </c>
      <c r="CB54" s="283">
        <v>0</v>
      </c>
      <c r="CC54" s="283">
        <v>0</v>
      </c>
      <c r="CD54" s="283">
        <v>0</v>
      </c>
      <c r="CE54" s="283">
        <v>0</v>
      </c>
      <c r="CF54" s="283">
        <v>0</v>
      </c>
      <c r="CG54" s="283">
        <v>0</v>
      </c>
      <c r="CH54" s="283">
        <v>0</v>
      </c>
      <c r="CI54" s="283">
        <v>0</v>
      </c>
      <c r="CJ54" s="283">
        <v>0</v>
      </c>
      <c r="CK54" s="283">
        <v>0</v>
      </c>
      <c r="CL54" s="283">
        <v>1</v>
      </c>
      <c r="CM54" s="283">
        <v>32</v>
      </c>
      <c r="CN54" s="283">
        <v>0</v>
      </c>
      <c r="CO54" s="283">
        <v>0</v>
      </c>
      <c r="CP54" s="283">
        <v>0</v>
      </c>
      <c r="CQ54" s="283">
        <v>0</v>
      </c>
      <c r="CR54" s="283">
        <v>0</v>
      </c>
      <c r="CS54" s="283">
        <v>0</v>
      </c>
      <c r="CT54" s="283">
        <v>0</v>
      </c>
      <c r="CU54" s="283">
        <v>3</v>
      </c>
      <c r="CV54" s="283">
        <v>0</v>
      </c>
      <c r="CW54" s="283">
        <v>74</v>
      </c>
      <c r="CX54" s="283">
        <v>1</v>
      </c>
      <c r="CY54" s="283">
        <v>0</v>
      </c>
      <c r="CZ54" s="283">
        <v>0</v>
      </c>
      <c r="DA54" s="283">
        <v>0</v>
      </c>
      <c r="DB54" s="283">
        <v>2</v>
      </c>
      <c r="DC54" s="283">
        <v>0</v>
      </c>
      <c r="DD54" s="283">
        <v>0</v>
      </c>
      <c r="DE54" s="283">
        <v>0</v>
      </c>
      <c r="DF54" s="284">
        <v>0</v>
      </c>
      <c r="DG54" s="284">
        <v>311</v>
      </c>
      <c r="DH54" s="283">
        <v>2246</v>
      </c>
      <c r="DI54" s="283">
        <v>126701</v>
      </c>
      <c r="DJ54" s="283">
        <v>0</v>
      </c>
      <c r="DK54" s="283">
        <v>0</v>
      </c>
      <c r="DL54" s="283">
        <v>168</v>
      </c>
      <c r="DM54" s="283">
        <v>24356</v>
      </c>
      <c r="DN54" s="284">
        <v>-1974</v>
      </c>
      <c r="DO54" s="284">
        <v>151497</v>
      </c>
      <c r="DP54" s="284">
        <v>151808</v>
      </c>
      <c r="DQ54" s="284">
        <v>2001</v>
      </c>
      <c r="DR54" s="284">
        <v>2</v>
      </c>
      <c r="DS54" s="284">
        <v>2003</v>
      </c>
      <c r="DT54" s="284">
        <v>153500</v>
      </c>
      <c r="DU54" s="284">
        <v>153811</v>
      </c>
      <c r="DV54" s="283">
        <v>-101922</v>
      </c>
      <c r="DW54" s="283">
        <v>-48930</v>
      </c>
      <c r="DX54" s="283">
        <v>-831</v>
      </c>
      <c r="DY54" s="284">
        <v>-151683</v>
      </c>
      <c r="DZ54" s="284">
        <v>1817</v>
      </c>
      <c r="EA54" s="284">
        <v>2128</v>
      </c>
      <c r="EB54" s="235"/>
      <c r="EC54" s="242">
        <f t="shared" si="2"/>
        <v>8.4318359655494012E-3</v>
      </c>
      <c r="ED54" s="242">
        <f t="shared" si="1"/>
        <v>8.23408516020252E-4</v>
      </c>
    </row>
    <row r="55" spans="1:134" ht="19.95" customHeight="1">
      <c r="A55" s="305" t="s">
        <v>1134</v>
      </c>
      <c r="B55" s="282" t="s">
        <v>1038</v>
      </c>
      <c r="C55" s="283">
        <v>0</v>
      </c>
      <c r="D55" s="283">
        <v>0</v>
      </c>
      <c r="E55" s="283">
        <v>0</v>
      </c>
      <c r="F55" s="283">
        <v>0</v>
      </c>
      <c r="G55" s="283">
        <v>0</v>
      </c>
      <c r="H55" s="283">
        <v>0</v>
      </c>
      <c r="I55" s="283">
        <v>0</v>
      </c>
      <c r="J55" s="283">
        <v>0</v>
      </c>
      <c r="K55" s="283">
        <v>0</v>
      </c>
      <c r="L55" s="283">
        <v>0</v>
      </c>
      <c r="M55" s="283">
        <v>0</v>
      </c>
      <c r="N55" s="283">
        <v>0</v>
      </c>
      <c r="O55" s="283">
        <v>0</v>
      </c>
      <c r="P55" s="283">
        <v>0</v>
      </c>
      <c r="Q55" s="283">
        <v>0</v>
      </c>
      <c r="R55" s="283">
        <v>0</v>
      </c>
      <c r="S55" s="283">
        <v>0</v>
      </c>
      <c r="T55" s="283">
        <v>0</v>
      </c>
      <c r="U55" s="283">
        <v>0</v>
      </c>
      <c r="V55" s="283">
        <v>0</v>
      </c>
      <c r="W55" s="283">
        <v>0</v>
      </c>
      <c r="X55" s="283">
        <v>0</v>
      </c>
      <c r="Y55" s="283">
        <v>0</v>
      </c>
      <c r="Z55" s="283">
        <v>0</v>
      </c>
      <c r="AA55" s="283">
        <v>0</v>
      </c>
      <c r="AB55" s="283">
        <v>0</v>
      </c>
      <c r="AC55" s="283">
        <v>0</v>
      </c>
      <c r="AD55" s="283">
        <v>0</v>
      </c>
      <c r="AE55" s="283">
        <v>0</v>
      </c>
      <c r="AF55" s="283">
        <v>0</v>
      </c>
      <c r="AG55" s="283">
        <v>0</v>
      </c>
      <c r="AH55" s="283">
        <v>0</v>
      </c>
      <c r="AI55" s="283">
        <v>0</v>
      </c>
      <c r="AJ55" s="283">
        <v>0</v>
      </c>
      <c r="AK55" s="283">
        <v>0</v>
      </c>
      <c r="AL55" s="283">
        <v>0</v>
      </c>
      <c r="AM55" s="283">
        <v>0</v>
      </c>
      <c r="AN55" s="283">
        <v>0</v>
      </c>
      <c r="AO55" s="283">
        <v>0</v>
      </c>
      <c r="AP55" s="283">
        <v>0</v>
      </c>
      <c r="AQ55" s="283">
        <v>0</v>
      </c>
      <c r="AR55" s="283">
        <v>0</v>
      </c>
      <c r="AS55" s="283">
        <v>0</v>
      </c>
      <c r="AT55" s="283">
        <v>309</v>
      </c>
      <c r="AU55" s="283">
        <v>280</v>
      </c>
      <c r="AV55" s="283">
        <v>133</v>
      </c>
      <c r="AW55" s="283">
        <v>13</v>
      </c>
      <c r="AX55" s="283">
        <v>0</v>
      </c>
      <c r="AY55" s="283">
        <v>177</v>
      </c>
      <c r="AZ55" s="283">
        <v>0</v>
      </c>
      <c r="BA55" s="283">
        <v>439</v>
      </c>
      <c r="BB55" s="283">
        <v>0</v>
      </c>
      <c r="BC55" s="283">
        <v>15</v>
      </c>
      <c r="BD55" s="283">
        <v>2</v>
      </c>
      <c r="BE55" s="283">
        <v>0</v>
      </c>
      <c r="BF55" s="283">
        <v>0</v>
      </c>
      <c r="BG55" s="283">
        <v>0</v>
      </c>
      <c r="BH55" s="283">
        <v>6</v>
      </c>
      <c r="BI55" s="283">
        <v>4</v>
      </c>
      <c r="BJ55" s="283">
        <v>0</v>
      </c>
      <c r="BK55" s="283">
        <v>0</v>
      </c>
      <c r="BL55" s="283">
        <v>289</v>
      </c>
      <c r="BM55" s="283">
        <v>16</v>
      </c>
      <c r="BN55" s="283">
        <v>158</v>
      </c>
      <c r="BO55" s="283">
        <v>418</v>
      </c>
      <c r="BP55" s="283">
        <v>0</v>
      </c>
      <c r="BQ55" s="283">
        <v>0</v>
      </c>
      <c r="BR55" s="283">
        <v>0</v>
      </c>
      <c r="BS55" s="283">
        <v>0</v>
      </c>
      <c r="BT55" s="283">
        <v>0</v>
      </c>
      <c r="BU55" s="283">
        <v>0</v>
      </c>
      <c r="BV55" s="283">
        <v>0</v>
      </c>
      <c r="BW55" s="283">
        <v>0</v>
      </c>
      <c r="BX55" s="283">
        <v>0</v>
      </c>
      <c r="BY55" s="283">
        <v>11</v>
      </c>
      <c r="BZ55" s="283">
        <v>0</v>
      </c>
      <c r="CA55" s="283">
        <v>0</v>
      </c>
      <c r="CB55" s="283">
        <v>0</v>
      </c>
      <c r="CC55" s="283">
        <v>0</v>
      </c>
      <c r="CD55" s="283">
        <v>0</v>
      </c>
      <c r="CE55" s="283">
        <v>0</v>
      </c>
      <c r="CF55" s="283">
        <v>0</v>
      </c>
      <c r="CG55" s="283">
        <v>0</v>
      </c>
      <c r="CH55" s="283">
        <v>0</v>
      </c>
      <c r="CI55" s="283">
        <v>0</v>
      </c>
      <c r="CJ55" s="283">
        <v>5</v>
      </c>
      <c r="CK55" s="283">
        <v>0</v>
      </c>
      <c r="CL55" s="283">
        <v>0</v>
      </c>
      <c r="CM55" s="283">
        <v>812</v>
      </c>
      <c r="CN55" s="283">
        <v>0</v>
      </c>
      <c r="CO55" s="283">
        <v>0</v>
      </c>
      <c r="CP55" s="283">
        <v>147</v>
      </c>
      <c r="CQ55" s="283">
        <v>0</v>
      </c>
      <c r="CR55" s="283">
        <v>0</v>
      </c>
      <c r="CS55" s="283">
        <v>0</v>
      </c>
      <c r="CT55" s="283">
        <v>0</v>
      </c>
      <c r="CU55" s="283">
        <v>0</v>
      </c>
      <c r="CV55" s="283">
        <v>0</v>
      </c>
      <c r="CW55" s="283">
        <v>380</v>
      </c>
      <c r="CX55" s="283">
        <v>181</v>
      </c>
      <c r="CY55" s="283">
        <v>0</v>
      </c>
      <c r="CZ55" s="283">
        <v>0</v>
      </c>
      <c r="DA55" s="283">
        <v>0</v>
      </c>
      <c r="DB55" s="283">
        <v>0</v>
      </c>
      <c r="DC55" s="283">
        <v>0</v>
      </c>
      <c r="DD55" s="283">
        <v>0</v>
      </c>
      <c r="DE55" s="283">
        <v>0</v>
      </c>
      <c r="DF55" s="284">
        <v>0</v>
      </c>
      <c r="DG55" s="284">
        <v>3795</v>
      </c>
      <c r="DH55" s="283">
        <v>0</v>
      </c>
      <c r="DI55" s="283">
        <v>5</v>
      </c>
      <c r="DJ55" s="283">
        <v>0</v>
      </c>
      <c r="DK55" s="283">
        <v>0</v>
      </c>
      <c r="DL55" s="283">
        <v>7185</v>
      </c>
      <c r="DM55" s="283">
        <v>52352</v>
      </c>
      <c r="DN55" s="284">
        <v>-258</v>
      </c>
      <c r="DO55" s="284">
        <v>59284</v>
      </c>
      <c r="DP55" s="284">
        <v>63079</v>
      </c>
      <c r="DQ55" s="284">
        <v>29526</v>
      </c>
      <c r="DR55" s="284">
        <v>4562</v>
      </c>
      <c r="DS55" s="284">
        <v>34088</v>
      </c>
      <c r="DT55" s="284">
        <v>93372</v>
      </c>
      <c r="DU55" s="284">
        <v>97167</v>
      </c>
      <c r="DV55" s="283">
        <v>-10863</v>
      </c>
      <c r="DW55" s="283">
        <v>-51334</v>
      </c>
      <c r="DX55" s="283">
        <v>-872</v>
      </c>
      <c r="DY55" s="284">
        <v>-63069</v>
      </c>
      <c r="DZ55" s="284">
        <v>30303</v>
      </c>
      <c r="EA55" s="284">
        <v>34098</v>
      </c>
      <c r="EB55" s="235"/>
      <c r="EC55" s="242">
        <f t="shared" si="2"/>
        <v>3.3274543869225184E-7</v>
      </c>
      <c r="ED55" s="242">
        <f t="shared" si="1"/>
        <v>1.585313654306475E-4</v>
      </c>
    </row>
    <row r="56" spans="1:134" ht="19.95" customHeight="1">
      <c r="A56" s="305" t="s">
        <v>1135</v>
      </c>
      <c r="B56" s="282" t="s">
        <v>973</v>
      </c>
      <c r="C56" s="283">
        <v>0</v>
      </c>
      <c r="D56" s="283">
        <v>5</v>
      </c>
      <c r="E56" s="283">
        <v>0</v>
      </c>
      <c r="F56" s="283">
        <v>0</v>
      </c>
      <c r="G56" s="283">
        <v>7</v>
      </c>
      <c r="H56" s="283">
        <v>0</v>
      </c>
      <c r="I56" s="283">
        <v>1</v>
      </c>
      <c r="J56" s="283">
        <v>0</v>
      </c>
      <c r="K56" s="283">
        <v>0</v>
      </c>
      <c r="L56" s="283">
        <v>0</v>
      </c>
      <c r="M56" s="283">
        <v>0</v>
      </c>
      <c r="N56" s="283">
        <v>0</v>
      </c>
      <c r="O56" s="283">
        <v>0</v>
      </c>
      <c r="P56" s="283">
        <v>0</v>
      </c>
      <c r="Q56" s="283">
        <v>15</v>
      </c>
      <c r="R56" s="283">
        <v>0</v>
      </c>
      <c r="S56" s="283">
        <v>0</v>
      </c>
      <c r="T56" s="283">
        <v>19</v>
      </c>
      <c r="U56" s="283">
        <v>0</v>
      </c>
      <c r="V56" s="283">
        <v>0</v>
      </c>
      <c r="W56" s="283">
        <v>0</v>
      </c>
      <c r="X56" s="283">
        <v>0</v>
      </c>
      <c r="Y56" s="283">
        <v>0</v>
      </c>
      <c r="Z56" s="283">
        <v>0</v>
      </c>
      <c r="AA56" s="283">
        <v>1</v>
      </c>
      <c r="AB56" s="283">
        <v>0</v>
      </c>
      <c r="AC56" s="283">
        <v>0</v>
      </c>
      <c r="AD56" s="283">
        <v>0</v>
      </c>
      <c r="AE56" s="283">
        <v>0</v>
      </c>
      <c r="AF56" s="283">
        <v>0</v>
      </c>
      <c r="AG56" s="283">
        <v>0</v>
      </c>
      <c r="AH56" s="283">
        <v>0</v>
      </c>
      <c r="AI56" s="283">
        <v>0</v>
      </c>
      <c r="AJ56" s="283">
        <v>0</v>
      </c>
      <c r="AK56" s="283">
        <v>1</v>
      </c>
      <c r="AL56" s="283">
        <v>0</v>
      </c>
      <c r="AM56" s="283">
        <v>0</v>
      </c>
      <c r="AN56" s="283">
        <v>0</v>
      </c>
      <c r="AO56" s="283">
        <v>0</v>
      </c>
      <c r="AP56" s="283">
        <v>0</v>
      </c>
      <c r="AQ56" s="283">
        <v>1</v>
      </c>
      <c r="AR56" s="283">
        <v>0</v>
      </c>
      <c r="AS56" s="283">
        <v>10</v>
      </c>
      <c r="AT56" s="283">
        <v>175</v>
      </c>
      <c r="AU56" s="283">
        <v>133</v>
      </c>
      <c r="AV56" s="283">
        <v>132</v>
      </c>
      <c r="AW56" s="283">
        <v>539</v>
      </c>
      <c r="AX56" s="283">
        <v>203</v>
      </c>
      <c r="AY56" s="283">
        <v>179</v>
      </c>
      <c r="AZ56" s="283">
        <v>3</v>
      </c>
      <c r="BA56" s="283">
        <v>32</v>
      </c>
      <c r="BB56" s="283">
        <v>349</v>
      </c>
      <c r="BC56" s="283">
        <v>141</v>
      </c>
      <c r="BD56" s="283">
        <v>10</v>
      </c>
      <c r="BE56" s="283">
        <v>0</v>
      </c>
      <c r="BF56" s="283">
        <v>17</v>
      </c>
      <c r="BG56" s="283">
        <v>50</v>
      </c>
      <c r="BH56" s="283">
        <v>2</v>
      </c>
      <c r="BI56" s="283">
        <v>44</v>
      </c>
      <c r="BJ56" s="283">
        <v>68</v>
      </c>
      <c r="BK56" s="283">
        <v>0</v>
      </c>
      <c r="BL56" s="283">
        <v>3280</v>
      </c>
      <c r="BM56" s="283">
        <v>515</v>
      </c>
      <c r="BN56" s="283">
        <v>170</v>
      </c>
      <c r="BO56" s="283">
        <v>373</v>
      </c>
      <c r="BP56" s="283">
        <v>4</v>
      </c>
      <c r="BQ56" s="283">
        <v>0</v>
      </c>
      <c r="BR56" s="283">
        <v>25</v>
      </c>
      <c r="BS56" s="283">
        <v>0</v>
      </c>
      <c r="BT56" s="283">
        <v>326</v>
      </c>
      <c r="BU56" s="283">
        <v>2</v>
      </c>
      <c r="BV56" s="283">
        <v>49</v>
      </c>
      <c r="BW56" s="283">
        <v>16</v>
      </c>
      <c r="BX56" s="283">
        <v>0</v>
      </c>
      <c r="BY56" s="283">
        <v>74</v>
      </c>
      <c r="BZ56" s="283">
        <v>4</v>
      </c>
      <c r="CA56" s="283">
        <v>17</v>
      </c>
      <c r="CB56" s="283">
        <v>26</v>
      </c>
      <c r="CC56" s="283">
        <v>11</v>
      </c>
      <c r="CD56" s="283">
        <v>2</v>
      </c>
      <c r="CE56" s="283">
        <v>8</v>
      </c>
      <c r="CF56" s="283">
        <v>100</v>
      </c>
      <c r="CG56" s="283">
        <v>0</v>
      </c>
      <c r="CH56" s="283">
        <v>0</v>
      </c>
      <c r="CI56" s="283">
        <v>33</v>
      </c>
      <c r="CJ56" s="283">
        <v>10</v>
      </c>
      <c r="CK56" s="283">
        <v>0</v>
      </c>
      <c r="CL56" s="283">
        <v>17</v>
      </c>
      <c r="CM56" s="283">
        <v>445</v>
      </c>
      <c r="CN56" s="283">
        <v>498</v>
      </c>
      <c r="CO56" s="283">
        <v>160</v>
      </c>
      <c r="CP56" s="283">
        <v>58</v>
      </c>
      <c r="CQ56" s="283">
        <v>1</v>
      </c>
      <c r="CR56" s="283">
        <v>0</v>
      </c>
      <c r="CS56" s="283">
        <v>0</v>
      </c>
      <c r="CT56" s="283">
        <v>0</v>
      </c>
      <c r="CU56" s="283">
        <v>11</v>
      </c>
      <c r="CV56" s="283">
        <v>0</v>
      </c>
      <c r="CW56" s="283">
        <v>1439</v>
      </c>
      <c r="CX56" s="283">
        <v>99</v>
      </c>
      <c r="CY56" s="283">
        <v>4</v>
      </c>
      <c r="CZ56" s="283">
        <v>9</v>
      </c>
      <c r="DA56" s="283">
        <v>2</v>
      </c>
      <c r="DB56" s="283">
        <v>70</v>
      </c>
      <c r="DC56" s="283">
        <v>0</v>
      </c>
      <c r="DD56" s="283">
        <v>14</v>
      </c>
      <c r="DE56" s="283">
        <v>0</v>
      </c>
      <c r="DF56" s="284">
        <v>30</v>
      </c>
      <c r="DG56" s="284">
        <v>10039</v>
      </c>
      <c r="DH56" s="283">
        <v>364</v>
      </c>
      <c r="DI56" s="283">
        <v>31505</v>
      </c>
      <c r="DJ56" s="283">
        <v>0</v>
      </c>
      <c r="DK56" s="283">
        <v>0</v>
      </c>
      <c r="DL56" s="283">
        <v>141</v>
      </c>
      <c r="DM56" s="283">
        <v>33384</v>
      </c>
      <c r="DN56" s="284">
        <v>191</v>
      </c>
      <c r="DO56" s="284">
        <v>65585</v>
      </c>
      <c r="DP56" s="284">
        <v>75624</v>
      </c>
      <c r="DQ56" s="284">
        <v>4805</v>
      </c>
      <c r="DR56" s="284">
        <v>17262</v>
      </c>
      <c r="DS56" s="284">
        <v>22067</v>
      </c>
      <c r="DT56" s="284">
        <v>87652</v>
      </c>
      <c r="DU56" s="284">
        <v>97691</v>
      </c>
      <c r="DV56" s="283">
        <v>-20965</v>
      </c>
      <c r="DW56" s="283">
        <v>-53513</v>
      </c>
      <c r="DX56" s="283">
        <v>-909</v>
      </c>
      <c r="DY56" s="284">
        <v>-75387</v>
      </c>
      <c r="DZ56" s="284">
        <v>12265</v>
      </c>
      <c r="EA56" s="284">
        <v>22304</v>
      </c>
      <c r="EB56" s="235"/>
      <c r="EC56" s="242">
        <f t="shared" si="2"/>
        <v>2.0966290091998792E-3</v>
      </c>
      <c r="ED56" s="242">
        <f t="shared" si="1"/>
        <v>3.1339257378609764E-3</v>
      </c>
    </row>
    <row r="57" spans="1:134" ht="19.95" customHeight="1">
      <c r="A57" s="305" t="s">
        <v>1136</v>
      </c>
      <c r="B57" s="282" t="s">
        <v>974</v>
      </c>
      <c r="C57" s="283">
        <v>0</v>
      </c>
      <c r="D57" s="283">
        <v>0</v>
      </c>
      <c r="E57" s="283">
        <v>0</v>
      </c>
      <c r="F57" s="283">
        <v>0</v>
      </c>
      <c r="G57" s="283">
        <v>0</v>
      </c>
      <c r="H57" s="283">
        <v>0</v>
      </c>
      <c r="I57" s="283">
        <v>0</v>
      </c>
      <c r="J57" s="283">
        <v>9</v>
      </c>
      <c r="K57" s="283">
        <v>9</v>
      </c>
      <c r="L57" s="283">
        <v>0</v>
      </c>
      <c r="M57" s="283">
        <v>0</v>
      </c>
      <c r="N57" s="283">
        <v>0</v>
      </c>
      <c r="O57" s="283">
        <v>0</v>
      </c>
      <c r="P57" s="283">
        <v>0</v>
      </c>
      <c r="Q57" s="283">
        <v>0</v>
      </c>
      <c r="R57" s="283">
        <v>0</v>
      </c>
      <c r="S57" s="283">
        <v>0</v>
      </c>
      <c r="T57" s="283">
        <v>0</v>
      </c>
      <c r="U57" s="283">
        <v>0</v>
      </c>
      <c r="V57" s="283">
        <v>0</v>
      </c>
      <c r="W57" s="283">
        <v>0</v>
      </c>
      <c r="X57" s="283">
        <v>0</v>
      </c>
      <c r="Y57" s="283">
        <v>0</v>
      </c>
      <c r="Z57" s="283">
        <v>0</v>
      </c>
      <c r="AA57" s="283">
        <v>8</v>
      </c>
      <c r="AB57" s="283">
        <v>0</v>
      </c>
      <c r="AC57" s="283">
        <v>10</v>
      </c>
      <c r="AD57" s="283">
        <v>3</v>
      </c>
      <c r="AE57" s="283">
        <v>0</v>
      </c>
      <c r="AF57" s="283">
        <v>0</v>
      </c>
      <c r="AG57" s="283">
        <v>0</v>
      </c>
      <c r="AH57" s="283">
        <v>2</v>
      </c>
      <c r="AI57" s="283">
        <v>2</v>
      </c>
      <c r="AJ57" s="283">
        <v>0</v>
      </c>
      <c r="AK57" s="283">
        <v>0</v>
      </c>
      <c r="AL57" s="283">
        <v>0</v>
      </c>
      <c r="AM57" s="283">
        <v>0</v>
      </c>
      <c r="AN57" s="283">
        <v>0</v>
      </c>
      <c r="AO57" s="283">
        <v>0</v>
      </c>
      <c r="AP57" s="283">
        <v>0</v>
      </c>
      <c r="AQ57" s="283">
        <v>0</v>
      </c>
      <c r="AR57" s="283">
        <v>7</v>
      </c>
      <c r="AS57" s="283">
        <v>1</v>
      </c>
      <c r="AT57" s="283">
        <v>70</v>
      </c>
      <c r="AU57" s="283">
        <v>2</v>
      </c>
      <c r="AV57" s="283">
        <v>0</v>
      </c>
      <c r="AW57" s="283">
        <v>4</v>
      </c>
      <c r="AX57" s="283">
        <v>1</v>
      </c>
      <c r="AY57" s="283">
        <v>1</v>
      </c>
      <c r="AZ57" s="283">
        <v>0</v>
      </c>
      <c r="BA57" s="283">
        <v>1</v>
      </c>
      <c r="BB57" s="283">
        <v>0</v>
      </c>
      <c r="BC57" s="283">
        <v>71</v>
      </c>
      <c r="BD57" s="283">
        <v>1</v>
      </c>
      <c r="BE57" s="283">
        <v>0</v>
      </c>
      <c r="BF57" s="283">
        <v>22</v>
      </c>
      <c r="BG57" s="283">
        <v>0</v>
      </c>
      <c r="BH57" s="283">
        <v>10</v>
      </c>
      <c r="BI57" s="283">
        <v>8</v>
      </c>
      <c r="BJ57" s="283">
        <v>1</v>
      </c>
      <c r="BK57" s="283">
        <v>3</v>
      </c>
      <c r="BL57" s="283">
        <v>1065</v>
      </c>
      <c r="BM57" s="283">
        <v>58</v>
      </c>
      <c r="BN57" s="283">
        <v>474</v>
      </c>
      <c r="BO57" s="283">
        <v>887</v>
      </c>
      <c r="BP57" s="283">
        <v>10</v>
      </c>
      <c r="BQ57" s="283">
        <v>0</v>
      </c>
      <c r="BR57" s="283">
        <v>0</v>
      </c>
      <c r="BS57" s="283">
        <v>7</v>
      </c>
      <c r="BT57" s="283">
        <v>432</v>
      </c>
      <c r="BU57" s="283">
        <v>115</v>
      </c>
      <c r="BV57" s="283">
        <v>163</v>
      </c>
      <c r="BW57" s="283">
        <v>51</v>
      </c>
      <c r="BX57" s="283">
        <v>0</v>
      </c>
      <c r="BY57" s="283">
        <v>26</v>
      </c>
      <c r="BZ57" s="283">
        <v>40</v>
      </c>
      <c r="CA57" s="283">
        <v>0</v>
      </c>
      <c r="CB57" s="283">
        <v>9</v>
      </c>
      <c r="CC57" s="283">
        <v>0</v>
      </c>
      <c r="CD57" s="283">
        <v>3</v>
      </c>
      <c r="CE57" s="283">
        <v>0</v>
      </c>
      <c r="CF57" s="283">
        <v>32</v>
      </c>
      <c r="CG57" s="283">
        <v>0</v>
      </c>
      <c r="CH57" s="283">
        <v>3</v>
      </c>
      <c r="CI57" s="283">
        <v>4</v>
      </c>
      <c r="CJ57" s="283">
        <v>105</v>
      </c>
      <c r="CK57" s="283">
        <v>4</v>
      </c>
      <c r="CL57" s="283">
        <v>5</v>
      </c>
      <c r="CM57" s="283">
        <v>2053</v>
      </c>
      <c r="CN57" s="283">
        <v>19</v>
      </c>
      <c r="CO57" s="283">
        <v>62</v>
      </c>
      <c r="CP57" s="283">
        <v>46</v>
      </c>
      <c r="CQ57" s="283">
        <v>0</v>
      </c>
      <c r="CR57" s="283">
        <v>11</v>
      </c>
      <c r="CS57" s="283">
        <v>0</v>
      </c>
      <c r="CT57" s="283">
        <v>4</v>
      </c>
      <c r="CU57" s="283">
        <v>21</v>
      </c>
      <c r="CV57" s="283">
        <v>2</v>
      </c>
      <c r="CW57" s="283">
        <v>130</v>
      </c>
      <c r="CX57" s="283">
        <v>769</v>
      </c>
      <c r="CY57" s="283">
        <v>0</v>
      </c>
      <c r="CZ57" s="283">
        <v>39</v>
      </c>
      <c r="DA57" s="283">
        <v>3</v>
      </c>
      <c r="DB57" s="283">
        <v>36</v>
      </c>
      <c r="DC57" s="283">
        <v>0</v>
      </c>
      <c r="DD57" s="283">
        <v>4</v>
      </c>
      <c r="DE57" s="283">
        <v>0</v>
      </c>
      <c r="DF57" s="284">
        <v>0</v>
      </c>
      <c r="DG57" s="284">
        <v>6938</v>
      </c>
      <c r="DH57" s="283">
        <v>1315</v>
      </c>
      <c r="DI57" s="283">
        <v>145183</v>
      </c>
      <c r="DJ57" s="283">
        <v>0</v>
      </c>
      <c r="DK57" s="283">
        <v>0</v>
      </c>
      <c r="DL57" s="283">
        <v>61222</v>
      </c>
      <c r="DM57" s="283">
        <v>78370</v>
      </c>
      <c r="DN57" s="284">
        <v>-1675</v>
      </c>
      <c r="DO57" s="284">
        <v>284415</v>
      </c>
      <c r="DP57" s="284">
        <v>291353</v>
      </c>
      <c r="DQ57" s="284">
        <v>32629</v>
      </c>
      <c r="DR57" s="284">
        <v>487</v>
      </c>
      <c r="DS57" s="284">
        <v>33116</v>
      </c>
      <c r="DT57" s="284">
        <v>317531</v>
      </c>
      <c r="DU57" s="284">
        <v>324469</v>
      </c>
      <c r="DV57" s="283">
        <v>-54308</v>
      </c>
      <c r="DW57" s="283">
        <v>-226284</v>
      </c>
      <c r="DX57" s="283">
        <v>-4347</v>
      </c>
      <c r="DY57" s="284">
        <v>-284939</v>
      </c>
      <c r="DZ57" s="284">
        <v>32592</v>
      </c>
      <c r="EA57" s="284">
        <v>39530</v>
      </c>
      <c r="EB57" s="235"/>
      <c r="EC57" s="242">
        <f t="shared" si="2"/>
        <v>9.6617962051314399E-3</v>
      </c>
      <c r="ED57" s="242">
        <f t="shared" si="1"/>
        <v>2.2014532199771453E-2</v>
      </c>
    </row>
    <row r="58" spans="1:134" ht="19.95" customHeight="1">
      <c r="A58" s="305" t="s">
        <v>1137</v>
      </c>
      <c r="B58" s="282" t="s">
        <v>1039</v>
      </c>
      <c r="C58" s="283">
        <v>0</v>
      </c>
      <c r="D58" s="283">
        <v>0</v>
      </c>
      <c r="E58" s="283">
        <v>0</v>
      </c>
      <c r="F58" s="283">
        <v>0</v>
      </c>
      <c r="G58" s="283">
        <v>0</v>
      </c>
      <c r="H58" s="283">
        <v>0</v>
      </c>
      <c r="I58" s="283">
        <v>0</v>
      </c>
      <c r="J58" s="283">
        <v>0</v>
      </c>
      <c r="K58" s="283">
        <v>0</v>
      </c>
      <c r="L58" s="283">
        <v>0</v>
      </c>
      <c r="M58" s="283">
        <v>0</v>
      </c>
      <c r="N58" s="283">
        <v>0</v>
      </c>
      <c r="O58" s="283">
        <v>0</v>
      </c>
      <c r="P58" s="283">
        <v>0</v>
      </c>
      <c r="Q58" s="283">
        <v>0</v>
      </c>
      <c r="R58" s="283">
        <v>0</v>
      </c>
      <c r="S58" s="283">
        <v>0</v>
      </c>
      <c r="T58" s="283">
        <v>0</v>
      </c>
      <c r="U58" s="283">
        <v>0</v>
      </c>
      <c r="V58" s="283">
        <v>0</v>
      </c>
      <c r="W58" s="283">
        <v>0</v>
      </c>
      <c r="X58" s="283">
        <v>0</v>
      </c>
      <c r="Y58" s="283">
        <v>0</v>
      </c>
      <c r="Z58" s="283">
        <v>0</v>
      </c>
      <c r="AA58" s="283">
        <v>0</v>
      </c>
      <c r="AB58" s="283">
        <v>0</v>
      </c>
      <c r="AC58" s="283">
        <v>0</v>
      </c>
      <c r="AD58" s="283">
        <v>0</v>
      </c>
      <c r="AE58" s="283">
        <v>0</v>
      </c>
      <c r="AF58" s="283">
        <v>0</v>
      </c>
      <c r="AG58" s="283">
        <v>0</v>
      </c>
      <c r="AH58" s="283">
        <v>0</v>
      </c>
      <c r="AI58" s="283">
        <v>0</v>
      </c>
      <c r="AJ58" s="283">
        <v>0</v>
      </c>
      <c r="AK58" s="283">
        <v>0</v>
      </c>
      <c r="AL58" s="283">
        <v>0</v>
      </c>
      <c r="AM58" s="283">
        <v>0</v>
      </c>
      <c r="AN58" s="283">
        <v>0</v>
      </c>
      <c r="AO58" s="283">
        <v>0</v>
      </c>
      <c r="AP58" s="283">
        <v>0</v>
      </c>
      <c r="AQ58" s="283">
        <v>0</v>
      </c>
      <c r="AR58" s="283">
        <v>0</v>
      </c>
      <c r="AS58" s="283">
        <v>0</v>
      </c>
      <c r="AT58" s="283">
        <v>0</v>
      </c>
      <c r="AU58" s="283">
        <v>9</v>
      </c>
      <c r="AV58" s="283">
        <v>0</v>
      </c>
      <c r="AW58" s="283">
        <v>0</v>
      </c>
      <c r="AX58" s="283">
        <v>0</v>
      </c>
      <c r="AY58" s="283">
        <v>0</v>
      </c>
      <c r="AZ58" s="283">
        <v>0</v>
      </c>
      <c r="BA58" s="283">
        <v>0</v>
      </c>
      <c r="BB58" s="283">
        <v>0</v>
      </c>
      <c r="BC58" s="283">
        <v>1</v>
      </c>
      <c r="BD58" s="283">
        <v>232</v>
      </c>
      <c r="BE58" s="283">
        <v>0</v>
      </c>
      <c r="BF58" s="283">
        <v>0</v>
      </c>
      <c r="BG58" s="283">
        <v>0</v>
      </c>
      <c r="BH58" s="283">
        <v>0</v>
      </c>
      <c r="BI58" s="283">
        <v>0</v>
      </c>
      <c r="BJ58" s="283">
        <v>0</v>
      </c>
      <c r="BK58" s="283">
        <v>0</v>
      </c>
      <c r="BL58" s="283">
        <v>0</v>
      </c>
      <c r="BM58" s="283">
        <v>0</v>
      </c>
      <c r="BN58" s="283">
        <v>0</v>
      </c>
      <c r="BO58" s="283">
        <v>0</v>
      </c>
      <c r="BP58" s="283">
        <v>0</v>
      </c>
      <c r="BQ58" s="283">
        <v>0</v>
      </c>
      <c r="BR58" s="283">
        <v>0</v>
      </c>
      <c r="BS58" s="283">
        <v>0</v>
      </c>
      <c r="BT58" s="283">
        <v>0</v>
      </c>
      <c r="BU58" s="283">
        <v>0</v>
      </c>
      <c r="BV58" s="283">
        <v>0</v>
      </c>
      <c r="BW58" s="283">
        <v>0</v>
      </c>
      <c r="BX58" s="283">
        <v>0</v>
      </c>
      <c r="BY58" s="283">
        <v>0</v>
      </c>
      <c r="BZ58" s="283">
        <v>0</v>
      </c>
      <c r="CA58" s="283">
        <v>0</v>
      </c>
      <c r="CB58" s="283">
        <v>0</v>
      </c>
      <c r="CC58" s="283">
        <v>0</v>
      </c>
      <c r="CD58" s="283">
        <v>0</v>
      </c>
      <c r="CE58" s="283">
        <v>0</v>
      </c>
      <c r="CF58" s="283">
        <v>0</v>
      </c>
      <c r="CG58" s="283">
        <v>0</v>
      </c>
      <c r="CH58" s="283">
        <v>24</v>
      </c>
      <c r="CI58" s="283">
        <v>3</v>
      </c>
      <c r="CJ58" s="283">
        <v>0</v>
      </c>
      <c r="CK58" s="283">
        <v>0</v>
      </c>
      <c r="CL58" s="283">
        <v>0</v>
      </c>
      <c r="CM58" s="283">
        <v>0</v>
      </c>
      <c r="CN58" s="283">
        <v>0</v>
      </c>
      <c r="CO58" s="283">
        <v>0</v>
      </c>
      <c r="CP58" s="283">
        <v>0</v>
      </c>
      <c r="CQ58" s="283">
        <v>0</v>
      </c>
      <c r="CR58" s="283">
        <v>0</v>
      </c>
      <c r="CS58" s="283">
        <v>0</v>
      </c>
      <c r="CT58" s="283">
        <v>0</v>
      </c>
      <c r="CU58" s="283">
        <v>829</v>
      </c>
      <c r="CV58" s="283">
        <v>0</v>
      </c>
      <c r="CW58" s="283">
        <v>247</v>
      </c>
      <c r="CX58" s="283">
        <v>0</v>
      </c>
      <c r="CY58" s="283">
        <v>0</v>
      </c>
      <c r="CZ58" s="283">
        <v>0</v>
      </c>
      <c r="DA58" s="283">
        <v>0</v>
      </c>
      <c r="DB58" s="283">
        <v>0</v>
      </c>
      <c r="DC58" s="283">
        <v>0</v>
      </c>
      <c r="DD58" s="283">
        <v>0</v>
      </c>
      <c r="DE58" s="283">
        <v>0</v>
      </c>
      <c r="DF58" s="284">
        <v>0</v>
      </c>
      <c r="DG58" s="284">
        <v>1345</v>
      </c>
      <c r="DH58" s="283">
        <v>0</v>
      </c>
      <c r="DI58" s="283">
        <v>60839</v>
      </c>
      <c r="DJ58" s="283">
        <v>0</v>
      </c>
      <c r="DK58" s="283">
        <v>0</v>
      </c>
      <c r="DL58" s="283">
        <v>8424</v>
      </c>
      <c r="DM58" s="283">
        <v>146622</v>
      </c>
      <c r="DN58" s="284">
        <v>177</v>
      </c>
      <c r="DO58" s="284">
        <v>216062</v>
      </c>
      <c r="DP58" s="284">
        <v>217407</v>
      </c>
      <c r="DQ58" s="284">
        <v>17672</v>
      </c>
      <c r="DR58" s="284">
        <v>642</v>
      </c>
      <c r="DS58" s="284">
        <v>18314</v>
      </c>
      <c r="DT58" s="284">
        <v>234376</v>
      </c>
      <c r="DU58" s="284">
        <v>235721</v>
      </c>
      <c r="DV58" s="283">
        <v>-37001</v>
      </c>
      <c r="DW58" s="283">
        <v>-175749</v>
      </c>
      <c r="DX58" s="283">
        <v>-3384</v>
      </c>
      <c r="DY58" s="284">
        <v>-216134</v>
      </c>
      <c r="DZ58" s="284">
        <v>18242</v>
      </c>
      <c r="EA58" s="284">
        <v>19587</v>
      </c>
      <c r="EB58" s="235"/>
      <c r="EC58" s="242">
        <f t="shared" si="2"/>
        <v>4.0487799489195824E-3</v>
      </c>
      <c r="ED58" s="242">
        <f t="shared" si="1"/>
        <v>5.8553772417631045E-3</v>
      </c>
    </row>
    <row r="59" spans="1:134" ht="19.95" customHeight="1">
      <c r="A59" s="305" t="s">
        <v>1138</v>
      </c>
      <c r="B59" s="282" t="s">
        <v>976</v>
      </c>
      <c r="C59" s="283">
        <v>0</v>
      </c>
      <c r="D59" s="283">
        <v>0</v>
      </c>
      <c r="E59" s="283">
        <v>0</v>
      </c>
      <c r="F59" s="283">
        <v>0</v>
      </c>
      <c r="G59" s="283">
        <v>0</v>
      </c>
      <c r="H59" s="283">
        <v>0</v>
      </c>
      <c r="I59" s="283">
        <v>0</v>
      </c>
      <c r="J59" s="283">
        <v>0</v>
      </c>
      <c r="K59" s="283">
        <v>0</v>
      </c>
      <c r="L59" s="283">
        <v>0</v>
      </c>
      <c r="M59" s="283">
        <v>0</v>
      </c>
      <c r="N59" s="283">
        <v>0</v>
      </c>
      <c r="O59" s="283">
        <v>0</v>
      </c>
      <c r="P59" s="283">
        <v>0</v>
      </c>
      <c r="Q59" s="283">
        <v>0</v>
      </c>
      <c r="R59" s="283">
        <v>0</v>
      </c>
      <c r="S59" s="283">
        <v>0</v>
      </c>
      <c r="T59" s="283">
        <v>0</v>
      </c>
      <c r="U59" s="283">
        <v>0</v>
      </c>
      <c r="V59" s="283">
        <v>0</v>
      </c>
      <c r="W59" s="283">
        <v>0</v>
      </c>
      <c r="X59" s="283">
        <v>0</v>
      </c>
      <c r="Y59" s="283">
        <v>0</v>
      </c>
      <c r="Z59" s="283">
        <v>0</v>
      </c>
      <c r="AA59" s="283">
        <v>0</v>
      </c>
      <c r="AB59" s="283">
        <v>0</v>
      </c>
      <c r="AC59" s="283">
        <v>0</v>
      </c>
      <c r="AD59" s="283">
        <v>0</v>
      </c>
      <c r="AE59" s="283">
        <v>0</v>
      </c>
      <c r="AF59" s="283">
        <v>0</v>
      </c>
      <c r="AG59" s="283">
        <v>0</v>
      </c>
      <c r="AH59" s="283">
        <v>0</v>
      </c>
      <c r="AI59" s="283">
        <v>0</v>
      </c>
      <c r="AJ59" s="283">
        <v>0</v>
      </c>
      <c r="AK59" s="283">
        <v>0</v>
      </c>
      <c r="AL59" s="283">
        <v>0</v>
      </c>
      <c r="AM59" s="283">
        <v>0</v>
      </c>
      <c r="AN59" s="283">
        <v>0</v>
      </c>
      <c r="AO59" s="283">
        <v>0</v>
      </c>
      <c r="AP59" s="283">
        <v>0</v>
      </c>
      <c r="AQ59" s="283">
        <v>0</v>
      </c>
      <c r="AR59" s="283">
        <v>0</v>
      </c>
      <c r="AS59" s="283">
        <v>0</v>
      </c>
      <c r="AT59" s="283">
        <v>0</v>
      </c>
      <c r="AU59" s="283">
        <v>0</v>
      </c>
      <c r="AV59" s="283">
        <v>0</v>
      </c>
      <c r="AW59" s="283">
        <v>0</v>
      </c>
      <c r="AX59" s="283">
        <v>0</v>
      </c>
      <c r="AY59" s="283">
        <v>0</v>
      </c>
      <c r="AZ59" s="283">
        <v>0</v>
      </c>
      <c r="BA59" s="283">
        <v>0</v>
      </c>
      <c r="BB59" s="283">
        <v>0</v>
      </c>
      <c r="BC59" s="283">
        <v>0</v>
      </c>
      <c r="BD59" s="283">
        <v>0</v>
      </c>
      <c r="BE59" s="283">
        <v>0</v>
      </c>
      <c r="BF59" s="283">
        <v>0</v>
      </c>
      <c r="BG59" s="283">
        <v>0</v>
      </c>
      <c r="BH59" s="283">
        <v>0</v>
      </c>
      <c r="BI59" s="283">
        <v>0</v>
      </c>
      <c r="BJ59" s="283">
        <v>0</v>
      </c>
      <c r="BK59" s="283">
        <v>0</v>
      </c>
      <c r="BL59" s="283">
        <v>0</v>
      </c>
      <c r="BM59" s="283">
        <v>0</v>
      </c>
      <c r="BN59" s="283">
        <v>0</v>
      </c>
      <c r="BO59" s="283">
        <v>0</v>
      </c>
      <c r="BP59" s="283">
        <v>0</v>
      </c>
      <c r="BQ59" s="283">
        <v>0</v>
      </c>
      <c r="BR59" s="283">
        <v>0</v>
      </c>
      <c r="BS59" s="283">
        <v>0</v>
      </c>
      <c r="BT59" s="283">
        <v>0</v>
      </c>
      <c r="BU59" s="283">
        <v>0</v>
      </c>
      <c r="BV59" s="283">
        <v>0</v>
      </c>
      <c r="BW59" s="283">
        <v>0</v>
      </c>
      <c r="BX59" s="283">
        <v>0</v>
      </c>
      <c r="BY59" s="283">
        <v>0</v>
      </c>
      <c r="BZ59" s="283">
        <v>0</v>
      </c>
      <c r="CA59" s="283">
        <v>0</v>
      </c>
      <c r="CB59" s="283">
        <v>0</v>
      </c>
      <c r="CC59" s="283">
        <v>0</v>
      </c>
      <c r="CD59" s="283">
        <v>0</v>
      </c>
      <c r="CE59" s="283">
        <v>0</v>
      </c>
      <c r="CF59" s="283">
        <v>0</v>
      </c>
      <c r="CG59" s="283">
        <v>0</v>
      </c>
      <c r="CH59" s="283">
        <v>0</v>
      </c>
      <c r="CI59" s="283">
        <v>0</v>
      </c>
      <c r="CJ59" s="283">
        <v>0</v>
      </c>
      <c r="CK59" s="283">
        <v>0</v>
      </c>
      <c r="CL59" s="283">
        <v>0</v>
      </c>
      <c r="CM59" s="283">
        <v>0</v>
      </c>
      <c r="CN59" s="283">
        <v>0</v>
      </c>
      <c r="CO59" s="283">
        <v>0</v>
      </c>
      <c r="CP59" s="283">
        <v>0</v>
      </c>
      <c r="CQ59" s="283">
        <v>0</v>
      </c>
      <c r="CR59" s="283">
        <v>0</v>
      </c>
      <c r="CS59" s="283">
        <v>0</v>
      </c>
      <c r="CT59" s="283">
        <v>0</v>
      </c>
      <c r="CU59" s="283">
        <v>0</v>
      </c>
      <c r="CV59" s="283">
        <v>0</v>
      </c>
      <c r="CW59" s="283">
        <v>0</v>
      </c>
      <c r="CX59" s="283">
        <v>0</v>
      </c>
      <c r="CY59" s="283">
        <v>0</v>
      </c>
      <c r="CZ59" s="283">
        <v>0</v>
      </c>
      <c r="DA59" s="283">
        <v>0</v>
      </c>
      <c r="DB59" s="283">
        <v>0</v>
      </c>
      <c r="DC59" s="283">
        <v>0</v>
      </c>
      <c r="DD59" s="283">
        <v>0</v>
      </c>
      <c r="DE59" s="283">
        <v>0</v>
      </c>
      <c r="DF59" s="284">
        <v>0</v>
      </c>
      <c r="DG59" s="284">
        <v>0</v>
      </c>
      <c r="DH59" s="283">
        <v>0</v>
      </c>
      <c r="DI59" s="283">
        <v>245646</v>
      </c>
      <c r="DJ59" s="283">
        <v>0</v>
      </c>
      <c r="DK59" s="283">
        <v>0</v>
      </c>
      <c r="DL59" s="283">
        <v>4543</v>
      </c>
      <c r="DM59" s="283">
        <v>162841</v>
      </c>
      <c r="DN59" s="284">
        <v>1334</v>
      </c>
      <c r="DO59" s="284">
        <v>414364</v>
      </c>
      <c r="DP59" s="284">
        <v>414364</v>
      </c>
      <c r="DQ59" s="284">
        <v>0</v>
      </c>
      <c r="DR59" s="284">
        <v>0</v>
      </c>
      <c r="DS59" s="284">
        <v>0</v>
      </c>
      <c r="DT59" s="284">
        <v>414364</v>
      </c>
      <c r="DU59" s="284">
        <v>414364</v>
      </c>
      <c r="DV59" s="283">
        <v>-276849</v>
      </c>
      <c r="DW59" s="283">
        <v>-137396</v>
      </c>
      <c r="DX59" s="283">
        <v>-119</v>
      </c>
      <c r="DY59" s="284">
        <v>-414364</v>
      </c>
      <c r="DZ59" s="284">
        <v>0</v>
      </c>
      <c r="EA59" s="284">
        <v>0</v>
      </c>
      <c r="EB59" s="235"/>
      <c r="EC59" s="242">
        <f t="shared" si="2"/>
        <v>1.6347517206599379E-2</v>
      </c>
      <c r="ED59" s="242">
        <f t="shared" si="1"/>
        <v>0</v>
      </c>
    </row>
    <row r="60" spans="1:134" ht="19.95" customHeight="1">
      <c r="A60" s="305" t="s">
        <v>1139</v>
      </c>
      <c r="B60" s="282" t="s">
        <v>977</v>
      </c>
      <c r="C60" s="283">
        <v>0</v>
      </c>
      <c r="D60" s="283">
        <v>0</v>
      </c>
      <c r="E60" s="283">
        <v>0</v>
      </c>
      <c r="F60" s="283">
        <v>0</v>
      </c>
      <c r="G60" s="283">
        <v>0</v>
      </c>
      <c r="H60" s="283">
        <v>0</v>
      </c>
      <c r="I60" s="283">
        <v>0</v>
      </c>
      <c r="J60" s="283">
        <v>0</v>
      </c>
      <c r="K60" s="283">
        <v>0</v>
      </c>
      <c r="L60" s="283">
        <v>0</v>
      </c>
      <c r="M60" s="283">
        <v>0</v>
      </c>
      <c r="N60" s="283">
        <v>0</v>
      </c>
      <c r="O60" s="283">
        <v>0</v>
      </c>
      <c r="P60" s="283">
        <v>0</v>
      </c>
      <c r="Q60" s="283">
        <v>0</v>
      </c>
      <c r="R60" s="283">
        <v>0</v>
      </c>
      <c r="S60" s="283">
        <v>0</v>
      </c>
      <c r="T60" s="283">
        <v>0</v>
      </c>
      <c r="U60" s="283">
        <v>0</v>
      </c>
      <c r="V60" s="283">
        <v>0</v>
      </c>
      <c r="W60" s="283">
        <v>0</v>
      </c>
      <c r="X60" s="283">
        <v>0</v>
      </c>
      <c r="Y60" s="283">
        <v>0</v>
      </c>
      <c r="Z60" s="283">
        <v>0</v>
      </c>
      <c r="AA60" s="283">
        <v>0</v>
      </c>
      <c r="AB60" s="283">
        <v>0</v>
      </c>
      <c r="AC60" s="283">
        <v>0</v>
      </c>
      <c r="AD60" s="283">
        <v>0</v>
      </c>
      <c r="AE60" s="283">
        <v>0</v>
      </c>
      <c r="AF60" s="283">
        <v>0</v>
      </c>
      <c r="AG60" s="283">
        <v>0</v>
      </c>
      <c r="AH60" s="283">
        <v>0</v>
      </c>
      <c r="AI60" s="283">
        <v>0</v>
      </c>
      <c r="AJ60" s="283">
        <v>0</v>
      </c>
      <c r="AK60" s="283">
        <v>0</v>
      </c>
      <c r="AL60" s="283">
        <v>0</v>
      </c>
      <c r="AM60" s="283">
        <v>0</v>
      </c>
      <c r="AN60" s="283">
        <v>0</v>
      </c>
      <c r="AO60" s="283">
        <v>0</v>
      </c>
      <c r="AP60" s="283">
        <v>0</v>
      </c>
      <c r="AQ60" s="283">
        <v>0</v>
      </c>
      <c r="AR60" s="283">
        <v>0</v>
      </c>
      <c r="AS60" s="283">
        <v>0</v>
      </c>
      <c r="AT60" s="283">
        <v>0</v>
      </c>
      <c r="AU60" s="283">
        <v>0</v>
      </c>
      <c r="AV60" s="283">
        <v>0</v>
      </c>
      <c r="AW60" s="283">
        <v>0</v>
      </c>
      <c r="AX60" s="283">
        <v>0</v>
      </c>
      <c r="AY60" s="283">
        <v>0</v>
      </c>
      <c r="AZ60" s="283">
        <v>0</v>
      </c>
      <c r="BA60" s="283">
        <v>0</v>
      </c>
      <c r="BB60" s="283">
        <v>0</v>
      </c>
      <c r="BC60" s="283">
        <v>0</v>
      </c>
      <c r="BD60" s="283">
        <v>0</v>
      </c>
      <c r="BE60" s="283">
        <v>0</v>
      </c>
      <c r="BF60" s="283">
        <v>22</v>
      </c>
      <c r="BG60" s="283">
        <v>0</v>
      </c>
      <c r="BH60" s="283">
        <v>0</v>
      </c>
      <c r="BI60" s="283">
        <v>0</v>
      </c>
      <c r="BJ60" s="283">
        <v>0</v>
      </c>
      <c r="BK60" s="283">
        <v>0</v>
      </c>
      <c r="BL60" s="283">
        <v>0</v>
      </c>
      <c r="BM60" s="283">
        <v>0</v>
      </c>
      <c r="BN60" s="283">
        <v>0</v>
      </c>
      <c r="BO60" s="283">
        <v>0</v>
      </c>
      <c r="BP60" s="283">
        <v>0</v>
      </c>
      <c r="BQ60" s="283">
        <v>0</v>
      </c>
      <c r="BR60" s="283">
        <v>0</v>
      </c>
      <c r="BS60" s="283">
        <v>0</v>
      </c>
      <c r="BT60" s="283">
        <v>0</v>
      </c>
      <c r="BU60" s="283">
        <v>0</v>
      </c>
      <c r="BV60" s="283">
        <v>0</v>
      </c>
      <c r="BW60" s="283">
        <v>0</v>
      </c>
      <c r="BX60" s="283">
        <v>0</v>
      </c>
      <c r="BY60" s="283">
        <v>0</v>
      </c>
      <c r="BZ60" s="283">
        <v>0</v>
      </c>
      <c r="CA60" s="283">
        <v>0</v>
      </c>
      <c r="CB60" s="283">
        <v>0</v>
      </c>
      <c r="CC60" s="283">
        <v>0</v>
      </c>
      <c r="CD60" s="283">
        <v>0</v>
      </c>
      <c r="CE60" s="283">
        <v>0</v>
      </c>
      <c r="CF60" s="283">
        <v>0</v>
      </c>
      <c r="CG60" s="283">
        <v>0</v>
      </c>
      <c r="CH60" s="283">
        <v>0</v>
      </c>
      <c r="CI60" s="283">
        <v>0</v>
      </c>
      <c r="CJ60" s="283">
        <v>0</v>
      </c>
      <c r="CK60" s="283">
        <v>0</v>
      </c>
      <c r="CL60" s="283">
        <v>0</v>
      </c>
      <c r="CM60" s="283">
        <v>43</v>
      </c>
      <c r="CN60" s="283">
        <v>0</v>
      </c>
      <c r="CO60" s="283">
        <v>0</v>
      </c>
      <c r="CP60" s="283">
        <v>0</v>
      </c>
      <c r="CQ60" s="283">
        <v>0</v>
      </c>
      <c r="CR60" s="283">
        <v>0</v>
      </c>
      <c r="CS60" s="283">
        <v>0</v>
      </c>
      <c r="CT60" s="283">
        <v>0</v>
      </c>
      <c r="CU60" s="283">
        <v>0</v>
      </c>
      <c r="CV60" s="283">
        <v>0</v>
      </c>
      <c r="CW60" s="283">
        <v>211</v>
      </c>
      <c r="CX60" s="283">
        <v>0</v>
      </c>
      <c r="CY60" s="283">
        <v>0</v>
      </c>
      <c r="CZ60" s="283">
        <v>0</v>
      </c>
      <c r="DA60" s="283">
        <v>0</v>
      </c>
      <c r="DB60" s="283">
        <v>0</v>
      </c>
      <c r="DC60" s="283">
        <v>0</v>
      </c>
      <c r="DD60" s="283">
        <v>0</v>
      </c>
      <c r="DE60" s="283">
        <v>0</v>
      </c>
      <c r="DF60" s="284">
        <v>0</v>
      </c>
      <c r="DG60" s="284">
        <v>276</v>
      </c>
      <c r="DH60" s="283">
        <v>0</v>
      </c>
      <c r="DI60" s="283">
        <v>16550</v>
      </c>
      <c r="DJ60" s="283">
        <v>0</v>
      </c>
      <c r="DK60" s="283">
        <v>0</v>
      </c>
      <c r="DL60" s="283">
        <v>2251</v>
      </c>
      <c r="DM60" s="283">
        <v>113971</v>
      </c>
      <c r="DN60" s="284">
        <v>227</v>
      </c>
      <c r="DO60" s="284">
        <v>132999</v>
      </c>
      <c r="DP60" s="284">
        <v>133275</v>
      </c>
      <c r="DQ60" s="284">
        <v>1597</v>
      </c>
      <c r="DR60" s="284">
        <v>0</v>
      </c>
      <c r="DS60" s="284">
        <v>1597</v>
      </c>
      <c r="DT60" s="284">
        <v>134596</v>
      </c>
      <c r="DU60" s="284">
        <v>134872</v>
      </c>
      <c r="DV60" s="283">
        <v>-118676</v>
      </c>
      <c r="DW60" s="283">
        <v>-11569</v>
      </c>
      <c r="DX60" s="283">
        <v>-20</v>
      </c>
      <c r="DY60" s="284">
        <v>-130265</v>
      </c>
      <c r="DZ60" s="284">
        <v>4331</v>
      </c>
      <c r="EA60" s="284">
        <v>4607</v>
      </c>
      <c r="EB60" s="235"/>
      <c r="EC60" s="242">
        <f t="shared" si="2"/>
        <v>1.1013874020713538E-3</v>
      </c>
      <c r="ED60" s="242">
        <f t="shared" si="1"/>
        <v>2.2584880885387348E-2</v>
      </c>
    </row>
    <row r="61" spans="1:134" ht="19.95" customHeight="1">
      <c r="A61" s="305" t="s">
        <v>1140</v>
      </c>
      <c r="B61" s="282" t="s">
        <v>978</v>
      </c>
      <c r="C61" s="283">
        <v>0</v>
      </c>
      <c r="D61" s="283">
        <v>0</v>
      </c>
      <c r="E61" s="283">
        <v>0</v>
      </c>
      <c r="F61" s="283">
        <v>0</v>
      </c>
      <c r="G61" s="283">
        <v>0</v>
      </c>
      <c r="H61" s="283">
        <v>0</v>
      </c>
      <c r="I61" s="283">
        <v>0</v>
      </c>
      <c r="J61" s="283">
        <v>0</v>
      </c>
      <c r="K61" s="283">
        <v>0</v>
      </c>
      <c r="L61" s="283">
        <v>0</v>
      </c>
      <c r="M61" s="283">
        <v>0</v>
      </c>
      <c r="N61" s="283">
        <v>0</v>
      </c>
      <c r="O61" s="283">
        <v>0</v>
      </c>
      <c r="P61" s="283">
        <v>0</v>
      </c>
      <c r="Q61" s="283">
        <v>0</v>
      </c>
      <c r="R61" s="283">
        <v>0</v>
      </c>
      <c r="S61" s="283">
        <v>0</v>
      </c>
      <c r="T61" s="283">
        <v>0</v>
      </c>
      <c r="U61" s="283">
        <v>0</v>
      </c>
      <c r="V61" s="283">
        <v>0</v>
      </c>
      <c r="W61" s="283">
        <v>0</v>
      </c>
      <c r="X61" s="283">
        <v>0</v>
      </c>
      <c r="Y61" s="283">
        <v>0</v>
      </c>
      <c r="Z61" s="283">
        <v>0</v>
      </c>
      <c r="AA61" s="283">
        <v>0</v>
      </c>
      <c r="AB61" s="283">
        <v>0</v>
      </c>
      <c r="AC61" s="283">
        <v>0</v>
      </c>
      <c r="AD61" s="283">
        <v>0</v>
      </c>
      <c r="AE61" s="283">
        <v>0</v>
      </c>
      <c r="AF61" s="283">
        <v>0</v>
      </c>
      <c r="AG61" s="283">
        <v>0</v>
      </c>
      <c r="AH61" s="283">
        <v>0</v>
      </c>
      <c r="AI61" s="283">
        <v>0</v>
      </c>
      <c r="AJ61" s="283">
        <v>0</v>
      </c>
      <c r="AK61" s="283">
        <v>0</v>
      </c>
      <c r="AL61" s="283">
        <v>0</v>
      </c>
      <c r="AM61" s="283">
        <v>0</v>
      </c>
      <c r="AN61" s="283">
        <v>0</v>
      </c>
      <c r="AO61" s="283">
        <v>0</v>
      </c>
      <c r="AP61" s="283">
        <v>0</v>
      </c>
      <c r="AQ61" s="283">
        <v>0</v>
      </c>
      <c r="AR61" s="283">
        <v>0</v>
      </c>
      <c r="AS61" s="283">
        <v>0</v>
      </c>
      <c r="AT61" s="283">
        <v>0</v>
      </c>
      <c r="AU61" s="283">
        <v>61</v>
      </c>
      <c r="AV61" s="283">
        <v>0</v>
      </c>
      <c r="AW61" s="283">
        <v>0</v>
      </c>
      <c r="AX61" s="283">
        <v>0</v>
      </c>
      <c r="AY61" s="283">
        <v>0</v>
      </c>
      <c r="AZ61" s="283">
        <v>0</v>
      </c>
      <c r="BA61" s="283">
        <v>0</v>
      </c>
      <c r="BB61" s="283">
        <v>0</v>
      </c>
      <c r="BC61" s="283">
        <v>0</v>
      </c>
      <c r="BD61" s="283">
        <v>0</v>
      </c>
      <c r="BE61" s="283">
        <v>0</v>
      </c>
      <c r="BF61" s="283">
        <v>757</v>
      </c>
      <c r="BG61" s="283">
        <v>3294</v>
      </c>
      <c r="BH61" s="283">
        <v>0</v>
      </c>
      <c r="BI61" s="283">
        <v>160</v>
      </c>
      <c r="BJ61" s="283">
        <v>0</v>
      </c>
      <c r="BK61" s="283">
        <v>0</v>
      </c>
      <c r="BL61" s="283">
        <v>0</v>
      </c>
      <c r="BM61" s="283">
        <v>0</v>
      </c>
      <c r="BN61" s="283">
        <v>0</v>
      </c>
      <c r="BO61" s="283">
        <v>0</v>
      </c>
      <c r="BP61" s="283">
        <v>0</v>
      </c>
      <c r="BQ61" s="283">
        <v>0</v>
      </c>
      <c r="BR61" s="283">
        <v>0</v>
      </c>
      <c r="BS61" s="283">
        <v>0</v>
      </c>
      <c r="BT61" s="283">
        <v>0</v>
      </c>
      <c r="BU61" s="283">
        <v>0</v>
      </c>
      <c r="BV61" s="283">
        <v>0</v>
      </c>
      <c r="BW61" s="283">
        <v>0</v>
      </c>
      <c r="BX61" s="283">
        <v>0</v>
      </c>
      <c r="BY61" s="283">
        <v>0</v>
      </c>
      <c r="BZ61" s="283">
        <v>0</v>
      </c>
      <c r="CA61" s="283">
        <v>10</v>
      </c>
      <c r="CB61" s="283">
        <v>0</v>
      </c>
      <c r="CC61" s="283">
        <v>0</v>
      </c>
      <c r="CD61" s="283">
        <v>0</v>
      </c>
      <c r="CE61" s="283">
        <v>0</v>
      </c>
      <c r="CF61" s="283">
        <v>0</v>
      </c>
      <c r="CG61" s="283">
        <v>0</v>
      </c>
      <c r="CH61" s="283">
        <v>0</v>
      </c>
      <c r="CI61" s="283">
        <v>0</v>
      </c>
      <c r="CJ61" s="283">
        <v>0</v>
      </c>
      <c r="CK61" s="283">
        <v>0</v>
      </c>
      <c r="CL61" s="283">
        <v>0</v>
      </c>
      <c r="CM61" s="283">
        <v>0</v>
      </c>
      <c r="CN61" s="283">
        <v>0</v>
      </c>
      <c r="CO61" s="283">
        <v>0</v>
      </c>
      <c r="CP61" s="283">
        <v>0</v>
      </c>
      <c r="CQ61" s="283">
        <v>0</v>
      </c>
      <c r="CR61" s="283">
        <v>0</v>
      </c>
      <c r="CS61" s="283">
        <v>0</v>
      </c>
      <c r="CT61" s="283">
        <v>0</v>
      </c>
      <c r="CU61" s="283">
        <v>0</v>
      </c>
      <c r="CV61" s="283">
        <v>0</v>
      </c>
      <c r="CW61" s="283">
        <v>28542</v>
      </c>
      <c r="CX61" s="283">
        <v>0</v>
      </c>
      <c r="CY61" s="283">
        <v>0</v>
      </c>
      <c r="CZ61" s="283">
        <v>0</v>
      </c>
      <c r="DA61" s="283">
        <v>0</v>
      </c>
      <c r="DB61" s="283">
        <v>0</v>
      </c>
      <c r="DC61" s="283">
        <v>0</v>
      </c>
      <c r="DD61" s="283">
        <v>0</v>
      </c>
      <c r="DE61" s="283">
        <v>0</v>
      </c>
      <c r="DF61" s="284">
        <v>0</v>
      </c>
      <c r="DG61" s="284">
        <v>32824</v>
      </c>
      <c r="DH61" s="283">
        <v>0</v>
      </c>
      <c r="DI61" s="283">
        <v>482</v>
      </c>
      <c r="DJ61" s="283">
        <v>0</v>
      </c>
      <c r="DK61" s="283">
        <v>0</v>
      </c>
      <c r="DL61" s="283">
        <v>0</v>
      </c>
      <c r="DM61" s="283">
        <v>0</v>
      </c>
      <c r="DN61" s="284">
        <v>-1788</v>
      </c>
      <c r="DO61" s="284">
        <v>-1306</v>
      </c>
      <c r="DP61" s="284">
        <v>31518</v>
      </c>
      <c r="DQ61" s="284">
        <v>13996</v>
      </c>
      <c r="DR61" s="284">
        <v>52</v>
      </c>
      <c r="DS61" s="284">
        <v>14048</v>
      </c>
      <c r="DT61" s="284">
        <v>12742</v>
      </c>
      <c r="DU61" s="284">
        <v>45566</v>
      </c>
      <c r="DV61" s="283">
        <v>-3431</v>
      </c>
      <c r="DW61" s="283">
        <v>-1763</v>
      </c>
      <c r="DX61" s="283">
        <v>-109</v>
      </c>
      <c r="DY61" s="284">
        <v>-5303</v>
      </c>
      <c r="DZ61" s="284">
        <v>7439</v>
      </c>
      <c r="EA61" s="284">
        <v>40263</v>
      </c>
      <c r="EB61" s="235"/>
      <c r="EC61" s="242">
        <f t="shared" si="2"/>
        <v>3.2076660289933077E-5</v>
      </c>
      <c r="ED61" s="242">
        <f t="shared" si="1"/>
        <v>0.83174693825750368</v>
      </c>
    </row>
    <row r="62" spans="1:134" ht="19.95" customHeight="1">
      <c r="A62" s="305" t="s">
        <v>1141</v>
      </c>
      <c r="B62" s="282" t="s">
        <v>979</v>
      </c>
      <c r="C62" s="283">
        <v>0</v>
      </c>
      <c r="D62" s="283">
        <v>0</v>
      </c>
      <c r="E62" s="283">
        <v>0</v>
      </c>
      <c r="F62" s="283">
        <v>0</v>
      </c>
      <c r="G62" s="283">
        <v>83</v>
      </c>
      <c r="H62" s="283">
        <v>0</v>
      </c>
      <c r="I62" s="283">
        <v>0</v>
      </c>
      <c r="J62" s="283">
        <v>0</v>
      </c>
      <c r="K62" s="283">
        <v>0</v>
      </c>
      <c r="L62" s="283">
        <v>0</v>
      </c>
      <c r="M62" s="283">
        <v>0</v>
      </c>
      <c r="N62" s="283">
        <v>0</v>
      </c>
      <c r="O62" s="283">
        <v>0</v>
      </c>
      <c r="P62" s="283">
        <v>0</v>
      </c>
      <c r="Q62" s="283">
        <v>0</v>
      </c>
      <c r="R62" s="283">
        <v>0</v>
      </c>
      <c r="S62" s="283">
        <v>0</v>
      </c>
      <c r="T62" s="283">
        <v>0</v>
      </c>
      <c r="U62" s="283">
        <v>0</v>
      </c>
      <c r="V62" s="283">
        <v>0</v>
      </c>
      <c r="W62" s="283">
        <v>0</v>
      </c>
      <c r="X62" s="283">
        <v>0</v>
      </c>
      <c r="Y62" s="283">
        <v>0</v>
      </c>
      <c r="Z62" s="283">
        <v>0</v>
      </c>
      <c r="AA62" s="283">
        <v>0</v>
      </c>
      <c r="AB62" s="283">
        <v>0</v>
      </c>
      <c r="AC62" s="283">
        <v>0</v>
      </c>
      <c r="AD62" s="283">
        <v>0</v>
      </c>
      <c r="AE62" s="283">
        <v>0</v>
      </c>
      <c r="AF62" s="283">
        <v>0</v>
      </c>
      <c r="AG62" s="283">
        <v>0</v>
      </c>
      <c r="AH62" s="283">
        <v>0</v>
      </c>
      <c r="AI62" s="283">
        <v>0</v>
      </c>
      <c r="AJ62" s="283">
        <v>0</v>
      </c>
      <c r="AK62" s="283">
        <v>0</v>
      </c>
      <c r="AL62" s="283">
        <v>0</v>
      </c>
      <c r="AM62" s="283">
        <v>0</v>
      </c>
      <c r="AN62" s="283">
        <v>0</v>
      </c>
      <c r="AO62" s="283">
        <v>0</v>
      </c>
      <c r="AP62" s="283">
        <v>0</v>
      </c>
      <c r="AQ62" s="283">
        <v>0</v>
      </c>
      <c r="AR62" s="283">
        <v>0</v>
      </c>
      <c r="AS62" s="283">
        <v>0</v>
      </c>
      <c r="AT62" s="283">
        <v>0</v>
      </c>
      <c r="AU62" s="283">
        <v>0</v>
      </c>
      <c r="AV62" s="283">
        <v>0</v>
      </c>
      <c r="AW62" s="283">
        <v>0</v>
      </c>
      <c r="AX62" s="283">
        <v>0</v>
      </c>
      <c r="AY62" s="283">
        <v>0</v>
      </c>
      <c r="AZ62" s="283">
        <v>0</v>
      </c>
      <c r="BA62" s="283">
        <v>0</v>
      </c>
      <c r="BB62" s="283">
        <v>0</v>
      </c>
      <c r="BC62" s="283">
        <v>0</v>
      </c>
      <c r="BD62" s="283">
        <v>0</v>
      </c>
      <c r="BE62" s="283">
        <v>0</v>
      </c>
      <c r="BF62" s="283">
        <v>0</v>
      </c>
      <c r="BG62" s="283">
        <v>0</v>
      </c>
      <c r="BH62" s="283">
        <v>31</v>
      </c>
      <c r="BI62" s="283">
        <v>0</v>
      </c>
      <c r="BJ62" s="283">
        <v>0</v>
      </c>
      <c r="BK62" s="283">
        <v>0</v>
      </c>
      <c r="BL62" s="283">
        <v>0</v>
      </c>
      <c r="BM62" s="283">
        <v>0</v>
      </c>
      <c r="BN62" s="283">
        <v>0</v>
      </c>
      <c r="BO62" s="283">
        <v>0</v>
      </c>
      <c r="BP62" s="283">
        <v>0</v>
      </c>
      <c r="BQ62" s="283">
        <v>0</v>
      </c>
      <c r="BR62" s="283">
        <v>0</v>
      </c>
      <c r="BS62" s="283">
        <v>0</v>
      </c>
      <c r="BT62" s="283">
        <v>0</v>
      </c>
      <c r="BU62" s="283">
        <v>0</v>
      </c>
      <c r="BV62" s="283">
        <v>0</v>
      </c>
      <c r="BW62" s="283">
        <v>0</v>
      </c>
      <c r="BX62" s="283">
        <v>0</v>
      </c>
      <c r="BY62" s="283">
        <v>0</v>
      </c>
      <c r="BZ62" s="283">
        <v>0</v>
      </c>
      <c r="CA62" s="283">
        <v>0</v>
      </c>
      <c r="CB62" s="283">
        <v>911</v>
      </c>
      <c r="CC62" s="283">
        <v>0</v>
      </c>
      <c r="CD62" s="283">
        <v>0</v>
      </c>
      <c r="CE62" s="283">
        <v>0</v>
      </c>
      <c r="CF62" s="283">
        <v>42</v>
      </c>
      <c r="CG62" s="283">
        <v>0</v>
      </c>
      <c r="CH62" s="283">
        <v>0</v>
      </c>
      <c r="CI62" s="283">
        <v>0</v>
      </c>
      <c r="CJ62" s="283">
        <v>0</v>
      </c>
      <c r="CK62" s="283">
        <v>0</v>
      </c>
      <c r="CL62" s="283">
        <v>0</v>
      </c>
      <c r="CM62" s="283">
        <v>163</v>
      </c>
      <c r="CN62" s="283">
        <v>10</v>
      </c>
      <c r="CO62" s="283">
        <v>6</v>
      </c>
      <c r="CP62" s="283">
        <v>0</v>
      </c>
      <c r="CQ62" s="283">
        <v>0</v>
      </c>
      <c r="CR62" s="283">
        <v>0</v>
      </c>
      <c r="CS62" s="283">
        <v>0</v>
      </c>
      <c r="CT62" s="283">
        <v>0</v>
      </c>
      <c r="CU62" s="283">
        <v>0</v>
      </c>
      <c r="CV62" s="283">
        <v>0</v>
      </c>
      <c r="CW62" s="283">
        <v>0</v>
      </c>
      <c r="CX62" s="283">
        <v>0</v>
      </c>
      <c r="CY62" s="283">
        <v>0</v>
      </c>
      <c r="CZ62" s="283">
        <v>0</v>
      </c>
      <c r="DA62" s="283">
        <v>0</v>
      </c>
      <c r="DB62" s="283">
        <v>0</v>
      </c>
      <c r="DC62" s="283">
        <v>0</v>
      </c>
      <c r="DD62" s="283">
        <v>0</v>
      </c>
      <c r="DE62" s="283">
        <v>0</v>
      </c>
      <c r="DF62" s="284">
        <v>0</v>
      </c>
      <c r="DG62" s="284">
        <v>1246</v>
      </c>
      <c r="DH62" s="283">
        <v>0</v>
      </c>
      <c r="DI62" s="283">
        <v>804</v>
      </c>
      <c r="DJ62" s="283">
        <v>0</v>
      </c>
      <c r="DK62" s="283">
        <v>0</v>
      </c>
      <c r="DL62" s="283">
        <v>10281</v>
      </c>
      <c r="DM62" s="283">
        <v>16019</v>
      </c>
      <c r="DN62" s="284">
        <v>-2279</v>
      </c>
      <c r="DO62" s="284">
        <v>24825</v>
      </c>
      <c r="DP62" s="284">
        <v>26071</v>
      </c>
      <c r="DQ62" s="284">
        <v>1846</v>
      </c>
      <c r="DR62" s="284">
        <v>0</v>
      </c>
      <c r="DS62" s="284">
        <v>1846</v>
      </c>
      <c r="DT62" s="284">
        <v>26671</v>
      </c>
      <c r="DU62" s="284">
        <v>27917</v>
      </c>
      <c r="DV62" s="283">
        <v>-17147</v>
      </c>
      <c r="DW62" s="283">
        <v>-5309</v>
      </c>
      <c r="DX62" s="283">
        <v>-5</v>
      </c>
      <c r="DY62" s="284">
        <v>-22461</v>
      </c>
      <c r="DZ62" s="284">
        <v>4210</v>
      </c>
      <c r="EA62" s="284">
        <v>5456</v>
      </c>
      <c r="EB62" s="235"/>
      <c r="EC62" s="242">
        <f t="shared" si="2"/>
        <v>5.3505466541714099E-5</v>
      </c>
      <c r="ED62" s="242">
        <f t="shared" si="1"/>
        <v>0.13846802961144566</v>
      </c>
    </row>
    <row r="63" spans="1:134" ht="19.95" customHeight="1">
      <c r="A63" s="305" t="s">
        <v>1142</v>
      </c>
      <c r="B63" s="282" t="s">
        <v>1040</v>
      </c>
      <c r="C63" s="283">
        <v>0</v>
      </c>
      <c r="D63" s="283">
        <v>0</v>
      </c>
      <c r="E63" s="283">
        <v>0</v>
      </c>
      <c r="F63" s="283">
        <v>0</v>
      </c>
      <c r="G63" s="283">
        <v>0</v>
      </c>
      <c r="H63" s="283">
        <v>0</v>
      </c>
      <c r="I63" s="283">
        <v>0</v>
      </c>
      <c r="J63" s="283">
        <v>0</v>
      </c>
      <c r="K63" s="283">
        <v>0</v>
      </c>
      <c r="L63" s="283">
        <v>0</v>
      </c>
      <c r="M63" s="283">
        <v>0</v>
      </c>
      <c r="N63" s="283">
        <v>0</v>
      </c>
      <c r="O63" s="283">
        <v>0</v>
      </c>
      <c r="P63" s="283">
        <v>0</v>
      </c>
      <c r="Q63" s="283">
        <v>0</v>
      </c>
      <c r="R63" s="283">
        <v>0</v>
      </c>
      <c r="S63" s="283">
        <v>0</v>
      </c>
      <c r="T63" s="283">
        <v>0</v>
      </c>
      <c r="U63" s="283">
        <v>0</v>
      </c>
      <c r="V63" s="283">
        <v>0</v>
      </c>
      <c r="W63" s="283">
        <v>0</v>
      </c>
      <c r="X63" s="283">
        <v>0</v>
      </c>
      <c r="Y63" s="283">
        <v>0</v>
      </c>
      <c r="Z63" s="283">
        <v>0</v>
      </c>
      <c r="AA63" s="283">
        <v>0</v>
      </c>
      <c r="AB63" s="283">
        <v>0</v>
      </c>
      <c r="AC63" s="283">
        <v>0</v>
      </c>
      <c r="AD63" s="283">
        <v>0</v>
      </c>
      <c r="AE63" s="283">
        <v>0</v>
      </c>
      <c r="AF63" s="283">
        <v>0</v>
      </c>
      <c r="AG63" s="283">
        <v>0</v>
      </c>
      <c r="AH63" s="283">
        <v>0</v>
      </c>
      <c r="AI63" s="283">
        <v>0</v>
      </c>
      <c r="AJ63" s="283">
        <v>0</v>
      </c>
      <c r="AK63" s="283">
        <v>0</v>
      </c>
      <c r="AL63" s="283">
        <v>0</v>
      </c>
      <c r="AM63" s="283">
        <v>0</v>
      </c>
      <c r="AN63" s="283">
        <v>0</v>
      </c>
      <c r="AO63" s="283">
        <v>0</v>
      </c>
      <c r="AP63" s="283">
        <v>0</v>
      </c>
      <c r="AQ63" s="283">
        <v>0</v>
      </c>
      <c r="AR63" s="283">
        <v>0</v>
      </c>
      <c r="AS63" s="283">
        <v>0</v>
      </c>
      <c r="AT63" s="283">
        <v>0</v>
      </c>
      <c r="AU63" s="283">
        <v>0</v>
      </c>
      <c r="AV63" s="283">
        <v>0</v>
      </c>
      <c r="AW63" s="283">
        <v>0</v>
      </c>
      <c r="AX63" s="283">
        <v>0</v>
      </c>
      <c r="AY63" s="283">
        <v>0</v>
      </c>
      <c r="AZ63" s="283">
        <v>0</v>
      </c>
      <c r="BA63" s="283">
        <v>0</v>
      </c>
      <c r="BB63" s="283">
        <v>0</v>
      </c>
      <c r="BC63" s="283">
        <v>0</v>
      </c>
      <c r="BD63" s="283">
        <v>0</v>
      </c>
      <c r="BE63" s="283">
        <v>0</v>
      </c>
      <c r="BF63" s="283">
        <v>0</v>
      </c>
      <c r="BG63" s="283">
        <v>0</v>
      </c>
      <c r="BH63" s="283">
        <v>0</v>
      </c>
      <c r="BI63" s="283">
        <v>799</v>
      </c>
      <c r="BJ63" s="283">
        <v>0</v>
      </c>
      <c r="BK63" s="283">
        <v>0</v>
      </c>
      <c r="BL63" s="283">
        <v>0</v>
      </c>
      <c r="BM63" s="283">
        <v>0</v>
      </c>
      <c r="BN63" s="283">
        <v>0</v>
      </c>
      <c r="BO63" s="283">
        <v>0</v>
      </c>
      <c r="BP63" s="283">
        <v>0</v>
      </c>
      <c r="BQ63" s="283">
        <v>0</v>
      </c>
      <c r="BR63" s="283">
        <v>0</v>
      </c>
      <c r="BS63" s="283">
        <v>0</v>
      </c>
      <c r="BT63" s="283">
        <v>0</v>
      </c>
      <c r="BU63" s="283">
        <v>0</v>
      </c>
      <c r="BV63" s="283">
        <v>0</v>
      </c>
      <c r="BW63" s="283">
        <v>0</v>
      </c>
      <c r="BX63" s="283">
        <v>0</v>
      </c>
      <c r="BY63" s="283">
        <v>3441</v>
      </c>
      <c r="BZ63" s="283">
        <v>0</v>
      </c>
      <c r="CA63" s="283">
        <v>0</v>
      </c>
      <c r="CB63" s="283">
        <v>0</v>
      </c>
      <c r="CC63" s="283">
        <v>809</v>
      </c>
      <c r="CD63" s="283">
        <v>0</v>
      </c>
      <c r="CE63" s="283">
        <v>0</v>
      </c>
      <c r="CF63" s="283">
        <v>15</v>
      </c>
      <c r="CG63" s="283">
        <v>0</v>
      </c>
      <c r="CH63" s="283">
        <v>0</v>
      </c>
      <c r="CI63" s="283">
        <v>0</v>
      </c>
      <c r="CJ63" s="283">
        <v>0</v>
      </c>
      <c r="CK63" s="283">
        <v>0</v>
      </c>
      <c r="CL63" s="283">
        <v>0</v>
      </c>
      <c r="CM63" s="283">
        <v>495</v>
      </c>
      <c r="CN63" s="283">
        <v>0</v>
      </c>
      <c r="CO63" s="283">
        <v>0</v>
      </c>
      <c r="CP63" s="283">
        <v>0</v>
      </c>
      <c r="CQ63" s="283">
        <v>0</v>
      </c>
      <c r="CR63" s="283">
        <v>0</v>
      </c>
      <c r="CS63" s="283">
        <v>0</v>
      </c>
      <c r="CT63" s="283">
        <v>0</v>
      </c>
      <c r="CU63" s="283">
        <v>0</v>
      </c>
      <c r="CV63" s="283">
        <v>0</v>
      </c>
      <c r="CW63" s="283">
        <v>892</v>
      </c>
      <c r="CX63" s="283">
        <v>14</v>
      </c>
      <c r="CY63" s="283">
        <v>0</v>
      </c>
      <c r="CZ63" s="283">
        <v>0</v>
      </c>
      <c r="DA63" s="283">
        <v>0</v>
      </c>
      <c r="DB63" s="283">
        <v>0</v>
      </c>
      <c r="DC63" s="283">
        <v>0</v>
      </c>
      <c r="DD63" s="283">
        <v>91</v>
      </c>
      <c r="DE63" s="283">
        <v>0</v>
      </c>
      <c r="DF63" s="284">
        <v>0</v>
      </c>
      <c r="DG63" s="284">
        <v>6556</v>
      </c>
      <c r="DH63" s="283">
        <v>0</v>
      </c>
      <c r="DI63" s="283">
        <v>5807</v>
      </c>
      <c r="DJ63" s="283">
        <v>0</v>
      </c>
      <c r="DK63" s="283">
        <v>0</v>
      </c>
      <c r="DL63" s="283">
        <v>20888</v>
      </c>
      <c r="DM63" s="283">
        <v>67020</v>
      </c>
      <c r="DN63" s="284">
        <v>-577</v>
      </c>
      <c r="DO63" s="284">
        <v>93138</v>
      </c>
      <c r="DP63" s="284">
        <v>99694</v>
      </c>
      <c r="DQ63" s="284">
        <v>5043</v>
      </c>
      <c r="DR63" s="284">
        <v>212</v>
      </c>
      <c r="DS63" s="284">
        <v>5255</v>
      </c>
      <c r="DT63" s="284">
        <v>98393</v>
      </c>
      <c r="DU63" s="284">
        <v>104949</v>
      </c>
      <c r="DV63" s="283">
        <v>-19011</v>
      </c>
      <c r="DW63" s="283">
        <v>-71272</v>
      </c>
      <c r="DX63" s="283">
        <v>-118</v>
      </c>
      <c r="DY63" s="284">
        <v>-90401</v>
      </c>
      <c r="DZ63" s="284">
        <v>7992</v>
      </c>
      <c r="EA63" s="284">
        <v>14548</v>
      </c>
      <c r="EB63" s="235"/>
      <c r="EC63" s="242">
        <f t="shared" si="2"/>
        <v>3.8645055249718129E-4</v>
      </c>
      <c r="ED63" s="242">
        <f t="shared" si="1"/>
        <v>9.3215238630208419E-2</v>
      </c>
    </row>
    <row r="64" spans="1:134" ht="19.95" customHeight="1">
      <c r="A64" s="305" t="s">
        <v>1143</v>
      </c>
      <c r="B64" s="282" t="s">
        <v>13</v>
      </c>
      <c r="C64" s="283">
        <v>16</v>
      </c>
      <c r="D64" s="283">
        <v>0</v>
      </c>
      <c r="E64" s="283">
        <v>2</v>
      </c>
      <c r="F64" s="283">
        <v>1</v>
      </c>
      <c r="G64" s="283">
        <v>134</v>
      </c>
      <c r="H64" s="283">
        <v>20</v>
      </c>
      <c r="I64" s="283">
        <v>7</v>
      </c>
      <c r="J64" s="283">
        <v>515</v>
      </c>
      <c r="K64" s="283">
        <v>334</v>
      </c>
      <c r="L64" s="283">
        <v>2</v>
      </c>
      <c r="M64" s="283">
        <v>0</v>
      </c>
      <c r="N64" s="283">
        <v>10</v>
      </c>
      <c r="O64" s="283">
        <v>214</v>
      </c>
      <c r="P64" s="283">
        <v>119</v>
      </c>
      <c r="Q64" s="283">
        <v>436</v>
      </c>
      <c r="R64" s="283">
        <v>25</v>
      </c>
      <c r="S64" s="283">
        <v>34</v>
      </c>
      <c r="T64" s="283">
        <v>6</v>
      </c>
      <c r="U64" s="283">
        <v>0</v>
      </c>
      <c r="V64" s="283">
        <v>0</v>
      </c>
      <c r="W64" s="283">
        <v>0</v>
      </c>
      <c r="X64" s="283">
        <v>76</v>
      </c>
      <c r="Y64" s="283">
        <v>4</v>
      </c>
      <c r="Z64" s="283">
        <v>0</v>
      </c>
      <c r="AA64" s="283">
        <v>13</v>
      </c>
      <c r="AB64" s="283">
        <v>29</v>
      </c>
      <c r="AC64" s="283">
        <v>0</v>
      </c>
      <c r="AD64" s="283">
        <v>5</v>
      </c>
      <c r="AE64" s="283">
        <v>5</v>
      </c>
      <c r="AF64" s="283">
        <v>1</v>
      </c>
      <c r="AG64" s="283">
        <v>12</v>
      </c>
      <c r="AH64" s="283">
        <v>86</v>
      </c>
      <c r="AI64" s="283">
        <v>10</v>
      </c>
      <c r="AJ64" s="283">
        <v>0</v>
      </c>
      <c r="AK64" s="283">
        <v>132</v>
      </c>
      <c r="AL64" s="283">
        <v>0</v>
      </c>
      <c r="AM64" s="283">
        <v>1239</v>
      </c>
      <c r="AN64" s="283">
        <v>79</v>
      </c>
      <c r="AO64" s="283">
        <v>1</v>
      </c>
      <c r="AP64" s="283">
        <v>0</v>
      </c>
      <c r="AQ64" s="283">
        <v>33</v>
      </c>
      <c r="AR64" s="283">
        <v>5</v>
      </c>
      <c r="AS64" s="283">
        <v>9</v>
      </c>
      <c r="AT64" s="283">
        <v>9</v>
      </c>
      <c r="AU64" s="283">
        <v>108</v>
      </c>
      <c r="AV64" s="283">
        <v>53</v>
      </c>
      <c r="AW64" s="283">
        <v>38</v>
      </c>
      <c r="AX64" s="283">
        <v>48</v>
      </c>
      <c r="AY64" s="283">
        <v>69</v>
      </c>
      <c r="AZ64" s="283">
        <v>0</v>
      </c>
      <c r="BA64" s="283">
        <v>51</v>
      </c>
      <c r="BB64" s="283">
        <v>5</v>
      </c>
      <c r="BC64" s="283">
        <v>25</v>
      </c>
      <c r="BD64" s="283">
        <v>5</v>
      </c>
      <c r="BE64" s="283">
        <v>0</v>
      </c>
      <c r="BF64" s="283">
        <v>2</v>
      </c>
      <c r="BG64" s="283">
        <v>10</v>
      </c>
      <c r="BH64" s="283">
        <v>2</v>
      </c>
      <c r="BI64" s="283">
        <v>3</v>
      </c>
      <c r="BJ64" s="283">
        <v>1829</v>
      </c>
      <c r="BK64" s="283">
        <v>0</v>
      </c>
      <c r="BL64" s="283">
        <v>1558</v>
      </c>
      <c r="BM64" s="283">
        <v>863</v>
      </c>
      <c r="BN64" s="283">
        <v>600</v>
      </c>
      <c r="BO64" s="283">
        <v>995</v>
      </c>
      <c r="BP64" s="283">
        <v>20</v>
      </c>
      <c r="BQ64" s="283">
        <v>0</v>
      </c>
      <c r="BR64" s="283">
        <v>123</v>
      </c>
      <c r="BS64" s="283">
        <v>147</v>
      </c>
      <c r="BT64" s="283">
        <v>868</v>
      </c>
      <c r="BU64" s="283">
        <v>263</v>
      </c>
      <c r="BV64" s="283">
        <v>18</v>
      </c>
      <c r="BW64" s="283">
        <v>12</v>
      </c>
      <c r="BX64" s="283">
        <v>0</v>
      </c>
      <c r="BY64" s="283">
        <v>14</v>
      </c>
      <c r="BZ64" s="283">
        <v>86</v>
      </c>
      <c r="CA64" s="283">
        <v>2</v>
      </c>
      <c r="CB64" s="283">
        <v>48</v>
      </c>
      <c r="CC64" s="283">
        <v>0</v>
      </c>
      <c r="CD64" s="283">
        <v>3</v>
      </c>
      <c r="CE64" s="283">
        <v>6</v>
      </c>
      <c r="CF64" s="283">
        <v>48</v>
      </c>
      <c r="CG64" s="283">
        <v>2</v>
      </c>
      <c r="CH64" s="283">
        <v>979</v>
      </c>
      <c r="CI64" s="283">
        <v>164</v>
      </c>
      <c r="CJ64" s="283">
        <v>6426</v>
      </c>
      <c r="CK64" s="283">
        <v>285</v>
      </c>
      <c r="CL64" s="283">
        <v>263</v>
      </c>
      <c r="CM64" s="283">
        <v>1728</v>
      </c>
      <c r="CN64" s="283">
        <v>2422</v>
      </c>
      <c r="CO64" s="283">
        <v>3995</v>
      </c>
      <c r="CP64" s="283">
        <v>829</v>
      </c>
      <c r="CQ64" s="283">
        <v>9</v>
      </c>
      <c r="CR64" s="283">
        <v>1290</v>
      </c>
      <c r="CS64" s="283">
        <v>717</v>
      </c>
      <c r="CT64" s="283">
        <v>596</v>
      </c>
      <c r="CU64" s="283">
        <v>3937</v>
      </c>
      <c r="CV64" s="283">
        <v>23</v>
      </c>
      <c r="CW64" s="283">
        <v>470</v>
      </c>
      <c r="CX64" s="283">
        <v>3448</v>
      </c>
      <c r="CY64" s="283">
        <v>269</v>
      </c>
      <c r="CZ64" s="283">
        <v>1222</v>
      </c>
      <c r="DA64" s="283">
        <v>640</v>
      </c>
      <c r="DB64" s="283">
        <v>1919</v>
      </c>
      <c r="DC64" s="283">
        <v>0</v>
      </c>
      <c r="DD64" s="283">
        <v>2026</v>
      </c>
      <c r="DE64" s="283">
        <v>11743</v>
      </c>
      <c r="DF64" s="284">
        <v>72</v>
      </c>
      <c r="DG64" s="284">
        <v>57019</v>
      </c>
      <c r="DH64" s="283">
        <v>5840</v>
      </c>
      <c r="DI64" s="283">
        <v>69796</v>
      </c>
      <c r="DJ64" s="283">
        <v>0</v>
      </c>
      <c r="DK64" s="283">
        <v>0</v>
      </c>
      <c r="DL64" s="283">
        <v>4467</v>
      </c>
      <c r="DM64" s="283">
        <v>50655</v>
      </c>
      <c r="DN64" s="284">
        <v>-871</v>
      </c>
      <c r="DO64" s="284">
        <v>129887</v>
      </c>
      <c r="DP64" s="284">
        <v>186906</v>
      </c>
      <c r="DQ64" s="284">
        <v>67269</v>
      </c>
      <c r="DR64" s="284">
        <v>21298</v>
      </c>
      <c r="DS64" s="284">
        <v>88567</v>
      </c>
      <c r="DT64" s="284">
        <v>218454</v>
      </c>
      <c r="DU64" s="284">
        <v>275473</v>
      </c>
      <c r="DV64" s="283">
        <v>-81472</v>
      </c>
      <c r="DW64" s="283">
        <v>-79063</v>
      </c>
      <c r="DX64" s="283">
        <v>-5206</v>
      </c>
      <c r="DY64" s="284">
        <v>-165741</v>
      </c>
      <c r="DZ64" s="284">
        <v>52713</v>
      </c>
      <c r="EA64" s="284">
        <v>109732</v>
      </c>
      <c r="EB64" s="235"/>
      <c r="EC64" s="242">
        <f t="shared" si="2"/>
        <v>4.644860127792882E-3</v>
      </c>
      <c r="ED64" s="242">
        <f t="shared" si="1"/>
        <v>0.11323874032936343</v>
      </c>
    </row>
    <row r="65" spans="1:134" ht="19.95" customHeight="1">
      <c r="A65" s="305" t="s">
        <v>1144</v>
      </c>
      <c r="B65" s="282" t="s">
        <v>1041</v>
      </c>
      <c r="C65" s="283">
        <v>93</v>
      </c>
      <c r="D65" s="283">
        <v>267</v>
      </c>
      <c r="E65" s="283">
        <v>0</v>
      </c>
      <c r="F65" s="283">
        <v>31</v>
      </c>
      <c r="G65" s="283">
        <v>0</v>
      </c>
      <c r="H65" s="283">
        <v>0</v>
      </c>
      <c r="I65" s="283">
        <v>0</v>
      </c>
      <c r="J65" s="283">
        <v>64</v>
      </c>
      <c r="K65" s="283">
        <v>678</v>
      </c>
      <c r="L65" s="283">
        <v>98</v>
      </c>
      <c r="M65" s="283">
        <v>0</v>
      </c>
      <c r="N65" s="283">
        <v>1</v>
      </c>
      <c r="O65" s="283">
        <v>0</v>
      </c>
      <c r="P65" s="283">
        <v>319</v>
      </c>
      <c r="Q65" s="283">
        <v>0</v>
      </c>
      <c r="R65" s="283">
        <v>336</v>
      </c>
      <c r="S65" s="283">
        <v>0</v>
      </c>
      <c r="T65" s="283">
        <v>0</v>
      </c>
      <c r="U65" s="283">
        <v>116</v>
      </c>
      <c r="V65" s="283">
        <v>332</v>
      </c>
      <c r="W65" s="283">
        <v>266</v>
      </c>
      <c r="X65" s="283">
        <v>115</v>
      </c>
      <c r="Y65" s="283">
        <v>0</v>
      </c>
      <c r="Z65" s="283">
        <v>0</v>
      </c>
      <c r="AA65" s="283">
        <v>0</v>
      </c>
      <c r="AB65" s="283">
        <v>2</v>
      </c>
      <c r="AC65" s="283">
        <v>67</v>
      </c>
      <c r="AD65" s="283">
        <v>638</v>
      </c>
      <c r="AE65" s="283">
        <v>106</v>
      </c>
      <c r="AF65" s="283">
        <v>0</v>
      </c>
      <c r="AG65" s="283">
        <v>0</v>
      </c>
      <c r="AH65" s="283">
        <v>337</v>
      </c>
      <c r="AI65" s="283">
        <v>187</v>
      </c>
      <c r="AJ65" s="283">
        <v>0</v>
      </c>
      <c r="AK65" s="283">
        <v>303</v>
      </c>
      <c r="AL65" s="283">
        <v>11097</v>
      </c>
      <c r="AM65" s="283">
        <v>3987</v>
      </c>
      <c r="AN65" s="283">
        <v>167</v>
      </c>
      <c r="AO65" s="283">
        <v>3</v>
      </c>
      <c r="AP65" s="283">
        <v>9439</v>
      </c>
      <c r="AQ65" s="283">
        <v>653</v>
      </c>
      <c r="AR65" s="283">
        <v>0</v>
      </c>
      <c r="AS65" s="283">
        <v>23</v>
      </c>
      <c r="AT65" s="283">
        <v>0</v>
      </c>
      <c r="AU65" s="283">
        <v>0</v>
      </c>
      <c r="AV65" s="283">
        <v>0</v>
      </c>
      <c r="AW65" s="283">
        <v>9</v>
      </c>
      <c r="AX65" s="283">
        <v>0</v>
      </c>
      <c r="AY65" s="283">
        <v>0</v>
      </c>
      <c r="AZ65" s="283">
        <v>0</v>
      </c>
      <c r="BA65" s="283">
        <v>0</v>
      </c>
      <c r="BB65" s="283">
        <v>1</v>
      </c>
      <c r="BC65" s="283">
        <v>0</v>
      </c>
      <c r="BD65" s="283">
        <v>0</v>
      </c>
      <c r="BE65" s="283">
        <v>0</v>
      </c>
      <c r="BF65" s="283">
        <v>0</v>
      </c>
      <c r="BG65" s="283">
        <v>6</v>
      </c>
      <c r="BH65" s="283">
        <v>0</v>
      </c>
      <c r="BI65" s="283">
        <v>0</v>
      </c>
      <c r="BJ65" s="283">
        <v>9</v>
      </c>
      <c r="BK65" s="283">
        <v>0</v>
      </c>
      <c r="BL65" s="283">
        <v>0</v>
      </c>
      <c r="BM65" s="283">
        <v>0</v>
      </c>
      <c r="BN65" s="283">
        <v>38</v>
      </c>
      <c r="BO65" s="283">
        <v>3</v>
      </c>
      <c r="BP65" s="283">
        <v>6815</v>
      </c>
      <c r="BQ65" s="283">
        <v>1301</v>
      </c>
      <c r="BR65" s="283">
        <v>0</v>
      </c>
      <c r="BS65" s="283">
        <v>0</v>
      </c>
      <c r="BT65" s="283">
        <v>0</v>
      </c>
      <c r="BU65" s="283">
        <v>0</v>
      </c>
      <c r="BV65" s="283">
        <v>0</v>
      </c>
      <c r="BW65" s="283">
        <v>0</v>
      </c>
      <c r="BX65" s="283">
        <v>0</v>
      </c>
      <c r="BY65" s="283">
        <v>0</v>
      </c>
      <c r="BZ65" s="283">
        <v>94</v>
      </c>
      <c r="CA65" s="283">
        <v>0</v>
      </c>
      <c r="CB65" s="283">
        <v>0</v>
      </c>
      <c r="CC65" s="283">
        <v>0</v>
      </c>
      <c r="CD65" s="283">
        <v>0</v>
      </c>
      <c r="CE65" s="283">
        <v>0</v>
      </c>
      <c r="CF65" s="283">
        <v>0</v>
      </c>
      <c r="CG65" s="283">
        <v>0</v>
      </c>
      <c r="CH65" s="283">
        <v>0</v>
      </c>
      <c r="CI65" s="283">
        <v>0</v>
      </c>
      <c r="CJ65" s="283">
        <v>0</v>
      </c>
      <c r="CK65" s="283">
        <v>0</v>
      </c>
      <c r="CL65" s="283">
        <v>0</v>
      </c>
      <c r="CM65" s="283">
        <v>0</v>
      </c>
      <c r="CN65" s="283">
        <v>0</v>
      </c>
      <c r="CO65" s="283">
        <v>0</v>
      </c>
      <c r="CP65" s="283">
        <v>0</v>
      </c>
      <c r="CQ65" s="283">
        <v>0</v>
      </c>
      <c r="CR65" s="283">
        <v>0</v>
      </c>
      <c r="CS65" s="283">
        <v>0</v>
      </c>
      <c r="CT65" s="283">
        <v>0</v>
      </c>
      <c r="CU65" s="283">
        <v>0</v>
      </c>
      <c r="CV65" s="283">
        <v>0</v>
      </c>
      <c r="CW65" s="283">
        <v>0</v>
      </c>
      <c r="CX65" s="283">
        <v>0</v>
      </c>
      <c r="CY65" s="283">
        <v>0</v>
      </c>
      <c r="CZ65" s="283">
        <v>38</v>
      </c>
      <c r="DA65" s="283">
        <v>0</v>
      </c>
      <c r="DB65" s="283">
        <v>0</v>
      </c>
      <c r="DC65" s="283">
        <v>0</v>
      </c>
      <c r="DD65" s="283">
        <v>0</v>
      </c>
      <c r="DE65" s="283">
        <v>0</v>
      </c>
      <c r="DF65" s="284">
        <v>0</v>
      </c>
      <c r="DG65" s="284">
        <v>38039</v>
      </c>
      <c r="DH65" s="283">
        <v>0</v>
      </c>
      <c r="DI65" s="283">
        <v>3262</v>
      </c>
      <c r="DJ65" s="283">
        <v>0</v>
      </c>
      <c r="DK65" s="283">
        <v>0</v>
      </c>
      <c r="DL65" s="283">
        <v>0</v>
      </c>
      <c r="DM65" s="283">
        <v>0</v>
      </c>
      <c r="DN65" s="284">
        <v>0</v>
      </c>
      <c r="DO65" s="284">
        <v>3262</v>
      </c>
      <c r="DP65" s="284">
        <v>41301</v>
      </c>
      <c r="DQ65" s="284">
        <v>44551</v>
      </c>
      <c r="DR65" s="284">
        <v>0</v>
      </c>
      <c r="DS65" s="284">
        <v>44551</v>
      </c>
      <c r="DT65" s="284">
        <v>47813</v>
      </c>
      <c r="DU65" s="284">
        <v>85852</v>
      </c>
      <c r="DV65" s="283">
        <v>-41262</v>
      </c>
      <c r="DW65" s="283">
        <v>0</v>
      </c>
      <c r="DX65" s="283">
        <v>0</v>
      </c>
      <c r="DY65" s="284">
        <v>-41262</v>
      </c>
      <c r="DZ65" s="284">
        <v>6551</v>
      </c>
      <c r="EA65" s="284">
        <v>44590</v>
      </c>
      <c r="EB65" s="235"/>
      <c r="EC65" s="242">
        <f t="shared" si="2"/>
        <v>2.170831242028251E-4</v>
      </c>
      <c r="ED65" s="242">
        <f t="shared" si="1"/>
        <v>9.442870632672129E-4</v>
      </c>
    </row>
    <row r="66" spans="1:134" ht="19.95" customHeight="1">
      <c r="A66" s="305" t="s">
        <v>1145</v>
      </c>
      <c r="B66" s="282" t="s">
        <v>982</v>
      </c>
      <c r="C66" s="283">
        <v>0</v>
      </c>
      <c r="D66" s="283">
        <v>0</v>
      </c>
      <c r="E66" s="283">
        <v>0</v>
      </c>
      <c r="F66" s="283">
        <v>0</v>
      </c>
      <c r="G66" s="283">
        <v>0</v>
      </c>
      <c r="H66" s="283">
        <v>0</v>
      </c>
      <c r="I66" s="283">
        <v>0</v>
      </c>
      <c r="J66" s="283">
        <v>0</v>
      </c>
      <c r="K66" s="283">
        <v>0</v>
      </c>
      <c r="L66" s="283">
        <v>0</v>
      </c>
      <c r="M66" s="283">
        <v>0</v>
      </c>
      <c r="N66" s="283">
        <v>0</v>
      </c>
      <c r="O66" s="283">
        <v>0</v>
      </c>
      <c r="P66" s="283">
        <v>0</v>
      </c>
      <c r="Q66" s="283">
        <v>0</v>
      </c>
      <c r="R66" s="283">
        <v>0</v>
      </c>
      <c r="S66" s="283">
        <v>0</v>
      </c>
      <c r="T66" s="283">
        <v>0</v>
      </c>
      <c r="U66" s="283">
        <v>0</v>
      </c>
      <c r="V66" s="283">
        <v>0</v>
      </c>
      <c r="W66" s="283">
        <v>0</v>
      </c>
      <c r="X66" s="283">
        <v>0</v>
      </c>
      <c r="Y66" s="283">
        <v>0</v>
      </c>
      <c r="Z66" s="283">
        <v>0</v>
      </c>
      <c r="AA66" s="283">
        <v>0</v>
      </c>
      <c r="AB66" s="283">
        <v>0</v>
      </c>
      <c r="AC66" s="283">
        <v>0</v>
      </c>
      <c r="AD66" s="283">
        <v>0</v>
      </c>
      <c r="AE66" s="283">
        <v>0</v>
      </c>
      <c r="AF66" s="283">
        <v>0</v>
      </c>
      <c r="AG66" s="283">
        <v>0</v>
      </c>
      <c r="AH66" s="283">
        <v>0</v>
      </c>
      <c r="AI66" s="283">
        <v>0</v>
      </c>
      <c r="AJ66" s="283">
        <v>0</v>
      </c>
      <c r="AK66" s="283">
        <v>0</v>
      </c>
      <c r="AL66" s="283">
        <v>0</v>
      </c>
      <c r="AM66" s="283">
        <v>0</v>
      </c>
      <c r="AN66" s="283">
        <v>0</v>
      </c>
      <c r="AO66" s="283">
        <v>0</v>
      </c>
      <c r="AP66" s="283">
        <v>0</v>
      </c>
      <c r="AQ66" s="283">
        <v>0</v>
      </c>
      <c r="AR66" s="283">
        <v>0</v>
      </c>
      <c r="AS66" s="283">
        <v>0</v>
      </c>
      <c r="AT66" s="283">
        <v>0</v>
      </c>
      <c r="AU66" s="283">
        <v>0</v>
      </c>
      <c r="AV66" s="283">
        <v>0</v>
      </c>
      <c r="AW66" s="283">
        <v>0</v>
      </c>
      <c r="AX66" s="283">
        <v>0</v>
      </c>
      <c r="AY66" s="283">
        <v>0</v>
      </c>
      <c r="AZ66" s="283">
        <v>0</v>
      </c>
      <c r="BA66" s="283">
        <v>0</v>
      </c>
      <c r="BB66" s="283">
        <v>0</v>
      </c>
      <c r="BC66" s="283">
        <v>0</v>
      </c>
      <c r="BD66" s="283">
        <v>0</v>
      </c>
      <c r="BE66" s="283">
        <v>0</v>
      </c>
      <c r="BF66" s="283">
        <v>0</v>
      </c>
      <c r="BG66" s="283">
        <v>0</v>
      </c>
      <c r="BH66" s="283">
        <v>0</v>
      </c>
      <c r="BI66" s="283">
        <v>0</v>
      </c>
      <c r="BJ66" s="283">
        <v>0</v>
      </c>
      <c r="BK66" s="283">
        <v>0</v>
      </c>
      <c r="BL66" s="283">
        <v>0</v>
      </c>
      <c r="BM66" s="283">
        <v>0</v>
      </c>
      <c r="BN66" s="283">
        <v>0</v>
      </c>
      <c r="BO66" s="283">
        <v>0</v>
      </c>
      <c r="BP66" s="283">
        <v>0</v>
      </c>
      <c r="BQ66" s="283">
        <v>0</v>
      </c>
      <c r="BR66" s="283">
        <v>0</v>
      </c>
      <c r="BS66" s="283">
        <v>0</v>
      </c>
      <c r="BT66" s="283">
        <v>0</v>
      </c>
      <c r="BU66" s="283">
        <v>0</v>
      </c>
      <c r="BV66" s="283">
        <v>0</v>
      </c>
      <c r="BW66" s="283">
        <v>0</v>
      </c>
      <c r="BX66" s="283">
        <v>0</v>
      </c>
      <c r="BY66" s="283">
        <v>0</v>
      </c>
      <c r="BZ66" s="283">
        <v>0</v>
      </c>
      <c r="CA66" s="283">
        <v>0</v>
      </c>
      <c r="CB66" s="283">
        <v>0</v>
      </c>
      <c r="CC66" s="283">
        <v>0</v>
      </c>
      <c r="CD66" s="283">
        <v>0</v>
      </c>
      <c r="CE66" s="283">
        <v>0</v>
      </c>
      <c r="CF66" s="283">
        <v>0</v>
      </c>
      <c r="CG66" s="283">
        <v>0</v>
      </c>
      <c r="CH66" s="283">
        <v>0</v>
      </c>
      <c r="CI66" s="283">
        <v>0</v>
      </c>
      <c r="CJ66" s="283">
        <v>0</v>
      </c>
      <c r="CK66" s="283">
        <v>0</v>
      </c>
      <c r="CL66" s="283">
        <v>0</v>
      </c>
      <c r="CM66" s="283">
        <v>0</v>
      </c>
      <c r="CN66" s="283">
        <v>0</v>
      </c>
      <c r="CO66" s="283">
        <v>0</v>
      </c>
      <c r="CP66" s="283">
        <v>0</v>
      </c>
      <c r="CQ66" s="283">
        <v>0</v>
      </c>
      <c r="CR66" s="283">
        <v>0</v>
      </c>
      <c r="CS66" s="283">
        <v>0</v>
      </c>
      <c r="CT66" s="283">
        <v>0</v>
      </c>
      <c r="CU66" s="283">
        <v>0</v>
      </c>
      <c r="CV66" s="283">
        <v>0</v>
      </c>
      <c r="CW66" s="283">
        <v>0</v>
      </c>
      <c r="CX66" s="283">
        <v>0</v>
      </c>
      <c r="CY66" s="283">
        <v>0</v>
      </c>
      <c r="CZ66" s="283">
        <v>0</v>
      </c>
      <c r="DA66" s="283">
        <v>0</v>
      </c>
      <c r="DB66" s="283">
        <v>0</v>
      </c>
      <c r="DC66" s="283">
        <v>0</v>
      </c>
      <c r="DD66" s="283">
        <v>0</v>
      </c>
      <c r="DE66" s="283">
        <v>0</v>
      </c>
      <c r="DF66" s="284">
        <v>0</v>
      </c>
      <c r="DG66" s="284">
        <v>0</v>
      </c>
      <c r="DH66" s="283">
        <v>0</v>
      </c>
      <c r="DI66" s="283">
        <v>0</v>
      </c>
      <c r="DJ66" s="283">
        <v>0</v>
      </c>
      <c r="DK66" s="283">
        <v>0</v>
      </c>
      <c r="DL66" s="283">
        <v>218281</v>
      </c>
      <c r="DM66" s="283">
        <v>1311179</v>
      </c>
      <c r="DN66" s="284">
        <v>0</v>
      </c>
      <c r="DO66" s="284">
        <v>1529460</v>
      </c>
      <c r="DP66" s="284">
        <v>1529460</v>
      </c>
      <c r="DQ66" s="284">
        <v>0</v>
      </c>
      <c r="DR66" s="284">
        <v>0</v>
      </c>
      <c r="DS66" s="284">
        <v>0</v>
      </c>
      <c r="DT66" s="284">
        <v>1529460</v>
      </c>
      <c r="DU66" s="284">
        <v>1529460</v>
      </c>
      <c r="DV66" s="283">
        <v>0</v>
      </c>
      <c r="DW66" s="283">
        <v>0</v>
      </c>
      <c r="DX66" s="283">
        <v>0</v>
      </c>
      <c r="DY66" s="284">
        <v>0</v>
      </c>
      <c r="DZ66" s="284">
        <v>1529460</v>
      </c>
      <c r="EA66" s="284">
        <v>1529460</v>
      </c>
      <c r="EB66" s="235"/>
      <c r="EC66" s="242">
        <f t="shared" si="2"/>
        <v>0</v>
      </c>
      <c r="ED66" s="242">
        <f t="shared" si="1"/>
        <v>1</v>
      </c>
    </row>
    <row r="67" spans="1:134" ht="19.95" customHeight="1">
      <c r="A67" s="305" t="s">
        <v>1146</v>
      </c>
      <c r="B67" s="282" t="s">
        <v>983</v>
      </c>
      <c r="C67" s="283">
        <v>452</v>
      </c>
      <c r="D67" s="283">
        <v>217</v>
      </c>
      <c r="E67" s="283">
        <v>34</v>
      </c>
      <c r="F67" s="283">
        <v>1</v>
      </c>
      <c r="G67" s="283">
        <v>7</v>
      </c>
      <c r="H67" s="283">
        <v>20</v>
      </c>
      <c r="I67" s="283">
        <v>9</v>
      </c>
      <c r="J67" s="283">
        <v>435</v>
      </c>
      <c r="K67" s="283">
        <v>72</v>
      </c>
      <c r="L67" s="283">
        <v>9</v>
      </c>
      <c r="M67" s="283">
        <v>0</v>
      </c>
      <c r="N67" s="283">
        <v>14</v>
      </c>
      <c r="O67" s="283">
        <v>12</v>
      </c>
      <c r="P67" s="283">
        <v>42</v>
      </c>
      <c r="Q67" s="283">
        <v>71</v>
      </c>
      <c r="R67" s="283">
        <v>110</v>
      </c>
      <c r="S67" s="283">
        <v>180</v>
      </c>
      <c r="T67" s="283">
        <v>116</v>
      </c>
      <c r="U67" s="283">
        <v>6</v>
      </c>
      <c r="V67" s="283">
        <v>119</v>
      </c>
      <c r="W67" s="283">
        <v>200</v>
      </c>
      <c r="X67" s="283">
        <v>512</v>
      </c>
      <c r="Y67" s="283">
        <v>255</v>
      </c>
      <c r="Z67" s="283">
        <v>0</v>
      </c>
      <c r="AA67" s="283">
        <v>71</v>
      </c>
      <c r="AB67" s="283">
        <v>163</v>
      </c>
      <c r="AC67" s="283">
        <v>160</v>
      </c>
      <c r="AD67" s="283">
        <v>94</v>
      </c>
      <c r="AE67" s="283">
        <v>50</v>
      </c>
      <c r="AF67" s="283">
        <v>6</v>
      </c>
      <c r="AG67" s="283">
        <v>4</v>
      </c>
      <c r="AH67" s="283">
        <v>58</v>
      </c>
      <c r="AI67" s="283">
        <v>198</v>
      </c>
      <c r="AJ67" s="283">
        <v>0</v>
      </c>
      <c r="AK67" s="283">
        <v>173</v>
      </c>
      <c r="AL67" s="283">
        <v>1830</v>
      </c>
      <c r="AM67" s="283">
        <v>1597</v>
      </c>
      <c r="AN67" s="283">
        <v>79</v>
      </c>
      <c r="AO67" s="283">
        <v>21</v>
      </c>
      <c r="AP67" s="283">
        <v>375</v>
      </c>
      <c r="AQ67" s="283">
        <v>48</v>
      </c>
      <c r="AR67" s="283">
        <v>153</v>
      </c>
      <c r="AS67" s="283">
        <v>134</v>
      </c>
      <c r="AT67" s="283">
        <v>312</v>
      </c>
      <c r="AU67" s="283">
        <v>128</v>
      </c>
      <c r="AV67" s="283">
        <v>32</v>
      </c>
      <c r="AW67" s="283">
        <v>86</v>
      </c>
      <c r="AX67" s="283">
        <v>103</v>
      </c>
      <c r="AY67" s="283">
        <v>36</v>
      </c>
      <c r="AZ67" s="283">
        <v>1</v>
      </c>
      <c r="BA67" s="283">
        <v>8</v>
      </c>
      <c r="BB67" s="283">
        <v>9</v>
      </c>
      <c r="BC67" s="283">
        <v>17</v>
      </c>
      <c r="BD67" s="283">
        <v>7</v>
      </c>
      <c r="BE67" s="283">
        <v>0</v>
      </c>
      <c r="BF67" s="283">
        <v>2</v>
      </c>
      <c r="BG67" s="283">
        <v>9</v>
      </c>
      <c r="BH67" s="283">
        <v>2</v>
      </c>
      <c r="BI67" s="283">
        <v>14</v>
      </c>
      <c r="BJ67" s="283">
        <v>52</v>
      </c>
      <c r="BK67" s="283">
        <v>4</v>
      </c>
      <c r="BL67" s="283">
        <v>400</v>
      </c>
      <c r="BM67" s="283">
        <v>119</v>
      </c>
      <c r="BN67" s="283">
        <v>47</v>
      </c>
      <c r="BO67" s="283">
        <v>48</v>
      </c>
      <c r="BP67" s="283">
        <v>9723</v>
      </c>
      <c r="BQ67" s="283">
        <v>6973</v>
      </c>
      <c r="BR67" s="283">
        <v>3532</v>
      </c>
      <c r="BS67" s="283">
        <v>344</v>
      </c>
      <c r="BT67" s="283">
        <v>4272</v>
      </c>
      <c r="BU67" s="283">
        <v>1997</v>
      </c>
      <c r="BV67" s="283">
        <v>2360</v>
      </c>
      <c r="BW67" s="283">
        <v>6242</v>
      </c>
      <c r="BX67" s="283">
        <v>25496</v>
      </c>
      <c r="BY67" s="283">
        <v>2738</v>
      </c>
      <c r="BZ67" s="283">
        <v>115</v>
      </c>
      <c r="CA67" s="283">
        <v>1711</v>
      </c>
      <c r="CB67" s="283">
        <v>418</v>
      </c>
      <c r="CC67" s="283">
        <v>7</v>
      </c>
      <c r="CD67" s="283">
        <v>37</v>
      </c>
      <c r="CE67" s="283">
        <v>1009</v>
      </c>
      <c r="CF67" s="283">
        <v>2581</v>
      </c>
      <c r="CG67" s="283">
        <v>20</v>
      </c>
      <c r="CH67" s="283">
        <v>1656</v>
      </c>
      <c r="CI67" s="283">
        <v>481</v>
      </c>
      <c r="CJ67" s="283">
        <v>198</v>
      </c>
      <c r="CK67" s="283">
        <v>1490</v>
      </c>
      <c r="CL67" s="283">
        <v>27</v>
      </c>
      <c r="CM67" s="283">
        <v>4850</v>
      </c>
      <c r="CN67" s="283">
        <v>3820</v>
      </c>
      <c r="CO67" s="283">
        <v>912</v>
      </c>
      <c r="CP67" s="283">
        <v>3743</v>
      </c>
      <c r="CQ67" s="283">
        <v>65</v>
      </c>
      <c r="CR67" s="283">
        <v>728</v>
      </c>
      <c r="CS67" s="283">
        <v>470</v>
      </c>
      <c r="CT67" s="283">
        <v>81</v>
      </c>
      <c r="CU67" s="283">
        <v>479</v>
      </c>
      <c r="CV67" s="283">
        <v>1</v>
      </c>
      <c r="CW67" s="283">
        <v>199</v>
      </c>
      <c r="CX67" s="283">
        <v>1072</v>
      </c>
      <c r="CY67" s="283">
        <v>126</v>
      </c>
      <c r="CZ67" s="283">
        <v>431</v>
      </c>
      <c r="DA67" s="283">
        <v>205</v>
      </c>
      <c r="DB67" s="283">
        <v>827</v>
      </c>
      <c r="DC67" s="283">
        <v>17</v>
      </c>
      <c r="DD67" s="283">
        <v>368</v>
      </c>
      <c r="DE67" s="283">
        <v>0</v>
      </c>
      <c r="DF67" s="284">
        <v>1431</v>
      </c>
      <c r="DG67" s="284">
        <v>102795</v>
      </c>
      <c r="DH67" s="283">
        <v>0</v>
      </c>
      <c r="DI67" s="283">
        <v>0</v>
      </c>
      <c r="DJ67" s="283">
        <v>0</v>
      </c>
      <c r="DK67" s="283">
        <v>0</v>
      </c>
      <c r="DL67" s="283">
        <v>43539</v>
      </c>
      <c r="DM67" s="283">
        <v>180309</v>
      </c>
      <c r="DN67" s="284">
        <v>0</v>
      </c>
      <c r="DO67" s="284">
        <v>223848</v>
      </c>
      <c r="DP67" s="284">
        <v>326643</v>
      </c>
      <c r="DQ67" s="284">
        <v>0</v>
      </c>
      <c r="DR67" s="284">
        <v>0</v>
      </c>
      <c r="DS67" s="284">
        <v>0</v>
      </c>
      <c r="DT67" s="284">
        <v>223848</v>
      </c>
      <c r="DU67" s="284">
        <v>326643</v>
      </c>
      <c r="DV67" s="283">
        <v>0</v>
      </c>
      <c r="DW67" s="283">
        <v>0</v>
      </c>
      <c r="DX67" s="283">
        <v>0</v>
      </c>
      <c r="DY67" s="284">
        <v>0</v>
      </c>
      <c r="DZ67" s="284">
        <v>223848</v>
      </c>
      <c r="EA67" s="284">
        <v>326643</v>
      </c>
      <c r="EB67" s="235"/>
      <c r="EC67" s="242">
        <f t="shared" si="2"/>
        <v>0</v>
      </c>
      <c r="ED67" s="242">
        <f t="shared" si="1"/>
        <v>1</v>
      </c>
    </row>
    <row r="68" spans="1:134" ht="19.95" customHeight="1">
      <c r="A68" s="305" t="s">
        <v>1147</v>
      </c>
      <c r="B68" s="282" t="s">
        <v>984</v>
      </c>
      <c r="C68" s="283">
        <v>0</v>
      </c>
      <c r="D68" s="283">
        <v>0</v>
      </c>
      <c r="E68" s="283">
        <v>0</v>
      </c>
      <c r="F68" s="283">
        <v>0</v>
      </c>
      <c r="G68" s="283">
        <v>0</v>
      </c>
      <c r="H68" s="283">
        <v>0</v>
      </c>
      <c r="I68" s="283">
        <v>0</v>
      </c>
      <c r="J68" s="283">
        <v>0</v>
      </c>
      <c r="K68" s="283">
        <v>0</v>
      </c>
      <c r="L68" s="283">
        <v>0</v>
      </c>
      <c r="M68" s="283">
        <v>0</v>
      </c>
      <c r="N68" s="283">
        <v>0</v>
      </c>
      <c r="O68" s="283">
        <v>0</v>
      </c>
      <c r="P68" s="283">
        <v>0</v>
      </c>
      <c r="Q68" s="283">
        <v>0</v>
      </c>
      <c r="R68" s="283">
        <v>0</v>
      </c>
      <c r="S68" s="283">
        <v>0</v>
      </c>
      <c r="T68" s="283">
        <v>0</v>
      </c>
      <c r="U68" s="283">
        <v>0</v>
      </c>
      <c r="V68" s="283">
        <v>0</v>
      </c>
      <c r="W68" s="283">
        <v>0</v>
      </c>
      <c r="X68" s="283">
        <v>0</v>
      </c>
      <c r="Y68" s="283">
        <v>0</v>
      </c>
      <c r="Z68" s="283">
        <v>0</v>
      </c>
      <c r="AA68" s="283">
        <v>0</v>
      </c>
      <c r="AB68" s="283">
        <v>0</v>
      </c>
      <c r="AC68" s="283">
        <v>0</v>
      </c>
      <c r="AD68" s="283">
        <v>0</v>
      </c>
      <c r="AE68" s="283">
        <v>0</v>
      </c>
      <c r="AF68" s="283">
        <v>0</v>
      </c>
      <c r="AG68" s="283">
        <v>0</v>
      </c>
      <c r="AH68" s="283">
        <v>0</v>
      </c>
      <c r="AI68" s="283">
        <v>0</v>
      </c>
      <c r="AJ68" s="283">
        <v>0</v>
      </c>
      <c r="AK68" s="283">
        <v>0</v>
      </c>
      <c r="AL68" s="283">
        <v>0</v>
      </c>
      <c r="AM68" s="283">
        <v>0</v>
      </c>
      <c r="AN68" s="283">
        <v>0</v>
      </c>
      <c r="AO68" s="283">
        <v>0</v>
      </c>
      <c r="AP68" s="283">
        <v>0</v>
      </c>
      <c r="AQ68" s="283">
        <v>0</v>
      </c>
      <c r="AR68" s="283">
        <v>0</v>
      </c>
      <c r="AS68" s="283">
        <v>0</v>
      </c>
      <c r="AT68" s="283">
        <v>0</v>
      </c>
      <c r="AU68" s="283">
        <v>0</v>
      </c>
      <c r="AV68" s="283">
        <v>0</v>
      </c>
      <c r="AW68" s="283">
        <v>0</v>
      </c>
      <c r="AX68" s="283">
        <v>0</v>
      </c>
      <c r="AY68" s="283">
        <v>0</v>
      </c>
      <c r="AZ68" s="283">
        <v>0</v>
      </c>
      <c r="BA68" s="283">
        <v>0</v>
      </c>
      <c r="BB68" s="283">
        <v>0</v>
      </c>
      <c r="BC68" s="283">
        <v>0</v>
      </c>
      <c r="BD68" s="283">
        <v>0</v>
      </c>
      <c r="BE68" s="283">
        <v>0</v>
      </c>
      <c r="BF68" s="283">
        <v>0</v>
      </c>
      <c r="BG68" s="283">
        <v>0</v>
      </c>
      <c r="BH68" s="283">
        <v>0</v>
      </c>
      <c r="BI68" s="283">
        <v>0</v>
      </c>
      <c r="BJ68" s="283">
        <v>0</v>
      </c>
      <c r="BK68" s="283">
        <v>0</v>
      </c>
      <c r="BL68" s="283">
        <v>0</v>
      </c>
      <c r="BM68" s="283">
        <v>0</v>
      </c>
      <c r="BN68" s="283">
        <v>0</v>
      </c>
      <c r="BO68" s="283">
        <v>0</v>
      </c>
      <c r="BP68" s="283">
        <v>0</v>
      </c>
      <c r="BQ68" s="283">
        <v>0</v>
      </c>
      <c r="BR68" s="283">
        <v>0</v>
      </c>
      <c r="BS68" s="283">
        <v>0</v>
      </c>
      <c r="BT68" s="283">
        <v>0</v>
      </c>
      <c r="BU68" s="283">
        <v>0</v>
      </c>
      <c r="BV68" s="283">
        <v>0</v>
      </c>
      <c r="BW68" s="283">
        <v>0</v>
      </c>
      <c r="BX68" s="283">
        <v>0</v>
      </c>
      <c r="BY68" s="283">
        <v>0</v>
      </c>
      <c r="BZ68" s="283">
        <v>0</v>
      </c>
      <c r="CA68" s="283">
        <v>0</v>
      </c>
      <c r="CB68" s="283">
        <v>0</v>
      </c>
      <c r="CC68" s="283">
        <v>0</v>
      </c>
      <c r="CD68" s="283">
        <v>0</v>
      </c>
      <c r="CE68" s="283">
        <v>0</v>
      </c>
      <c r="CF68" s="283">
        <v>0</v>
      </c>
      <c r="CG68" s="283">
        <v>0</v>
      </c>
      <c r="CH68" s="283">
        <v>0</v>
      </c>
      <c r="CI68" s="283">
        <v>0</v>
      </c>
      <c r="CJ68" s="283">
        <v>0</v>
      </c>
      <c r="CK68" s="283">
        <v>0</v>
      </c>
      <c r="CL68" s="283">
        <v>0</v>
      </c>
      <c r="CM68" s="283">
        <v>0</v>
      </c>
      <c r="CN68" s="283">
        <v>0</v>
      </c>
      <c r="CO68" s="283">
        <v>0</v>
      </c>
      <c r="CP68" s="283">
        <v>0</v>
      </c>
      <c r="CQ68" s="283">
        <v>0</v>
      </c>
      <c r="CR68" s="283">
        <v>0</v>
      </c>
      <c r="CS68" s="283">
        <v>0</v>
      </c>
      <c r="CT68" s="283">
        <v>0</v>
      </c>
      <c r="CU68" s="283">
        <v>0</v>
      </c>
      <c r="CV68" s="283">
        <v>0</v>
      </c>
      <c r="CW68" s="283">
        <v>0</v>
      </c>
      <c r="CX68" s="283">
        <v>0</v>
      </c>
      <c r="CY68" s="283">
        <v>0</v>
      </c>
      <c r="CZ68" s="283">
        <v>0</v>
      </c>
      <c r="DA68" s="283">
        <v>0</v>
      </c>
      <c r="DB68" s="283">
        <v>0</v>
      </c>
      <c r="DC68" s="283">
        <v>0</v>
      </c>
      <c r="DD68" s="283">
        <v>0</v>
      </c>
      <c r="DE68" s="283">
        <v>0</v>
      </c>
      <c r="DF68" s="284">
        <v>0</v>
      </c>
      <c r="DG68" s="284">
        <v>0</v>
      </c>
      <c r="DH68" s="283">
        <v>0</v>
      </c>
      <c r="DI68" s="283">
        <v>0</v>
      </c>
      <c r="DJ68" s="283">
        <v>0</v>
      </c>
      <c r="DK68" s="283">
        <v>0</v>
      </c>
      <c r="DL68" s="283">
        <v>318804</v>
      </c>
      <c r="DM68" s="283">
        <v>111</v>
      </c>
      <c r="DN68" s="284">
        <v>0</v>
      </c>
      <c r="DO68" s="284">
        <v>318915</v>
      </c>
      <c r="DP68" s="284">
        <v>318915</v>
      </c>
      <c r="DQ68" s="284">
        <v>0</v>
      </c>
      <c r="DR68" s="284">
        <v>0</v>
      </c>
      <c r="DS68" s="284">
        <v>0</v>
      </c>
      <c r="DT68" s="284">
        <v>318915</v>
      </c>
      <c r="DU68" s="284">
        <v>318915</v>
      </c>
      <c r="DV68" s="283">
        <v>0</v>
      </c>
      <c r="DW68" s="283">
        <v>0</v>
      </c>
      <c r="DX68" s="283">
        <v>0</v>
      </c>
      <c r="DY68" s="284">
        <v>0</v>
      </c>
      <c r="DZ68" s="284">
        <v>318915</v>
      </c>
      <c r="EA68" s="284">
        <v>318915</v>
      </c>
      <c r="EB68" s="235"/>
      <c r="EC68" s="242">
        <f t="shared" si="2"/>
        <v>0</v>
      </c>
      <c r="ED68" s="242">
        <f t="shared" si="1"/>
        <v>1</v>
      </c>
    </row>
    <row r="69" spans="1:134" ht="19.95" customHeight="1">
      <c r="A69" s="305" t="s">
        <v>1148</v>
      </c>
      <c r="B69" s="282" t="s">
        <v>985</v>
      </c>
      <c r="C69" s="283">
        <v>0</v>
      </c>
      <c r="D69" s="283">
        <v>0</v>
      </c>
      <c r="E69" s="283">
        <v>0</v>
      </c>
      <c r="F69" s="283">
        <v>0</v>
      </c>
      <c r="G69" s="283">
        <v>0</v>
      </c>
      <c r="H69" s="283">
        <v>0</v>
      </c>
      <c r="I69" s="283">
        <v>0</v>
      </c>
      <c r="J69" s="283">
        <v>0</v>
      </c>
      <c r="K69" s="283">
        <v>0</v>
      </c>
      <c r="L69" s="283">
        <v>0</v>
      </c>
      <c r="M69" s="283">
        <v>0</v>
      </c>
      <c r="N69" s="283">
        <v>0</v>
      </c>
      <c r="O69" s="283">
        <v>0</v>
      </c>
      <c r="P69" s="283">
        <v>0</v>
      </c>
      <c r="Q69" s="283">
        <v>0</v>
      </c>
      <c r="R69" s="283">
        <v>0</v>
      </c>
      <c r="S69" s="283">
        <v>0</v>
      </c>
      <c r="T69" s="283">
        <v>0</v>
      </c>
      <c r="U69" s="283">
        <v>0</v>
      </c>
      <c r="V69" s="283">
        <v>0</v>
      </c>
      <c r="W69" s="283">
        <v>0</v>
      </c>
      <c r="X69" s="283">
        <v>0</v>
      </c>
      <c r="Y69" s="283">
        <v>0</v>
      </c>
      <c r="Z69" s="283">
        <v>0</v>
      </c>
      <c r="AA69" s="283">
        <v>0</v>
      </c>
      <c r="AB69" s="283">
        <v>0</v>
      </c>
      <c r="AC69" s="283">
        <v>0</v>
      </c>
      <c r="AD69" s="283">
        <v>0</v>
      </c>
      <c r="AE69" s="283">
        <v>0</v>
      </c>
      <c r="AF69" s="283">
        <v>0</v>
      </c>
      <c r="AG69" s="283">
        <v>0</v>
      </c>
      <c r="AH69" s="283">
        <v>0</v>
      </c>
      <c r="AI69" s="283">
        <v>0</v>
      </c>
      <c r="AJ69" s="283">
        <v>0</v>
      </c>
      <c r="AK69" s="283">
        <v>0</v>
      </c>
      <c r="AL69" s="283">
        <v>0</v>
      </c>
      <c r="AM69" s="283">
        <v>0</v>
      </c>
      <c r="AN69" s="283">
        <v>0</v>
      </c>
      <c r="AO69" s="283">
        <v>0</v>
      </c>
      <c r="AP69" s="283">
        <v>0</v>
      </c>
      <c r="AQ69" s="283">
        <v>0</v>
      </c>
      <c r="AR69" s="283">
        <v>0</v>
      </c>
      <c r="AS69" s="283">
        <v>0</v>
      </c>
      <c r="AT69" s="283">
        <v>0</v>
      </c>
      <c r="AU69" s="283">
        <v>0</v>
      </c>
      <c r="AV69" s="283">
        <v>0</v>
      </c>
      <c r="AW69" s="283">
        <v>0</v>
      </c>
      <c r="AX69" s="283">
        <v>0</v>
      </c>
      <c r="AY69" s="283">
        <v>0</v>
      </c>
      <c r="AZ69" s="283">
        <v>0</v>
      </c>
      <c r="BA69" s="283">
        <v>0</v>
      </c>
      <c r="BB69" s="283">
        <v>0</v>
      </c>
      <c r="BC69" s="283">
        <v>0</v>
      </c>
      <c r="BD69" s="283">
        <v>0</v>
      </c>
      <c r="BE69" s="283">
        <v>0</v>
      </c>
      <c r="BF69" s="283">
        <v>0</v>
      </c>
      <c r="BG69" s="283">
        <v>0</v>
      </c>
      <c r="BH69" s="283">
        <v>0</v>
      </c>
      <c r="BI69" s="283">
        <v>0</v>
      </c>
      <c r="BJ69" s="283">
        <v>0</v>
      </c>
      <c r="BK69" s="283">
        <v>0</v>
      </c>
      <c r="BL69" s="283">
        <v>0</v>
      </c>
      <c r="BM69" s="283">
        <v>0</v>
      </c>
      <c r="BN69" s="283">
        <v>0</v>
      </c>
      <c r="BO69" s="283">
        <v>0</v>
      </c>
      <c r="BP69" s="283">
        <v>0</v>
      </c>
      <c r="BQ69" s="283">
        <v>0</v>
      </c>
      <c r="BR69" s="283">
        <v>0</v>
      </c>
      <c r="BS69" s="283">
        <v>0</v>
      </c>
      <c r="BT69" s="283">
        <v>0</v>
      </c>
      <c r="BU69" s="283">
        <v>0</v>
      </c>
      <c r="BV69" s="283">
        <v>0</v>
      </c>
      <c r="BW69" s="283">
        <v>0</v>
      </c>
      <c r="BX69" s="283">
        <v>0</v>
      </c>
      <c r="BY69" s="283">
        <v>0</v>
      </c>
      <c r="BZ69" s="283">
        <v>0</v>
      </c>
      <c r="CA69" s="283">
        <v>0</v>
      </c>
      <c r="CB69" s="283">
        <v>0</v>
      </c>
      <c r="CC69" s="283">
        <v>0</v>
      </c>
      <c r="CD69" s="283">
        <v>0</v>
      </c>
      <c r="CE69" s="283">
        <v>0</v>
      </c>
      <c r="CF69" s="283">
        <v>0</v>
      </c>
      <c r="CG69" s="283">
        <v>0</v>
      </c>
      <c r="CH69" s="283">
        <v>0</v>
      </c>
      <c r="CI69" s="283">
        <v>0</v>
      </c>
      <c r="CJ69" s="283">
        <v>0</v>
      </c>
      <c r="CK69" s="283">
        <v>0</v>
      </c>
      <c r="CL69" s="283">
        <v>0</v>
      </c>
      <c r="CM69" s="283">
        <v>0</v>
      </c>
      <c r="CN69" s="283">
        <v>0</v>
      </c>
      <c r="CO69" s="283">
        <v>0</v>
      </c>
      <c r="CP69" s="283">
        <v>0</v>
      </c>
      <c r="CQ69" s="283">
        <v>0</v>
      </c>
      <c r="CR69" s="283">
        <v>0</v>
      </c>
      <c r="CS69" s="283">
        <v>0</v>
      </c>
      <c r="CT69" s="283">
        <v>0</v>
      </c>
      <c r="CU69" s="283">
        <v>0</v>
      </c>
      <c r="CV69" s="283">
        <v>0</v>
      </c>
      <c r="CW69" s="283">
        <v>0</v>
      </c>
      <c r="CX69" s="283">
        <v>0</v>
      </c>
      <c r="CY69" s="283">
        <v>0</v>
      </c>
      <c r="CZ69" s="283">
        <v>0</v>
      </c>
      <c r="DA69" s="283">
        <v>0</v>
      </c>
      <c r="DB69" s="283">
        <v>0</v>
      </c>
      <c r="DC69" s="283">
        <v>0</v>
      </c>
      <c r="DD69" s="283">
        <v>0</v>
      </c>
      <c r="DE69" s="283">
        <v>0</v>
      </c>
      <c r="DF69" s="284">
        <v>0</v>
      </c>
      <c r="DG69" s="284">
        <v>0</v>
      </c>
      <c r="DH69" s="283">
        <v>0</v>
      </c>
      <c r="DI69" s="283">
        <v>0</v>
      </c>
      <c r="DJ69" s="283">
        <v>0</v>
      </c>
      <c r="DK69" s="283">
        <v>0</v>
      </c>
      <c r="DL69" s="283">
        <v>206563</v>
      </c>
      <c r="DM69" s="283">
        <v>381691</v>
      </c>
      <c r="DN69" s="284">
        <v>0</v>
      </c>
      <c r="DO69" s="284">
        <v>588254</v>
      </c>
      <c r="DP69" s="284">
        <v>588254</v>
      </c>
      <c r="DQ69" s="284">
        <v>0</v>
      </c>
      <c r="DR69" s="284">
        <v>0</v>
      </c>
      <c r="DS69" s="284">
        <v>0</v>
      </c>
      <c r="DT69" s="284">
        <v>588254</v>
      </c>
      <c r="DU69" s="284">
        <v>588254</v>
      </c>
      <c r="DV69" s="283">
        <v>0</v>
      </c>
      <c r="DW69" s="283">
        <v>0</v>
      </c>
      <c r="DX69" s="283">
        <v>0</v>
      </c>
      <c r="DY69" s="284">
        <v>0</v>
      </c>
      <c r="DZ69" s="284">
        <v>588254</v>
      </c>
      <c r="EA69" s="284">
        <v>588254</v>
      </c>
      <c r="EB69" s="235"/>
      <c r="EC69" s="242">
        <f t="shared" si="2"/>
        <v>0</v>
      </c>
      <c r="ED69" s="242">
        <f t="shared" ref="ED69:ED112" si="3">IF(DP69=0,0,1-ABS(DY69/DP69))</f>
        <v>1</v>
      </c>
    </row>
    <row r="70" spans="1:134" ht="19.95" customHeight="1">
      <c r="A70" s="305" t="s">
        <v>1149</v>
      </c>
      <c r="B70" s="282" t="s">
        <v>986</v>
      </c>
      <c r="C70" s="283">
        <v>4777</v>
      </c>
      <c r="D70" s="283">
        <v>4596</v>
      </c>
      <c r="E70" s="283">
        <v>1283</v>
      </c>
      <c r="F70" s="283">
        <v>189</v>
      </c>
      <c r="G70" s="283">
        <v>414</v>
      </c>
      <c r="H70" s="283">
        <v>2166</v>
      </c>
      <c r="I70" s="283">
        <v>344</v>
      </c>
      <c r="J70" s="283">
        <v>35690</v>
      </c>
      <c r="K70" s="283">
        <v>5573</v>
      </c>
      <c r="L70" s="283">
        <v>312</v>
      </c>
      <c r="M70" s="283">
        <v>0</v>
      </c>
      <c r="N70" s="283">
        <v>505</v>
      </c>
      <c r="O70" s="283">
        <v>417</v>
      </c>
      <c r="P70" s="283">
        <v>2563</v>
      </c>
      <c r="Q70" s="283">
        <v>1354</v>
      </c>
      <c r="R70" s="283">
        <v>3984</v>
      </c>
      <c r="S70" s="283">
        <v>3166</v>
      </c>
      <c r="T70" s="283">
        <v>7095</v>
      </c>
      <c r="U70" s="283">
        <v>575</v>
      </c>
      <c r="V70" s="283">
        <v>19436</v>
      </c>
      <c r="W70" s="283">
        <v>3534</v>
      </c>
      <c r="X70" s="283">
        <v>17337</v>
      </c>
      <c r="Y70" s="283">
        <v>3559</v>
      </c>
      <c r="Z70" s="283">
        <v>0</v>
      </c>
      <c r="AA70" s="283">
        <v>2368</v>
      </c>
      <c r="AB70" s="283">
        <v>2131</v>
      </c>
      <c r="AC70" s="283">
        <v>19113</v>
      </c>
      <c r="AD70" s="283">
        <v>1761</v>
      </c>
      <c r="AE70" s="283">
        <v>1331</v>
      </c>
      <c r="AF70" s="283">
        <v>217</v>
      </c>
      <c r="AG70" s="283">
        <v>376</v>
      </c>
      <c r="AH70" s="283">
        <v>2745</v>
      </c>
      <c r="AI70" s="283">
        <v>8770</v>
      </c>
      <c r="AJ70" s="283">
        <v>2</v>
      </c>
      <c r="AK70" s="283">
        <v>5561</v>
      </c>
      <c r="AL70" s="283">
        <v>76069</v>
      </c>
      <c r="AM70" s="283">
        <v>62977</v>
      </c>
      <c r="AN70" s="283">
        <v>7333</v>
      </c>
      <c r="AO70" s="283">
        <v>602</v>
      </c>
      <c r="AP70" s="283">
        <v>24945</v>
      </c>
      <c r="AQ70" s="283">
        <v>1663</v>
      </c>
      <c r="AR70" s="283">
        <v>1497</v>
      </c>
      <c r="AS70" s="283">
        <v>3902</v>
      </c>
      <c r="AT70" s="283">
        <v>9445</v>
      </c>
      <c r="AU70" s="283">
        <v>2849</v>
      </c>
      <c r="AV70" s="283">
        <v>751</v>
      </c>
      <c r="AW70" s="283">
        <v>6530</v>
      </c>
      <c r="AX70" s="283">
        <v>2696</v>
      </c>
      <c r="AY70" s="283">
        <v>605</v>
      </c>
      <c r="AZ70" s="283">
        <v>9</v>
      </c>
      <c r="BA70" s="283">
        <v>125</v>
      </c>
      <c r="BB70" s="283">
        <v>217</v>
      </c>
      <c r="BC70" s="283">
        <v>158</v>
      </c>
      <c r="BD70" s="283">
        <v>74</v>
      </c>
      <c r="BE70" s="283">
        <v>0</v>
      </c>
      <c r="BF70" s="283">
        <v>44</v>
      </c>
      <c r="BG70" s="283">
        <v>688</v>
      </c>
      <c r="BH70" s="283">
        <v>80</v>
      </c>
      <c r="BI70" s="283">
        <v>368</v>
      </c>
      <c r="BJ70" s="283">
        <v>1372</v>
      </c>
      <c r="BK70" s="283">
        <v>2176</v>
      </c>
      <c r="BL70" s="283">
        <v>6765</v>
      </c>
      <c r="BM70" s="283">
        <v>696</v>
      </c>
      <c r="BN70" s="283">
        <v>801</v>
      </c>
      <c r="BO70" s="283">
        <v>2327</v>
      </c>
      <c r="BP70" s="283">
        <v>321669</v>
      </c>
      <c r="BQ70" s="283">
        <v>18751</v>
      </c>
      <c r="BR70" s="283">
        <v>20883</v>
      </c>
      <c r="BS70" s="283">
        <v>42670</v>
      </c>
      <c r="BT70" s="283">
        <v>149842</v>
      </c>
      <c r="BU70" s="283">
        <v>14156</v>
      </c>
      <c r="BV70" s="283">
        <v>33779</v>
      </c>
      <c r="BW70" s="283">
        <v>11049</v>
      </c>
      <c r="BX70" s="283">
        <v>0</v>
      </c>
      <c r="BY70" s="283">
        <v>30695</v>
      </c>
      <c r="BZ70" s="283">
        <v>3520</v>
      </c>
      <c r="CA70" s="283">
        <v>937</v>
      </c>
      <c r="CB70" s="283">
        <v>485</v>
      </c>
      <c r="CC70" s="283">
        <v>1310</v>
      </c>
      <c r="CD70" s="283">
        <v>178</v>
      </c>
      <c r="CE70" s="283">
        <v>21365</v>
      </c>
      <c r="CF70" s="283">
        <v>8844</v>
      </c>
      <c r="CG70" s="283">
        <v>310</v>
      </c>
      <c r="CH70" s="283">
        <v>15295</v>
      </c>
      <c r="CI70" s="283">
        <v>982</v>
      </c>
      <c r="CJ70" s="283">
        <v>2754</v>
      </c>
      <c r="CK70" s="283">
        <v>3581</v>
      </c>
      <c r="CL70" s="283">
        <v>369</v>
      </c>
      <c r="CM70" s="283">
        <v>28078</v>
      </c>
      <c r="CN70" s="283">
        <v>28006</v>
      </c>
      <c r="CO70" s="283">
        <v>9936</v>
      </c>
      <c r="CP70" s="283">
        <v>55067</v>
      </c>
      <c r="CQ70" s="283">
        <v>2060</v>
      </c>
      <c r="CR70" s="283">
        <v>17325</v>
      </c>
      <c r="CS70" s="283">
        <v>11750</v>
      </c>
      <c r="CT70" s="283">
        <v>855</v>
      </c>
      <c r="CU70" s="283">
        <v>3272</v>
      </c>
      <c r="CV70" s="283">
        <v>102</v>
      </c>
      <c r="CW70" s="283">
        <v>3228</v>
      </c>
      <c r="CX70" s="283">
        <v>15860</v>
      </c>
      <c r="CY70" s="283">
        <v>10732</v>
      </c>
      <c r="CZ70" s="283">
        <v>23313</v>
      </c>
      <c r="DA70" s="283">
        <v>7131</v>
      </c>
      <c r="DB70" s="283">
        <v>20858</v>
      </c>
      <c r="DC70" s="283">
        <v>636</v>
      </c>
      <c r="DD70" s="283">
        <v>9209</v>
      </c>
      <c r="DE70" s="283">
        <v>0</v>
      </c>
      <c r="DF70" s="284">
        <v>1455</v>
      </c>
      <c r="DG70" s="284">
        <v>1333305</v>
      </c>
      <c r="DH70" s="283">
        <v>178</v>
      </c>
      <c r="DI70" s="283">
        <v>339465</v>
      </c>
      <c r="DJ70" s="283">
        <v>0</v>
      </c>
      <c r="DK70" s="283">
        <v>0</v>
      </c>
      <c r="DL70" s="283">
        <v>0</v>
      </c>
      <c r="DM70" s="283">
        <v>0</v>
      </c>
      <c r="DN70" s="284">
        <v>0</v>
      </c>
      <c r="DO70" s="284">
        <v>339643</v>
      </c>
      <c r="DP70" s="284">
        <v>1672948</v>
      </c>
      <c r="DQ70" s="284">
        <v>742183</v>
      </c>
      <c r="DR70" s="284">
        <v>1760</v>
      </c>
      <c r="DS70" s="284">
        <v>743943</v>
      </c>
      <c r="DT70" s="284">
        <v>1083586</v>
      </c>
      <c r="DU70" s="284">
        <v>2416891</v>
      </c>
      <c r="DV70" s="283">
        <v>-365746</v>
      </c>
      <c r="DW70" s="283">
        <v>-175</v>
      </c>
      <c r="DX70" s="283">
        <v>0</v>
      </c>
      <c r="DY70" s="284">
        <v>-365921</v>
      </c>
      <c r="DZ70" s="284">
        <v>717665</v>
      </c>
      <c r="EA70" s="284">
        <v>2050970</v>
      </c>
      <c r="EB70" s="235"/>
      <c r="EC70" s="242">
        <f t="shared" ref="EC70:EC112" si="4">IF(DI70&lt;0,0,DI70/($DI$113-SUMIF($DI$5:$DI$112,"&lt;0")))</f>
        <v>2.2591086069133057E-2</v>
      </c>
      <c r="ED70" s="242">
        <f t="shared" si="3"/>
        <v>0.7812717430547752</v>
      </c>
    </row>
    <row r="71" spans="1:134" ht="19.95" customHeight="1">
      <c r="A71" s="305" t="s">
        <v>1150</v>
      </c>
      <c r="B71" s="282" t="s">
        <v>987</v>
      </c>
      <c r="C71" s="283">
        <v>0</v>
      </c>
      <c r="D71" s="283">
        <v>0</v>
      </c>
      <c r="E71" s="283">
        <v>0</v>
      </c>
      <c r="F71" s="283">
        <v>21</v>
      </c>
      <c r="G71" s="283">
        <v>0</v>
      </c>
      <c r="H71" s="283">
        <v>0</v>
      </c>
      <c r="I71" s="283">
        <v>0</v>
      </c>
      <c r="J71" s="283">
        <v>11952</v>
      </c>
      <c r="K71" s="283">
        <v>3217</v>
      </c>
      <c r="L71" s="283">
        <v>62</v>
      </c>
      <c r="M71" s="283">
        <v>0</v>
      </c>
      <c r="N71" s="283">
        <v>96</v>
      </c>
      <c r="O71" s="283">
        <v>97</v>
      </c>
      <c r="P71" s="283">
        <v>28</v>
      </c>
      <c r="Q71" s="283">
        <v>87</v>
      </c>
      <c r="R71" s="283">
        <v>288</v>
      </c>
      <c r="S71" s="283">
        <v>330</v>
      </c>
      <c r="T71" s="283">
        <v>266</v>
      </c>
      <c r="U71" s="283">
        <v>230</v>
      </c>
      <c r="V71" s="283">
        <v>475</v>
      </c>
      <c r="W71" s="283">
        <v>74</v>
      </c>
      <c r="X71" s="283">
        <v>898</v>
      </c>
      <c r="Y71" s="283">
        <v>460</v>
      </c>
      <c r="Z71" s="283">
        <v>0</v>
      </c>
      <c r="AA71" s="283">
        <v>1060</v>
      </c>
      <c r="AB71" s="283">
        <v>1461</v>
      </c>
      <c r="AC71" s="283">
        <v>632</v>
      </c>
      <c r="AD71" s="283">
        <v>216</v>
      </c>
      <c r="AE71" s="283">
        <v>240</v>
      </c>
      <c r="AF71" s="283">
        <v>28</v>
      </c>
      <c r="AG71" s="283">
        <v>8</v>
      </c>
      <c r="AH71" s="283">
        <v>1110</v>
      </c>
      <c r="AI71" s="283">
        <v>90</v>
      </c>
      <c r="AJ71" s="283">
        <v>0</v>
      </c>
      <c r="AK71" s="283">
        <v>1340</v>
      </c>
      <c r="AL71" s="283">
        <v>3001</v>
      </c>
      <c r="AM71" s="283">
        <v>11224</v>
      </c>
      <c r="AN71" s="283">
        <v>1361</v>
      </c>
      <c r="AO71" s="283">
        <v>77</v>
      </c>
      <c r="AP71" s="283">
        <v>311</v>
      </c>
      <c r="AQ71" s="283">
        <v>281</v>
      </c>
      <c r="AR71" s="283">
        <v>607</v>
      </c>
      <c r="AS71" s="283">
        <v>667</v>
      </c>
      <c r="AT71" s="283">
        <v>1083</v>
      </c>
      <c r="AU71" s="283">
        <v>393</v>
      </c>
      <c r="AV71" s="283">
        <v>208</v>
      </c>
      <c r="AW71" s="283">
        <v>688</v>
      </c>
      <c r="AX71" s="283">
        <v>191</v>
      </c>
      <c r="AY71" s="283">
        <v>90</v>
      </c>
      <c r="AZ71" s="283">
        <v>1</v>
      </c>
      <c r="BA71" s="283">
        <v>10</v>
      </c>
      <c r="BB71" s="283">
        <v>43</v>
      </c>
      <c r="BC71" s="283">
        <v>43</v>
      </c>
      <c r="BD71" s="283">
        <v>10</v>
      </c>
      <c r="BE71" s="283">
        <v>0</v>
      </c>
      <c r="BF71" s="283">
        <v>62</v>
      </c>
      <c r="BG71" s="283">
        <v>255</v>
      </c>
      <c r="BH71" s="283">
        <v>13</v>
      </c>
      <c r="BI71" s="283">
        <v>91</v>
      </c>
      <c r="BJ71" s="283">
        <v>120</v>
      </c>
      <c r="BK71" s="283">
        <v>250</v>
      </c>
      <c r="BL71" s="283">
        <v>2582</v>
      </c>
      <c r="BM71" s="283">
        <v>516</v>
      </c>
      <c r="BN71" s="283">
        <v>294</v>
      </c>
      <c r="BO71" s="283">
        <v>558</v>
      </c>
      <c r="BP71" s="283">
        <v>57519</v>
      </c>
      <c r="BQ71" s="283">
        <v>12648</v>
      </c>
      <c r="BR71" s="283">
        <v>773</v>
      </c>
      <c r="BS71" s="283">
        <v>2641</v>
      </c>
      <c r="BT71" s="283">
        <v>34714</v>
      </c>
      <c r="BU71" s="283">
        <v>4736</v>
      </c>
      <c r="BV71" s="283">
        <v>6526</v>
      </c>
      <c r="BW71" s="283">
        <v>755</v>
      </c>
      <c r="BX71" s="283">
        <v>0</v>
      </c>
      <c r="BY71" s="283">
        <v>966</v>
      </c>
      <c r="BZ71" s="283">
        <v>674</v>
      </c>
      <c r="CA71" s="283">
        <v>181</v>
      </c>
      <c r="CB71" s="283">
        <v>290</v>
      </c>
      <c r="CC71" s="283">
        <v>322</v>
      </c>
      <c r="CD71" s="283">
        <v>31</v>
      </c>
      <c r="CE71" s="283">
        <v>247</v>
      </c>
      <c r="CF71" s="283">
        <v>846</v>
      </c>
      <c r="CG71" s="283">
        <v>73</v>
      </c>
      <c r="CH71" s="283">
        <v>2193</v>
      </c>
      <c r="CI71" s="283">
        <v>339</v>
      </c>
      <c r="CJ71" s="283">
        <v>422</v>
      </c>
      <c r="CK71" s="283">
        <v>1309</v>
      </c>
      <c r="CL71" s="283">
        <v>77</v>
      </c>
      <c r="CM71" s="283">
        <v>11164</v>
      </c>
      <c r="CN71" s="283">
        <v>7312</v>
      </c>
      <c r="CO71" s="283">
        <v>2633</v>
      </c>
      <c r="CP71" s="283">
        <v>15993</v>
      </c>
      <c r="CQ71" s="283">
        <v>798</v>
      </c>
      <c r="CR71" s="283">
        <v>7298</v>
      </c>
      <c r="CS71" s="283">
        <v>6115</v>
      </c>
      <c r="CT71" s="283">
        <v>472</v>
      </c>
      <c r="CU71" s="283">
        <v>173</v>
      </c>
      <c r="CV71" s="283">
        <v>6</v>
      </c>
      <c r="CW71" s="283">
        <v>1477</v>
      </c>
      <c r="CX71" s="283">
        <v>8338</v>
      </c>
      <c r="CY71" s="283">
        <v>6173</v>
      </c>
      <c r="CZ71" s="283">
        <v>25166</v>
      </c>
      <c r="DA71" s="283">
        <v>3218</v>
      </c>
      <c r="DB71" s="283">
        <v>1795</v>
      </c>
      <c r="DC71" s="283">
        <v>298</v>
      </c>
      <c r="DD71" s="283">
        <v>2348</v>
      </c>
      <c r="DE71" s="283">
        <v>0</v>
      </c>
      <c r="DF71" s="284">
        <v>142</v>
      </c>
      <c r="DG71" s="284">
        <v>278997</v>
      </c>
      <c r="DH71" s="283">
        <v>42</v>
      </c>
      <c r="DI71" s="283">
        <v>27667</v>
      </c>
      <c r="DJ71" s="283">
        <v>0</v>
      </c>
      <c r="DK71" s="283">
        <v>0</v>
      </c>
      <c r="DL71" s="283">
        <v>0</v>
      </c>
      <c r="DM71" s="283">
        <v>0</v>
      </c>
      <c r="DN71" s="284">
        <v>0</v>
      </c>
      <c r="DO71" s="284">
        <v>27709</v>
      </c>
      <c r="DP71" s="284">
        <v>306706</v>
      </c>
      <c r="DQ71" s="284">
        <v>155538</v>
      </c>
      <c r="DR71" s="284">
        <v>38</v>
      </c>
      <c r="DS71" s="284">
        <v>155576</v>
      </c>
      <c r="DT71" s="284">
        <v>183285</v>
      </c>
      <c r="DU71" s="284">
        <v>462282</v>
      </c>
      <c r="DV71" s="283">
        <v>-9550</v>
      </c>
      <c r="DW71" s="283">
        <v>-16</v>
      </c>
      <c r="DX71" s="283">
        <v>0</v>
      </c>
      <c r="DY71" s="284">
        <v>-9566</v>
      </c>
      <c r="DZ71" s="284">
        <v>173719</v>
      </c>
      <c r="EA71" s="284">
        <v>452716</v>
      </c>
      <c r="EB71" s="235"/>
      <c r="EC71" s="242">
        <f t="shared" si="4"/>
        <v>1.8412136104597064E-3</v>
      </c>
      <c r="ED71" s="242">
        <f t="shared" si="3"/>
        <v>0.96881052212868346</v>
      </c>
    </row>
    <row r="72" spans="1:134" ht="19.95" customHeight="1">
      <c r="A72" s="305" t="s">
        <v>1151</v>
      </c>
      <c r="B72" s="282" t="s">
        <v>62</v>
      </c>
      <c r="C72" s="283">
        <v>32</v>
      </c>
      <c r="D72" s="283">
        <v>301</v>
      </c>
      <c r="E72" s="283">
        <v>16</v>
      </c>
      <c r="F72" s="283">
        <v>2</v>
      </c>
      <c r="G72" s="283">
        <v>9</v>
      </c>
      <c r="H72" s="283">
        <v>93</v>
      </c>
      <c r="I72" s="283">
        <v>8</v>
      </c>
      <c r="J72" s="283">
        <v>3075</v>
      </c>
      <c r="K72" s="283">
        <v>836</v>
      </c>
      <c r="L72" s="283">
        <v>3</v>
      </c>
      <c r="M72" s="283">
        <v>0</v>
      </c>
      <c r="N72" s="283">
        <v>9</v>
      </c>
      <c r="O72" s="283">
        <v>22</v>
      </c>
      <c r="P72" s="283">
        <v>39</v>
      </c>
      <c r="Q72" s="283">
        <v>40</v>
      </c>
      <c r="R72" s="283">
        <v>140</v>
      </c>
      <c r="S72" s="283">
        <v>164</v>
      </c>
      <c r="T72" s="283">
        <v>57</v>
      </c>
      <c r="U72" s="283">
        <v>29</v>
      </c>
      <c r="V72" s="283">
        <v>287</v>
      </c>
      <c r="W72" s="283">
        <v>179</v>
      </c>
      <c r="X72" s="283">
        <v>793</v>
      </c>
      <c r="Y72" s="283">
        <v>266</v>
      </c>
      <c r="Z72" s="283">
        <v>0</v>
      </c>
      <c r="AA72" s="283">
        <v>510</v>
      </c>
      <c r="AB72" s="283">
        <v>152</v>
      </c>
      <c r="AC72" s="283">
        <v>922</v>
      </c>
      <c r="AD72" s="283">
        <v>194</v>
      </c>
      <c r="AE72" s="283">
        <v>22</v>
      </c>
      <c r="AF72" s="283">
        <v>3</v>
      </c>
      <c r="AG72" s="283">
        <v>3</v>
      </c>
      <c r="AH72" s="283">
        <v>46</v>
      </c>
      <c r="AI72" s="283">
        <v>87</v>
      </c>
      <c r="AJ72" s="283">
        <v>0</v>
      </c>
      <c r="AK72" s="283">
        <v>57</v>
      </c>
      <c r="AL72" s="283">
        <v>397</v>
      </c>
      <c r="AM72" s="283">
        <v>3423</v>
      </c>
      <c r="AN72" s="283">
        <v>61</v>
      </c>
      <c r="AO72" s="283">
        <v>10</v>
      </c>
      <c r="AP72" s="283">
        <v>195</v>
      </c>
      <c r="AQ72" s="283">
        <v>23</v>
      </c>
      <c r="AR72" s="283">
        <v>40</v>
      </c>
      <c r="AS72" s="283">
        <v>62</v>
      </c>
      <c r="AT72" s="283">
        <v>243</v>
      </c>
      <c r="AU72" s="283">
        <v>82</v>
      </c>
      <c r="AV72" s="283">
        <v>21</v>
      </c>
      <c r="AW72" s="283">
        <v>137</v>
      </c>
      <c r="AX72" s="283">
        <v>80</v>
      </c>
      <c r="AY72" s="283">
        <v>16</v>
      </c>
      <c r="AZ72" s="283">
        <v>0</v>
      </c>
      <c r="BA72" s="283">
        <v>5</v>
      </c>
      <c r="BB72" s="283">
        <v>9</v>
      </c>
      <c r="BC72" s="283">
        <v>5</v>
      </c>
      <c r="BD72" s="283">
        <v>2</v>
      </c>
      <c r="BE72" s="283">
        <v>0</v>
      </c>
      <c r="BF72" s="283">
        <v>2</v>
      </c>
      <c r="BG72" s="283">
        <v>11</v>
      </c>
      <c r="BH72" s="283">
        <v>2</v>
      </c>
      <c r="BI72" s="283">
        <v>20</v>
      </c>
      <c r="BJ72" s="283">
        <v>37</v>
      </c>
      <c r="BK72" s="283">
        <v>47</v>
      </c>
      <c r="BL72" s="283">
        <v>1139</v>
      </c>
      <c r="BM72" s="283">
        <v>334</v>
      </c>
      <c r="BN72" s="283">
        <v>208</v>
      </c>
      <c r="BO72" s="283">
        <v>443</v>
      </c>
      <c r="BP72" s="283">
        <v>747</v>
      </c>
      <c r="BQ72" s="283">
        <v>1598</v>
      </c>
      <c r="BR72" s="283">
        <v>19771</v>
      </c>
      <c r="BS72" s="283">
        <v>3064</v>
      </c>
      <c r="BT72" s="283">
        <v>10239</v>
      </c>
      <c r="BU72" s="283">
        <v>2225</v>
      </c>
      <c r="BV72" s="283">
        <v>2728</v>
      </c>
      <c r="BW72" s="283">
        <v>314</v>
      </c>
      <c r="BX72" s="283">
        <v>0</v>
      </c>
      <c r="BY72" s="283">
        <v>3529</v>
      </c>
      <c r="BZ72" s="283">
        <v>541</v>
      </c>
      <c r="CA72" s="283">
        <v>3598</v>
      </c>
      <c r="CB72" s="283">
        <v>140</v>
      </c>
      <c r="CC72" s="283">
        <v>46</v>
      </c>
      <c r="CD72" s="283">
        <v>23</v>
      </c>
      <c r="CE72" s="283">
        <v>468</v>
      </c>
      <c r="CF72" s="283">
        <v>2285</v>
      </c>
      <c r="CG72" s="283">
        <v>20</v>
      </c>
      <c r="CH72" s="283">
        <v>4185</v>
      </c>
      <c r="CI72" s="283">
        <v>57</v>
      </c>
      <c r="CJ72" s="283">
        <v>98</v>
      </c>
      <c r="CK72" s="283">
        <v>749</v>
      </c>
      <c r="CL72" s="283">
        <v>46</v>
      </c>
      <c r="CM72" s="283">
        <v>7139</v>
      </c>
      <c r="CN72" s="283">
        <v>8051</v>
      </c>
      <c r="CO72" s="283">
        <v>6191</v>
      </c>
      <c r="CP72" s="283">
        <v>16770</v>
      </c>
      <c r="CQ72" s="283">
        <v>233</v>
      </c>
      <c r="CR72" s="283">
        <v>2431</v>
      </c>
      <c r="CS72" s="283">
        <v>4523</v>
      </c>
      <c r="CT72" s="283">
        <v>364</v>
      </c>
      <c r="CU72" s="283">
        <v>234</v>
      </c>
      <c r="CV72" s="283">
        <v>2</v>
      </c>
      <c r="CW72" s="283">
        <v>665</v>
      </c>
      <c r="CX72" s="283">
        <v>1872</v>
      </c>
      <c r="CY72" s="283">
        <v>1830</v>
      </c>
      <c r="CZ72" s="283">
        <v>6921</v>
      </c>
      <c r="DA72" s="283">
        <v>2827</v>
      </c>
      <c r="DB72" s="283">
        <v>2109</v>
      </c>
      <c r="DC72" s="283">
        <v>100</v>
      </c>
      <c r="DD72" s="283">
        <v>1855</v>
      </c>
      <c r="DE72" s="283">
        <v>0</v>
      </c>
      <c r="DF72" s="284">
        <v>255</v>
      </c>
      <c r="DG72" s="284">
        <v>136293</v>
      </c>
      <c r="DH72" s="283">
        <v>98</v>
      </c>
      <c r="DI72" s="283">
        <v>118916</v>
      </c>
      <c r="DJ72" s="283">
        <v>-10730</v>
      </c>
      <c r="DK72" s="283">
        <v>4543</v>
      </c>
      <c r="DL72" s="283">
        <v>0</v>
      </c>
      <c r="DM72" s="283">
        <v>0</v>
      </c>
      <c r="DN72" s="284">
        <v>0</v>
      </c>
      <c r="DO72" s="284">
        <v>112827</v>
      </c>
      <c r="DP72" s="284">
        <v>249120</v>
      </c>
      <c r="DQ72" s="284">
        <v>0</v>
      </c>
      <c r="DR72" s="284">
        <v>623</v>
      </c>
      <c r="DS72" s="284">
        <v>623</v>
      </c>
      <c r="DT72" s="284">
        <v>113450</v>
      </c>
      <c r="DU72" s="284">
        <v>249743</v>
      </c>
      <c r="DV72" s="283">
        <v>-1244</v>
      </c>
      <c r="DW72" s="283">
        <v>-49</v>
      </c>
      <c r="DX72" s="283">
        <v>0</v>
      </c>
      <c r="DY72" s="284">
        <v>-1293</v>
      </c>
      <c r="DZ72" s="284">
        <v>112157</v>
      </c>
      <c r="EA72" s="284">
        <v>248450</v>
      </c>
      <c r="EB72" s="235"/>
      <c r="EC72" s="242">
        <f t="shared" si="4"/>
        <v>7.9137513175055654E-3</v>
      </c>
      <c r="ED72" s="242">
        <f t="shared" si="3"/>
        <v>0.99480973025048169</v>
      </c>
    </row>
    <row r="73" spans="1:134" ht="19.95" customHeight="1">
      <c r="A73" s="305" t="s">
        <v>1152</v>
      </c>
      <c r="B73" s="282" t="s">
        <v>63</v>
      </c>
      <c r="C73" s="283">
        <v>5</v>
      </c>
      <c r="D73" s="283">
        <v>148</v>
      </c>
      <c r="E73" s="283">
        <v>11</v>
      </c>
      <c r="F73" s="283">
        <v>2</v>
      </c>
      <c r="G73" s="283">
        <v>0</v>
      </c>
      <c r="H73" s="283">
        <v>92</v>
      </c>
      <c r="I73" s="283">
        <v>17</v>
      </c>
      <c r="J73" s="283">
        <v>2881</v>
      </c>
      <c r="K73" s="283">
        <v>390</v>
      </c>
      <c r="L73" s="283">
        <v>4</v>
      </c>
      <c r="M73" s="283">
        <v>0</v>
      </c>
      <c r="N73" s="283">
        <v>14</v>
      </c>
      <c r="O73" s="283">
        <v>7</v>
      </c>
      <c r="P73" s="283">
        <v>17</v>
      </c>
      <c r="Q73" s="283">
        <v>31</v>
      </c>
      <c r="R73" s="283">
        <v>79</v>
      </c>
      <c r="S73" s="283">
        <v>119</v>
      </c>
      <c r="T73" s="283">
        <v>161</v>
      </c>
      <c r="U73" s="283">
        <v>76</v>
      </c>
      <c r="V73" s="283">
        <v>704</v>
      </c>
      <c r="W73" s="283">
        <v>492</v>
      </c>
      <c r="X73" s="283">
        <v>637</v>
      </c>
      <c r="Y73" s="283">
        <v>121</v>
      </c>
      <c r="Z73" s="283">
        <v>0</v>
      </c>
      <c r="AA73" s="283">
        <v>570</v>
      </c>
      <c r="AB73" s="283">
        <v>572</v>
      </c>
      <c r="AC73" s="283">
        <v>0</v>
      </c>
      <c r="AD73" s="283">
        <v>21</v>
      </c>
      <c r="AE73" s="283">
        <v>3</v>
      </c>
      <c r="AF73" s="283">
        <v>1</v>
      </c>
      <c r="AG73" s="283">
        <v>4</v>
      </c>
      <c r="AH73" s="283">
        <v>77</v>
      </c>
      <c r="AI73" s="283">
        <v>420</v>
      </c>
      <c r="AJ73" s="283">
        <v>0</v>
      </c>
      <c r="AK73" s="283">
        <v>240</v>
      </c>
      <c r="AL73" s="283">
        <v>600</v>
      </c>
      <c r="AM73" s="283">
        <v>22</v>
      </c>
      <c r="AN73" s="283">
        <v>3</v>
      </c>
      <c r="AO73" s="283">
        <v>0</v>
      </c>
      <c r="AP73" s="283">
        <v>0</v>
      </c>
      <c r="AQ73" s="283">
        <v>28</v>
      </c>
      <c r="AR73" s="283">
        <v>19</v>
      </c>
      <c r="AS73" s="283">
        <v>10</v>
      </c>
      <c r="AT73" s="283">
        <v>146</v>
      </c>
      <c r="AU73" s="283">
        <v>8</v>
      </c>
      <c r="AV73" s="283">
        <v>18</v>
      </c>
      <c r="AW73" s="283">
        <v>189</v>
      </c>
      <c r="AX73" s="283">
        <v>70</v>
      </c>
      <c r="AY73" s="283">
        <v>10</v>
      </c>
      <c r="AZ73" s="283">
        <v>0</v>
      </c>
      <c r="BA73" s="283">
        <v>1</v>
      </c>
      <c r="BB73" s="283">
        <v>12</v>
      </c>
      <c r="BC73" s="283">
        <v>6</v>
      </c>
      <c r="BD73" s="283">
        <v>3</v>
      </c>
      <c r="BE73" s="283">
        <v>0</v>
      </c>
      <c r="BF73" s="283">
        <v>1</v>
      </c>
      <c r="BG73" s="283">
        <v>2</v>
      </c>
      <c r="BH73" s="283">
        <v>5</v>
      </c>
      <c r="BI73" s="283">
        <v>113</v>
      </c>
      <c r="BJ73" s="283">
        <v>10</v>
      </c>
      <c r="BK73" s="283">
        <v>0</v>
      </c>
      <c r="BL73" s="283">
        <v>1514</v>
      </c>
      <c r="BM73" s="283">
        <v>215</v>
      </c>
      <c r="BN73" s="283">
        <v>1814</v>
      </c>
      <c r="BO73" s="283">
        <v>3296</v>
      </c>
      <c r="BP73" s="283">
        <v>38460</v>
      </c>
      <c r="BQ73" s="283">
        <v>1560</v>
      </c>
      <c r="BR73" s="283">
        <v>798</v>
      </c>
      <c r="BS73" s="283">
        <v>0</v>
      </c>
      <c r="BT73" s="283">
        <v>6546</v>
      </c>
      <c r="BU73" s="283">
        <v>9846</v>
      </c>
      <c r="BV73" s="283">
        <v>111</v>
      </c>
      <c r="BW73" s="283">
        <v>56</v>
      </c>
      <c r="BX73" s="283">
        <v>0</v>
      </c>
      <c r="BY73" s="283">
        <v>23262</v>
      </c>
      <c r="BZ73" s="283">
        <v>1674</v>
      </c>
      <c r="CA73" s="283">
        <v>0</v>
      </c>
      <c r="CB73" s="283">
        <v>1283</v>
      </c>
      <c r="CC73" s="283">
        <v>502</v>
      </c>
      <c r="CD73" s="283">
        <v>151</v>
      </c>
      <c r="CE73" s="283">
        <v>915</v>
      </c>
      <c r="CF73" s="283">
        <v>8314</v>
      </c>
      <c r="CG73" s="283">
        <v>82</v>
      </c>
      <c r="CH73" s="283">
        <v>14467</v>
      </c>
      <c r="CI73" s="283">
        <v>644</v>
      </c>
      <c r="CJ73" s="283">
        <v>178</v>
      </c>
      <c r="CK73" s="283">
        <v>2731</v>
      </c>
      <c r="CL73" s="283">
        <v>113</v>
      </c>
      <c r="CM73" s="283">
        <v>66860</v>
      </c>
      <c r="CN73" s="283">
        <v>13226</v>
      </c>
      <c r="CO73" s="283">
        <v>3479</v>
      </c>
      <c r="CP73" s="283">
        <v>24502</v>
      </c>
      <c r="CQ73" s="283">
        <v>1253</v>
      </c>
      <c r="CR73" s="283">
        <v>3393</v>
      </c>
      <c r="CS73" s="283">
        <v>2993</v>
      </c>
      <c r="CT73" s="283">
        <v>12</v>
      </c>
      <c r="CU73" s="283">
        <v>390</v>
      </c>
      <c r="CV73" s="283">
        <v>2</v>
      </c>
      <c r="CW73" s="283">
        <v>3008</v>
      </c>
      <c r="CX73" s="283">
        <v>3579</v>
      </c>
      <c r="CY73" s="283">
        <v>9630</v>
      </c>
      <c r="CZ73" s="283">
        <v>19617</v>
      </c>
      <c r="DA73" s="283">
        <v>2578</v>
      </c>
      <c r="DB73" s="283">
        <v>7655</v>
      </c>
      <c r="DC73" s="283">
        <v>26</v>
      </c>
      <c r="DD73" s="283">
        <v>7473</v>
      </c>
      <c r="DE73" s="283">
        <v>0</v>
      </c>
      <c r="DF73" s="284">
        <v>4614</v>
      </c>
      <c r="DG73" s="284">
        <v>302014</v>
      </c>
      <c r="DH73" s="283">
        <v>0</v>
      </c>
      <c r="DI73" s="283">
        <v>25652</v>
      </c>
      <c r="DJ73" s="283">
        <v>23040</v>
      </c>
      <c r="DK73" s="283">
        <v>6795</v>
      </c>
      <c r="DL73" s="283">
        <v>0</v>
      </c>
      <c r="DM73" s="283">
        <v>0</v>
      </c>
      <c r="DN73" s="284">
        <v>0</v>
      </c>
      <c r="DO73" s="284">
        <v>55487</v>
      </c>
      <c r="DP73" s="284">
        <v>357501</v>
      </c>
      <c r="DQ73" s="284">
        <v>132054</v>
      </c>
      <c r="DR73" s="284">
        <v>330</v>
      </c>
      <c r="DS73" s="284">
        <v>132384</v>
      </c>
      <c r="DT73" s="284">
        <v>187871</v>
      </c>
      <c r="DU73" s="284">
        <v>489885</v>
      </c>
      <c r="DV73" s="283">
        <v>-80231</v>
      </c>
      <c r="DW73" s="283">
        <v>-15</v>
      </c>
      <c r="DX73" s="283">
        <v>0</v>
      </c>
      <c r="DY73" s="284">
        <v>-80246</v>
      </c>
      <c r="DZ73" s="284">
        <v>107625</v>
      </c>
      <c r="EA73" s="284">
        <v>409639</v>
      </c>
      <c r="EB73" s="235"/>
      <c r="EC73" s="242">
        <f t="shared" si="4"/>
        <v>1.7071171986667289E-3</v>
      </c>
      <c r="ED73" s="242">
        <f t="shared" si="3"/>
        <v>0.7755362922061757</v>
      </c>
    </row>
    <row r="74" spans="1:134" ht="19.95" customHeight="1">
      <c r="A74" s="305" t="s">
        <v>1153</v>
      </c>
      <c r="B74" s="282" t="s">
        <v>14</v>
      </c>
      <c r="C74" s="283">
        <v>20607</v>
      </c>
      <c r="D74" s="283">
        <v>5694</v>
      </c>
      <c r="E74" s="283">
        <v>314</v>
      </c>
      <c r="F74" s="283">
        <v>146</v>
      </c>
      <c r="G74" s="283">
        <v>887</v>
      </c>
      <c r="H74" s="283">
        <v>115</v>
      </c>
      <c r="I74" s="283">
        <v>70</v>
      </c>
      <c r="J74" s="283">
        <v>65937</v>
      </c>
      <c r="K74" s="283">
        <v>6362</v>
      </c>
      <c r="L74" s="283">
        <v>1482</v>
      </c>
      <c r="M74" s="283">
        <v>0</v>
      </c>
      <c r="N74" s="283">
        <v>318</v>
      </c>
      <c r="O74" s="283">
        <v>883</v>
      </c>
      <c r="P74" s="283">
        <v>2089</v>
      </c>
      <c r="Q74" s="283">
        <v>2632</v>
      </c>
      <c r="R74" s="283">
        <v>2347</v>
      </c>
      <c r="S74" s="283">
        <v>4176</v>
      </c>
      <c r="T74" s="283">
        <v>4097</v>
      </c>
      <c r="U74" s="283">
        <v>76</v>
      </c>
      <c r="V74" s="283">
        <v>1081</v>
      </c>
      <c r="W74" s="283">
        <v>567</v>
      </c>
      <c r="X74" s="283">
        <v>3159</v>
      </c>
      <c r="Y74" s="283">
        <v>1297</v>
      </c>
      <c r="Z74" s="283">
        <v>0</v>
      </c>
      <c r="AA74" s="283">
        <v>3433</v>
      </c>
      <c r="AB74" s="283">
        <v>3233</v>
      </c>
      <c r="AC74" s="283">
        <v>5313</v>
      </c>
      <c r="AD74" s="283">
        <v>658</v>
      </c>
      <c r="AE74" s="283">
        <v>859</v>
      </c>
      <c r="AF74" s="283">
        <v>86</v>
      </c>
      <c r="AG74" s="283">
        <v>425</v>
      </c>
      <c r="AH74" s="283">
        <v>710</v>
      </c>
      <c r="AI74" s="283">
        <v>1218</v>
      </c>
      <c r="AJ74" s="283">
        <v>0</v>
      </c>
      <c r="AK74" s="283">
        <v>1357</v>
      </c>
      <c r="AL74" s="283">
        <v>6313</v>
      </c>
      <c r="AM74" s="283">
        <v>4495</v>
      </c>
      <c r="AN74" s="283">
        <v>568</v>
      </c>
      <c r="AO74" s="283">
        <v>478</v>
      </c>
      <c r="AP74" s="283">
        <v>1554</v>
      </c>
      <c r="AQ74" s="283">
        <v>702</v>
      </c>
      <c r="AR74" s="283">
        <v>1674</v>
      </c>
      <c r="AS74" s="283">
        <v>1242</v>
      </c>
      <c r="AT74" s="283">
        <v>6929</v>
      </c>
      <c r="AU74" s="283">
        <v>3696</v>
      </c>
      <c r="AV74" s="283">
        <v>1795</v>
      </c>
      <c r="AW74" s="283">
        <v>3028</v>
      </c>
      <c r="AX74" s="283">
        <v>1103</v>
      </c>
      <c r="AY74" s="283">
        <v>1058</v>
      </c>
      <c r="AZ74" s="283">
        <v>24</v>
      </c>
      <c r="BA74" s="283">
        <v>333</v>
      </c>
      <c r="BB74" s="283">
        <v>257</v>
      </c>
      <c r="BC74" s="283">
        <v>469</v>
      </c>
      <c r="BD74" s="283">
        <v>184</v>
      </c>
      <c r="BE74" s="283">
        <v>0</v>
      </c>
      <c r="BF74" s="283">
        <v>39</v>
      </c>
      <c r="BG74" s="283">
        <v>826</v>
      </c>
      <c r="BH74" s="283">
        <v>79</v>
      </c>
      <c r="BI74" s="283">
        <v>324</v>
      </c>
      <c r="BJ74" s="283">
        <v>3047</v>
      </c>
      <c r="BK74" s="283">
        <v>152</v>
      </c>
      <c r="BL74" s="283">
        <v>39878</v>
      </c>
      <c r="BM74" s="283">
        <v>7839</v>
      </c>
      <c r="BN74" s="283">
        <v>5873</v>
      </c>
      <c r="BO74" s="283">
        <v>7420</v>
      </c>
      <c r="BP74" s="283">
        <v>4047</v>
      </c>
      <c r="BQ74" s="283">
        <v>1929</v>
      </c>
      <c r="BR74" s="283">
        <v>2200</v>
      </c>
      <c r="BS74" s="283">
        <v>3955</v>
      </c>
      <c r="BT74" s="283">
        <v>20479</v>
      </c>
      <c r="BU74" s="283">
        <v>5892</v>
      </c>
      <c r="BV74" s="283">
        <v>1501</v>
      </c>
      <c r="BW74" s="283">
        <v>3985</v>
      </c>
      <c r="BX74" s="283">
        <v>2624</v>
      </c>
      <c r="BY74" s="283">
        <v>677</v>
      </c>
      <c r="BZ74" s="283">
        <v>3801</v>
      </c>
      <c r="CA74" s="283">
        <v>21220</v>
      </c>
      <c r="CB74" s="283">
        <v>1376</v>
      </c>
      <c r="CC74" s="283">
        <v>527</v>
      </c>
      <c r="CD74" s="283">
        <v>216</v>
      </c>
      <c r="CE74" s="283">
        <v>1056</v>
      </c>
      <c r="CF74" s="283">
        <v>1992</v>
      </c>
      <c r="CG74" s="283">
        <v>88</v>
      </c>
      <c r="CH74" s="283">
        <v>2643</v>
      </c>
      <c r="CI74" s="283">
        <v>291</v>
      </c>
      <c r="CJ74" s="283">
        <v>4501</v>
      </c>
      <c r="CK74" s="283">
        <v>1850</v>
      </c>
      <c r="CL74" s="283">
        <v>571</v>
      </c>
      <c r="CM74" s="283">
        <v>11570</v>
      </c>
      <c r="CN74" s="283">
        <v>6036</v>
      </c>
      <c r="CO74" s="283">
        <v>11541</v>
      </c>
      <c r="CP74" s="283">
        <v>116770</v>
      </c>
      <c r="CQ74" s="283">
        <v>1001</v>
      </c>
      <c r="CR74" s="283">
        <v>8299</v>
      </c>
      <c r="CS74" s="283">
        <v>6729</v>
      </c>
      <c r="CT74" s="283">
        <v>3955</v>
      </c>
      <c r="CU74" s="283">
        <v>6814</v>
      </c>
      <c r="CV74" s="283">
        <v>48</v>
      </c>
      <c r="CW74" s="283">
        <v>15725</v>
      </c>
      <c r="CX74" s="283">
        <v>12219</v>
      </c>
      <c r="CY74" s="283">
        <v>5684</v>
      </c>
      <c r="CZ74" s="283">
        <v>54218</v>
      </c>
      <c r="DA74" s="283">
        <v>4897</v>
      </c>
      <c r="DB74" s="283">
        <v>5555</v>
      </c>
      <c r="DC74" s="283">
        <v>1047</v>
      </c>
      <c r="DD74" s="283">
        <v>6301</v>
      </c>
      <c r="DE74" s="283">
        <v>19544</v>
      </c>
      <c r="DF74" s="284">
        <v>589</v>
      </c>
      <c r="DG74" s="284">
        <v>628970</v>
      </c>
      <c r="DH74" s="283">
        <v>62019</v>
      </c>
      <c r="DI74" s="283">
        <v>2351382</v>
      </c>
      <c r="DJ74" s="283">
        <v>436</v>
      </c>
      <c r="DK74" s="283">
        <v>0</v>
      </c>
      <c r="DL74" s="283">
        <v>27888</v>
      </c>
      <c r="DM74" s="283">
        <v>332919</v>
      </c>
      <c r="DN74" s="284">
        <v>7439</v>
      </c>
      <c r="DO74" s="284">
        <v>2782083</v>
      </c>
      <c r="DP74" s="284">
        <v>3411053</v>
      </c>
      <c r="DQ74" s="284">
        <v>667874</v>
      </c>
      <c r="DR74" s="284">
        <v>400640</v>
      </c>
      <c r="DS74" s="284">
        <v>1068514</v>
      </c>
      <c r="DT74" s="284">
        <v>3850597</v>
      </c>
      <c r="DU74" s="284">
        <v>4479567</v>
      </c>
      <c r="DV74" s="283">
        <v>-1528431</v>
      </c>
      <c r="DW74" s="283">
        <v>-5713</v>
      </c>
      <c r="DX74" s="283">
        <v>0</v>
      </c>
      <c r="DY74" s="284">
        <v>-1534144</v>
      </c>
      <c r="DZ74" s="284">
        <v>2316453</v>
      </c>
      <c r="EA74" s="284">
        <v>2945423</v>
      </c>
      <c r="EB74" s="235"/>
      <c r="EC74" s="242">
        <f t="shared" si="4"/>
        <v>0.15648232702461293</v>
      </c>
      <c r="ED74" s="242">
        <f t="shared" si="3"/>
        <v>0.55024328264615063</v>
      </c>
    </row>
    <row r="75" spans="1:134" ht="19.95" customHeight="1">
      <c r="A75" s="305" t="s">
        <v>1154</v>
      </c>
      <c r="B75" s="282" t="s">
        <v>15</v>
      </c>
      <c r="C75" s="283">
        <v>1118</v>
      </c>
      <c r="D75" s="283">
        <v>574</v>
      </c>
      <c r="E75" s="283">
        <v>85</v>
      </c>
      <c r="F75" s="283">
        <v>29</v>
      </c>
      <c r="G75" s="283">
        <v>124</v>
      </c>
      <c r="H75" s="283">
        <v>259</v>
      </c>
      <c r="I75" s="283">
        <v>239</v>
      </c>
      <c r="J75" s="283">
        <v>4517</v>
      </c>
      <c r="K75" s="283">
        <v>3269</v>
      </c>
      <c r="L75" s="283">
        <v>92</v>
      </c>
      <c r="M75" s="283">
        <v>0</v>
      </c>
      <c r="N75" s="283">
        <v>95</v>
      </c>
      <c r="O75" s="283">
        <v>138</v>
      </c>
      <c r="P75" s="283">
        <v>319</v>
      </c>
      <c r="Q75" s="283">
        <v>555</v>
      </c>
      <c r="R75" s="283">
        <v>228</v>
      </c>
      <c r="S75" s="283">
        <v>539</v>
      </c>
      <c r="T75" s="283">
        <v>965</v>
      </c>
      <c r="U75" s="283">
        <v>41</v>
      </c>
      <c r="V75" s="283">
        <v>277</v>
      </c>
      <c r="W75" s="283">
        <v>398</v>
      </c>
      <c r="X75" s="283">
        <v>920</v>
      </c>
      <c r="Y75" s="283">
        <v>333</v>
      </c>
      <c r="Z75" s="283">
        <v>0</v>
      </c>
      <c r="AA75" s="283">
        <v>507</v>
      </c>
      <c r="AB75" s="283">
        <v>422</v>
      </c>
      <c r="AC75" s="283">
        <v>3443</v>
      </c>
      <c r="AD75" s="283">
        <v>154</v>
      </c>
      <c r="AE75" s="283">
        <v>65</v>
      </c>
      <c r="AF75" s="283">
        <v>14</v>
      </c>
      <c r="AG75" s="283">
        <v>31</v>
      </c>
      <c r="AH75" s="283">
        <v>165</v>
      </c>
      <c r="AI75" s="283">
        <v>390</v>
      </c>
      <c r="AJ75" s="283">
        <v>0</v>
      </c>
      <c r="AK75" s="283">
        <v>390</v>
      </c>
      <c r="AL75" s="283">
        <v>2090</v>
      </c>
      <c r="AM75" s="283">
        <v>2094</v>
      </c>
      <c r="AN75" s="283">
        <v>158</v>
      </c>
      <c r="AO75" s="283">
        <v>91</v>
      </c>
      <c r="AP75" s="283">
        <v>1217</v>
      </c>
      <c r="AQ75" s="283">
        <v>149</v>
      </c>
      <c r="AR75" s="283">
        <v>666</v>
      </c>
      <c r="AS75" s="283">
        <v>404</v>
      </c>
      <c r="AT75" s="283">
        <v>1217</v>
      </c>
      <c r="AU75" s="283">
        <v>631</v>
      </c>
      <c r="AV75" s="283">
        <v>305</v>
      </c>
      <c r="AW75" s="283">
        <v>374</v>
      </c>
      <c r="AX75" s="283">
        <v>203</v>
      </c>
      <c r="AY75" s="283">
        <v>136</v>
      </c>
      <c r="AZ75" s="283">
        <v>3</v>
      </c>
      <c r="BA75" s="283">
        <v>50</v>
      </c>
      <c r="BB75" s="283">
        <v>42</v>
      </c>
      <c r="BC75" s="283">
        <v>71</v>
      </c>
      <c r="BD75" s="283">
        <v>37</v>
      </c>
      <c r="BE75" s="283">
        <v>0</v>
      </c>
      <c r="BF75" s="283">
        <v>10</v>
      </c>
      <c r="BG75" s="283">
        <v>73</v>
      </c>
      <c r="BH75" s="283">
        <v>23</v>
      </c>
      <c r="BI75" s="283">
        <v>80</v>
      </c>
      <c r="BJ75" s="283">
        <v>1171</v>
      </c>
      <c r="BK75" s="283">
        <v>62</v>
      </c>
      <c r="BL75" s="283">
        <v>6603</v>
      </c>
      <c r="BM75" s="283">
        <v>568</v>
      </c>
      <c r="BN75" s="283">
        <v>1976</v>
      </c>
      <c r="BO75" s="283">
        <v>2805</v>
      </c>
      <c r="BP75" s="283">
        <v>17055</v>
      </c>
      <c r="BQ75" s="283">
        <v>1451</v>
      </c>
      <c r="BR75" s="283">
        <v>1697</v>
      </c>
      <c r="BS75" s="283">
        <v>4095</v>
      </c>
      <c r="BT75" s="283">
        <v>27815</v>
      </c>
      <c r="BU75" s="283">
        <v>77575</v>
      </c>
      <c r="BV75" s="283">
        <v>60702</v>
      </c>
      <c r="BW75" s="283">
        <v>37470</v>
      </c>
      <c r="BX75" s="283">
        <v>165546</v>
      </c>
      <c r="BY75" s="283">
        <v>11553</v>
      </c>
      <c r="BZ75" s="283">
        <v>3972</v>
      </c>
      <c r="CA75" s="283">
        <v>10245</v>
      </c>
      <c r="CB75" s="283">
        <v>7956</v>
      </c>
      <c r="CC75" s="283">
        <v>5387</v>
      </c>
      <c r="CD75" s="283">
        <v>273</v>
      </c>
      <c r="CE75" s="283">
        <v>904</v>
      </c>
      <c r="CF75" s="283">
        <v>2141</v>
      </c>
      <c r="CG75" s="283">
        <v>7</v>
      </c>
      <c r="CH75" s="283">
        <v>4314</v>
      </c>
      <c r="CI75" s="283">
        <v>309</v>
      </c>
      <c r="CJ75" s="283">
        <v>990</v>
      </c>
      <c r="CK75" s="283">
        <v>996</v>
      </c>
      <c r="CL75" s="283">
        <v>134</v>
      </c>
      <c r="CM75" s="283">
        <v>13292</v>
      </c>
      <c r="CN75" s="283">
        <v>6229</v>
      </c>
      <c r="CO75" s="283">
        <v>577</v>
      </c>
      <c r="CP75" s="283">
        <v>8145</v>
      </c>
      <c r="CQ75" s="283">
        <v>547</v>
      </c>
      <c r="CR75" s="283">
        <v>4355</v>
      </c>
      <c r="CS75" s="283">
        <v>3096</v>
      </c>
      <c r="CT75" s="283">
        <v>1792</v>
      </c>
      <c r="CU75" s="283">
        <v>13781</v>
      </c>
      <c r="CV75" s="283">
        <v>18</v>
      </c>
      <c r="CW75" s="283">
        <v>2437</v>
      </c>
      <c r="CX75" s="283">
        <v>4204</v>
      </c>
      <c r="CY75" s="283">
        <v>1809</v>
      </c>
      <c r="CZ75" s="283">
        <v>3766</v>
      </c>
      <c r="DA75" s="283">
        <v>387</v>
      </c>
      <c r="DB75" s="283">
        <v>3171</v>
      </c>
      <c r="DC75" s="283">
        <v>605</v>
      </c>
      <c r="DD75" s="283">
        <v>1682</v>
      </c>
      <c r="DE75" s="283">
        <v>0</v>
      </c>
      <c r="DF75" s="284">
        <v>4526</v>
      </c>
      <c r="DG75" s="284">
        <v>561010</v>
      </c>
      <c r="DH75" s="283">
        <v>11</v>
      </c>
      <c r="DI75" s="283">
        <v>798801</v>
      </c>
      <c r="DJ75" s="283">
        <v>0</v>
      </c>
      <c r="DK75" s="283">
        <v>0</v>
      </c>
      <c r="DL75" s="283">
        <v>0</v>
      </c>
      <c r="DM75" s="283">
        <v>0</v>
      </c>
      <c r="DN75" s="284">
        <v>0</v>
      </c>
      <c r="DO75" s="284">
        <v>798812</v>
      </c>
      <c r="DP75" s="284">
        <v>1359822</v>
      </c>
      <c r="DQ75" s="284">
        <v>287193</v>
      </c>
      <c r="DR75" s="284">
        <v>81956</v>
      </c>
      <c r="DS75" s="284">
        <v>369149</v>
      </c>
      <c r="DT75" s="284">
        <v>1167961</v>
      </c>
      <c r="DU75" s="284">
        <v>1728971</v>
      </c>
      <c r="DV75" s="283">
        <v>-445233</v>
      </c>
      <c r="DW75" s="283">
        <v>-121290</v>
      </c>
      <c r="DX75" s="283">
        <v>0</v>
      </c>
      <c r="DY75" s="284">
        <v>-566523</v>
      </c>
      <c r="DZ75" s="284">
        <v>601438</v>
      </c>
      <c r="EA75" s="284">
        <v>1162448</v>
      </c>
      <c r="EB75" s="235"/>
      <c r="EC75" s="242">
        <f t="shared" si="4"/>
        <v>5.3159477834561895E-2</v>
      </c>
      <c r="ED75" s="242">
        <f t="shared" si="3"/>
        <v>0.5833844429638585</v>
      </c>
    </row>
    <row r="76" spans="1:134" ht="19.95" customHeight="1">
      <c r="A76" s="305" t="s">
        <v>1155</v>
      </c>
      <c r="B76" s="282" t="s">
        <v>988</v>
      </c>
      <c r="C76" s="283">
        <v>60</v>
      </c>
      <c r="D76" s="283">
        <v>0</v>
      </c>
      <c r="E76" s="283">
        <v>23</v>
      </c>
      <c r="F76" s="283">
        <v>7</v>
      </c>
      <c r="G76" s="283">
        <v>15</v>
      </c>
      <c r="H76" s="283">
        <v>278</v>
      </c>
      <c r="I76" s="283">
        <v>32</v>
      </c>
      <c r="J76" s="283">
        <v>3660</v>
      </c>
      <c r="K76" s="283">
        <v>447</v>
      </c>
      <c r="L76" s="283">
        <v>31</v>
      </c>
      <c r="M76" s="283">
        <v>0</v>
      </c>
      <c r="N76" s="283">
        <v>15</v>
      </c>
      <c r="O76" s="283">
        <v>56</v>
      </c>
      <c r="P76" s="283">
        <v>113</v>
      </c>
      <c r="Q76" s="283">
        <v>250</v>
      </c>
      <c r="R76" s="283">
        <v>51</v>
      </c>
      <c r="S76" s="283">
        <v>147</v>
      </c>
      <c r="T76" s="283">
        <v>600</v>
      </c>
      <c r="U76" s="283">
        <v>7</v>
      </c>
      <c r="V76" s="283">
        <v>112</v>
      </c>
      <c r="W76" s="283">
        <v>212</v>
      </c>
      <c r="X76" s="283">
        <v>288</v>
      </c>
      <c r="Y76" s="283">
        <v>166</v>
      </c>
      <c r="Z76" s="283">
        <v>0</v>
      </c>
      <c r="AA76" s="283">
        <v>482</v>
      </c>
      <c r="AB76" s="283">
        <v>98</v>
      </c>
      <c r="AC76" s="283">
        <v>513</v>
      </c>
      <c r="AD76" s="283">
        <v>62</v>
      </c>
      <c r="AE76" s="283">
        <v>78</v>
      </c>
      <c r="AF76" s="283">
        <v>12</v>
      </c>
      <c r="AG76" s="283">
        <v>15</v>
      </c>
      <c r="AH76" s="283">
        <v>77</v>
      </c>
      <c r="AI76" s="283">
        <v>275</v>
      </c>
      <c r="AJ76" s="283">
        <v>0</v>
      </c>
      <c r="AK76" s="283">
        <v>135</v>
      </c>
      <c r="AL76" s="283">
        <v>416</v>
      </c>
      <c r="AM76" s="283">
        <v>1083</v>
      </c>
      <c r="AN76" s="283">
        <v>66</v>
      </c>
      <c r="AO76" s="283">
        <v>20</v>
      </c>
      <c r="AP76" s="283">
        <v>87</v>
      </c>
      <c r="AQ76" s="283">
        <v>42</v>
      </c>
      <c r="AR76" s="283">
        <v>533</v>
      </c>
      <c r="AS76" s="283">
        <v>187</v>
      </c>
      <c r="AT76" s="283">
        <v>777</v>
      </c>
      <c r="AU76" s="283">
        <v>249</v>
      </c>
      <c r="AV76" s="283">
        <v>75</v>
      </c>
      <c r="AW76" s="283">
        <v>95</v>
      </c>
      <c r="AX76" s="283">
        <v>71</v>
      </c>
      <c r="AY76" s="283">
        <v>53</v>
      </c>
      <c r="AZ76" s="283">
        <v>2</v>
      </c>
      <c r="BA76" s="283">
        <v>22</v>
      </c>
      <c r="BB76" s="283">
        <v>17</v>
      </c>
      <c r="BC76" s="283">
        <v>25</v>
      </c>
      <c r="BD76" s="283">
        <v>13</v>
      </c>
      <c r="BE76" s="283">
        <v>0</v>
      </c>
      <c r="BF76" s="283">
        <v>2</v>
      </c>
      <c r="BG76" s="283">
        <v>14</v>
      </c>
      <c r="BH76" s="283">
        <v>3</v>
      </c>
      <c r="BI76" s="283">
        <v>11</v>
      </c>
      <c r="BJ76" s="283">
        <v>90</v>
      </c>
      <c r="BK76" s="283">
        <v>5</v>
      </c>
      <c r="BL76" s="283">
        <v>7330</v>
      </c>
      <c r="BM76" s="283">
        <v>478</v>
      </c>
      <c r="BN76" s="283">
        <v>328</v>
      </c>
      <c r="BO76" s="283">
        <v>586</v>
      </c>
      <c r="BP76" s="283">
        <v>6590</v>
      </c>
      <c r="BQ76" s="283">
        <v>4169</v>
      </c>
      <c r="BR76" s="283">
        <v>165</v>
      </c>
      <c r="BS76" s="283">
        <v>330</v>
      </c>
      <c r="BT76" s="283">
        <v>72934</v>
      </c>
      <c r="BU76" s="283">
        <v>18427</v>
      </c>
      <c r="BV76" s="283">
        <v>39458</v>
      </c>
      <c r="BW76" s="283">
        <v>119935</v>
      </c>
      <c r="BX76" s="283">
        <v>53834</v>
      </c>
      <c r="BY76" s="283">
        <v>454</v>
      </c>
      <c r="BZ76" s="283">
        <v>3398</v>
      </c>
      <c r="CA76" s="283">
        <v>4686</v>
      </c>
      <c r="CB76" s="283">
        <v>22894</v>
      </c>
      <c r="CC76" s="283">
        <v>803</v>
      </c>
      <c r="CD76" s="283">
        <v>1802</v>
      </c>
      <c r="CE76" s="283">
        <v>14273</v>
      </c>
      <c r="CF76" s="283">
        <v>6783</v>
      </c>
      <c r="CG76" s="283">
        <v>327</v>
      </c>
      <c r="CH76" s="283">
        <v>7148</v>
      </c>
      <c r="CI76" s="283">
        <v>736</v>
      </c>
      <c r="CJ76" s="283">
        <v>12462</v>
      </c>
      <c r="CK76" s="283">
        <v>19739</v>
      </c>
      <c r="CL76" s="283">
        <v>805</v>
      </c>
      <c r="CM76" s="283">
        <v>3794</v>
      </c>
      <c r="CN76" s="283">
        <v>1047</v>
      </c>
      <c r="CO76" s="283">
        <v>5733</v>
      </c>
      <c r="CP76" s="283">
        <v>65337</v>
      </c>
      <c r="CQ76" s="283">
        <v>385</v>
      </c>
      <c r="CR76" s="283">
        <v>1964</v>
      </c>
      <c r="CS76" s="283">
        <v>2667</v>
      </c>
      <c r="CT76" s="283">
        <v>1647</v>
      </c>
      <c r="CU76" s="283">
        <v>7875</v>
      </c>
      <c r="CV76" s="283">
        <v>19</v>
      </c>
      <c r="CW76" s="283">
        <v>1462</v>
      </c>
      <c r="CX76" s="283">
        <v>13417</v>
      </c>
      <c r="CY76" s="283">
        <v>1211</v>
      </c>
      <c r="CZ76" s="283">
        <v>26354</v>
      </c>
      <c r="DA76" s="283">
        <v>3892</v>
      </c>
      <c r="DB76" s="283">
        <v>1827</v>
      </c>
      <c r="DC76" s="283">
        <v>905</v>
      </c>
      <c r="DD76" s="283">
        <v>3895</v>
      </c>
      <c r="DE76" s="283">
        <v>0</v>
      </c>
      <c r="DF76" s="284">
        <v>3439</v>
      </c>
      <c r="DG76" s="284">
        <v>580019</v>
      </c>
      <c r="DH76" s="283">
        <v>0</v>
      </c>
      <c r="DI76" s="285">
        <v>23285</v>
      </c>
      <c r="DJ76" s="283">
        <v>0</v>
      </c>
      <c r="DK76" s="283">
        <v>0</v>
      </c>
      <c r="DL76" s="283">
        <v>0</v>
      </c>
      <c r="DM76" s="283">
        <v>242135</v>
      </c>
      <c r="DN76" s="284">
        <v>0</v>
      </c>
      <c r="DO76" s="284">
        <v>265420</v>
      </c>
      <c r="DP76" s="284">
        <v>845439</v>
      </c>
      <c r="DQ76" s="284">
        <v>53730</v>
      </c>
      <c r="DR76" s="284">
        <v>121</v>
      </c>
      <c r="DS76" s="284">
        <v>53851</v>
      </c>
      <c r="DT76" s="284">
        <v>319271</v>
      </c>
      <c r="DU76" s="284">
        <v>899290</v>
      </c>
      <c r="DV76" s="283">
        <v>-59555</v>
      </c>
      <c r="DW76" s="283">
        <v>0</v>
      </c>
      <c r="DX76" s="283">
        <v>0</v>
      </c>
      <c r="DY76" s="284">
        <v>-59555</v>
      </c>
      <c r="DZ76" s="284">
        <v>259716</v>
      </c>
      <c r="EA76" s="284">
        <v>839735</v>
      </c>
      <c r="EB76" s="235"/>
      <c r="EC76" s="242">
        <f t="shared" si="4"/>
        <v>1.5495955079898168E-3</v>
      </c>
      <c r="ED76" s="242">
        <f t="shared" si="3"/>
        <v>0.9295573069139228</v>
      </c>
    </row>
    <row r="77" spans="1:134" ht="19.95" customHeight="1">
      <c r="A77" s="305" t="s">
        <v>1156</v>
      </c>
      <c r="B77" s="282" t="s">
        <v>989</v>
      </c>
      <c r="C77" s="283">
        <v>0</v>
      </c>
      <c r="D77" s="283">
        <v>0</v>
      </c>
      <c r="E77" s="283">
        <v>0</v>
      </c>
      <c r="F77" s="283">
        <v>0</v>
      </c>
      <c r="G77" s="283">
        <v>0</v>
      </c>
      <c r="H77" s="283">
        <v>0</v>
      </c>
      <c r="I77" s="283">
        <v>0</v>
      </c>
      <c r="J77" s="283">
        <v>0</v>
      </c>
      <c r="K77" s="283">
        <v>0</v>
      </c>
      <c r="L77" s="283">
        <v>0</v>
      </c>
      <c r="M77" s="283">
        <v>0</v>
      </c>
      <c r="N77" s="283">
        <v>0</v>
      </c>
      <c r="O77" s="283">
        <v>0</v>
      </c>
      <c r="P77" s="283">
        <v>0</v>
      </c>
      <c r="Q77" s="283">
        <v>0</v>
      </c>
      <c r="R77" s="283">
        <v>0</v>
      </c>
      <c r="S77" s="283">
        <v>0</v>
      </c>
      <c r="T77" s="283">
        <v>0</v>
      </c>
      <c r="U77" s="283">
        <v>0</v>
      </c>
      <c r="V77" s="283">
        <v>0</v>
      </c>
      <c r="W77" s="283">
        <v>0</v>
      </c>
      <c r="X77" s="283">
        <v>0</v>
      </c>
      <c r="Y77" s="283">
        <v>0</v>
      </c>
      <c r="Z77" s="283">
        <v>0</v>
      </c>
      <c r="AA77" s="283">
        <v>0</v>
      </c>
      <c r="AB77" s="283">
        <v>0</v>
      </c>
      <c r="AC77" s="283">
        <v>0</v>
      </c>
      <c r="AD77" s="283">
        <v>0</v>
      </c>
      <c r="AE77" s="283">
        <v>0</v>
      </c>
      <c r="AF77" s="283">
        <v>0</v>
      </c>
      <c r="AG77" s="283">
        <v>0</v>
      </c>
      <c r="AH77" s="283">
        <v>0</v>
      </c>
      <c r="AI77" s="283">
        <v>0</v>
      </c>
      <c r="AJ77" s="283">
        <v>0</v>
      </c>
      <c r="AK77" s="283">
        <v>0</v>
      </c>
      <c r="AL77" s="283">
        <v>0</v>
      </c>
      <c r="AM77" s="283">
        <v>0</v>
      </c>
      <c r="AN77" s="283">
        <v>0</v>
      </c>
      <c r="AO77" s="283">
        <v>0</v>
      </c>
      <c r="AP77" s="283">
        <v>0</v>
      </c>
      <c r="AQ77" s="283">
        <v>0</v>
      </c>
      <c r="AR77" s="283">
        <v>0</v>
      </c>
      <c r="AS77" s="283">
        <v>0</v>
      </c>
      <c r="AT77" s="283">
        <v>0</v>
      </c>
      <c r="AU77" s="283">
        <v>0</v>
      </c>
      <c r="AV77" s="283">
        <v>0</v>
      </c>
      <c r="AW77" s="283">
        <v>0</v>
      </c>
      <c r="AX77" s="283">
        <v>0</v>
      </c>
      <c r="AY77" s="283">
        <v>0</v>
      </c>
      <c r="AZ77" s="283">
        <v>0</v>
      </c>
      <c r="BA77" s="283">
        <v>0</v>
      </c>
      <c r="BB77" s="283">
        <v>0</v>
      </c>
      <c r="BC77" s="283">
        <v>0</v>
      </c>
      <c r="BD77" s="283">
        <v>0</v>
      </c>
      <c r="BE77" s="283">
        <v>0</v>
      </c>
      <c r="BF77" s="283">
        <v>0</v>
      </c>
      <c r="BG77" s="283">
        <v>0</v>
      </c>
      <c r="BH77" s="283">
        <v>0</v>
      </c>
      <c r="BI77" s="283">
        <v>0</v>
      </c>
      <c r="BJ77" s="283">
        <v>0</v>
      </c>
      <c r="BK77" s="283">
        <v>0</v>
      </c>
      <c r="BL77" s="283">
        <v>0</v>
      </c>
      <c r="BM77" s="283">
        <v>0</v>
      </c>
      <c r="BN77" s="283">
        <v>0</v>
      </c>
      <c r="BO77" s="283">
        <v>0</v>
      </c>
      <c r="BP77" s="283">
        <v>0</v>
      </c>
      <c r="BQ77" s="283">
        <v>0</v>
      </c>
      <c r="BR77" s="283">
        <v>0</v>
      </c>
      <c r="BS77" s="283">
        <v>0</v>
      </c>
      <c r="BT77" s="283">
        <v>0</v>
      </c>
      <c r="BU77" s="283">
        <v>0</v>
      </c>
      <c r="BV77" s="283">
        <v>0</v>
      </c>
      <c r="BW77" s="283">
        <v>0</v>
      </c>
      <c r="BX77" s="283">
        <v>0</v>
      </c>
      <c r="BY77" s="283">
        <v>0</v>
      </c>
      <c r="BZ77" s="283">
        <v>0</v>
      </c>
      <c r="CA77" s="283">
        <v>0</v>
      </c>
      <c r="CB77" s="283">
        <v>0</v>
      </c>
      <c r="CC77" s="283">
        <v>0</v>
      </c>
      <c r="CD77" s="283">
        <v>0</v>
      </c>
      <c r="CE77" s="283">
        <v>0</v>
      </c>
      <c r="CF77" s="283">
        <v>0</v>
      </c>
      <c r="CG77" s="283">
        <v>0</v>
      </c>
      <c r="CH77" s="283">
        <v>0</v>
      </c>
      <c r="CI77" s="283">
        <v>0</v>
      </c>
      <c r="CJ77" s="283">
        <v>0</v>
      </c>
      <c r="CK77" s="283">
        <v>0</v>
      </c>
      <c r="CL77" s="283">
        <v>0</v>
      </c>
      <c r="CM77" s="283">
        <v>0</v>
      </c>
      <c r="CN77" s="283">
        <v>0</v>
      </c>
      <c r="CO77" s="283">
        <v>0</v>
      </c>
      <c r="CP77" s="283">
        <v>0</v>
      </c>
      <c r="CQ77" s="283">
        <v>0</v>
      </c>
      <c r="CR77" s="283">
        <v>0</v>
      </c>
      <c r="CS77" s="283">
        <v>0</v>
      </c>
      <c r="CT77" s="283">
        <v>0</v>
      </c>
      <c r="CU77" s="283">
        <v>0</v>
      </c>
      <c r="CV77" s="283">
        <v>0</v>
      </c>
      <c r="CW77" s="283">
        <v>0</v>
      </c>
      <c r="CX77" s="283">
        <v>0</v>
      </c>
      <c r="CY77" s="283">
        <v>0</v>
      </c>
      <c r="CZ77" s="283">
        <v>0</v>
      </c>
      <c r="DA77" s="283">
        <v>0</v>
      </c>
      <c r="DB77" s="283">
        <v>0</v>
      </c>
      <c r="DC77" s="283">
        <v>0</v>
      </c>
      <c r="DD77" s="283">
        <v>0</v>
      </c>
      <c r="DE77" s="283">
        <v>0</v>
      </c>
      <c r="DF77" s="284">
        <v>0</v>
      </c>
      <c r="DG77" s="284">
        <v>0</v>
      </c>
      <c r="DH77" s="283">
        <v>0</v>
      </c>
      <c r="DI77" s="285">
        <v>743957</v>
      </c>
      <c r="DJ77" s="283">
        <v>186</v>
      </c>
      <c r="DK77" s="283">
        <v>0</v>
      </c>
      <c r="DL77" s="283">
        <v>0</v>
      </c>
      <c r="DM77" s="283">
        <v>0</v>
      </c>
      <c r="DN77" s="284">
        <v>0</v>
      </c>
      <c r="DO77" s="284">
        <v>744143</v>
      </c>
      <c r="DP77" s="284">
        <v>744143</v>
      </c>
      <c r="DQ77" s="284">
        <v>0</v>
      </c>
      <c r="DR77" s="284">
        <v>1428</v>
      </c>
      <c r="DS77" s="284">
        <v>1428</v>
      </c>
      <c r="DT77" s="284">
        <v>745571</v>
      </c>
      <c r="DU77" s="284">
        <v>745571</v>
      </c>
      <c r="DV77" s="283">
        <v>-76073</v>
      </c>
      <c r="DW77" s="283">
        <v>-75</v>
      </c>
      <c r="DX77" s="283">
        <v>0</v>
      </c>
      <c r="DY77" s="284">
        <v>-76148</v>
      </c>
      <c r="DZ77" s="284">
        <v>669423</v>
      </c>
      <c r="EA77" s="284">
        <v>669423</v>
      </c>
      <c r="EB77" s="235"/>
      <c r="EC77" s="242">
        <f t="shared" si="4"/>
        <v>4.9509659666634322E-2</v>
      </c>
      <c r="ED77" s="242">
        <f t="shared" si="3"/>
        <v>0.89767020586097024</v>
      </c>
    </row>
    <row r="78" spans="1:134" ht="19.95" customHeight="1">
      <c r="A78" s="305" t="s">
        <v>1157</v>
      </c>
      <c r="B78" s="282" t="s">
        <v>990</v>
      </c>
      <c r="C78" s="283">
        <v>0</v>
      </c>
      <c r="D78" s="283">
        <v>0</v>
      </c>
      <c r="E78" s="283">
        <v>0</v>
      </c>
      <c r="F78" s="283">
        <v>0</v>
      </c>
      <c r="G78" s="283">
        <v>0</v>
      </c>
      <c r="H78" s="283">
        <v>0</v>
      </c>
      <c r="I78" s="283">
        <v>0</v>
      </c>
      <c r="J78" s="283">
        <v>0</v>
      </c>
      <c r="K78" s="283">
        <v>0</v>
      </c>
      <c r="L78" s="283">
        <v>0</v>
      </c>
      <c r="M78" s="283">
        <v>0</v>
      </c>
      <c r="N78" s="283">
        <v>0</v>
      </c>
      <c r="O78" s="283">
        <v>0</v>
      </c>
      <c r="P78" s="283">
        <v>0</v>
      </c>
      <c r="Q78" s="283">
        <v>0</v>
      </c>
      <c r="R78" s="283">
        <v>0</v>
      </c>
      <c r="S78" s="283">
        <v>0</v>
      </c>
      <c r="T78" s="283">
        <v>0</v>
      </c>
      <c r="U78" s="283">
        <v>0</v>
      </c>
      <c r="V78" s="283">
        <v>0</v>
      </c>
      <c r="W78" s="283">
        <v>0</v>
      </c>
      <c r="X78" s="283">
        <v>0</v>
      </c>
      <c r="Y78" s="283">
        <v>0</v>
      </c>
      <c r="Z78" s="283">
        <v>0</v>
      </c>
      <c r="AA78" s="283">
        <v>0</v>
      </c>
      <c r="AB78" s="283">
        <v>0</v>
      </c>
      <c r="AC78" s="283">
        <v>0</v>
      </c>
      <c r="AD78" s="283">
        <v>0</v>
      </c>
      <c r="AE78" s="283">
        <v>0</v>
      </c>
      <c r="AF78" s="283">
        <v>0</v>
      </c>
      <c r="AG78" s="283">
        <v>0</v>
      </c>
      <c r="AH78" s="283">
        <v>0</v>
      </c>
      <c r="AI78" s="283">
        <v>0</v>
      </c>
      <c r="AJ78" s="283">
        <v>0</v>
      </c>
      <c r="AK78" s="283">
        <v>0</v>
      </c>
      <c r="AL78" s="283">
        <v>0</v>
      </c>
      <c r="AM78" s="283">
        <v>0</v>
      </c>
      <c r="AN78" s="283">
        <v>0</v>
      </c>
      <c r="AO78" s="283">
        <v>0</v>
      </c>
      <c r="AP78" s="283">
        <v>0</v>
      </c>
      <c r="AQ78" s="283">
        <v>0</v>
      </c>
      <c r="AR78" s="283">
        <v>0</v>
      </c>
      <c r="AS78" s="283">
        <v>0</v>
      </c>
      <c r="AT78" s="283">
        <v>0</v>
      </c>
      <c r="AU78" s="283">
        <v>0</v>
      </c>
      <c r="AV78" s="283">
        <v>0</v>
      </c>
      <c r="AW78" s="283">
        <v>0</v>
      </c>
      <c r="AX78" s="283">
        <v>0</v>
      </c>
      <c r="AY78" s="283">
        <v>0</v>
      </c>
      <c r="AZ78" s="283">
        <v>0</v>
      </c>
      <c r="BA78" s="283">
        <v>0</v>
      </c>
      <c r="BB78" s="283">
        <v>0</v>
      </c>
      <c r="BC78" s="283">
        <v>0</v>
      </c>
      <c r="BD78" s="283">
        <v>0</v>
      </c>
      <c r="BE78" s="283">
        <v>0</v>
      </c>
      <c r="BF78" s="283">
        <v>0</v>
      </c>
      <c r="BG78" s="283">
        <v>0</v>
      </c>
      <c r="BH78" s="283">
        <v>0</v>
      </c>
      <c r="BI78" s="283">
        <v>0</v>
      </c>
      <c r="BJ78" s="283">
        <v>0</v>
      </c>
      <c r="BK78" s="283">
        <v>0</v>
      </c>
      <c r="BL78" s="283">
        <v>0</v>
      </c>
      <c r="BM78" s="283">
        <v>0</v>
      </c>
      <c r="BN78" s="283">
        <v>0</v>
      </c>
      <c r="BO78" s="283">
        <v>0</v>
      </c>
      <c r="BP78" s="283">
        <v>0</v>
      </c>
      <c r="BQ78" s="283">
        <v>0</v>
      </c>
      <c r="BR78" s="283">
        <v>0</v>
      </c>
      <c r="BS78" s="283">
        <v>0</v>
      </c>
      <c r="BT78" s="283">
        <v>0</v>
      </c>
      <c r="BU78" s="283">
        <v>0</v>
      </c>
      <c r="BV78" s="283">
        <v>0</v>
      </c>
      <c r="BW78" s="283">
        <v>0</v>
      </c>
      <c r="BX78" s="283">
        <v>0</v>
      </c>
      <c r="BY78" s="283">
        <v>0</v>
      </c>
      <c r="BZ78" s="283">
        <v>0</v>
      </c>
      <c r="CA78" s="283">
        <v>0</v>
      </c>
      <c r="CB78" s="283">
        <v>0</v>
      </c>
      <c r="CC78" s="283">
        <v>0</v>
      </c>
      <c r="CD78" s="283">
        <v>0</v>
      </c>
      <c r="CE78" s="283">
        <v>0</v>
      </c>
      <c r="CF78" s="283">
        <v>0</v>
      </c>
      <c r="CG78" s="283">
        <v>0</v>
      </c>
      <c r="CH78" s="283">
        <v>0</v>
      </c>
      <c r="CI78" s="283">
        <v>0</v>
      </c>
      <c r="CJ78" s="283">
        <v>0</v>
      </c>
      <c r="CK78" s="283">
        <v>0</v>
      </c>
      <c r="CL78" s="283">
        <v>0</v>
      </c>
      <c r="CM78" s="283">
        <v>0</v>
      </c>
      <c r="CN78" s="283">
        <v>0</v>
      </c>
      <c r="CO78" s="283">
        <v>0</v>
      </c>
      <c r="CP78" s="283">
        <v>0</v>
      </c>
      <c r="CQ78" s="283">
        <v>0</v>
      </c>
      <c r="CR78" s="283">
        <v>0</v>
      </c>
      <c r="CS78" s="283">
        <v>0</v>
      </c>
      <c r="CT78" s="283">
        <v>0</v>
      </c>
      <c r="CU78" s="283">
        <v>0</v>
      </c>
      <c r="CV78" s="283">
        <v>0</v>
      </c>
      <c r="CW78" s="283">
        <v>0</v>
      </c>
      <c r="CX78" s="283">
        <v>0</v>
      </c>
      <c r="CY78" s="283">
        <v>0</v>
      </c>
      <c r="CZ78" s="283">
        <v>0</v>
      </c>
      <c r="DA78" s="283">
        <v>0</v>
      </c>
      <c r="DB78" s="283">
        <v>0</v>
      </c>
      <c r="DC78" s="283">
        <v>0</v>
      </c>
      <c r="DD78" s="283">
        <v>0</v>
      </c>
      <c r="DE78" s="283">
        <v>0</v>
      </c>
      <c r="DF78" s="284">
        <v>0</v>
      </c>
      <c r="DG78" s="284">
        <v>0</v>
      </c>
      <c r="DH78" s="283">
        <v>0</v>
      </c>
      <c r="DI78" s="283">
        <v>2607342</v>
      </c>
      <c r="DJ78" s="283">
        <v>0</v>
      </c>
      <c r="DK78" s="283">
        <v>0</v>
      </c>
      <c r="DL78" s="283">
        <v>0</v>
      </c>
      <c r="DM78" s="283">
        <v>0</v>
      </c>
      <c r="DN78" s="284">
        <v>0</v>
      </c>
      <c r="DO78" s="284">
        <v>2607342</v>
      </c>
      <c r="DP78" s="284">
        <v>2607342</v>
      </c>
      <c r="DQ78" s="284">
        <v>0</v>
      </c>
      <c r="DR78" s="284">
        <v>0</v>
      </c>
      <c r="DS78" s="284">
        <v>0</v>
      </c>
      <c r="DT78" s="284">
        <v>2607342</v>
      </c>
      <c r="DU78" s="284">
        <v>2607342</v>
      </c>
      <c r="DV78" s="283">
        <v>-162361</v>
      </c>
      <c r="DW78" s="283">
        <v>0</v>
      </c>
      <c r="DX78" s="283">
        <v>0</v>
      </c>
      <c r="DY78" s="284">
        <v>-162361</v>
      </c>
      <c r="DZ78" s="284">
        <v>2444981</v>
      </c>
      <c r="EA78" s="284">
        <v>2444981</v>
      </c>
      <c r="EB78" s="235"/>
      <c r="EC78" s="242">
        <f t="shared" si="4"/>
        <v>0.17351623152214668</v>
      </c>
      <c r="ED78" s="242">
        <f t="shared" si="3"/>
        <v>0.93772930440272129</v>
      </c>
    </row>
    <row r="79" spans="1:134" ht="19.95" customHeight="1">
      <c r="A79" s="305" t="s">
        <v>1158</v>
      </c>
      <c r="B79" s="282" t="s">
        <v>991</v>
      </c>
      <c r="C79" s="283">
        <v>31</v>
      </c>
      <c r="D79" s="283">
        <v>10</v>
      </c>
      <c r="E79" s="283">
        <v>4</v>
      </c>
      <c r="F79" s="283">
        <v>25</v>
      </c>
      <c r="G79" s="283">
        <v>10</v>
      </c>
      <c r="H79" s="283">
        <v>130</v>
      </c>
      <c r="I79" s="283">
        <v>35</v>
      </c>
      <c r="J79" s="283">
        <v>1097</v>
      </c>
      <c r="K79" s="283">
        <v>144</v>
      </c>
      <c r="L79" s="283">
        <v>13</v>
      </c>
      <c r="M79" s="283">
        <v>0</v>
      </c>
      <c r="N79" s="283">
        <v>18</v>
      </c>
      <c r="O79" s="283">
        <v>30</v>
      </c>
      <c r="P79" s="283">
        <v>61</v>
      </c>
      <c r="Q79" s="283">
        <v>90</v>
      </c>
      <c r="R79" s="283">
        <v>76</v>
      </c>
      <c r="S79" s="283">
        <v>185</v>
      </c>
      <c r="T79" s="283">
        <v>310</v>
      </c>
      <c r="U79" s="283">
        <v>7</v>
      </c>
      <c r="V79" s="283">
        <v>111</v>
      </c>
      <c r="W79" s="283">
        <v>110</v>
      </c>
      <c r="X79" s="283">
        <v>233</v>
      </c>
      <c r="Y79" s="283">
        <v>141</v>
      </c>
      <c r="Z79" s="283">
        <v>0</v>
      </c>
      <c r="AA79" s="283">
        <v>192</v>
      </c>
      <c r="AB79" s="283">
        <v>211</v>
      </c>
      <c r="AC79" s="283">
        <v>285</v>
      </c>
      <c r="AD79" s="283">
        <v>22</v>
      </c>
      <c r="AE79" s="283">
        <v>77</v>
      </c>
      <c r="AF79" s="283">
        <v>4</v>
      </c>
      <c r="AG79" s="283">
        <v>10</v>
      </c>
      <c r="AH79" s="283">
        <v>54</v>
      </c>
      <c r="AI79" s="283">
        <v>110</v>
      </c>
      <c r="AJ79" s="283">
        <v>0</v>
      </c>
      <c r="AK79" s="283">
        <v>167</v>
      </c>
      <c r="AL79" s="283">
        <v>585</v>
      </c>
      <c r="AM79" s="283">
        <v>562</v>
      </c>
      <c r="AN79" s="283">
        <v>62</v>
      </c>
      <c r="AO79" s="283">
        <v>6</v>
      </c>
      <c r="AP79" s="283">
        <v>250</v>
      </c>
      <c r="AQ79" s="283">
        <v>36</v>
      </c>
      <c r="AR79" s="283">
        <v>434</v>
      </c>
      <c r="AS79" s="283">
        <v>91</v>
      </c>
      <c r="AT79" s="283">
        <v>423</v>
      </c>
      <c r="AU79" s="283">
        <v>260</v>
      </c>
      <c r="AV79" s="283">
        <v>80</v>
      </c>
      <c r="AW79" s="283">
        <v>299</v>
      </c>
      <c r="AX79" s="283">
        <v>140</v>
      </c>
      <c r="AY79" s="283">
        <v>69</v>
      </c>
      <c r="AZ79" s="283">
        <v>1</v>
      </c>
      <c r="BA79" s="283">
        <v>30</v>
      </c>
      <c r="BB79" s="283">
        <v>8</v>
      </c>
      <c r="BC79" s="283">
        <v>159</v>
      </c>
      <c r="BD79" s="283">
        <v>19</v>
      </c>
      <c r="BE79" s="283">
        <v>0</v>
      </c>
      <c r="BF79" s="283">
        <v>1</v>
      </c>
      <c r="BG79" s="283">
        <v>18</v>
      </c>
      <c r="BH79" s="283">
        <v>3</v>
      </c>
      <c r="BI79" s="283">
        <v>19</v>
      </c>
      <c r="BJ79" s="283">
        <v>176</v>
      </c>
      <c r="BK79" s="283">
        <v>53</v>
      </c>
      <c r="BL79" s="283">
        <v>4429</v>
      </c>
      <c r="BM79" s="283">
        <v>565</v>
      </c>
      <c r="BN79" s="283">
        <v>386</v>
      </c>
      <c r="BO79" s="283">
        <v>503</v>
      </c>
      <c r="BP79" s="283">
        <v>1688</v>
      </c>
      <c r="BQ79" s="283">
        <v>531</v>
      </c>
      <c r="BR79" s="283">
        <v>661</v>
      </c>
      <c r="BS79" s="283">
        <v>6974</v>
      </c>
      <c r="BT79" s="283">
        <v>19551</v>
      </c>
      <c r="BU79" s="283">
        <v>21968</v>
      </c>
      <c r="BV79" s="283">
        <v>1453</v>
      </c>
      <c r="BW79" s="283">
        <v>208</v>
      </c>
      <c r="BX79" s="283">
        <v>5</v>
      </c>
      <c r="BY79" s="283">
        <v>63</v>
      </c>
      <c r="BZ79" s="283">
        <v>379</v>
      </c>
      <c r="CA79" s="283">
        <v>33</v>
      </c>
      <c r="CB79" s="283">
        <v>915</v>
      </c>
      <c r="CC79" s="283">
        <v>147</v>
      </c>
      <c r="CD79" s="283">
        <v>121</v>
      </c>
      <c r="CE79" s="283">
        <v>350</v>
      </c>
      <c r="CF79" s="283">
        <v>636</v>
      </c>
      <c r="CG79" s="283">
        <v>32</v>
      </c>
      <c r="CH79" s="283">
        <v>1753</v>
      </c>
      <c r="CI79" s="283">
        <v>368</v>
      </c>
      <c r="CJ79" s="283">
        <v>671</v>
      </c>
      <c r="CK79" s="283">
        <v>1341</v>
      </c>
      <c r="CL79" s="283">
        <v>97</v>
      </c>
      <c r="CM79" s="283">
        <v>16797</v>
      </c>
      <c r="CN79" s="283">
        <v>4581</v>
      </c>
      <c r="CO79" s="283">
        <v>7943</v>
      </c>
      <c r="CP79" s="283">
        <v>9357</v>
      </c>
      <c r="CQ79" s="283">
        <v>418</v>
      </c>
      <c r="CR79" s="283">
        <v>849</v>
      </c>
      <c r="CS79" s="283">
        <v>296</v>
      </c>
      <c r="CT79" s="283">
        <v>1047</v>
      </c>
      <c r="CU79" s="283">
        <v>694</v>
      </c>
      <c r="CV79" s="283">
        <v>11</v>
      </c>
      <c r="CW79" s="283">
        <v>272</v>
      </c>
      <c r="CX79" s="283">
        <v>2799</v>
      </c>
      <c r="CY79" s="283">
        <v>23</v>
      </c>
      <c r="CZ79" s="283">
        <v>880</v>
      </c>
      <c r="DA79" s="283">
        <v>251</v>
      </c>
      <c r="DB79" s="283">
        <v>692</v>
      </c>
      <c r="DC79" s="283">
        <v>16</v>
      </c>
      <c r="DD79" s="283">
        <v>941</v>
      </c>
      <c r="DE79" s="283">
        <v>37</v>
      </c>
      <c r="DF79" s="284">
        <v>123</v>
      </c>
      <c r="DG79" s="284">
        <v>121642</v>
      </c>
      <c r="DH79" s="283">
        <v>530</v>
      </c>
      <c r="DI79" s="283">
        <v>144135</v>
      </c>
      <c r="DJ79" s="283">
        <v>0</v>
      </c>
      <c r="DK79" s="283">
        <v>0</v>
      </c>
      <c r="DL79" s="283">
        <v>5</v>
      </c>
      <c r="DM79" s="283">
        <v>36</v>
      </c>
      <c r="DN79" s="284">
        <v>32</v>
      </c>
      <c r="DO79" s="284">
        <v>144738</v>
      </c>
      <c r="DP79" s="284">
        <v>266380</v>
      </c>
      <c r="DQ79" s="284">
        <v>103417</v>
      </c>
      <c r="DR79" s="284">
        <v>8411</v>
      </c>
      <c r="DS79" s="284">
        <v>111828</v>
      </c>
      <c r="DT79" s="284">
        <v>256566</v>
      </c>
      <c r="DU79" s="284">
        <v>378208</v>
      </c>
      <c r="DV79" s="283">
        <v>-78138</v>
      </c>
      <c r="DW79" s="283">
        <v>-415</v>
      </c>
      <c r="DX79" s="283">
        <v>0</v>
      </c>
      <c r="DY79" s="284">
        <v>-78553</v>
      </c>
      <c r="DZ79" s="284">
        <v>178013</v>
      </c>
      <c r="EA79" s="284">
        <v>299655</v>
      </c>
      <c r="EB79" s="235"/>
      <c r="EC79" s="242">
        <f t="shared" si="4"/>
        <v>9.5920527611815451E-3</v>
      </c>
      <c r="ED79" s="242">
        <f t="shared" si="3"/>
        <v>0.70510924243561823</v>
      </c>
    </row>
    <row r="80" spans="1:134" ht="19.95" customHeight="1">
      <c r="A80" s="305" t="s">
        <v>1159</v>
      </c>
      <c r="B80" s="282" t="s">
        <v>992</v>
      </c>
      <c r="C80" s="283">
        <v>3039</v>
      </c>
      <c r="D80" s="283">
        <v>6026</v>
      </c>
      <c r="E80" s="283">
        <v>85</v>
      </c>
      <c r="F80" s="283">
        <v>101</v>
      </c>
      <c r="G80" s="283">
        <v>267</v>
      </c>
      <c r="H80" s="283">
        <v>150</v>
      </c>
      <c r="I80" s="283">
        <v>91</v>
      </c>
      <c r="J80" s="283">
        <v>39937</v>
      </c>
      <c r="K80" s="283">
        <v>3379</v>
      </c>
      <c r="L80" s="283">
        <v>1204</v>
      </c>
      <c r="M80" s="283">
        <v>0</v>
      </c>
      <c r="N80" s="283">
        <v>98</v>
      </c>
      <c r="O80" s="283">
        <v>147</v>
      </c>
      <c r="P80" s="283">
        <v>1301</v>
      </c>
      <c r="Q80" s="283">
        <v>1179</v>
      </c>
      <c r="R80" s="283">
        <v>1341</v>
      </c>
      <c r="S80" s="283">
        <v>2387</v>
      </c>
      <c r="T80" s="283">
        <v>1830</v>
      </c>
      <c r="U80" s="283">
        <v>51</v>
      </c>
      <c r="V80" s="283">
        <v>571</v>
      </c>
      <c r="W80" s="283">
        <v>1085</v>
      </c>
      <c r="X80" s="283">
        <v>2007</v>
      </c>
      <c r="Y80" s="283">
        <v>988</v>
      </c>
      <c r="Z80" s="283">
        <v>0</v>
      </c>
      <c r="AA80" s="283">
        <v>1490</v>
      </c>
      <c r="AB80" s="283">
        <v>1632</v>
      </c>
      <c r="AC80" s="283">
        <v>3786</v>
      </c>
      <c r="AD80" s="283">
        <v>1405</v>
      </c>
      <c r="AE80" s="283">
        <v>231</v>
      </c>
      <c r="AF80" s="283">
        <v>35</v>
      </c>
      <c r="AG80" s="283">
        <v>96</v>
      </c>
      <c r="AH80" s="283">
        <v>531</v>
      </c>
      <c r="AI80" s="283">
        <v>2710</v>
      </c>
      <c r="AJ80" s="283">
        <v>0</v>
      </c>
      <c r="AK80" s="283">
        <v>1110</v>
      </c>
      <c r="AL80" s="283">
        <v>8022</v>
      </c>
      <c r="AM80" s="283">
        <v>3027</v>
      </c>
      <c r="AN80" s="283">
        <v>830</v>
      </c>
      <c r="AO80" s="283">
        <v>344</v>
      </c>
      <c r="AP80" s="283">
        <v>2046</v>
      </c>
      <c r="AQ80" s="283">
        <v>449</v>
      </c>
      <c r="AR80" s="283">
        <v>1245</v>
      </c>
      <c r="AS80" s="283">
        <v>791</v>
      </c>
      <c r="AT80" s="283">
        <v>2787</v>
      </c>
      <c r="AU80" s="283">
        <v>1217</v>
      </c>
      <c r="AV80" s="283">
        <v>534</v>
      </c>
      <c r="AW80" s="283">
        <v>936</v>
      </c>
      <c r="AX80" s="283">
        <v>390</v>
      </c>
      <c r="AY80" s="283">
        <v>320</v>
      </c>
      <c r="AZ80" s="283">
        <v>7</v>
      </c>
      <c r="BA80" s="283">
        <v>90</v>
      </c>
      <c r="BB80" s="283">
        <v>88</v>
      </c>
      <c r="BC80" s="283">
        <v>129</v>
      </c>
      <c r="BD80" s="283">
        <v>84</v>
      </c>
      <c r="BE80" s="283">
        <v>0</v>
      </c>
      <c r="BF80" s="283">
        <v>62</v>
      </c>
      <c r="BG80" s="283">
        <v>250</v>
      </c>
      <c r="BH80" s="283">
        <v>34</v>
      </c>
      <c r="BI80" s="283">
        <v>107</v>
      </c>
      <c r="BJ80" s="283">
        <v>904</v>
      </c>
      <c r="BK80" s="283">
        <v>16941</v>
      </c>
      <c r="BL80" s="283">
        <v>23334</v>
      </c>
      <c r="BM80" s="283">
        <v>3995</v>
      </c>
      <c r="BN80" s="283">
        <v>4256</v>
      </c>
      <c r="BO80" s="283">
        <v>6408</v>
      </c>
      <c r="BP80" s="283">
        <v>9984</v>
      </c>
      <c r="BQ80" s="283">
        <v>7778</v>
      </c>
      <c r="BR80" s="283">
        <v>1761</v>
      </c>
      <c r="BS80" s="283">
        <v>10767</v>
      </c>
      <c r="BT80" s="283">
        <v>13149</v>
      </c>
      <c r="BU80" s="283">
        <v>12610</v>
      </c>
      <c r="BV80" s="283">
        <v>995</v>
      </c>
      <c r="BW80" s="283">
        <v>795</v>
      </c>
      <c r="BX80" s="283">
        <v>213</v>
      </c>
      <c r="BY80" s="283">
        <v>385</v>
      </c>
      <c r="BZ80" s="283">
        <v>1229</v>
      </c>
      <c r="CA80" s="283">
        <v>739</v>
      </c>
      <c r="CB80" s="283">
        <v>618</v>
      </c>
      <c r="CC80" s="283">
        <v>1169</v>
      </c>
      <c r="CD80" s="283">
        <v>152</v>
      </c>
      <c r="CE80" s="283">
        <v>453</v>
      </c>
      <c r="CF80" s="283">
        <v>1370</v>
      </c>
      <c r="CG80" s="283">
        <v>2163</v>
      </c>
      <c r="CH80" s="283">
        <v>3686</v>
      </c>
      <c r="CI80" s="283">
        <v>305</v>
      </c>
      <c r="CJ80" s="283">
        <v>3627</v>
      </c>
      <c r="CK80" s="283">
        <v>3038</v>
      </c>
      <c r="CL80" s="283">
        <v>570</v>
      </c>
      <c r="CM80" s="283">
        <v>9614</v>
      </c>
      <c r="CN80" s="283">
        <v>2812</v>
      </c>
      <c r="CO80" s="283">
        <v>5102</v>
      </c>
      <c r="CP80" s="283">
        <v>32376</v>
      </c>
      <c r="CQ80" s="283">
        <v>328</v>
      </c>
      <c r="CR80" s="283">
        <v>2013</v>
      </c>
      <c r="CS80" s="283">
        <v>1467</v>
      </c>
      <c r="CT80" s="283">
        <v>1616</v>
      </c>
      <c r="CU80" s="283">
        <v>1206</v>
      </c>
      <c r="CV80" s="283">
        <v>34</v>
      </c>
      <c r="CW80" s="283">
        <v>4146</v>
      </c>
      <c r="CX80" s="283">
        <v>5231</v>
      </c>
      <c r="CY80" s="283">
        <v>832</v>
      </c>
      <c r="CZ80" s="283">
        <v>8099</v>
      </c>
      <c r="DA80" s="283">
        <v>540</v>
      </c>
      <c r="DB80" s="283">
        <v>1203</v>
      </c>
      <c r="DC80" s="283">
        <v>253</v>
      </c>
      <c r="DD80" s="283">
        <v>4041</v>
      </c>
      <c r="DE80" s="283">
        <v>4545</v>
      </c>
      <c r="DF80" s="284">
        <v>6553</v>
      </c>
      <c r="DG80" s="284">
        <v>329484</v>
      </c>
      <c r="DH80" s="283">
        <v>11812</v>
      </c>
      <c r="DI80" s="283">
        <v>236755</v>
      </c>
      <c r="DJ80" s="283">
        <v>123</v>
      </c>
      <c r="DK80" s="283">
        <v>0</v>
      </c>
      <c r="DL80" s="283">
        <v>2896</v>
      </c>
      <c r="DM80" s="283">
        <v>30978</v>
      </c>
      <c r="DN80" s="284">
        <v>1843</v>
      </c>
      <c r="DO80" s="284">
        <v>284407</v>
      </c>
      <c r="DP80" s="284">
        <v>613891</v>
      </c>
      <c r="DQ80" s="284">
        <v>148196</v>
      </c>
      <c r="DR80" s="284">
        <v>50253</v>
      </c>
      <c r="DS80" s="284">
        <v>198449</v>
      </c>
      <c r="DT80" s="284">
        <v>482856</v>
      </c>
      <c r="DU80" s="284">
        <v>812340</v>
      </c>
      <c r="DV80" s="283">
        <v>-212478</v>
      </c>
      <c r="DW80" s="283">
        <v>-1105</v>
      </c>
      <c r="DX80" s="283">
        <v>0</v>
      </c>
      <c r="DY80" s="284">
        <v>-213583</v>
      </c>
      <c r="DZ80" s="284">
        <v>269273</v>
      </c>
      <c r="EA80" s="284">
        <v>598757</v>
      </c>
      <c r="EB80" s="235"/>
      <c r="EC80" s="242">
        <f t="shared" si="4"/>
        <v>1.5755829267516817E-2</v>
      </c>
      <c r="ED80" s="242">
        <f t="shared" si="3"/>
        <v>0.65208318740623339</v>
      </c>
    </row>
    <row r="81" spans="1:134" ht="19.95" customHeight="1">
      <c r="A81" s="305" t="s">
        <v>1160</v>
      </c>
      <c r="B81" s="282" t="s">
        <v>993</v>
      </c>
      <c r="C81" s="283">
        <v>21465</v>
      </c>
      <c r="D81" s="283">
        <v>2528</v>
      </c>
      <c r="E81" s="283">
        <v>203</v>
      </c>
      <c r="F81" s="283">
        <v>151</v>
      </c>
      <c r="G81" s="283">
        <v>608</v>
      </c>
      <c r="H81" s="283">
        <v>807</v>
      </c>
      <c r="I81" s="283">
        <v>1895</v>
      </c>
      <c r="J81" s="283">
        <v>11303</v>
      </c>
      <c r="K81" s="283">
        <v>2334</v>
      </c>
      <c r="L81" s="283">
        <v>102</v>
      </c>
      <c r="M81" s="283">
        <v>0</v>
      </c>
      <c r="N81" s="283">
        <v>159</v>
      </c>
      <c r="O81" s="283">
        <v>160</v>
      </c>
      <c r="P81" s="283">
        <v>1272</v>
      </c>
      <c r="Q81" s="283">
        <v>573</v>
      </c>
      <c r="R81" s="283">
        <v>231</v>
      </c>
      <c r="S81" s="283">
        <v>430</v>
      </c>
      <c r="T81" s="283">
        <v>1999</v>
      </c>
      <c r="U81" s="283">
        <v>24</v>
      </c>
      <c r="V81" s="283">
        <v>324</v>
      </c>
      <c r="W81" s="283">
        <v>608</v>
      </c>
      <c r="X81" s="283">
        <v>1140</v>
      </c>
      <c r="Y81" s="283">
        <v>139</v>
      </c>
      <c r="Z81" s="283">
        <v>0</v>
      </c>
      <c r="AA81" s="283">
        <v>250</v>
      </c>
      <c r="AB81" s="283">
        <v>388</v>
      </c>
      <c r="AC81" s="283">
        <v>989</v>
      </c>
      <c r="AD81" s="283">
        <v>30</v>
      </c>
      <c r="AE81" s="283">
        <v>43</v>
      </c>
      <c r="AF81" s="283">
        <v>9</v>
      </c>
      <c r="AG81" s="283">
        <v>166</v>
      </c>
      <c r="AH81" s="283">
        <v>242</v>
      </c>
      <c r="AI81" s="283">
        <v>2621</v>
      </c>
      <c r="AJ81" s="283">
        <v>0</v>
      </c>
      <c r="AK81" s="283">
        <v>1960</v>
      </c>
      <c r="AL81" s="283">
        <v>2994</v>
      </c>
      <c r="AM81" s="283">
        <v>5967</v>
      </c>
      <c r="AN81" s="283">
        <v>172</v>
      </c>
      <c r="AO81" s="283">
        <v>93</v>
      </c>
      <c r="AP81" s="283">
        <v>777</v>
      </c>
      <c r="AQ81" s="283">
        <v>154</v>
      </c>
      <c r="AR81" s="283">
        <v>1085</v>
      </c>
      <c r="AS81" s="283">
        <v>772</v>
      </c>
      <c r="AT81" s="283">
        <v>2178</v>
      </c>
      <c r="AU81" s="283">
        <v>986</v>
      </c>
      <c r="AV81" s="283">
        <v>560</v>
      </c>
      <c r="AW81" s="283">
        <v>446</v>
      </c>
      <c r="AX81" s="283">
        <v>41</v>
      </c>
      <c r="AY81" s="283">
        <v>100</v>
      </c>
      <c r="AZ81" s="283">
        <v>3</v>
      </c>
      <c r="BA81" s="283">
        <v>32</v>
      </c>
      <c r="BB81" s="283">
        <v>30</v>
      </c>
      <c r="BC81" s="283">
        <v>0</v>
      </c>
      <c r="BD81" s="283">
        <v>35</v>
      </c>
      <c r="BE81" s="283">
        <v>0</v>
      </c>
      <c r="BF81" s="283">
        <v>6</v>
      </c>
      <c r="BG81" s="283">
        <v>44</v>
      </c>
      <c r="BH81" s="283">
        <v>5</v>
      </c>
      <c r="BI81" s="283">
        <v>9</v>
      </c>
      <c r="BJ81" s="283">
        <v>2356</v>
      </c>
      <c r="BK81" s="283">
        <v>494</v>
      </c>
      <c r="BL81" s="283">
        <v>27522</v>
      </c>
      <c r="BM81" s="283">
        <v>4380</v>
      </c>
      <c r="BN81" s="283">
        <v>6112</v>
      </c>
      <c r="BO81" s="283">
        <v>4525</v>
      </c>
      <c r="BP81" s="283">
        <v>7211</v>
      </c>
      <c r="BQ81" s="283">
        <v>2527</v>
      </c>
      <c r="BR81" s="283">
        <v>1717</v>
      </c>
      <c r="BS81" s="283">
        <v>6741</v>
      </c>
      <c r="BT81" s="283">
        <v>111498</v>
      </c>
      <c r="BU81" s="283">
        <v>16308</v>
      </c>
      <c r="BV81" s="283">
        <v>5164</v>
      </c>
      <c r="BW81" s="283">
        <v>3509</v>
      </c>
      <c r="BX81" s="283">
        <v>4052</v>
      </c>
      <c r="BY81" s="283">
        <v>1356</v>
      </c>
      <c r="BZ81" s="283">
        <v>979</v>
      </c>
      <c r="CA81" s="283">
        <v>0</v>
      </c>
      <c r="CB81" s="283">
        <v>1569</v>
      </c>
      <c r="CC81" s="283">
        <v>968</v>
      </c>
      <c r="CD81" s="283">
        <v>104</v>
      </c>
      <c r="CE81" s="283">
        <v>1963</v>
      </c>
      <c r="CF81" s="283">
        <v>1597</v>
      </c>
      <c r="CG81" s="283">
        <v>249</v>
      </c>
      <c r="CH81" s="283">
        <v>6057</v>
      </c>
      <c r="CI81" s="283">
        <v>841</v>
      </c>
      <c r="CJ81" s="283">
        <v>7556</v>
      </c>
      <c r="CK81" s="283">
        <v>463</v>
      </c>
      <c r="CL81" s="283">
        <v>689</v>
      </c>
      <c r="CM81" s="283">
        <v>22552</v>
      </c>
      <c r="CN81" s="283">
        <v>15128</v>
      </c>
      <c r="CO81" s="283">
        <v>4262</v>
      </c>
      <c r="CP81" s="283">
        <v>19314</v>
      </c>
      <c r="CQ81" s="283">
        <v>563</v>
      </c>
      <c r="CR81" s="283">
        <v>2978</v>
      </c>
      <c r="CS81" s="283">
        <v>3498</v>
      </c>
      <c r="CT81" s="283">
        <v>1987</v>
      </c>
      <c r="CU81" s="283">
        <v>4638</v>
      </c>
      <c r="CV81" s="283">
        <v>129</v>
      </c>
      <c r="CW81" s="283">
        <v>4023</v>
      </c>
      <c r="CX81" s="283">
        <v>12598</v>
      </c>
      <c r="CY81" s="283">
        <v>7435</v>
      </c>
      <c r="CZ81" s="283">
        <v>4391</v>
      </c>
      <c r="DA81" s="283">
        <v>3325</v>
      </c>
      <c r="DB81" s="283">
        <v>12856</v>
      </c>
      <c r="DC81" s="283">
        <v>645</v>
      </c>
      <c r="DD81" s="283">
        <v>10521</v>
      </c>
      <c r="DE81" s="283">
        <v>0</v>
      </c>
      <c r="DF81" s="284">
        <v>2050</v>
      </c>
      <c r="DG81" s="284">
        <v>433042</v>
      </c>
      <c r="DH81" s="283">
        <v>0</v>
      </c>
      <c r="DI81" s="283">
        <v>0</v>
      </c>
      <c r="DJ81" s="283">
        <v>0</v>
      </c>
      <c r="DK81" s="283">
        <v>0</v>
      </c>
      <c r="DL81" s="283">
        <v>0</v>
      </c>
      <c r="DM81" s="283">
        <v>0</v>
      </c>
      <c r="DN81" s="284">
        <v>0</v>
      </c>
      <c r="DO81" s="284">
        <v>0</v>
      </c>
      <c r="DP81" s="284">
        <v>433042</v>
      </c>
      <c r="DQ81" s="284">
        <v>53649</v>
      </c>
      <c r="DR81" s="284">
        <v>0</v>
      </c>
      <c r="DS81" s="284">
        <v>53649</v>
      </c>
      <c r="DT81" s="284">
        <v>53649</v>
      </c>
      <c r="DU81" s="284">
        <v>486691</v>
      </c>
      <c r="DV81" s="283">
        <v>-15230</v>
      </c>
      <c r="DW81" s="283">
        <v>0</v>
      </c>
      <c r="DX81" s="283">
        <v>0</v>
      </c>
      <c r="DY81" s="284">
        <v>-15230</v>
      </c>
      <c r="DZ81" s="284">
        <v>38419</v>
      </c>
      <c r="EA81" s="284">
        <v>471461</v>
      </c>
      <c r="EB81" s="235"/>
      <c r="EC81" s="242">
        <f t="shared" si="4"/>
        <v>0</v>
      </c>
      <c r="ED81" s="242">
        <f t="shared" si="3"/>
        <v>0.96483020122759455</v>
      </c>
    </row>
    <row r="82" spans="1:134" ht="19.95" customHeight="1">
      <c r="A82" s="305" t="s">
        <v>1161</v>
      </c>
      <c r="B82" s="282" t="s">
        <v>994</v>
      </c>
      <c r="C82" s="283">
        <v>1710</v>
      </c>
      <c r="D82" s="283">
        <v>1556</v>
      </c>
      <c r="E82" s="283">
        <v>16</v>
      </c>
      <c r="F82" s="283">
        <v>36</v>
      </c>
      <c r="G82" s="283">
        <v>84</v>
      </c>
      <c r="H82" s="283">
        <v>16</v>
      </c>
      <c r="I82" s="283">
        <v>2</v>
      </c>
      <c r="J82" s="283">
        <v>8097</v>
      </c>
      <c r="K82" s="283">
        <v>490</v>
      </c>
      <c r="L82" s="283">
        <v>511</v>
      </c>
      <c r="M82" s="283">
        <v>0</v>
      </c>
      <c r="N82" s="283">
        <v>5</v>
      </c>
      <c r="O82" s="283">
        <v>7</v>
      </c>
      <c r="P82" s="283">
        <v>383</v>
      </c>
      <c r="Q82" s="283">
        <v>190</v>
      </c>
      <c r="R82" s="283">
        <v>290</v>
      </c>
      <c r="S82" s="283">
        <v>400</v>
      </c>
      <c r="T82" s="283">
        <v>263</v>
      </c>
      <c r="U82" s="283">
        <v>20</v>
      </c>
      <c r="V82" s="283">
        <v>818</v>
      </c>
      <c r="W82" s="283">
        <v>536</v>
      </c>
      <c r="X82" s="283">
        <v>658</v>
      </c>
      <c r="Y82" s="283">
        <v>309</v>
      </c>
      <c r="Z82" s="283">
        <v>0</v>
      </c>
      <c r="AA82" s="283">
        <v>216</v>
      </c>
      <c r="AB82" s="283">
        <v>292</v>
      </c>
      <c r="AC82" s="283">
        <v>15491</v>
      </c>
      <c r="AD82" s="283">
        <v>4812</v>
      </c>
      <c r="AE82" s="283">
        <v>25</v>
      </c>
      <c r="AF82" s="283">
        <v>5</v>
      </c>
      <c r="AG82" s="283">
        <v>4</v>
      </c>
      <c r="AH82" s="283">
        <v>144</v>
      </c>
      <c r="AI82" s="283">
        <v>1376</v>
      </c>
      <c r="AJ82" s="283">
        <v>0</v>
      </c>
      <c r="AK82" s="283">
        <v>460</v>
      </c>
      <c r="AL82" s="283">
        <v>14502</v>
      </c>
      <c r="AM82" s="283">
        <v>1556</v>
      </c>
      <c r="AN82" s="283">
        <v>522</v>
      </c>
      <c r="AO82" s="283">
        <v>251</v>
      </c>
      <c r="AP82" s="283">
        <v>14421</v>
      </c>
      <c r="AQ82" s="283">
        <v>68</v>
      </c>
      <c r="AR82" s="283">
        <v>612</v>
      </c>
      <c r="AS82" s="283">
        <v>344</v>
      </c>
      <c r="AT82" s="283">
        <v>977</v>
      </c>
      <c r="AU82" s="283">
        <v>416</v>
      </c>
      <c r="AV82" s="283">
        <v>89</v>
      </c>
      <c r="AW82" s="283">
        <v>111</v>
      </c>
      <c r="AX82" s="283">
        <v>61</v>
      </c>
      <c r="AY82" s="283">
        <v>76</v>
      </c>
      <c r="AZ82" s="283">
        <v>1</v>
      </c>
      <c r="BA82" s="283">
        <v>11</v>
      </c>
      <c r="BB82" s="283">
        <v>17</v>
      </c>
      <c r="BC82" s="283">
        <v>17</v>
      </c>
      <c r="BD82" s="283">
        <v>6</v>
      </c>
      <c r="BE82" s="283">
        <v>0</v>
      </c>
      <c r="BF82" s="283">
        <v>39</v>
      </c>
      <c r="BG82" s="283">
        <v>113</v>
      </c>
      <c r="BH82" s="283">
        <v>13</v>
      </c>
      <c r="BI82" s="283">
        <v>39</v>
      </c>
      <c r="BJ82" s="283">
        <v>89</v>
      </c>
      <c r="BK82" s="283">
        <v>11055</v>
      </c>
      <c r="BL82" s="283">
        <v>2581</v>
      </c>
      <c r="BM82" s="283">
        <v>376</v>
      </c>
      <c r="BN82" s="283">
        <v>913</v>
      </c>
      <c r="BO82" s="283">
        <v>1520</v>
      </c>
      <c r="BP82" s="283">
        <v>16447</v>
      </c>
      <c r="BQ82" s="283">
        <v>3076</v>
      </c>
      <c r="BR82" s="283">
        <v>154</v>
      </c>
      <c r="BS82" s="283">
        <v>297</v>
      </c>
      <c r="BT82" s="283">
        <v>1010</v>
      </c>
      <c r="BU82" s="283">
        <v>722</v>
      </c>
      <c r="BV82" s="283">
        <v>332</v>
      </c>
      <c r="BW82" s="283">
        <v>213</v>
      </c>
      <c r="BX82" s="283">
        <v>104</v>
      </c>
      <c r="BY82" s="283">
        <v>68</v>
      </c>
      <c r="BZ82" s="283">
        <v>3391</v>
      </c>
      <c r="CA82" s="283">
        <v>2613</v>
      </c>
      <c r="CB82" s="283">
        <v>59375</v>
      </c>
      <c r="CC82" s="283">
        <v>871</v>
      </c>
      <c r="CD82" s="283">
        <v>6</v>
      </c>
      <c r="CE82" s="283">
        <v>43</v>
      </c>
      <c r="CF82" s="283">
        <v>406</v>
      </c>
      <c r="CG82" s="283">
        <v>75</v>
      </c>
      <c r="CH82" s="283">
        <v>171</v>
      </c>
      <c r="CI82" s="283">
        <v>14</v>
      </c>
      <c r="CJ82" s="283">
        <v>422</v>
      </c>
      <c r="CK82" s="283">
        <v>144</v>
      </c>
      <c r="CL82" s="283">
        <v>40</v>
      </c>
      <c r="CM82" s="283">
        <v>544</v>
      </c>
      <c r="CN82" s="283">
        <v>416</v>
      </c>
      <c r="CO82" s="283">
        <v>389</v>
      </c>
      <c r="CP82" s="283">
        <v>1944</v>
      </c>
      <c r="CQ82" s="283">
        <v>55</v>
      </c>
      <c r="CR82" s="283">
        <v>185</v>
      </c>
      <c r="CS82" s="283">
        <v>166</v>
      </c>
      <c r="CT82" s="283">
        <v>116</v>
      </c>
      <c r="CU82" s="283">
        <v>99</v>
      </c>
      <c r="CV82" s="283">
        <v>1</v>
      </c>
      <c r="CW82" s="283">
        <v>1598</v>
      </c>
      <c r="CX82" s="283">
        <v>496</v>
      </c>
      <c r="CY82" s="283">
        <v>125</v>
      </c>
      <c r="CZ82" s="283">
        <v>528</v>
      </c>
      <c r="DA82" s="283">
        <v>83</v>
      </c>
      <c r="DB82" s="283">
        <v>169</v>
      </c>
      <c r="DC82" s="283">
        <v>42</v>
      </c>
      <c r="DD82" s="283">
        <v>178</v>
      </c>
      <c r="DE82" s="283">
        <v>804</v>
      </c>
      <c r="DF82" s="284">
        <v>117</v>
      </c>
      <c r="DG82" s="284">
        <v>188067</v>
      </c>
      <c r="DH82" s="283">
        <v>83</v>
      </c>
      <c r="DI82" s="283">
        <v>7453</v>
      </c>
      <c r="DJ82" s="283">
        <v>0</v>
      </c>
      <c r="DK82" s="283">
        <v>0</v>
      </c>
      <c r="DL82" s="283">
        <v>109</v>
      </c>
      <c r="DM82" s="283">
        <v>1375</v>
      </c>
      <c r="DN82" s="284">
        <v>349</v>
      </c>
      <c r="DO82" s="284">
        <v>9369</v>
      </c>
      <c r="DP82" s="284">
        <v>197436</v>
      </c>
      <c r="DQ82" s="284">
        <v>100354</v>
      </c>
      <c r="DR82" s="284">
        <v>158543</v>
      </c>
      <c r="DS82" s="284">
        <v>258897</v>
      </c>
      <c r="DT82" s="284">
        <v>268266</v>
      </c>
      <c r="DU82" s="284">
        <v>456333</v>
      </c>
      <c r="DV82" s="283">
        <v>-109996</v>
      </c>
      <c r="DW82" s="283">
        <v>-80550</v>
      </c>
      <c r="DX82" s="283">
        <v>0</v>
      </c>
      <c r="DY82" s="284">
        <v>-190546</v>
      </c>
      <c r="DZ82" s="284">
        <v>77720</v>
      </c>
      <c r="EA82" s="284">
        <v>265787</v>
      </c>
      <c r="EB82" s="235"/>
      <c r="EC82" s="242">
        <f t="shared" si="4"/>
        <v>4.9599035091467067E-4</v>
      </c>
      <c r="ED82" s="242">
        <f t="shared" si="3"/>
        <v>3.4897384468891235E-2</v>
      </c>
    </row>
    <row r="83" spans="1:134" ht="19.95" customHeight="1">
      <c r="A83" s="305" t="s">
        <v>1162</v>
      </c>
      <c r="B83" s="282" t="s">
        <v>995</v>
      </c>
      <c r="C83" s="283">
        <v>0</v>
      </c>
      <c r="D83" s="283">
        <v>0</v>
      </c>
      <c r="E83" s="283">
        <v>20</v>
      </c>
      <c r="F83" s="283">
        <v>23</v>
      </c>
      <c r="G83" s="283">
        <v>13</v>
      </c>
      <c r="H83" s="283">
        <v>668</v>
      </c>
      <c r="I83" s="283">
        <v>85</v>
      </c>
      <c r="J83" s="283">
        <v>1180</v>
      </c>
      <c r="K83" s="283">
        <v>173</v>
      </c>
      <c r="L83" s="283">
        <v>0</v>
      </c>
      <c r="M83" s="283">
        <v>0</v>
      </c>
      <c r="N83" s="283">
        <v>26</v>
      </c>
      <c r="O83" s="283">
        <v>86</v>
      </c>
      <c r="P83" s="283">
        <v>135</v>
      </c>
      <c r="Q83" s="283">
        <v>280</v>
      </c>
      <c r="R83" s="283">
        <v>48</v>
      </c>
      <c r="S83" s="283">
        <v>233</v>
      </c>
      <c r="T83" s="283">
        <v>714</v>
      </c>
      <c r="U83" s="283">
        <v>13</v>
      </c>
      <c r="V83" s="283">
        <v>182</v>
      </c>
      <c r="W83" s="283">
        <v>53</v>
      </c>
      <c r="X83" s="283">
        <v>271</v>
      </c>
      <c r="Y83" s="283">
        <v>560</v>
      </c>
      <c r="Z83" s="283">
        <v>0</v>
      </c>
      <c r="AA83" s="283">
        <v>2410</v>
      </c>
      <c r="AB83" s="283">
        <v>394</v>
      </c>
      <c r="AC83" s="283">
        <v>107</v>
      </c>
      <c r="AD83" s="283">
        <v>38</v>
      </c>
      <c r="AE83" s="283">
        <v>63</v>
      </c>
      <c r="AF83" s="283">
        <v>15</v>
      </c>
      <c r="AG83" s="283">
        <v>22</v>
      </c>
      <c r="AH83" s="283">
        <v>105</v>
      </c>
      <c r="AI83" s="283">
        <v>169</v>
      </c>
      <c r="AJ83" s="283">
        <v>0</v>
      </c>
      <c r="AK83" s="283">
        <v>174</v>
      </c>
      <c r="AL83" s="283">
        <v>483</v>
      </c>
      <c r="AM83" s="283">
        <v>3987</v>
      </c>
      <c r="AN83" s="283">
        <v>79</v>
      </c>
      <c r="AO83" s="283">
        <v>32</v>
      </c>
      <c r="AP83" s="283">
        <v>590</v>
      </c>
      <c r="AQ83" s="283">
        <v>39</v>
      </c>
      <c r="AR83" s="283">
        <v>792</v>
      </c>
      <c r="AS83" s="283">
        <v>352</v>
      </c>
      <c r="AT83" s="283">
        <v>1262</v>
      </c>
      <c r="AU83" s="283">
        <v>829</v>
      </c>
      <c r="AV83" s="283">
        <v>375</v>
      </c>
      <c r="AW83" s="283">
        <v>153</v>
      </c>
      <c r="AX83" s="283">
        <v>207</v>
      </c>
      <c r="AY83" s="283">
        <v>118</v>
      </c>
      <c r="AZ83" s="283">
        <v>2</v>
      </c>
      <c r="BA83" s="283">
        <v>43</v>
      </c>
      <c r="BB83" s="283">
        <v>26</v>
      </c>
      <c r="BC83" s="283">
        <v>51</v>
      </c>
      <c r="BD83" s="283">
        <v>9</v>
      </c>
      <c r="BE83" s="283">
        <v>0</v>
      </c>
      <c r="BF83" s="283">
        <v>6</v>
      </c>
      <c r="BG83" s="283">
        <v>77</v>
      </c>
      <c r="BH83" s="283">
        <v>2</v>
      </c>
      <c r="BI83" s="283">
        <v>23</v>
      </c>
      <c r="BJ83" s="283">
        <v>207</v>
      </c>
      <c r="BK83" s="283">
        <v>0</v>
      </c>
      <c r="BL83" s="283">
        <v>1100</v>
      </c>
      <c r="BM83" s="283">
        <v>349</v>
      </c>
      <c r="BN83" s="283">
        <v>173</v>
      </c>
      <c r="BO83" s="283">
        <v>698</v>
      </c>
      <c r="BP83" s="283">
        <v>3044</v>
      </c>
      <c r="BQ83" s="283">
        <v>335</v>
      </c>
      <c r="BR83" s="283">
        <v>1308</v>
      </c>
      <c r="BS83" s="283">
        <v>9554</v>
      </c>
      <c r="BT83" s="283">
        <v>31944</v>
      </c>
      <c r="BU83" s="283">
        <v>9477</v>
      </c>
      <c r="BV83" s="283">
        <v>1216</v>
      </c>
      <c r="BW83" s="283">
        <v>811</v>
      </c>
      <c r="BX83" s="283">
        <v>0</v>
      </c>
      <c r="BY83" s="283">
        <v>0</v>
      </c>
      <c r="BZ83" s="283">
        <v>403</v>
      </c>
      <c r="CA83" s="283">
        <v>0</v>
      </c>
      <c r="CB83" s="283">
        <v>408</v>
      </c>
      <c r="CC83" s="283">
        <v>7050</v>
      </c>
      <c r="CD83" s="283">
        <v>235</v>
      </c>
      <c r="CE83" s="283">
        <v>268</v>
      </c>
      <c r="CF83" s="283">
        <v>686</v>
      </c>
      <c r="CG83" s="283">
        <v>5053</v>
      </c>
      <c r="CH83" s="283">
        <v>4870</v>
      </c>
      <c r="CI83" s="283">
        <v>1520</v>
      </c>
      <c r="CJ83" s="283">
        <v>9631</v>
      </c>
      <c r="CK83" s="283">
        <v>3346</v>
      </c>
      <c r="CL83" s="283">
        <v>2195</v>
      </c>
      <c r="CM83" s="283">
        <v>9617</v>
      </c>
      <c r="CN83" s="283">
        <v>10482</v>
      </c>
      <c r="CO83" s="283">
        <v>10137</v>
      </c>
      <c r="CP83" s="283">
        <v>12414</v>
      </c>
      <c r="CQ83" s="283">
        <v>39</v>
      </c>
      <c r="CR83" s="283">
        <v>229</v>
      </c>
      <c r="CS83" s="283">
        <v>495</v>
      </c>
      <c r="CT83" s="283">
        <v>3999</v>
      </c>
      <c r="CU83" s="283">
        <v>4287</v>
      </c>
      <c r="CV83" s="283">
        <v>192</v>
      </c>
      <c r="CW83" s="283">
        <v>371</v>
      </c>
      <c r="CX83" s="283">
        <v>21930</v>
      </c>
      <c r="CY83" s="283">
        <v>313</v>
      </c>
      <c r="CZ83" s="283">
        <v>834</v>
      </c>
      <c r="DA83" s="283">
        <v>743</v>
      </c>
      <c r="DB83" s="283">
        <v>2856</v>
      </c>
      <c r="DC83" s="283">
        <v>210</v>
      </c>
      <c r="DD83" s="283">
        <v>1858</v>
      </c>
      <c r="DE83" s="283">
        <v>0</v>
      </c>
      <c r="DF83" s="284">
        <v>5121</v>
      </c>
      <c r="DG83" s="284">
        <v>199805</v>
      </c>
      <c r="DH83" s="283">
        <v>174</v>
      </c>
      <c r="DI83" s="283">
        <v>27970</v>
      </c>
      <c r="DJ83" s="283">
        <v>0</v>
      </c>
      <c r="DK83" s="283">
        <v>0</v>
      </c>
      <c r="DL83" s="283">
        <v>5</v>
      </c>
      <c r="DM83" s="283">
        <v>18</v>
      </c>
      <c r="DN83" s="284">
        <v>0</v>
      </c>
      <c r="DO83" s="284">
        <v>28167</v>
      </c>
      <c r="DP83" s="284">
        <v>227972</v>
      </c>
      <c r="DQ83" s="284">
        <v>198186</v>
      </c>
      <c r="DR83" s="284">
        <v>23598</v>
      </c>
      <c r="DS83" s="284">
        <v>221784</v>
      </c>
      <c r="DT83" s="284">
        <v>249951</v>
      </c>
      <c r="DU83" s="284">
        <v>449756</v>
      </c>
      <c r="DV83" s="283">
        <v>-25474</v>
      </c>
      <c r="DW83" s="283">
        <v>-10345</v>
      </c>
      <c r="DX83" s="283">
        <v>0</v>
      </c>
      <c r="DY83" s="284">
        <v>-35819</v>
      </c>
      <c r="DZ83" s="284">
        <v>214132</v>
      </c>
      <c r="EA83" s="284">
        <v>413937</v>
      </c>
      <c r="EB83" s="235"/>
      <c r="EC83" s="242">
        <f t="shared" si="4"/>
        <v>1.861377984044457E-3</v>
      </c>
      <c r="ED83" s="242">
        <f t="shared" si="3"/>
        <v>0.84287982734721811</v>
      </c>
    </row>
    <row r="84" spans="1:134" ht="19.95" customHeight="1">
      <c r="A84" s="305" t="s">
        <v>1163</v>
      </c>
      <c r="B84" s="282" t="s">
        <v>996</v>
      </c>
      <c r="C84" s="283">
        <v>221</v>
      </c>
      <c r="D84" s="283">
        <v>361</v>
      </c>
      <c r="E84" s="283">
        <v>5</v>
      </c>
      <c r="F84" s="283">
        <v>3</v>
      </c>
      <c r="G84" s="283">
        <v>21</v>
      </c>
      <c r="H84" s="283">
        <v>0</v>
      </c>
      <c r="I84" s="283">
        <v>1</v>
      </c>
      <c r="J84" s="283">
        <v>3178</v>
      </c>
      <c r="K84" s="283">
        <v>226</v>
      </c>
      <c r="L84" s="283">
        <v>73</v>
      </c>
      <c r="M84" s="283">
        <v>0</v>
      </c>
      <c r="N84" s="283">
        <v>2</v>
      </c>
      <c r="O84" s="283">
        <v>8</v>
      </c>
      <c r="P84" s="283">
        <v>72</v>
      </c>
      <c r="Q84" s="283">
        <v>64</v>
      </c>
      <c r="R84" s="283">
        <v>133</v>
      </c>
      <c r="S84" s="283">
        <v>181</v>
      </c>
      <c r="T84" s="283">
        <v>171</v>
      </c>
      <c r="U84" s="283">
        <v>3</v>
      </c>
      <c r="V84" s="283">
        <v>42</v>
      </c>
      <c r="W84" s="283">
        <v>136</v>
      </c>
      <c r="X84" s="283">
        <v>161</v>
      </c>
      <c r="Y84" s="283">
        <v>79</v>
      </c>
      <c r="Z84" s="283">
        <v>0</v>
      </c>
      <c r="AA84" s="283">
        <v>86</v>
      </c>
      <c r="AB84" s="283">
        <v>111</v>
      </c>
      <c r="AC84" s="283">
        <v>801</v>
      </c>
      <c r="AD84" s="283">
        <v>87</v>
      </c>
      <c r="AE84" s="283">
        <v>13</v>
      </c>
      <c r="AF84" s="283">
        <v>2</v>
      </c>
      <c r="AG84" s="283">
        <v>3</v>
      </c>
      <c r="AH84" s="283">
        <v>40</v>
      </c>
      <c r="AI84" s="283">
        <v>215</v>
      </c>
      <c r="AJ84" s="283">
        <v>0</v>
      </c>
      <c r="AK84" s="283">
        <v>86</v>
      </c>
      <c r="AL84" s="283">
        <v>733</v>
      </c>
      <c r="AM84" s="283">
        <v>172</v>
      </c>
      <c r="AN84" s="283">
        <v>54</v>
      </c>
      <c r="AO84" s="283">
        <v>20</v>
      </c>
      <c r="AP84" s="283">
        <v>149</v>
      </c>
      <c r="AQ84" s="283">
        <v>26</v>
      </c>
      <c r="AR84" s="283">
        <v>67</v>
      </c>
      <c r="AS84" s="283">
        <v>46</v>
      </c>
      <c r="AT84" s="283">
        <v>162</v>
      </c>
      <c r="AU84" s="283">
        <v>70</v>
      </c>
      <c r="AV84" s="283">
        <v>31</v>
      </c>
      <c r="AW84" s="283">
        <v>49</v>
      </c>
      <c r="AX84" s="283">
        <v>20</v>
      </c>
      <c r="AY84" s="283">
        <v>17</v>
      </c>
      <c r="AZ84" s="283">
        <v>0</v>
      </c>
      <c r="BA84" s="283">
        <v>5</v>
      </c>
      <c r="BB84" s="283">
        <v>5</v>
      </c>
      <c r="BC84" s="283">
        <v>8</v>
      </c>
      <c r="BD84" s="283">
        <v>3</v>
      </c>
      <c r="BE84" s="283">
        <v>0</v>
      </c>
      <c r="BF84" s="283">
        <v>5</v>
      </c>
      <c r="BG84" s="283">
        <v>16</v>
      </c>
      <c r="BH84" s="283">
        <v>2</v>
      </c>
      <c r="BI84" s="283">
        <v>7</v>
      </c>
      <c r="BJ84" s="283">
        <v>46</v>
      </c>
      <c r="BK84" s="283">
        <v>60</v>
      </c>
      <c r="BL84" s="283">
        <v>1113</v>
      </c>
      <c r="BM84" s="283">
        <v>198</v>
      </c>
      <c r="BN84" s="283">
        <v>217</v>
      </c>
      <c r="BO84" s="283">
        <v>340</v>
      </c>
      <c r="BP84" s="283">
        <v>721</v>
      </c>
      <c r="BQ84" s="283">
        <v>502</v>
      </c>
      <c r="BR84" s="283">
        <v>46</v>
      </c>
      <c r="BS84" s="283">
        <v>59</v>
      </c>
      <c r="BT84" s="283">
        <v>385</v>
      </c>
      <c r="BU84" s="283">
        <v>187</v>
      </c>
      <c r="BV84" s="283">
        <v>87</v>
      </c>
      <c r="BW84" s="283">
        <v>64</v>
      </c>
      <c r="BX84" s="283">
        <v>17</v>
      </c>
      <c r="BY84" s="283">
        <v>147</v>
      </c>
      <c r="BZ84" s="283">
        <v>369</v>
      </c>
      <c r="CA84" s="283">
        <v>131</v>
      </c>
      <c r="CB84" s="283">
        <v>67</v>
      </c>
      <c r="CC84" s="283">
        <v>201</v>
      </c>
      <c r="CD84" s="283">
        <v>112</v>
      </c>
      <c r="CE84" s="283">
        <v>21</v>
      </c>
      <c r="CF84" s="283">
        <v>49</v>
      </c>
      <c r="CG84" s="283">
        <v>222</v>
      </c>
      <c r="CH84" s="283">
        <v>63</v>
      </c>
      <c r="CI84" s="283">
        <v>7</v>
      </c>
      <c r="CJ84" s="283">
        <v>207</v>
      </c>
      <c r="CK84" s="283">
        <v>51</v>
      </c>
      <c r="CL84" s="283">
        <v>30</v>
      </c>
      <c r="CM84" s="283">
        <v>156</v>
      </c>
      <c r="CN84" s="283">
        <v>141</v>
      </c>
      <c r="CO84" s="283">
        <v>159</v>
      </c>
      <c r="CP84" s="283">
        <v>2168</v>
      </c>
      <c r="CQ84" s="283">
        <v>22</v>
      </c>
      <c r="CR84" s="283">
        <v>113</v>
      </c>
      <c r="CS84" s="283">
        <v>98</v>
      </c>
      <c r="CT84" s="283">
        <v>57</v>
      </c>
      <c r="CU84" s="283">
        <v>43</v>
      </c>
      <c r="CV84" s="283">
        <v>8</v>
      </c>
      <c r="CW84" s="283">
        <v>294</v>
      </c>
      <c r="CX84" s="283">
        <v>187</v>
      </c>
      <c r="CY84" s="283">
        <v>69</v>
      </c>
      <c r="CZ84" s="283">
        <v>521</v>
      </c>
      <c r="DA84" s="283">
        <v>41</v>
      </c>
      <c r="DB84" s="283">
        <v>50</v>
      </c>
      <c r="DC84" s="283">
        <v>18</v>
      </c>
      <c r="DD84" s="283">
        <v>56</v>
      </c>
      <c r="DE84" s="283">
        <v>304</v>
      </c>
      <c r="DF84" s="284">
        <v>20</v>
      </c>
      <c r="DG84" s="284">
        <v>18496</v>
      </c>
      <c r="DH84" s="283">
        <v>201</v>
      </c>
      <c r="DI84" s="283">
        <v>10183</v>
      </c>
      <c r="DJ84" s="283">
        <v>5</v>
      </c>
      <c r="DK84" s="283">
        <v>0</v>
      </c>
      <c r="DL84" s="283">
        <v>163</v>
      </c>
      <c r="DM84" s="283">
        <v>1693</v>
      </c>
      <c r="DN84" s="284">
        <v>136</v>
      </c>
      <c r="DO84" s="284">
        <v>12381</v>
      </c>
      <c r="DP84" s="284">
        <v>30877</v>
      </c>
      <c r="DQ84" s="284">
        <v>24381</v>
      </c>
      <c r="DR84" s="284">
        <v>3283</v>
      </c>
      <c r="DS84" s="284">
        <v>27664</v>
      </c>
      <c r="DT84" s="284">
        <v>40045</v>
      </c>
      <c r="DU84" s="284">
        <v>58541</v>
      </c>
      <c r="DV84" s="283">
        <v>-26347</v>
      </c>
      <c r="DW84" s="283">
        <v>0</v>
      </c>
      <c r="DX84" s="283">
        <v>0</v>
      </c>
      <c r="DY84" s="284">
        <v>-26347</v>
      </c>
      <c r="DZ84" s="284">
        <v>13698</v>
      </c>
      <c r="EA84" s="284">
        <v>32194</v>
      </c>
      <c r="EB84" s="235"/>
      <c r="EC84" s="242">
        <f t="shared" si="4"/>
        <v>6.7766936044064011E-4</v>
      </c>
      <c r="ED84" s="242">
        <f t="shared" si="3"/>
        <v>0.14671114421737863</v>
      </c>
    </row>
    <row r="85" spans="1:134" ht="19.95" customHeight="1">
      <c r="A85" s="305" t="s">
        <v>1164</v>
      </c>
      <c r="B85" s="282" t="s">
        <v>997</v>
      </c>
      <c r="C85" s="283">
        <v>1262</v>
      </c>
      <c r="D85" s="283">
        <v>1529</v>
      </c>
      <c r="E85" s="283">
        <v>23</v>
      </c>
      <c r="F85" s="283">
        <v>11</v>
      </c>
      <c r="G85" s="283">
        <v>125</v>
      </c>
      <c r="H85" s="283">
        <v>14</v>
      </c>
      <c r="I85" s="283">
        <v>7</v>
      </c>
      <c r="J85" s="283">
        <v>31132</v>
      </c>
      <c r="K85" s="283">
        <v>1482</v>
      </c>
      <c r="L85" s="283">
        <v>1985</v>
      </c>
      <c r="M85" s="283">
        <v>0</v>
      </c>
      <c r="N85" s="283">
        <v>40</v>
      </c>
      <c r="O85" s="283">
        <v>58</v>
      </c>
      <c r="P85" s="283">
        <v>270</v>
      </c>
      <c r="Q85" s="283">
        <v>267</v>
      </c>
      <c r="R85" s="283">
        <v>456</v>
      </c>
      <c r="S85" s="283">
        <v>712</v>
      </c>
      <c r="T85" s="283">
        <v>603</v>
      </c>
      <c r="U85" s="283">
        <v>42</v>
      </c>
      <c r="V85" s="283">
        <v>346</v>
      </c>
      <c r="W85" s="283">
        <v>387</v>
      </c>
      <c r="X85" s="283">
        <v>494</v>
      </c>
      <c r="Y85" s="283">
        <v>367</v>
      </c>
      <c r="Z85" s="283">
        <v>0</v>
      </c>
      <c r="AA85" s="283">
        <v>389</v>
      </c>
      <c r="AB85" s="283">
        <v>455</v>
      </c>
      <c r="AC85" s="283">
        <v>18549</v>
      </c>
      <c r="AD85" s="283">
        <v>426</v>
      </c>
      <c r="AE85" s="283">
        <v>98</v>
      </c>
      <c r="AF85" s="283">
        <v>9</v>
      </c>
      <c r="AG85" s="283">
        <v>44</v>
      </c>
      <c r="AH85" s="283">
        <v>298</v>
      </c>
      <c r="AI85" s="283">
        <v>629</v>
      </c>
      <c r="AJ85" s="283">
        <v>0</v>
      </c>
      <c r="AK85" s="283">
        <v>506</v>
      </c>
      <c r="AL85" s="283">
        <v>2459</v>
      </c>
      <c r="AM85" s="283">
        <v>1044</v>
      </c>
      <c r="AN85" s="283">
        <v>255</v>
      </c>
      <c r="AO85" s="283">
        <v>101</v>
      </c>
      <c r="AP85" s="283">
        <v>2630</v>
      </c>
      <c r="AQ85" s="283">
        <v>349</v>
      </c>
      <c r="AR85" s="283">
        <v>307</v>
      </c>
      <c r="AS85" s="283">
        <v>290</v>
      </c>
      <c r="AT85" s="283">
        <v>884</v>
      </c>
      <c r="AU85" s="283">
        <v>353</v>
      </c>
      <c r="AV85" s="283">
        <v>186</v>
      </c>
      <c r="AW85" s="283">
        <v>280</v>
      </c>
      <c r="AX85" s="283">
        <v>116</v>
      </c>
      <c r="AY85" s="283">
        <v>119</v>
      </c>
      <c r="AZ85" s="283">
        <v>2</v>
      </c>
      <c r="BA85" s="283">
        <v>32</v>
      </c>
      <c r="BB85" s="283">
        <v>50</v>
      </c>
      <c r="BC85" s="283">
        <v>47</v>
      </c>
      <c r="BD85" s="283">
        <v>20</v>
      </c>
      <c r="BE85" s="283">
        <v>0</v>
      </c>
      <c r="BF85" s="283">
        <v>15</v>
      </c>
      <c r="BG85" s="283">
        <v>71</v>
      </c>
      <c r="BH85" s="283">
        <v>9</v>
      </c>
      <c r="BI85" s="283">
        <v>37</v>
      </c>
      <c r="BJ85" s="283">
        <v>241</v>
      </c>
      <c r="BK85" s="283">
        <v>1211</v>
      </c>
      <c r="BL85" s="283">
        <v>3542</v>
      </c>
      <c r="BM85" s="283">
        <v>669</v>
      </c>
      <c r="BN85" s="283">
        <v>739</v>
      </c>
      <c r="BO85" s="283">
        <v>1172</v>
      </c>
      <c r="BP85" s="283">
        <v>13935</v>
      </c>
      <c r="BQ85" s="283">
        <v>11605</v>
      </c>
      <c r="BR85" s="283">
        <v>225</v>
      </c>
      <c r="BS85" s="283">
        <v>262</v>
      </c>
      <c r="BT85" s="283">
        <v>2104</v>
      </c>
      <c r="BU85" s="283">
        <v>1279</v>
      </c>
      <c r="BV85" s="283">
        <v>777</v>
      </c>
      <c r="BW85" s="283">
        <v>491</v>
      </c>
      <c r="BX85" s="283">
        <v>59</v>
      </c>
      <c r="BY85" s="283">
        <v>158</v>
      </c>
      <c r="BZ85" s="283">
        <v>111</v>
      </c>
      <c r="CA85" s="283">
        <v>409</v>
      </c>
      <c r="CB85" s="283">
        <v>309</v>
      </c>
      <c r="CC85" s="283">
        <v>495</v>
      </c>
      <c r="CD85" s="283">
        <v>19</v>
      </c>
      <c r="CE85" s="283">
        <v>88</v>
      </c>
      <c r="CF85" s="283">
        <v>241</v>
      </c>
      <c r="CG85" s="283">
        <v>7</v>
      </c>
      <c r="CH85" s="283">
        <v>519</v>
      </c>
      <c r="CI85" s="283">
        <v>91</v>
      </c>
      <c r="CJ85" s="283">
        <v>859</v>
      </c>
      <c r="CK85" s="283">
        <v>462</v>
      </c>
      <c r="CL85" s="283">
        <v>149</v>
      </c>
      <c r="CM85" s="283">
        <v>7066</v>
      </c>
      <c r="CN85" s="283">
        <v>872</v>
      </c>
      <c r="CO85" s="283">
        <v>777</v>
      </c>
      <c r="CP85" s="283">
        <v>5286</v>
      </c>
      <c r="CQ85" s="283">
        <v>115</v>
      </c>
      <c r="CR85" s="283">
        <v>552</v>
      </c>
      <c r="CS85" s="283">
        <v>421</v>
      </c>
      <c r="CT85" s="283">
        <v>302</v>
      </c>
      <c r="CU85" s="283">
        <v>178</v>
      </c>
      <c r="CV85" s="283">
        <v>7</v>
      </c>
      <c r="CW85" s="283">
        <v>1066</v>
      </c>
      <c r="CX85" s="283">
        <v>884</v>
      </c>
      <c r="CY85" s="283">
        <v>382</v>
      </c>
      <c r="CZ85" s="283">
        <v>2366</v>
      </c>
      <c r="DA85" s="283">
        <v>180</v>
      </c>
      <c r="DB85" s="283">
        <v>199</v>
      </c>
      <c r="DC85" s="283">
        <v>57</v>
      </c>
      <c r="DD85" s="283">
        <v>245</v>
      </c>
      <c r="DE85" s="283">
        <v>956</v>
      </c>
      <c r="DF85" s="284">
        <v>76</v>
      </c>
      <c r="DG85" s="284">
        <v>136886</v>
      </c>
      <c r="DH85" s="283">
        <v>561</v>
      </c>
      <c r="DI85" s="285">
        <v>24126</v>
      </c>
      <c r="DJ85" s="283">
        <v>36</v>
      </c>
      <c r="DK85" s="283">
        <v>0</v>
      </c>
      <c r="DL85" s="283">
        <v>349</v>
      </c>
      <c r="DM85" s="283">
        <v>3781</v>
      </c>
      <c r="DN85" s="284">
        <v>749</v>
      </c>
      <c r="DO85" s="284">
        <v>29602</v>
      </c>
      <c r="DP85" s="284">
        <v>166488</v>
      </c>
      <c r="DQ85" s="284">
        <v>68033</v>
      </c>
      <c r="DR85" s="284">
        <v>9498</v>
      </c>
      <c r="DS85" s="284">
        <v>77531</v>
      </c>
      <c r="DT85" s="284">
        <v>107133</v>
      </c>
      <c r="DU85" s="284">
        <v>244019</v>
      </c>
      <c r="DV85" s="283">
        <v>-45042</v>
      </c>
      <c r="DW85" s="283">
        <v>0</v>
      </c>
      <c r="DX85" s="283">
        <v>0</v>
      </c>
      <c r="DY85" s="284">
        <v>-45042</v>
      </c>
      <c r="DZ85" s="284">
        <v>62091</v>
      </c>
      <c r="EA85" s="284">
        <v>198977</v>
      </c>
      <c r="EB85" s="235"/>
      <c r="EC85" s="242">
        <f t="shared" si="4"/>
        <v>1.6055632907778538E-3</v>
      </c>
      <c r="ED85" s="242">
        <f t="shared" si="3"/>
        <v>0.72945797895343811</v>
      </c>
    </row>
    <row r="86" spans="1:134" ht="19.95" customHeight="1">
      <c r="A86" s="305" t="s">
        <v>1165</v>
      </c>
      <c r="B86" s="282" t="s">
        <v>998</v>
      </c>
      <c r="C86" s="283">
        <v>3</v>
      </c>
      <c r="D86" s="283">
        <v>0</v>
      </c>
      <c r="E86" s="283">
        <v>0</v>
      </c>
      <c r="F86" s="283">
        <v>0</v>
      </c>
      <c r="G86" s="283">
        <v>47</v>
      </c>
      <c r="H86" s="283">
        <v>0</v>
      </c>
      <c r="I86" s="283">
        <v>3</v>
      </c>
      <c r="J86" s="283">
        <v>1005</v>
      </c>
      <c r="K86" s="283">
        <v>307</v>
      </c>
      <c r="L86" s="283">
        <v>18</v>
      </c>
      <c r="M86" s="283">
        <v>0</v>
      </c>
      <c r="N86" s="283">
        <v>2</v>
      </c>
      <c r="O86" s="283">
        <v>20</v>
      </c>
      <c r="P86" s="283">
        <v>48</v>
      </c>
      <c r="Q86" s="283">
        <v>94</v>
      </c>
      <c r="R86" s="283">
        <v>143</v>
      </c>
      <c r="S86" s="283">
        <v>20</v>
      </c>
      <c r="T86" s="283">
        <v>331</v>
      </c>
      <c r="U86" s="283">
        <v>26</v>
      </c>
      <c r="V86" s="283">
        <v>129</v>
      </c>
      <c r="W86" s="283">
        <v>20</v>
      </c>
      <c r="X86" s="283">
        <v>164</v>
      </c>
      <c r="Y86" s="283">
        <v>65</v>
      </c>
      <c r="Z86" s="283">
        <v>0</v>
      </c>
      <c r="AA86" s="283">
        <v>82</v>
      </c>
      <c r="AB86" s="283">
        <v>165</v>
      </c>
      <c r="AC86" s="283">
        <v>13</v>
      </c>
      <c r="AD86" s="283">
        <v>14</v>
      </c>
      <c r="AE86" s="283">
        <v>55</v>
      </c>
      <c r="AF86" s="283">
        <v>8</v>
      </c>
      <c r="AG86" s="283">
        <v>6</v>
      </c>
      <c r="AH86" s="283">
        <v>335</v>
      </c>
      <c r="AI86" s="283">
        <v>21</v>
      </c>
      <c r="AJ86" s="283">
        <v>0</v>
      </c>
      <c r="AK86" s="283">
        <v>73</v>
      </c>
      <c r="AL86" s="283">
        <v>0</v>
      </c>
      <c r="AM86" s="283">
        <v>2322</v>
      </c>
      <c r="AN86" s="283">
        <v>12</v>
      </c>
      <c r="AO86" s="283">
        <v>9</v>
      </c>
      <c r="AP86" s="283">
        <v>313</v>
      </c>
      <c r="AQ86" s="283">
        <v>52</v>
      </c>
      <c r="AR86" s="283">
        <v>8</v>
      </c>
      <c r="AS86" s="283">
        <v>74</v>
      </c>
      <c r="AT86" s="283">
        <v>213</v>
      </c>
      <c r="AU86" s="283">
        <v>48</v>
      </c>
      <c r="AV86" s="283">
        <v>21</v>
      </c>
      <c r="AW86" s="283">
        <v>45</v>
      </c>
      <c r="AX86" s="283">
        <v>27</v>
      </c>
      <c r="AY86" s="283">
        <v>169</v>
      </c>
      <c r="AZ86" s="283">
        <v>0</v>
      </c>
      <c r="BA86" s="283">
        <v>9</v>
      </c>
      <c r="BB86" s="283">
        <v>13</v>
      </c>
      <c r="BC86" s="283">
        <v>4</v>
      </c>
      <c r="BD86" s="283">
        <v>15</v>
      </c>
      <c r="BE86" s="283">
        <v>0</v>
      </c>
      <c r="BF86" s="283">
        <v>3</v>
      </c>
      <c r="BG86" s="283">
        <v>38</v>
      </c>
      <c r="BH86" s="283">
        <v>0</v>
      </c>
      <c r="BI86" s="283">
        <v>5</v>
      </c>
      <c r="BJ86" s="283">
        <v>87</v>
      </c>
      <c r="BK86" s="283">
        <v>15</v>
      </c>
      <c r="BL86" s="283">
        <v>0</v>
      </c>
      <c r="BM86" s="283">
        <v>0</v>
      </c>
      <c r="BN86" s="283">
        <v>5</v>
      </c>
      <c r="BO86" s="283">
        <v>0</v>
      </c>
      <c r="BP86" s="283">
        <v>0</v>
      </c>
      <c r="BQ86" s="283">
        <v>0</v>
      </c>
      <c r="BR86" s="283">
        <v>0</v>
      </c>
      <c r="BS86" s="283">
        <v>0</v>
      </c>
      <c r="BT86" s="283">
        <v>10607</v>
      </c>
      <c r="BU86" s="283">
        <v>11</v>
      </c>
      <c r="BV86" s="283">
        <v>0</v>
      </c>
      <c r="BW86" s="283">
        <v>0</v>
      </c>
      <c r="BX86" s="283">
        <v>0</v>
      </c>
      <c r="BY86" s="283">
        <v>871</v>
      </c>
      <c r="BZ86" s="283">
        <v>7759</v>
      </c>
      <c r="CA86" s="283">
        <v>26956</v>
      </c>
      <c r="CB86" s="283">
        <v>7639</v>
      </c>
      <c r="CC86" s="283">
        <v>71549</v>
      </c>
      <c r="CD86" s="283">
        <v>1290</v>
      </c>
      <c r="CE86" s="283">
        <v>3145</v>
      </c>
      <c r="CF86" s="283">
        <v>4001</v>
      </c>
      <c r="CG86" s="283">
        <v>0</v>
      </c>
      <c r="CH86" s="283">
        <v>0</v>
      </c>
      <c r="CI86" s="283">
        <v>0</v>
      </c>
      <c r="CJ86" s="283">
        <v>0</v>
      </c>
      <c r="CK86" s="283">
        <v>0</v>
      </c>
      <c r="CL86" s="283">
        <v>104</v>
      </c>
      <c r="CM86" s="283">
        <v>235</v>
      </c>
      <c r="CN86" s="283">
        <v>0</v>
      </c>
      <c r="CO86" s="283">
        <v>12</v>
      </c>
      <c r="CP86" s="283">
        <v>0</v>
      </c>
      <c r="CQ86" s="283">
        <v>0</v>
      </c>
      <c r="CR86" s="283">
        <v>0</v>
      </c>
      <c r="CS86" s="283">
        <v>0</v>
      </c>
      <c r="CT86" s="283">
        <v>0</v>
      </c>
      <c r="CU86" s="283">
        <v>752</v>
      </c>
      <c r="CV86" s="283">
        <v>0</v>
      </c>
      <c r="CW86" s="283">
        <v>0</v>
      </c>
      <c r="CX86" s="283">
        <v>0</v>
      </c>
      <c r="CY86" s="283">
        <v>2176</v>
      </c>
      <c r="CZ86" s="283">
        <v>1674</v>
      </c>
      <c r="DA86" s="283">
        <v>0</v>
      </c>
      <c r="DB86" s="283">
        <v>553</v>
      </c>
      <c r="DC86" s="283">
        <v>0</v>
      </c>
      <c r="DD86" s="283">
        <v>0</v>
      </c>
      <c r="DE86" s="283">
        <v>0</v>
      </c>
      <c r="DF86" s="284">
        <v>3124</v>
      </c>
      <c r="DG86" s="284">
        <v>149182</v>
      </c>
      <c r="DH86" s="283">
        <v>88</v>
      </c>
      <c r="DI86" s="285">
        <v>142165</v>
      </c>
      <c r="DJ86" s="283">
        <v>3350</v>
      </c>
      <c r="DK86" s="283">
        <v>368</v>
      </c>
      <c r="DL86" s="283">
        <v>0</v>
      </c>
      <c r="DM86" s="283">
        <v>0</v>
      </c>
      <c r="DN86" s="284">
        <v>0</v>
      </c>
      <c r="DO86" s="284">
        <v>145971</v>
      </c>
      <c r="DP86" s="284">
        <v>295153</v>
      </c>
      <c r="DQ86" s="284">
        <v>13961</v>
      </c>
      <c r="DR86" s="284">
        <v>12026</v>
      </c>
      <c r="DS86" s="284">
        <v>25987</v>
      </c>
      <c r="DT86" s="284">
        <v>171958</v>
      </c>
      <c r="DU86" s="284">
        <v>321140</v>
      </c>
      <c r="DV86" s="283">
        <v>-24708</v>
      </c>
      <c r="DW86" s="283">
        <v>-6705</v>
      </c>
      <c r="DX86" s="283">
        <v>0</v>
      </c>
      <c r="DY86" s="284">
        <v>-31413</v>
      </c>
      <c r="DZ86" s="284">
        <v>140545</v>
      </c>
      <c r="EA86" s="284">
        <v>289727</v>
      </c>
      <c r="EB86" s="235"/>
      <c r="EC86" s="242">
        <f t="shared" si="4"/>
        <v>9.4609510583367976E-3</v>
      </c>
      <c r="ED86" s="242">
        <f t="shared" si="3"/>
        <v>0.89357045329032736</v>
      </c>
    </row>
    <row r="87" spans="1:134" ht="19.95" customHeight="1">
      <c r="A87" s="305" t="s">
        <v>1166</v>
      </c>
      <c r="B87" s="282" t="s">
        <v>999</v>
      </c>
      <c r="C87" s="283">
        <v>25</v>
      </c>
      <c r="D87" s="283">
        <v>18</v>
      </c>
      <c r="E87" s="283">
        <v>2</v>
      </c>
      <c r="F87" s="283">
        <v>0</v>
      </c>
      <c r="G87" s="283">
        <v>4</v>
      </c>
      <c r="H87" s="283">
        <v>26</v>
      </c>
      <c r="I87" s="283">
        <v>3</v>
      </c>
      <c r="J87" s="283">
        <v>99</v>
      </c>
      <c r="K87" s="283">
        <v>39</v>
      </c>
      <c r="L87" s="283">
        <v>0</v>
      </c>
      <c r="M87" s="283">
        <v>0</v>
      </c>
      <c r="N87" s="283">
        <v>1</v>
      </c>
      <c r="O87" s="283">
        <v>4</v>
      </c>
      <c r="P87" s="283">
        <v>8</v>
      </c>
      <c r="Q87" s="283">
        <v>17</v>
      </c>
      <c r="R87" s="283">
        <v>4</v>
      </c>
      <c r="S87" s="283">
        <v>16</v>
      </c>
      <c r="T87" s="283">
        <v>34</v>
      </c>
      <c r="U87" s="283">
        <v>0</v>
      </c>
      <c r="V87" s="283">
        <v>5</v>
      </c>
      <c r="W87" s="283">
        <v>5</v>
      </c>
      <c r="X87" s="283">
        <v>11</v>
      </c>
      <c r="Y87" s="283">
        <v>7</v>
      </c>
      <c r="Z87" s="283">
        <v>0</v>
      </c>
      <c r="AA87" s="283">
        <v>19</v>
      </c>
      <c r="AB87" s="283">
        <v>20</v>
      </c>
      <c r="AC87" s="283">
        <v>21</v>
      </c>
      <c r="AD87" s="283">
        <v>8</v>
      </c>
      <c r="AE87" s="283">
        <v>4</v>
      </c>
      <c r="AF87" s="283">
        <v>1</v>
      </c>
      <c r="AG87" s="283">
        <v>0</v>
      </c>
      <c r="AH87" s="283">
        <v>4</v>
      </c>
      <c r="AI87" s="283">
        <v>13</v>
      </c>
      <c r="AJ87" s="283">
        <v>0</v>
      </c>
      <c r="AK87" s="283">
        <v>4</v>
      </c>
      <c r="AL87" s="283">
        <v>19</v>
      </c>
      <c r="AM87" s="283">
        <v>55</v>
      </c>
      <c r="AN87" s="283">
        <v>3</v>
      </c>
      <c r="AO87" s="283">
        <v>2</v>
      </c>
      <c r="AP87" s="283">
        <v>0</v>
      </c>
      <c r="AQ87" s="283">
        <v>1</v>
      </c>
      <c r="AR87" s="283">
        <v>14</v>
      </c>
      <c r="AS87" s="283">
        <v>10</v>
      </c>
      <c r="AT87" s="283">
        <v>49</v>
      </c>
      <c r="AU87" s="283">
        <v>31</v>
      </c>
      <c r="AV87" s="283">
        <v>8</v>
      </c>
      <c r="AW87" s="283">
        <v>6</v>
      </c>
      <c r="AX87" s="283">
        <v>4</v>
      </c>
      <c r="AY87" s="283">
        <v>5</v>
      </c>
      <c r="AZ87" s="283">
        <v>0</v>
      </c>
      <c r="BA87" s="283">
        <v>1</v>
      </c>
      <c r="BB87" s="283">
        <v>1</v>
      </c>
      <c r="BC87" s="283">
        <v>2</v>
      </c>
      <c r="BD87" s="283">
        <v>0</v>
      </c>
      <c r="BE87" s="283">
        <v>0</v>
      </c>
      <c r="BF87" s="283">
        <v>0</v>
      </c>
      <c r="BG87" s="283">
        <v>2</v>
      </c>
      <c r="BH87" s="283">
        <v>0</v>
      </c>
      <c r="BI87" s="283">
        <v>5</v>
      </c>
      <c r="BJ87" s="283">
        <v>9</v>
      </c>
      <c r="BK87" s="283">
        <v>27</v>
      </c>
      <c r="BL87" s="283">
        <v>261</v>
      </c>
      <c r="BM87" s="283">
        <v>154</v>
      </c>
      <c r="BN87" s="283">
        <v>94</v>
      </c>
      <c r="BO87" s="283">
        <v>140</v>
      </c>
      <c r="BP87" s="283">
        <v>1340</v>
      </c>
      <c r="BQ87" s="283">
        <v>1073</v>
      </c>
      <c r="BR87" s="283">
        <v>110</v>
      </c>
      <c r="BS87" s="283">
        <v>378</v>
      </c>
      <c r="BT87" s="283">
        <v>3272</v>
      </c>
      <c r="BU87" s="283">
        <v>8738</v>
      </c>
      <c r="BV87" s="283">
        <v>371</v>
      </c>
      <c r="BW87" s="283">
        <v>332</v>
      </c>
      <c r="BX87" s="283">
        <v>0</v>
      </c>
      <c r="BY87" s="283">
        <v>237</v>
      </c>
      <c r="BZ87" s="283">
        <v>107</v>
      </c>
      <c r="CA87" s="283">
        <v>0</v>
      </c>
      <c r="CB87" s="283">
        <v>277</v>
      </c>
      <c r="CC87" s="283">
        <v>147</v>
      </c>
      <c r="CD87" s="283">
        <v>75</v>
      </c>
      <c r="CE87" s="283">
        <v>137</v>
      </c>
      <c r="CF87" s="283">
        <v>287</v>
      </c>
      <c r="CG87" s="283">
        <v>358</v>
      </c>
      <c r="CH87" s="283">
        <v>1710</v>
      </c>
      <c r="CI87" s="283">
        <v>171</v>
      </c>
      <c r="CJ87" s="283">
        <v>396</v>
      </c>
      <c r="CK87" s="283">
        <v>699</v>
      </c>
      <c r="CL87" s="283">
        <v>90</v>
      </c>
      <c r="CM87" s="283">
        <v>5007</v>
      </c>
      <c r="CN87" s="283">
        <v>837</v>
      </c>
      <c r="CO87" s="283">
        <v>2471</v>
      </c>
      <c r="CP87" s="283">
        <v>1089</v>
      </c>
      <c r="CQ87" s="283">
        <v>209</v>
      </c>
      <c r="CR87" s="283">
        <v>1920</v>
      </c>
      <c r="CS87" s="283">
        <v>609</v>
      </c>
      <c r="CT87" s="283">
        <v>623</v>
      </c>
      <c r="CU87" s="283">
        <v>526</v>
      </c>
      <c r="CV87" s="283">
        <v>2</v>
      </c>
      <c r="CW87" s="283">
        <v>521</v>
      </c>
      <c r="CX87" s="283">
        <v>1894</v>
      </c>
      <c r="CY87" s="283">
        <v>134</v>
      </c>
      <c r="CZ87" s="283">
        <v>340</v>
      </c>
      <c r="DA87" s="283">
        <v>248</v>
      </c>
      <c r="DB87" s="283">
        <v>174</v>
      </c>
      <c r="DC87" s="283">
        <v>71</v>
      </c>
      <c r="DD87" s="283">
        <v>520</v>
      </c>
      <c r="DE87" s="283">
        <v>0</v>
      </c>
      <c r="DF87" s="284">
        <v>45</v>
      </c>
      <c r="DG87" s="284">
        <v>38870</v>
      </c>
      <c r="DH87" s="283">
        <v>473</v>
      </c>
      <c r="DI87" s="283">
        <v>8974</v>
      </c>
      <c r="DJ87" s="283">
        <v>0</v>
      </c>
      <c r="DK87" s="283">
        <v>0</v>
      </c>
      <c r="DL87" s="283">
        <v>0</v>
      </c>
      <c r="DM87" s="283">
        <v>0</v>
      </c>
      <c r="DN87" s="284">
        <v>0</v>
      </c>
      <c r="DO87" s="284">
        <v>9447</v>
      </c>
      <c r="DP87" s="284">
        <v>48317</v>
      </c>
      <c r="DQ87" s="284">
        <v>72</v>
      </c>
      <c r="DR87" s="284">
        <v>143</v>
      </c>
      <c r="DS87" s="284">
        <v>215</v>
      </c>
      <c r="DT87" s="284">
        <v>9662</v>
      </c>
      <c r="DU87" s="284">
        <v>48532</v>
      </c>
      <c r="DV87" s="283">
        <v>-696</v>
      </c>
      <c r="DW87" s="283">
        <v>-70</v>
      </c>
      <c r="DX87" s="283">
        <v>0</v>
      </c>
      <c r="DY87" s="284">
        <v>-766</v>
      </c>
      <c r="DZ87" s="284">
        <v>8896</v>
      </c>
      <c r="EA87" s="284">
        <v>47766</v>
      </c>
      <c r="EB87" s="235"/>
      <c r="EC87" s="242">
        <f t="shared" si="4"/>
        <v>5.9721151336485361E-4</v>
      </c>
      <c r="ED87" s="242">
        <f t="shared" si="3"/>
        <v>0.98414636670323075</v>
      </c>
    </row>
    <row r="88" spans="1:134" ht="19.95" customHeight="1">
      <c r="A88" s="305" t="s">
        <v>1167</v>
      </c>
      <c r="B88" s="282" t="s">
        <v>243</v>
      </c>
      <c r="C88" s="283">
        <v>50</v>
      </c>
      <c r="D88" s="283">
        <v>34</v>
      </c>
      <c r="E88" s="283">
        <v>12</v>
      </c>
      <c r="F88" s="283">
        <v>8</v>
      </c>
      <c r="G88" s="283">
        <v>66</v>
      </c>
      <c r="H88" s="283">
        <v>184</v>
      </c>
      <c r="I88" s="283">
        <v>13</v>
      </c>
      <c r="J88" s="283">
        <v>1318</v>
      </c>
      <c r="K88" s="283">
        <v>108</v>
      </c>
      <c r="L88" s="283">
        <v>13</v>
      </c>
      <c r="M88" s="283">
        <v>0</v>
      </c>
      <c r="N88" s="283">
        <v>5</v>
      </c>
      <c r="O88" s="283">
        <v>20</v>
      </c>
      <c r="P88" s="283">
        <v>47</v>
      </c>
      <c r="Q88" s="283">
        <v>93</v>
      </c>
      <c r="R88" s="283">
        <v>26</v>
      </c>
      <c r="S88" s="283">
        <v>94</v>
      </c>
      <c r="T88" s="283">
        <v>235</v>
      </c>
      <c r="U88" s="283">
        <v>3</v>
      </c>
      <c r="V88" s="283">
        <v>38</v>
      </c>
      <c r="W88" s="283">
        <v>13</v>
      </c>
      <c r="X88" s="283">
        <v>72</v>
      </c>
      <c r="Y88" s="283">
        <v>36</v>
      </c>
      <c r="Z88" s="283">
        <v>0</v>
      </c>
      <c r="AA88" s="283">
        <v>736</v>
      </c>
      <c r="AB88" s="283">
        <v>119</v>
      </c>
      <c r="AC88" s="283">
        <v>137</v>
      </c>
      <c r="AD88" s="283">
        <v>47</v>
      </c>
      <c r="AE88" s="283">
        <v>23</v>
      </c>
      <c r="AF88" s="283">
        <v>5</v>
      </c>
      <c r="AG88" s="283">
        <v>6</v>
      </c>
      <c r="AH88" s="283">
        <v>51</v>
      </c>
      <c r="AI88" s="283">
        <v>106</v>
      </c>
      <c r="AJ88" s="283">
        <v>0</v>
      </c>
      <c r="AK88" s="283">
        <v>46</v>
      </c>
      <c r="AL88" s="283">
        <v>117</v>
      </c>
      <c r="AM88" s="283">
        <v>360</v>
      </c>
      <c r="AN88" s="283">
        <v>17</v>
      </c>
      <c r="AO88" s="283">
        <v>14</v>
      </c>
      <c r="AP88" s="283">
        <v>33</v>
      </c>
      <c r="AQ88" s="283">
        <v>19</v>
      </c>
      <c r="AR88" s="283">
        <v>82</v>
      </c>
      <c r="AS88" s="283">
        <v>64</v>
      </c>
      <c r="AT88" s="283">
        <v>315</v>
      </c>
      <c r="AU88" s="283">
        <v>198</v>
      </c>
      <c r="AV88" s="283">
        <v>60</v>
      </c>
      <c r="AW88" s="283">
        <v>36</v>
      </c>
      <c r="AX88" s="283">
        <v>28</v>
      </c>
      <c r="AY88" s="283">
        <v>33</v>
      </c>
      <c r="AZ88" s="283">
        <v>1</v>
      </c>
      <c r="BA88" s="283">
        <v>7</v>
      </c>
      <c r="BB88" s="283">
        <v>5</v>
      </c>
      <c r="BC88" s="283">
        <v>13</v>
      </c>
      <c r="BD88" s="283">
        <v>2</v>
      </c>
      <c r="BE88" s="283">
        <v>0</v>
      </c>
      <c r="BF88" s="283">
        <v>2</v>
      </c>
      <c r="BG88" s="283">
        <v>17</v>
      </c>
      <c r="BH88" s="283">
        <v>1</v>
      </c>
      <c r="BI88" s="283">
        <v>8</v>
      </c>
      <c r="BJ88" s="283">
        <v>77</v>
      </c>
      <c r="BK88" s="283">
        <v>7</v>
      </c>
      <c r="BL88" s="283">
        <v>5767</v>
      </c>
      <c r="BM88" s="283">
        <v>983</v>
      </c>
      <c r="BN88" s="283">
        <v>1043</v>
      </c>
      <c r="BO88" s="283">
        <v>1639</v>
      </c>
      <c r="BP88" s="283">
        <v>463</v>
      </c>
      <c r="BQ88" s="283">
        <v>360</v>
      </c>
      <c r="BR88" s="283">
        <v>212</v>
      </c>
      <c r="BS88" s="283">
        <v>1501</v>
      </c>
      <c r="BT88" s="283">
        <v>30385</v>
      </c>
      <c r="BU88" s="283">
        <v>15980</v>
      </c>
      <c r="BV88" s="283">
        <v>4396</v>
      </c>
      <c r="BW88" s="283">
        <v>2346</v>
      </c>
      <c r="BX88" s="283">
        <v>0</v>
      </c>
      <c r="BY88" s="283">
        <v>1175</v>
      </c>
      <c r="BZ88" s="283">
        <v>914</v>
      </c>
      <c r="CA88" s="283">
        <v>0</v>
      </c>
      <c r="CB88" s="283">
        <v>2123</v>
      </c>
      <c r="CC88" s="283">
        <v>774</v>
      </c>
      <c r="CD88" s="283">
        <v>158</v>
      </c>
      <c r="CE88" s="283">
        <v>314</v>
      </c>
      <c r="CF88" s="283">
        <v>702</v>
      </c>
      <c r="CG88" s="283">
        <v>70</v>
      </c>
      <c r="CH88" s="283">
        <v>170237</v>
      </c>
      <c r="CI88" s="283">
        <v>3903</v>
      </c>
      <c r="CJ88" s="283">
        <v>7022</v>
      </c>
      <c r="CK88" s="283">
        <v>12990</v>
      </c>
      <c r="CL88" s="283">
        <v>286</v>
      </c>
      <c r="CM88" s="283">
        <v>9624</v>
      </c>
      <c r="CN88" s="283">
        <v>534</v>
      </c>
      <c r="CO88" s="283">
        <v>6154</v>
      </c>
      <c r="CP88" s="283">
        <v>6899</v>
      </c>
      <c r="CQ88" s="283">
        <v>287</v>
      </c>
      <c r="CR88" s="283">
        <v>4525</v>
      </c>
      <c r="CS88" s="283">
        <v>1112</v>
      </c>
      <c r="CT88" s="283">
        <v>1527</v>
      </c>
      <c r="CU88" s="283">
        <v>1359</v>
      </c>
      <c r="CV88" s="283">
        <v>55</v>
      </c>
      <c r="CW88" s="283">
        <v>1301</v>
      </c>
      <c r="CX88" s="283">
        <v>5653</v>
      </c>
      <c r="CY88" s="283">
        <v>651</v>
      </c>
      <c r="CZ88" s="283">
        <v>3501</v>
      </c>
      <c r="DA88" s="283">
        <v>1266</v>
      </c>
      <c r="DB88" s="283">
        <v>662</v>
      </c>
      <c r="DC88" s="283">
        <v>265</v>
      </c>
      <c r="DD88" s="283">
        <v>1139</v>
      </c>
      <c r="DE88" s="283">
        <v>0</v>
      </c>
      <c r="DF88" s="284">
        <v>3239</v>
      </c>
      <c r="DG88" s="284">
        <v>320776</v>
      </c>
      <c r="DH88" s="283">
        <v>3776</v>
      </c>
      <c r="DI88" s="283">
        <v>426644</v>
      </c>
      <c r="DJ88" s="283">
        <v>0</v>
      </c>
      <c r="DK88" s="283">
        <v>0</v>
      </c>
      <c r="DL88" s="283">
        <v>0</v>
      </c>
      <c r="DM88" s="283">
        <v>0</v>
      </c>
      <c r="DN88" s="284">
        <v>0</v>
      </c>
      <c r="DO88" s="284">
        <v>430420</v>
      </c>
      <c r="DP88" s="284">
        <v>751196</v>
      </c>
      <c r="DQ88" s="284">
        <v>87545</v>
      </c>
      <c r="DR88" s="284">
        <v>21190</v>
      </c>
      <c r="DS88" s="284">
        <v>108735</v>
      </c>
      <c r="DT88" s="284">
        <v>539155</v>
      </c>
      <c r="DU88" s="284">
        <v>859931</v>
      </c>
      <c r="DV88" s="283">
        <v>-160688</v>
      </c>
      <c r="DW88" s="283">
        <v>-6114</v>
      </c>
      <c r="DX88" s="283">
        <v>0</v>
      </c>
      <c r="DY88" s="284">
        <v>-166802</v>
      </c>
      <c r="DZ88" s="284">
        <v>372353</v>
      </c>
      <c r="EA88" s="284">
        <v>693129</v>
      </c>
      <c r="EB88" s="235"/>
      <c r="EC88" s="242">
        <f t="shared" si="4"/>
        <v>2.8392768989083422E-2</v>
      </c>
      <c r="ED88" s="242">
        <f t="shared" si="3"/>
        <v>0.77795142679140994</v>
      </c>
    </row>
    <row r="89" spans="1:134" ht="19.95" customHeight="1">
      <c r="A89" s="305" t="s">
        <v>1168</v>
      </c>
      <c r="B89" s="282" t="s">
        <v>1000</v>
      </c>
      <c r="C89" s="283">
        <v>28</v>
      </c>
      <c r="D89" s="283">
        <v>17</v>
      </c>
      <c r="E89" s="283">
        <v>0</v>
      </c>
      <c r="F89" s="283">
        <v>0</v>
      </c>
      <c r="G89" s="283">
        <v>0</v>
      </c>
      <c r="H89" s="283">
        <v>0</v>
      </c>
      <c r="I89" s="283">
        <v>0</v>
      </c>
      <c r="J89" s="283">
        <v>46</v>
      </c>
      <c r="K89" s="283">
        <v>0</v>
      </c>
      <c r="L89" s="283">
        <v>0</v>
      </c>
      <c r="M89" s="283">
        <v>0</v>
      </c>
      <c r="N89" s="283">
        <v>0</v>
      </c>
      <c r="O89" s="283">
        <v>0</v>
      </c>
      <c r="P89" s="283">
        <v>0</v>
      </c>
      <c r="Q89" s="283">
        <v>0</v>
      </c>
      <c r="R89" s="283">
        <v>0</v>
      </c>
      <c r="S89" s="283">
        <v>0</v>
      </c>
      <c r="T89" s="283">
        <v>13</v>
      </c>
      <c r="U89" s="283">
        <v>0</v>
      </c>
      <c r="V89" s="283">
        <v>0</v>
      </c>
      <c r="W89" s="283">
        <v>0</v>
      </c>
      <c r="X89" s="283">
        <v>0</v>
      </c>
      <c r="Y89" s="283">
        <v>0</v>
      </c>
      <c r="Z89" s="283">
        <v>0</v>
      </c>
      <c r="AA89" s="283">
        <v>4</v>
      </c>
      <c r="AB89" s="283">
        <v>0</v>
      </c>
      <c r="AC89" s="283">
        <v>0</v>
      </c>
      <c r="AD89" s="283">
        <v>0</v>
      </c>
      <c r="AE89" s="283">
        <v>2</v>
      </c>
      <c r="AF89" s="283">
        <v>0</v>
      </c>
      <c r="AG89" s="283">
        <v>0</v>
      </c>
      <c r="AH89" s="283">
        <v>0</v>
      </c>
      <c r="AI89" s="283">
        <v>0</v>
      </c>
      <c r="AJ89" s="283">
        <v>0</v>
      </c>
      <c r="AK89" s="283">
        <v>0</v>
      </c>
      <c r="AL89" s="283">
        <v>0</v>
      </c>
      <c r="AM89" s="283">
        <v>0</v>
      </c>
      <c r="AN89" s="283">
        <v>0</v>
      </c>
      <c r="AO89" s="283">
        <v>0</v>
      </c>
      <c r="AP89" s="283">
        <v>0</v>
      </c>
      <c r="AQ89" s="283">
        <v>0</v>
      </c>
      <c r="AR89" s="283">
        <v>0</v>
      </c>
      <c r="AS89" s="283">
        <v>4</v>
      </c>
      <c r="AT89" s="283">
        <v>0</v>
      </c>
      <c r="AU89" s="283">
        <v>2</v>
      </c>
      <c r="AV89" s="283">
        <v>0</v>
      </c>
      <c r="AW89" s="283">
        <v>7</v>
      </c>
      <c r="AX89" s="283">
        <v>0</v>
      </c>
      <c r="AY89" s="283">
        <v>0</v>
      </c>
      <c r="AZ89" s="283">
        <v>0</v>
      </c>
      <c r="BA89" s="283">
        <v>0</v>
      </c>
      <c r="BB89" s="283">
        <v>0</v>
      </c>
      <c r="BC89" s="283">
        <v>0</v>
      </c>
      <c r="BD89" s="283">
        <v>2</v>
      </c>
      <c r="BE89" s="283">
        <v>0</v>
      </c>
      <c r="BF89" s="283">
        <v>0</v>
      </c>
      <c r="BG89" s="283">
        <v>0</v>
      </c>
      <c r="BH89" s="283">
        <v>0</v>
      </c>
      <c r="BI89" s="283">
        <v>0</v>
      </c>
      <c r="BJ89" s="283">
        <v>6</v>
      </c>
      <c r="BK89" s="283">
        <v>0</v>
      </c>
      <c r="BL89" s="283">
        <v>30</v>
      </c>
      <c r="BM89" s="283">
        <v>5</v>
      </c>
      <c r="BN89" s="283">
        <v>7</v>
      </c>
      <c r="BO89" s="283">
        <v>57</v>
      </c>
      <c r="BP89" s="283">
        <v>0</v>
      </c>
      <c r="BQ89" s="283">
        <v>0</v>
      </c>
      <c r="BR89" s="283">
        <v>0</v>
      </c>
      <c r="BS89" s="283">
        <v>226</v>
      </c>
      <c r="BT89" s="283">
        <v>1045</v>
      </c>
      <c r="BU89" s="283">
        <v>1649</v>
      </c>
      <c r="BV89" s="283">
        <v>241</v>
      </c>
      <c r="BW89" s="283">
        <v>26</v>
      </c>
      <c r="BX89" s="283">
        <v>0</v>
      </c>
      <c r="BY89" s="283">
        <v>440</v>
      </c>
      <c r="BZ89" s="283">
        <v>25</v>
      </c>
      <c r="CA89" s="283">
        <v>0</v>
      </c>
      <c r="CB89" s="283">
        <v>48</v>
      </c>
      <c r="CC89" s="283">
        <v>0</v>
      </c>
      <c r="CD89" s="283">
        <v>0</v>
      </c>
      <c r="CE89" s="283">
        <v>26</v>
      </c>
      <c r="CF89" s="283">
        <v>737</v>
      </c>
      <c r="CG89" s="283">
        <v>7</v>
      </c>
      <c r="CH89" s="283">
        <v>17</v>
      </c>
      <c r="CI89" s="283">
        <v>13957</v>
      </c>
      <c r="CJ89" s="283">
        <v>35</v>
      </c>
      <c r="CK89" s="283">
        <v>20</v>
      </c>
      <c r="CL89" s="283">
        <v>2</v>
      </c>
      <c r="CM89" s="283">
        <v>39</v>
      </c>
      <c r="CN89" s="283">
        <v>378</v>
      </c>
      <c r="CO89" s="283">
        <v>110</v>
      </c>
      <c r="CP89" s="283">
        <v>370</v>
      </c>
      <c r="CQ89" s="283">
        <v>9</v>
      </c>
      <c r="CR89" s="283">
        <v>84</v>
      </c>
      <c r="CS89" s="283">
        <v>135</v>
      </c>
      <c r="CT89" s="283">
        <v>174</v>
      </c>
      <c r="CU89" s="283">
        <v>1522</v>
      </c>
      <c r="CV89" s="283">
        <v>13608</v>
      </c>
      <c r="CW89" s="283">
        <v>97</v>
      </c>
      <c r="CX89" s="283">
        <v>177</v>
      </c>
      <c r="CY89" s="283">
        <v>1653</v>
      </c>
      <c r="CZ89" s="283">
        <v>7198</v>
      </c>
      <c r="DA89" s="283">
        <v>2672</v>
      </c>
      <c r="DB89" s="283">
        <v>1588</v>
      </c>
      <c r="DC89" s="283">
        <v>34</v>
      </c>
      <c r="DD89" s="283">
        <v>141</v>
      </c>
      <c r="DE89" s="283">
        <v>0</v>
      </c>
      <c r="DF89" s="284">
        <v>5180</v>
      </c>
      <c r="DG89" s="284">
        <v>53900</v>
      </c>
      <c r="DH89" s="283">
        <v>273</v>
      </c>
      <c r="DI89" s="283">
        <v>92503</v>
      </c>
      <c r="DJ89" s="283">
        <v>0</v>
      </c>
      <c r="DK89" s="283">
        <v>0</v>
      </c>
      <c r="DL89" s="286">
        <v>5129</v>
      </c>
      <c r="DM89" s="283">
        <v>2819</v>
      </c>
      <c r="DN89" s="284">
        <v>0</v>
      </c>
      <c r="DO89" s="284">
        <v>100724</v>
      </c>
      <c r="DP89" s="284">
        <v>154624</v>
      </c>
      <c r="DQ89" s="284">
        <v>17237</v>
      </c>
      <c r="DR89" s="284">
        <v>0</v>
      </c>
      <c r="DS89" s="284">
        <v>17237</v>
      </c>
      <c r="DT89" s="284">
        <v>117961</v>
      </c>
      <c r="DU89" s="284">
        <v>171861</v>
      </c>
      <c r="DV89" s="283">
        <v>-72569</v>
      </c>
      <c r="DW89" s="283">
        <v>0</v>
      </c>
      <c r="DX89" s="283">
        <v>0</v>
      </c>
      <c r="DY89" s="284">
        <v>-72569</v>
      </c>
      <c r="DZ89" s="284">
        <v>45392</v>
      </c>
      <c r="EA89" s="284">
        <v>99292</v>
      </c>
      <c r="EB89" s="235"/>
      <c r="EC89" s="242">
        <f t="shared" si="4"/>
        <v>6.155990263069875E-3</v>
      </c>
      <c r="ED89" s="242">
        <f t="shared" si="3"/>
        <v>0.53067441018211925</v>
      </c>
    </row>
    <row r="90" spans="1:134" ht="19.95" customHeight="1">
      <c r="A90" s="305" t="s">
        <v>1169</v>
      </c>
      <c r="B90" s="282" t="s">
        <v>1001</v>
      </c>
      <c r="C90" s="283">
        <v>366</v>
      </c>
      <c r="D90" s="283">
        <v>164</v>
      </c>
      <c r="E90" s="283">
        <v>37</v>
      </c>
      <c r="F90" s="283">
        <v>0</v>
      </c>
      <c r="G90" s="283">
        <v>9</v>
      </c>
      <c r="H90" s="283">
        <v>18</v>
      </c>
      <c r="I90" s="283">
        <v>3</v>
      </c>
      <c r="J90" s="283">
        <v>1390</v>
      </c>
      <c r="K90" s="283">
        <v>478</v>
      </c>
      <c r="L90" s="283">
        <v>12</v>
      </c>
      <c r="M90" s="283">
        <v>0</v>
      </c>
      <c r="N90" s="283">
        <v>3</v>
      </c>
      <c r="O90" s="283">
        <v>10</v>
      </c>
      <c r="P90" s="283">
        <v>36</v>
      </c>
      <c r="Q90" s="283">
        <v>33</v>
      </c>
      <c r="R90" s="283">
        <v>45</v>
      </c>
      <c r="S90" s="283">
        <v>55</v>
      </c>
      <c r="T90" s="283">
        <v>100</v>
      </c>
      <c r="U90" s="283">
        <v>10</v>
      </c>
      <c r="V90" s="283">
        <v>93</v>
      </c>
      <c r="W90" s="283">
        <v>60</v>
      </c>
      <c r="X90" s="283">
        <v>317</v>
      </c>
      <c r="Y90" s="283">
        <v>125</v>
      </c>
      <c r="Z90" s="283">
        <v>0</v>
      </c>
      <c r="AA90" s="283">
        <v>384</v>
      </c>
      <c r="AB90" s="283">
        <v>210</v>
      </c>
      <c r="AC90" s="283">
        <v>246</v>
      </c>
      <c r="AD90" s="283">
        <v>14</v>
      </c>
      <c r="AE90" s="283">
        <v>21</v>
      </c>
      <c r="AF90" s="283">
        <v>3</v>
      </c>
      <c r="AG90" s="283">
        <v>35</v>
      </c>
      <c r="AH90" s="283">
        <v>40</v>
      </c>
      <c r="AI90" s="283">
        <v>68</v>
      </c>
      <c r="AJ90" s="283">
        <v>0</v>
      </c>
      <c r="AK90" s="283">
        <v>87</v>
      </c>
      <c r="AL90" s="283">
        <v>480</v>
      </c>
      <c r="AM90" s="283">
        <v>376</v>
      </c>
      <c r="AN90" s="283">
        <v>51</v>
      </c>
      <c r="AO90" s="283">
        <v>29</v>
      </c>
      <c r="AP90" s="283">
        <v>83</v>
      </c>
      <c r="AQ90" s="283">
        <v>20</v>
      </c>
      <c r="AR90" s="283">
        <v>509</v>
      </c>
      <c r="AS90" s="283">
        <v>82</v>
      </c>
      <c r="AT90" s="283">
        <v>397</v>
      </c>
      <c r="AU90" s="283">
        <v>496</v>
      </c>
      <c r="AV90" s="283">
        <v>102</v>
      </c>
      <c r="AW90" s="283">
        <v>163</v>
      </c>
      <c r="AX90" s="283">
        <v>80</v>
      </c>
      <c r="AY90" s="283">
        <v>134</v>
      </c>
      <c r="AZ90" s="283">
        <v>0</v>
      </c>
      <c r="BA90" s="283">
        <v>72</v>
      </c>
      <c r="BB90" s="283">
        <v>13</v>
      </c>
      <c r="BC90" s="283">
        <v>42</v>
      </c>
      <c r="BD90" s="283">
        <v>120</v>
      </c>
      <c r="BE90" s="283">
        <v>0</v>
      </c>
      <c r="BF90" s="283">
        <v>2</v>
      </c>
      <c r="BG90" s="283">
        <v>17</v>
      </c>
      <c r="BH90" s="283">
        <v>2</v>
      </c>
      <c r="BI90" s="283">
        <v>15</v>
      </c>
      <c r="BJ90" s="283">
        <v>68</v>
      </c>
      <c r="BK90" s="283">
        <v>2</v>
      </c>
      <c r="BL90" s="283">
        <v>857</v>
      </c>
      <c r="BM90" s="283">
        <v>179</v>
      </c>
      <c r="BN90" s="283">
        <v>206</v>
      </c>
      <c r="BO90" s="283">
        <v>421</v>
      </c>
      <c r="BP90" s="283">
        <v>6837</v>
      </c>
      <c r="BQ90" s="283">
        <v>1863</v>
      </c>
      <c r="BR90" s="283">
        <v>2482</v>
      </c>
      <c r="BS90" s="283">
        <v>347</v>
      </c>
      <c r="BT90" s="283">
        <v>18038</v>
      </c>
      <c r="BU90" s="283">
        <v>23688</v>
      </c>
      <c r="BV90" s="283">
        <v>1645</v>
      </c>
      <c r="BW90" s="283">
        <v>1235</v>
      </c>
      <c r="BX90" s="283">
        <v>0</v>
      </c>
      <c r="BY90" s="283">
        <v>71</v>
      </c>
      <c r="BZ90" s="283">
        <v>442</v>
      </c>
      <c r="CA90" s="283">
        <v>0</v>
      </c>
      <c r="CB90" s="283">
        <v>476</v>
      </c>
      <c r="CC90" s="283">
        <v>540</v>
      </c>
      <c r="CD90" s="283">
        <v>47</v>
      </c>
      <c r="CE90" s="283">
        <v>827</v>
      </c>
      <c r="CF90" s="283">
        <v>3084</v>
      </c>
      <c r="CG90" s="283">
        <v>25</v>
      </c>
      <c r="CH90" s="283">
        <v>6606</v>
      </c>
      <c r="CI90" s="283">
        <v>198</v>
      </c>
      <c r="CJ90" s="283">
        <v>6039</v>
      </c>
      <c r="CK90" s="283">
        <v>9897</v>
      </c>
      <c r="CL90" s="283">
        <v>256</v>
      </c>
      <c r="CM90" s="283">
        <v>8867</v>
      </c>
      <c r="CN90" s="283">
        <v>2085</v>
      </c>
      <c r="CO90" s="283">
        <v>5817</v>
      </c>
      <c r="CP90" s="283">
        <v>9424</v>
      </c>
      <c r="CQ90" s="283">
        <v>256</v>
      </c>
      <c r="CR90" s="283">
        <v>1817</v>
      </c>
      <c r="CS90" s="283">
        <v>191</v>
      </c>
      <c r="CT90" s="283">
        <v>1718</v>
      </c>
      <c r="CU90" s="283">
        <v>2380</v>
      </c>
      <c r="CV90" s="283">
        <v>19</v>
      </c>
      <c r="CW90" s="283">
        <v>223</v>
      </c>
      <c r="CX90" s="283">
        <v>10158</v>
      </c>
      <c r="CY90" s="283">
        <v>706</v>
      </c>
      <c r="CZ90" s="283">
        <v>207</v>
      </c>
      <c r="DA90" s="283">
        <v>24</v>
      </c>
      <c r="DB90" s="283">
        <v>2533</v>
      </c>
      <c r="DC90" s="283">
        <v>15</v>
      </c>
      <c r="DD90" s="283">
        <v>657</v>
      </c>
      <c r="DE90" s="283">
        <v>0</v>
      </c>
      <c r="DF90" s="284">
        <v>312</v>
      </c>
      <c r="DG90" s="284">
        <v>141542</v>
      </c>
      <c r="DH90" s="283">
        <v>102</v>
      </c>
      <c r="DI90" s="283">
        <v>164999</v>
      </c>
      <c r="DJ90" s="283">
        <v>0</v>
      </c>
      <c r="DK90" s="283">
        <v>0</v>
      </c>
      <c r="DL90" s="286">
        <v>64771</v>
      </c>
      <c r="DM90" s="283">
        <v>506782</v>
      </c>
      <c r="DN90" s="284">
        <v>-753</v>
      </c>
      <c r="DO90" s="284">
        <v>735901</v>
      </c>
      <c r="DP90" s="284">
        <v>877443</v>
      </c>
      <c r="DQ90" s="284">
        <v>59235</v>
      </c>
      <c r="DR90" s="284">
        <v>18537</v>
      </c>
      <c r="DS90" s="284">
        <v>77772</v>
      </c>
      <c r="DT90" s="284">
        <v>813673</v>
      </c>
      <c r="DU90" s="284">
        <v>955215</v>
      </c>
      <c r="DV90" s="283">
        <v>-343375</v>
      </c>
      <c r="DW90" s="283">
        <v>-163886</v>
      </c>
      <c r="DX90" s="283">
        <v>0</v>
      </c>
      <c r="DY90" s="284">
        <v>-507261</v>
      </c>
      <c r="DZ90" s="284">
        <v>306412</v>
      </c>
      <c r="EA90" s="284">
        <v>447954</v>
      </c>
      <c r="EB90" s="235"/>
      <c r="EC90" s="242">
        <f t="shared" si="4"/>
        <v>1.0980532927756572E-2</v>
      </c>
      <c r="ED90" s="242">
        <f t="shared" si="3"/>
        <v>0.42188723370065062</v>
      </c>
    </row>
    <row r="91" spans="1:134" ht="19.95" customHeight="1">
      <c r="A91" s="305" t="s">
        <v>1170</v>
      </c>
      <c r="B91" s="282" t="s">
        <v>1042</v>
      </c>
      <c r="C91" s="283">
        <v>16</v>
      </c>
      <c r="D91" s="283">
        <v>15</v>
      </c>
      <c r="E91" s="283">
        <v>4</v>
      </c>
      <c r="F91" s="283">
        <v>0</v>
      </c>
      <c r="G91" s="283">
        <v>6</v>
      </c>
      <c r="H91" s="283">
        <v>18</v>
      </c>
      <c r="I91" s="283">
        <v>0</v>
      </c>
      <c r="J91" s="283">
        <v>1964</v>
      </c>
      <c r="K91" s="283">
        <v>93</v>
      </c>
      <c r="L91" s="283">
        <v>4</v>
      </c>
      <c r="M91" s="283">
        <v>0</v>
      </c>
      <c r="N91" s="283">
        <v>0</v>
      </c>
      <c r="O91" s="283">
        <v>3</v>
      </c>
      <c r="P91" s="283">
        <v>23</v>
      </c>
      <c r="Q91" s="283">
        <v>29</v>
      </c>
      <c r="R91" s="283">
        <v>51</v>
      </c>
      <c r="S91" s="283">
        <v>35</v>
      </c>
      <c r="T91" s="283">
        <v>75</v>
      </c>
      <c r="U91" s="283">
        <v>3</v>
      </c>
      <c r="V91" s="283">
        <v>43</v>
      </c>
      <c r="W91" s="283">
        <v>68</v>
      </c>
      <c r="X91" s="283">
        <v>241</v>
      </c>
      <c r="Y91" s="283">
        <v>138</v>
      </c>
      <c r="Z91" s="283">
        <v>0</v>
      </c>
      <c r="AA91" s="283">
        <v>453</v>
      </c>
      <c r="AB91" s="283">
        <v>66</v>
      </c>
      <c r="AC91" s="283">
        <v>278</v>
      </c>
      <c r="AD91" s="283">
        <v>16</v>
      </c>
      <c r="AE91" s="283">
        <v>16</v>
      </c>
      <c r="AF91" s="283">
        <v>2</v>
      </c>
      <c r="AG91" s="283">
        <v>0</v>
      </c>
      <c r="AH91" s="283">
        <v>18</v>
      </c>
      <c r="AI91" s="283">
        <v>36</v>
      </c>
      <c r="AJ91" s="283">
        <v>0</v>
      </c>
      <c r="AK91" s="283">
        <v>52</v>
      </c>
      <c r="AL91" s="283">
        <v>81</v>
      </c>
      <c r="AM91" s="283">
        <v>220</v>
      </c>
      <c r="AN91" s="283">
        <v>7</v>
      </c>
      <c r="AO91" s="283">
        <v>3</v>
      </c>
      <c r="AP91" s="283">
        <v>0</v>
      </c>
      <c r="AQ91" s="283">
        <v>1</v>
      </c>
      <c r="AR91" s="283">
        <v>38</v>
      </c>
      <c r="AS91" s="283">
        <v>22</v>
      </c>
      <c r="AT91" s="283">
        <v>636</v>
      </c>
      <c r="AU91" s="283">
        <v>163</v>
      </c>
      <c r="AV91" s="283">
        <v>18</v>
      </c>
      <c r="AW91" s="283">
        <v>29</v>
      </c>
      <c r="AX91" s="283">
        <v>23</v>
      </c>
      <c r="AY91" s="283">
        <v>11</v>
      </c>
      <c r="AZ91" s="283">
        <v>1</v>
      </c>
      <c r="BA91" s="283">
        <v>4</v>
      </c>
      <c r="BB91" s="283">
        <v>3</v>
      </c>
      <c r="BC91" s="283">
        <v>14</v>
      </c>
      <c r="BD91" s="283">
        <v>1</v>
      </c>
      <c r="BE91" s="283">
        <v>0</v>
      </c>
      <c r="BF91" s="283">
        <v>4</v>
      </c>
      <c r="BG91" s="283">
        <v>5</v>
      </c>
      <c r="BH91" s="283">
        <v>4</v>
      </c>
      <c r="BI91" s="283">
        <v>12</v>
      </c>
      <c r="BJ91" s="283">
        <v>68</v>
      </c>
      <c r="BK91" s="283">
        <v>0</v>
      </c>
      <c r="BL91" s="283">
        <v>257</v>
      </c>
      <c r="BM91" s="283">
        <v>44</v>
      </c>
      <c r="BN91" s="283">
        <v>45</v>
      </c>
      <c r="BO91" s="283">
        <v>73</v>
      </c>
      <c r="BP91" s="283">
        <v>48</v>
      </c>
      <c r="BQ91" s="283">
        <v>35</v>
      </c>
      <c r="BR91" s="283">
        <v>82</v>
      </c>
      <c r="BS91" s="283">
        <v>229</v>
      </c>
      <c r="BT91" s="283">
        <v>64793</v>
      </c>
      <c r="BU91" s="283">
        <v>8118</v>
      </c>
      <c r="BV91" s="283">
        <v>192</v>
      </c>
      <c r="BW91" s="283">
        <v>1044</v>
      </c>
      <c r="BX91" s="283">
        <v>0</v>
      </c>
      <c r="BY91" s="283">
        <v>907</v>
      </c>
      <c r="BZ91" s="283">
        <v>601</v>
      </c>
      <c r="CA91" s="283">
        <v>0</v>
      </c>
      <c r="CB91" s="283">
        <v>241</v>
      </c>
      <c r="CC91" s="283">
        <v>121</v>
      </c>
      <c r="CD91" s="283">
        <v>123</v>
      </c>
      <c r="CE91" s="283">
        <v>259</v>
      </c>
      <c r="CF91" s="283">
        <v>490</v>
      </c>
      <c r="CG91" s="283">
        <v>87</v>
      </c>
      <c r="CH91" s="283">
        <v>28873</v>
      </c>
      <c r="CI91" s="283">
        <v>2166</v>
      </c>
      <c r="CJ91" s="283">
        <v>16589</v>
      </c>
      <c r="CK91" s="283">
        <v>85673</v>
      </c>
      <c r="CL91" s="283">
        <v>690</v>
      </c>
      <c r="CM91" s="283">
        <v>7406</v>
      </c>
      <c r="CN91" s="283">
        <v>244</v>
      </c>
      <c r="CO91" s="283">
        <v>1053</v>
      </c>
      <c r="CP91" s="283">
        <v>346</v>
      </c>
      <c r="CQ91" s="283">
        <v>78</v>
      </c>
      <c r="CR91" s="283">
        <v>755</v>
      </c>
      <c r="CS91" s="283">
        <v>26</v>
      </c>
      <c r="CT91" s="283">
        <v>123</v>
      </c>
      <c r="CU91" s="283">
        <v>4099</v>
      </c>
      <c r="CV91" s="283">
        <v>4854</v>
      </c>
      <c r="CW91" s="283">
        <v>1167</v>
      </c>
      <c r="CX91" s="283">
        <v>31628</v>
      </c>
      <c r="CY91" s="283">
        <v>1236</v>
      </c>
      <c r="CZ91" s="283">
        <v>9226</v>
      </c>
      <c r="DA91" s="283">
        <v>1320</v>
      </c>
      <c r="DB91" s="283">
        <v>716</v>
      </c>
      <c r="DC91" s="283">
        <v>293</v>
      </c>
      <c r="DD91" s="283">
        <v>466</v>
      </c>
      <c r="DE91" s="283">
        <v>0</v>
      </c>
      <c r="DF91" s="284">
        <v>9139</v>
      </c>
      <c r="DG91" s="284">
        <v>291089</v>
      </c>
      <c r="DH91" s="283">
        <v>1132</v>
      </c>
      <c r="DI91" s="283">
        <v>118172</v>
      </c>
      <c r="DJ91" s="283">
        <v>0</v>
      </c>
      <c r="DK91" s="283">
        <v>0</v>
      </c>
      <c r="DL91" s="283">
        <v>0</v>
      </c>
      <c r="DM91" s="283">
        <v>0</v>
      </c>
      <c r="DN91" s="284">
        <v>0</v>
      </c>
      <c r="DO91" s="284">
        <v>119304</v>
      </c>
      <c r="DP91" s="284">
        <v>410393</v>
      </c>
      <c r="DQ91" s="284">
        <v>53613</v>
      </c>
      <c r="DR91" s="284">
        <v>8118</v>
      </c>
      <c r="DS91" s="284">
        <v>61731</v>
      </c>
      <c r="DT91" s="284">
        <v>181035</v>
      </c>
      <c r="DU91" s="284">
        <v>472124</v>
      </c>
      <c r="DV91" s="283">
        <v>-63506</v>
      </c>
      <c r="DW91" s="283">
        <v>-3175</v>
      </c>
      <c r="DX91" s="283">
        <v>0</v>
      </c>
      <c r="DY91" s="284">
        <v>-66681</v>
      </c>
      <c r="DZ91" s="284">
        <v>114354</v>
      </c>
      <c r="EA91" s="284">
        <v>405443</v>
      </c>
      <c r="EB91" s="235"/>
      <c r="EC91" s="242">
        <f t="shared" si="4"/>
        <v>7.8642387962281571E-3</v>
      </c>
      <c r="ED91" s="242">
        <f t="shared" si="3"/>
        <v>0.83751915846517844</v>
      </c>
    </row>
    <row r="92" spans="1:134" ht="19.95" customHeight="1">
      <c r="A92" s="305" t="s">
        <v>1171</v>
      </c>
      <c r="B92" s="282" t="s">
        <v>1043</v>
      </c>
      <c r="C92" s="283">
        <v>56</v>
      </c>
      <c r="D92" s="283">
        <v>25</v>
      </c>
      <c r="E92" s="283">
        <v>7</v>
      </c>
      <c r="F92" s="283">
        <v>0</v>
      </c>
      <c r="G92" s="283">
        <v>4</v>
      </c>
      <c r="H92" s="283">
        <v>3</v>
      </c>
      <c r="I92" s="283">
        <v>3</v>
      </c>
      <c r="J92" s="283">
        <v>350</v>
      </c>
      <c r="K92" s="283">
        <v>49</v>
      </c>
      <c r="L92" s="283">
        <v>4</v>
      </c>
      <c r="M92" s="283">
        <v>0</v>
      </c>
      <c r="N92" s="283">
        <v>1</v>
      </c>
      <c r="O92" s="283">
        <v>8</v>
      </c>
      <c r="P92" s="283">
        <v>14</v>
      </c>
      <c r="Q92" s="283">
        <v>20</v>
      </c>
      <c r="R92" s="283">
        <v>3</v>
      </c>
      <c r="S92" s="283">
        <v>25</v>
      </c>
      <c r="T92" s="283">
        <v>63</v>
      </c>
      <c r="U92" s="283">
        <v>7</v>
      </c>
      <c r="V92" s="283">
        <v>19</v>
      </c>
      <c r="W92" s="283">
        <v>6</v>
      </c>
      <c r="X92" s="283">
        <v>27</v>
      </c>
      <c r="Y92" s="283">
        <v>6</v>
      </c>
      <c r="Z92" s="283">
        <v>0</v>
      </c>
      <c r="AA92" s="283">
        <v>53</v>
      </c>
      <c r="AB92" s="283">
        <v>19</v>
      </c>
      <c r="AC92" s="283">
        <v>49</v>
      </c>
      <c r="AD92" s="283">
        <v>7</v>
      </c>
      <c r="AE92" s="283">
        <v>2</v>
      </c>
      <c r="AF92" s="283">
        <v>1</v>
      </c>
      <c r="AG92" s="283">
        <v>3</v>
      </c>
      <c r="AH92" s="283">
        <v>3</v>
      </c>
      <c r="AI92" s="283">
        <v>9</v>
      </c>
      <c r="AJ92" s="283">
        <v>0</v>
      </c>
      <c r="AK92" s="283">
        <v>11</v>
      </c>
      <c r="AL92" s="283">
        <v>71</v>
      </c>
      <c r="AM92" s="283">
        <v>24</v>
      </c>
      <c r="AN92" s="283">
        <v>2</v>
      </c>
      <c r="AO92" s="283">
        <v>2</v>
      </c>
      <c r="AP92" s="283">
        <v>18</v>
      </c>
      <c r="AQ92" s="283">
        <v>4</v>
      </c>
      <c r="AR92" s="283">
        <v>17</v>
      </c>
      <c r="AS92" s="283">
        <v>14</v>
      </c>
      <c r="AT92" s="283">
        <v>50</v>
      </c>
      <c r="AU92" s="283">
        <v>27</v>
      </c>
      <c r="AV92" s="283">
        <v>12</v>
      </c>
      <c r="AW92" s="283">
        <v>18</v>
      </c>
      <c r="AX92" s="283">
        <v>13</v>
      </c>
      <c r="AY92" s="283">
        <v>9</v>
      </c>
      <c r="AZ92" s="283">
        <v>0</v>
      </c>
      <c r="BA92" s="283">
        <v>5</v>
      </c>
      <c r="BB92" s="283">
        <v>2</v>
      </c>
      <c r="BC92" s="283">
        <v>5</v>
      </c>
      <c r="BD92" s="283">
        <v>3</v>
      </c>
      <c r="BE92" s="283">
        <v>0</v>
      </c>
      <c r="BF92" s="283">
        <v>0</v>
      </c>
      <c r="BG92" s="283">
        <v>2</v>
      </c>
      <c r="BH92" s="283">
        <v>1</v>
      </c>
      <c r="BI92" s="283">
        <v>5</v>
      </c>
      <c r="BJ92" s="283">
        <v>27</v>
      </c>
      <c r="BK92" s="283">
        <v>14</v>
      </c>
      <c r="BL92" s="283">
        <v>538</v>
      </c>
      <c r="BM92" s="283">
        <v>83</v>
      </c>
      <c r="BN92" s="283">
        <v>103</v>
      </c>
      <c r="BO92" s="283">
        <v>124</v>
      </c>
      <c r="BP92" s="283">
        <v>109</v>
      </c>
      <c r="BQ92" s="283">
        <v>28</v>
      </c>
      <c r="BR92" s="283">
        <v>73</v>
      </c>
      <c r="BS92" s="283">
        <v>97</v>
      </c>
      <c r="BT92" s="283">
        <v>1838</v>
      </c>
      <c r="BU92" s="283">
        <v>1267</v>
      </c>
      <c r="BV92" s="283">
        <v>308</v>
      </c>
      <c r="BW92" s="283">
        <v>168</v>
      </c>
      <c r="BX92" s="283">
        <v>0</v>
      </c>
      <c r="BY92" s="283">
        <v>225</v>
      </c>
      <c r="BZ92" s="283">
        <v>142</v>
      </c>
      <c r="CA92" s="283">
        <v>0</v>
      </c>
      <c r="CB92" s="283">
        <v>65</v>
      </c>
      <c r="CC92" s="283">
        <v>144</v>
      </c>
      <c r="CD92" s="283">
        <v>27</v>
      </c>
      <c r="CE92" s="283">
        <v>143</v>
      </c>
      <c r="CF92" s="283">
        <v>107</v>
      </c>
      <c r="CG92" s="283">
        <v>24</v>
      </c>
      <c r="CH92" s="283">
        <v>826</v>
      </c>
      <c r="CI92" s="283">
        <v>5552</v>
      </c>
      <c r="CJ92" s="283">
        <v>758</v>
      </c>
      <c r="CK92" s="283">
        <v>790</v>
      </c>
      <c r="CL92" s="283">
        <v>918</v>
      </c>
      <c r="CM92" s="283">
        <v>2368</v>
      </c>
      <c r="CN92" s="283">
        <v>811</v>
      </c>
      <c r="CO92" s="283">
        <v>1938</v>
      </c>
      <c r="CP92" s="283">
        <v>2980</v>
      </c>
      <c r="CQ92" s="283">
        <v>64</v>
      </c>
      <c r="CR92" s="283">
        <v>1154</v>
      </c>
      <c r="CS92" s="283">
        <v>233</v>
      </c>
      <c r="CT92" s="283">
        <v>839</v>
      </c>
      <c r="CU92" s="283">
        <v>171</v>
      </c>
      <c r="CV92" s="283">
        <v>718</v>
      </c>
      <c r="CW92" s="283">
        <v>90</v>
      </c>
      <c r="CX92" s="283">
        <v>1968</v>
      </c>
      <c r="CY92" s="283">
        <v>141</v>
      </c>
      <c r="CZ92" s="283">
        <v>415</v>
      </c>
      <c r="DA92" s="283">
        <v>257</v>
      </c>
      <c r="DB92" s="283">
        <v>1670</v>
      </c>
      <c r="DC92" s="283">
        <v>44</v>
      </c>
      <c r="DD92" s="283">
        <v>195</v>
      </c>
      <c r="DE92" s="283">
        <v>0</v>
      </c>
      <c r="DF92" s="284">
        <v>12</v>
      </c>
      <c r="DG92" s="284">
        <v>31727</v>
      </c>
      <c r="DH92" s="283">
        <v>1583</v>
      </c>
      <c r="DI92" s="283">
        <v>26591</v>
      </c>
      <c r="DJ92" s="283">
        <v>1870</v>
      </c>
      <c r="DK92" s="283">
        <v>0</v>
      </c>
      <c r="DL92" s="283">
        <v>0</v>
      </c>
      <c r="DM92" s="283">
        <v>25650</v>
      </c>
      <c r="DN92" s="284">
        <v>-958</v>
      </c>
      <c r="DO92" s="284">
        <v>54736</v>
      </c>
      <c r="DP92" s="284">
        <v>86463</v>
      </c>
      <c r="DQ92" s="284">
        <v>6035</v>
      </c>
      <c r="DR92" s="284">
        <v>1889</v>
      </c>
      <c r="DS92" s="284">
        <v>7924</v>
      </c>
      <c r="DT92" s="284">
        <v>62660</v>
      </c>
      <c r="DU92" s="284">
        <v>94387</v>
      </c>
      <c r="DV92" s="283">
        <v>-35803</v>
      </c>
      <c r="DW92" s="283">
        <v>-12909</v>
      </c>
      <c r="DX92" s="283">
        <v>-41</v>
      </c>
      <c r="DY92" s="284">
        <v>-48753</v>
      </c>
      <c r="DZ92" s="284">
        <v>13907</v>
      </c>
      <c r="EA92" s="284">
        <v>45634</v>
      </c>
      <c r="EB92" s="235"/>
      <c r="EC92" s="242">
        <f t="shared" si="4"/>
        <v>1.7696067920531338E-3</v>
      </c>
      <c r="ED92" s="242">
        <f t="shared" si="3"/>
        <v>0.43614031435411682</v>
      </c>
    </row>
    <row r="93" spans="1:134" ht="19.95" customHeight="1">
      <c r="A93" s="305" t="s">
        <v>1172</v>
      </c>
      <c r="B93" s="282" t="s">
        <v>16</v>
      </c>
      <c r="C93" s="283">
        <v>0</v>
      </c>
      <c r="D93" s="283">
        <v>0</v>
      </c>
      <c r="E93" s="283">
        <v>0</v>
      </c>
      <c r="F93" s="283">
        <v>0</v>
      </c>
      <c r="G93" s="283">
        <v>0</v>
      </c>
      <c r="H93" s="283">
        <v>0</v>
      </c>
      <c r="I93" s="283">
        <v>0</v>
      </c>
      <c r="J93" s="283">
        <v>0</v>
      </c>
      <c r="K93" s="283">
        <v>0</v>
      </c>
      <c r="L93" s="283">
        <v>0</v>
      </c>
      <c r="M93" s="283">
        <v>0</v>
      </c>
      <c r="N93" s="283">
        <v>0</v>
      </c>
      <c r="O93" s="283">
        <v>0</v>
      </c>
      <c r="P93" s="283">
        <v>0</v>
      </c>
      <c r="Q93" s="283">
        <v>0</v>
      </c>
      <c r="R93" s="283">
        <v>0</v>
      </c>
      <c r="S93" s="283">
        <v>0</v>
      </c>
      <c r="T93" s="283">
        <v>0</v>
      </c>
      <c r="U93" s="283">
        <v>0</v>
      </c>
      <c r="V93" s="283">
        <v>0</v>
      </c>
      <c r="W93" s="283">
        <v>0</v>
      </c>
      <c r="X93" s="283">
        <v>0</v>
      </c>
      <c r="Y93" s="283">
        <v>0</v>
      </c>
      <c r="Z93" s="283">
        <v>0</v>
      </c>
      <c r="AA93" s="283">
        <v>0</v>
      </c>
      <c r="AB93" s="283">
        <v>0</v>
      </c>
      <c r="AC93" s="283">
        <v>0</v>
      </c>
      <c r="AD93" s="283">
        <v>0</v>
      </c>
      <c r="AE93" s="283">
        <v>0</v>
      </c>
      <c r="AF93" s="283">
        <v>0</v>
      </c>
      <c r="AG93" s="283">
        <v>0</v>
      </c>
      <c r="AH93" s="283">
        <v>0</v>
      </c>
      <c r="AI93" s="283">
        <v>0</v>
      </c>
      <c r="AJ93" s="283">
        <v>0</v>
      </c>
      <c r="AK93" s="283">
        <v>0</v>
      </c>
      <c r="AL93" s="283">
        <v>0</v>
      </c>
      <c r="AM93" s="283">
        <v>0</v>
      </c>
      <c r="AN93" s="283">
        <v>0</v>
      </c>
      <c r="AO93" s="283">
        <v>0</v>
      </c>
      <c r="AP93" s="283">
        <v>0</v>
      </c>
      <c r="AQ93" s="283">
        <v>0</v>
      </c>
      <c r="AR93" s="283">
        <v>0</v>
      </c>
      <c r="AS93" s="283">
        <v>0</v>
      </c>
      <c r="AT93" s="283">
        <v>0</v>
      </c>
      <c r="AU93" s="283">
        <v>0</v>
      </c>
      <c r="AV93" s="283">
        <v>0</v>
      </c>
      <c r="AW93" s="283">
        <v>0</v>
      </c>
      <c r="AX93" s="283">
        <v>0</v>
      </c>
      <c r="AY93" s="283">
        <v>0</v>
      </c>
      <c r="AZ93" s="283">
        <v>0</v>
      </c>
      <c r="BA93" s="283">
        <v>0</v>
      </c>
      <c r="BB93" s="283">
        <v>0</v>
      </c>
      <c r="BC93" s="283">
        <v>0</v>
      </c>
      <c r="BD93" s="283">
        <v>0</v>
      </c>
      <c r="BE93" s="283">
        <v>0</v>
      </c>
      <c r="BF93" s="283">
        <v>0</v>
      </c>
      <c r="BG93" s="283">
        <v>0</v>
      </c>
      <c r="BH93" s="283">
        <v>0</v>
      </c>
      <c r="BI93" s="283">
        <v>0</v>
      </c>
      <c r="BJ93" s="283">
        <v>0</v>
      </c>
      <c r="BK93" s="283">
        <v>0</v>
      </c>
      <c r="BL93" s="283">
        <v>0</v>
      </c>
      <c r="BM93" s="283">
        <v>0</v>
      </c>
      <c r="BN93" s="283">
        <v>0</v>
      </c>
      <c r="BO93" s="283">
        <v>0</v>
      </c>
      <c r="BP93" s="283">
        <v>0</v>
      </c>
      <c r="BQ93" s="283">
        <v>0</v>
      </c>
      <c r="BR93" s="283">
        <v>0</v>
      </c>
      <c r="BS93" s="283">
        <v>0</v>
      </c>
      <c r="BT93" s="283">
        <v>0</v>
      </c>
      <c r="BU93" s="283">
        <v>0</v>
      </c>
      <c r="BV93" s="283">
        <v>0</v>
      </c>
      <c r="BW93" s="283">
        <v>0</v>
      </c>
      <c r="BX93" s="283">
        <v>0</v>
      </c>
      <c r="BY93" s="283">
        <v>0</v>
      </c>
      <c r="BZ93" s="283">
        <v>0</v>
      </c>
      <c r="CA93" s="283">
        <v>0</v>
      </c>
      <c r="CB93" s="283">
        <v>0</v>
      </c>
      <c r="CC93" s="283">
        <v>0</v>
      </c>
      <c r="CD93" s="283">
        <v>0</v>
      </c>
      <c r="CE93" s="283">
        <v>0</v>
      </c>
      <c r="CF93" s="283">
        <v>0</v>
      </c>
      <c r="CG93" s="283">
        <v>0</v>
      </c>
      <c r="CH93" s="283">
        <v>0</v>
      </c>
      <c r="CI93" s="283">
        <v>0</v>
      </c>
      <c r="CJ93" s="283">
        <v>0</v>
      </c>
      <c r="CK93" s="283">
        <v>0</v>
      </c>
      <c r="CL93" s="283">
        <v>0</v>
      </c>
      <c r="CM93" s="283">
        <v>0</v>
      </c>
      <c r="CN93" s="283">
        <v>0</v>
      </c>
      <c r="CO93" s="283">
        <v>0</v>
      </c>
      <c r="CP93" s="283">
        <v>0</v>
      </c>
      <c r="CQ93" s="283">
        <v>0</v>
      </c>
      <c r="CR93" s="283">
        <v>0</v>
      </c>
      <c r="CS93" s="283">
        <v>0</v>
      </c>
      <c r="CT93" s="283">
        <v>0</v>
      </c>
      <c r="CU93" s="283">
        <v>0</v>
      </c>
      <c r="CV93" s="283">
        <v>0</v>
      </c>
      <c r="CW93" s="283">
        <v>0</v>
      </c>
      <c r="CX93" s="283">
        <v>0</v>
      </c>
      <c r="CY93" s="283">
        <v>0</v>
      </c>
      <c r="CZ93" s="283">
        <v>0</v>
      </c>
      <c r="DA93" s="283">
        <v>0</v>
      </c>
      <c r="DB93" s="283">
        <v>0</v>
      </c>
      <c r="DC93" s="283">
        <v>0</v>
      </c>
      <c r="DD93" s="283">
        <v>0</v>
      </c>
      <c r="DE93" s="283">
        <v>0</v>
      </c>
      <c r="DF93" s="284">
        <v>27385</v>
      </c>
      <c r="DG93" s="284">
        <v>27385</v>
      </c>
      <c r="DH93" s="283">
        <v>0</v>
      </c>
      <c r="DI93" s="283">
        <v>57913</v>
      </c>
      <c r="DJ93" s="283">
        <v>826846</v>
      </c>
      <c r="DK93" s="283">
        <v>712803</v>
      </c>
      <c r="DL93" s="283">
        <v>0</v>
      </c>
      <c r="DM93" s="283">
        <v>0</v>
      </c>
      <c r="DN93" s="284">
        <v>0</v>
      </c>
      <c r="DO93" s="284">
        <v>1597562</v>
      </c>
      <c r="DP93" s="284">
        <v>1624947</v>
      </c>
      <c r="DQ93" s="284">
        <v>0</v>
      </c>
      <c r="DR93" s="284">
        <v>0</v>
      </c>
      <c r="DS93" s="284">
        <v>0</v>
      </c>
      <c r="DT93" s="284">
        <v>1597562</v>
      </c>
      <c r="DU93" s="284">
        <v>1624947</v>
      </c>
      <c r="DV93" s="283">
        <v>0</v>
      </c>
      <c r="DW93" s="283">
        <v>0</v>
      </c>
      <c r="DX93" s="283">
        <v>0</v>
      </c>
      <c r="DY93" s="284">
        <v>0</v>
      </c>
      <c r="DZ93" s="284">
        <v>1597562</v>
      </c>
      <c r="EA93" s="284">
        <v>1624947</v>
      </c>
      <c r="EB93" s="235"/>
      <c r="EC93" s="242">
        <f t="shared" si="4"/>
        <v>3.8540573181968765E-3</v>
      </c>
      <c r="ED93" s="242">
        <f t="shared" si="3"/>
        <v>1</v>
      </c>
    </row>
    <row r="94" spans="1:134" ht="19.95" customHeight="1">
      <c r="A94" s="305" t="s">
        <v>1173</v>
      </c>
      <c r="B94" s="282" t="s">
        <v>74</v>
      </c>
      <c r="C94" s="283">
        <v>0</v>
      </c>
      <c r="D94" s="283">
        <v>0</v>
      </c>
      <c r="E94" s="283">
        <v>0</v>
      </c>
      <c r="F94" s="283">
        <v>0</v>
      </c>
      <c r="G94" s="283">
        <v>0</v>
      </c>
      <c r="H94" s="283">
        <v>0</v>
      </c>
      <c r="I94" s="283">
        <v>1</v>
      </c>
      <c r="J94" s="283">
        <v>339</v>
      </c>
      <c r="K94" s="283">
        <v>14</v>
      </c>
      <c r="L94" s="283">
        <v>10</v>
      </c>
      <c r="M94" s="283">
        <v>0</v>
      </c>
      <c r="N94" s="283">
        <v>0</v>
      </c>
      <c r="O94" s="283">
        <v>0</v>
      </c>
      <c r="P94" s="283">
        <v>3</v>
      </c>
      <c r="Q94" s="283">
        <v>14</v>
      </c>
      <c r="R94" s="283">
        <v>3</v>
      </c>
      <c r="S94" s="283">
        <v>6</v>
      </c>
      <c r="T94" s="283">
        <v>3</v>
      </c>
      <c r="U94" s="283">
        <v>0</v>
      </c>
      <c r="V94" s="283">
        <v>13</v>
      </c>
      <c r="W94" s="283">
        <v>11</v>
      </c>
      <c r="X94" s="283">
        <v>35</v>
      </c>
      <c r="Y94" s="283">
        <v>23</v>
      </c>
      <c r="Z94" s="283">
        <v>0</v>
      </c>
      <c r="AA94" s="283">
        <v>22</v>
      </c>
      <c r="AB94" s="283">
        <v>44</v>
      </c>
      <c r="AC94" s="283">
        <v>11</v>
      </c>
      <c r="AD94" s="283">
        <v>4</v>
      </c>
      <c r="AE94" s="283">
        <v>4</v>
      </c>
      <c r="AF94" s="283">
        <v>0</v>
      </c>
      <c r="AG94" s="283">
        <v>0</v>
      </c>
      <c r="AH94" s="283">
        <v>0</v>
      </c>
      <c r="AI94" s="283">
        <v>24</v>
      </c>
      <c r="AJ94" s="283">
        <v>0</v>
      </c>
      <c r="AK94" s="283">
        <v>22</v>
      </c>
      <c r="AL94" s="283">
        <v>10</v>
      </c>
      <c r="AM94" s="283">
        <v>27</v>
      </c>
      <c r="AN94" s="283">
        <v>13</v>
      </c>
      <c r="AO94" s="283">
        <v>0</v>
      </c>
      <c r="AP94" s="283">
        <v>0</v>
      </c>
      <c r="AQ94" s="283">
        <v>1</v>
      </c>
      <c r="AR94" s="283">
        <v>87</v>
      </c>
      <c r="AS94" s="283">
        <v>16</v>
      </c>
      <c r="AT94" s="283">
        <v>170</v>
      </c>
      <c r="AU94" s="283">
        <v>76</v>
      </c>
      <c r="AV94" s="283">
        <v>13</v>
      </c>
      <c r="AW94" s="283">
        <v>64</v>
      </c>
      <c r="AX94" s="283">
        <v>65</v>
      </c>
      <c r="AY94" s="283">
        <v>31</v>
      </c>
      <c r="AZ94" s="283">
        <v>1</v>
      </c>
      <c r="BA94" s="283">
        <v>10</v>
      </c>
      <c r="BB94" s="283">
        <v>5</v>
      </c>
      <c r="BC94" s="283">
        <v>41</v>
      </c>
      <c r="BD94" s="283">
        <v>2</v>
      </c>
      <c r="BE94" s="283">
        <v>0</v>
      </c>
      <c r="BF94" s="283">
        <v>1</v>
      </c>
      <c r="BG94" s="283">
        <v>6</v>
      </c>
      <c r="BH94" s="283">
        <v>1</v>
      </c>
      <c r="BI94" s="283">
        <v>0</v>
      </c>
      <c r="BJ94" s="283">
        <v>4</v>
      </c>
      <c r="BK94" s="283">
        <v>0</v>
      </c>
      <c r="BL94" s="283">
        <v>231</v>
      </c>
      <c r="BM94" s="283">
        <v>5</v>
      </c>
      <c r="BN94" s="283">
        <v>25</v>
      </c>
      <c r="BO94" s="283">
        <v>50</v>
      </c>
      <c r="BP94" s="283">
        <v>817</v>
      </c>
      <c r="BQ94" s="283">
        <v>187</v>
      </c>
      <c r="BR94" s="283">
        <v>16</v>
      </c>
      <c r="BS94" s="283">
        <v>59</v>
      </c>
      <c r="BT94" s="283">
        <v>524</v>
      </c>
      <c r="BU94" s="283">
        <v>260</v>
      </c>
      <c r="BV94" s="283">
        <v>4</v>
      </c>
      <c r="BW94" s="283">
        <v>0</v>
      </c>
      <c r="BX94" s="283">
        <v>0</v>
      </c>
      <c r="BY94" s="283">
        <v>1769</v>
      </c>
      <c r="BZ94" s="283">
        <v>65</v>
      </c>
      <c r="CA94" s="283">
        <v>83</v>
      </c>
      <c r="CB94" s="283">
        <v>47</v>
      </c>
      <c r="CC94" s="283">
        <v>15</v>
      </c>
      <c r="CD94" s="283">
        <v>15</v>
      </c>
      <c r="CE94" s="283">
        <v>59</v>
      </c>
      <c r="CF94" s="283">
        <v>97</v>
      </c>
      <c r="CG94" s="283">
        <v>6</v>
      </c>
      <c r="CH94" s="283">
        <v>3900</v>
      </c>
      <c r="CI94" s="283">
        <v>72</v>
      </c>
      <c r="CJ94" s="283">
        <v>1865</v>
      </c>
      <c r="CK94" s="283">
        <v>2824</v>
      </c>
      <c r="CL94" s="283">
        <v>54</v>
      </c>
      <c r="CM94" s="283">
        <v>168</v>
      </c>
      <c r="CN94" s="283">
        <v>3</v>
      </c>
      <c r="CO94" s="283">
        <v>0</v>
      </c>
      <c r="CP94" s="283">
        <v>383</v>
      </c>
      <c r="CQ94" s="283">
        <v>0</v>
      </c>
      <c r="CR94" s="283">
        <v>38</v>
      </c>
      <c r="CS94" s="283">
        <v>6</v>
      </c>
      <c r="CT94" s="283">
        <v>0</v>
      </c>
      <c r="CU94" s="283">
        <v>260</v>
      </c>
      <c r="CV94" s="283">
        <v>1</v>
      </c>
      <c r="CW94" s="283">
        <v>0</v>
      </c>
      <c r="CX94" s="283">
        <v>930</v>
      </c>
      <c r="CY94" s="283">
        <v>23</v>
      </c>
      <c r="CZ94" s="283">
        <v>333</v>
      </c>
      <c r="DA94" s="283">
        <v>153</v>
      </c>
      <c r="DB94" s="283">
        <v>43</v>
      </c>
      <c r="DC94" s="283">
        <v>28</v>
      </c>
      <c r="DD94" s="283">
        <v>107</v>
      </c>
      <c r="DE94" s="283">
        <v>0</v>
      </c>
      <c r="DF94" s="284">
        <v>496</v>
      </c>
      <c r="DG94" s="284">
        <v>17271</v>
      </c>
      <c r="DH94" s="283">
        <v>0</v>
      </c>
      <c r="DI94" s="283">
        <v>534899</v>
      </c>
      <c r="DJ94" s="283">
        <v>598888</v>
      </c>
      <c r="DK94" s="283">
        <v>125434</v>
      </c>
      <c r="DL94" s="283">
        <v>0</v>
      </c>
      <c r="DM94" s="283">
        <v>0</v>
      </c>
      <c r="DN94" s="284">
        <v>0</v>
      </c>
      <c r="DO94" s="284">
        <v>1259221</v>
      </c>
      <c r="DP94" s="284">
        <v>1276492</v>
      </c>
      <c r="DQ94" s="284">
        <v>83148</v>
      </c>
      <c r="DR94" s="284">
        <v>1158</v>
      </c>
      <c r="DS94" s="284">
        <v>84306</v>
      </c>
      <c r="DT94" s="284">
        <v>1343527</v>
      </c>
      <c r="DU94" s="284">
        <v>1360798</v>
      </c>
      <c r="DV94" s="283">
        <v>-330697</v>
      </c>
      <c r="DW94" s="283">
        <v>-1145</v>
      </c>
      <c r="DX94" s="283">
        <v>0</v>
      </c>
      <c r="DY94" s="284">
        <v>-331842</v>
      </c>
      <c r="DZ94" s="284">
        <v>1011685</v>
      </c>
      <c r="EA94" s="284">
        <v>1028956</v>
      </c>
      <c r="EB94" s="235"/>
      <c r="EC94" s="242">
        <f t="shared" si="4"/>
        <v>3.5597040482209366E-2</v>
      </c>
      <c r="ED94" s="242">
        <f t="shared" si="3"/>
        <v>0.74003597359012041</v>
      </c>
    </row>
    <row r="95" spans="1:134" ht="19.95" customHeight="1">
      <c r="A95" s="305" t="s">
        <v>1174</v>
      </c>
      <c r="B95" s="282" t="s">
        <v>1004</v>
      </c>
      <c r="C95" s="283">
        <v>0</v>
      </c>
      <c r="D95" s="283">
        <v>0</v>
      </c>
      <c r="E95" s="283">
        <v>0</v>
      </c>
      <c r="F95" s="283">
        <v>0</v>
      </c>
      <c r="G95" s="283">
        <v>0</v>
      </c>
      <c r="H95" s="283">
        <v>0</v>
      </c>
      <c r="I95" s="283">
        <v>0</v>
      </c>
      <c r="J95" s="283">
        <v>0</v>
      </c>
      <c r="K95" s="283">
        <v>0</v>
      </c>
      <c r="L95" s="283">
        <v>0</v>
      </c>
      <c r="M95" s="283">
        <v>0</v>
      </c>
      <c r="N95" s="283">
        <v>0</v>
      </c>
      <c r="O95" s="283">
        <v>0</v>
      </c>
      <c r="P95" s="283">
        <v>0</v>
      </c>
      <c r="Q95" s="283">
        <v>0</v>
      </c>
      <c r="R95" s="283">
        <v>0</v>
      </c>
      <c r="S95" s="283">
        <v>0</v>
      </c>
      <c r="T95" s="283">
        <v>0</v>
      </c>
      <c r="U95" s="283">
        <v>0</v>
      </c>
      <c r="V95" s="283">
        <v>0</v>
      </c>
      <c r="W95" s="283">
        <v>0</v>
      </c>
      <c r="X95" s="283">
        <v>0</v>
      </c>
      <c r="Y95" s="283">
        <v>0</v>
      </c>
      <c r="Z95" s="283">
        <v>0</v>
      </c>
      <c r="AA95" s="283">
        <v>0</v>
      </c>
      <c r="AB95" s="283">
        <v>0</v>
      </c>
      <c r="AC95" s="283">
        <v>0</v>
      </c>
      <c r="AD95" s="283">
        <v>0</v>
      </c>
      <c r="AE95" s="283">
        <v>0</v>
      </c>
      <c r="AF95" s="283">
        <v>0</v>
      </c>
      <c r="AG95" s="283">
        <v>0</v>
      </c>
      <c r="AH95" s="283">
        <v>0</v>
      </c>
      <c r="AI95" s="283">
        <v>0</v>
      </c>
      <c r="AJ95" s="283">
        <v>0</v>
      </c>
      <c r="AK95" s="283">
        <v>0</v>
      </c>
      <c r="AL95" s="283">
        <v>0</v>
      </c>
      <c r="AM95" s="283">
        <v>0</v>
      </c>
      <c r="AN95" s="283">
        <v>0</v>
      </c>
      <c r="AO95" s="283">
        <v>0</v>
      </c>
      <c r="AP95" s="283">
        <v>0</v>
      </c>
      <c r="AQ95" s="283">
        <v>0</v>
      </c>
      <c r="AR95" s="283">
        <v>0</v>
      </c>
      <c r="AS95" s="283">
        <v>0</v>
      </c>
      <c r="AT95" s="283">
        <v>0</v>
      </c>
      <c r="AU95" s="283">
        <v>0</v>
      </c>
      <c r="AV95" s="283">
        <v>0</v>
      </c>
      <c r="AW95" s="283">
        <v>0</v>
      </c>
      <c r="AX95" s="283">
        <v>0</v>
      </c>
      <c r="AY95" s="283">
        <v>0</v>
      </c>
      <c r="AZ95" s="283">
        <v>0</v>
      </c>
      <c r="BA95" s="283">
        <v>0</v>
      </c>
      <c r="BB95" s="283">
        <v>0</v>
      </c>
      <c r="BC95" s="283">
        <v>0</v>
      </c>
      <c r="BD95" s="283">
        <v>0</v>
      </c>
      <c r="BE95" s="283">
        <v>0</v>
      </c>
      <c r="BF95" s="283">
        <v>0</v>
      </c>
      <c r="BG95" s="283">
        <v>0</v>
      </c>
      <c r="BH95" s="283">
        <v>0</v>
      </c>
      <c r="BI95" s="283">
        <v>0</v>
      </c>
      <c r="BJ95" s="283">
        <v>0</v>
      </c>
      <c r="BK95" s="283">
        <v>0</v>
      </c>
      <c r="BL95" s="283">
        <v>0</v>
      </c>
      <c r="BM95" s="283">
        <v>0</v>
      </c>
      <c r="BN95" s="283">
        <v>0</v>
      </c>
      <c r="BO95" s="283">
        <v>0</v>
      </c>
      <c r="BP95" s="283">
        <v>0</v>
      </c>
      <c r="BQ95" s="283">
        <v>0</v>
      </c>
      <c r="BR95" s="283">
        <v>0</v>
      </c>
      <c r="BS95" s="283">
        <v>0</v>
      </c>
      <c r="BT95" s="283">
        <v>0</v>
      </c>
      <c r="BU95" s="283">
        <v>0</v>
      </c>
      <c r="BV95" s="283">
        <v>0</v>
      </c>
      <c r="BW95" s="283">
        <v>0</v>
      </c>
      <c r="BX95" s="283">
        <v>0</v>
      </c>
      <c r="BY95" s="283">
        <v>0</v>
      </c>
      <c r="BZ95" s="283">
        <v>0</v>
      </c>
      <c r="CA95" s="283">
        <v>0</v>
      </c>
      <c r="CB95" s="283">
        <v>0</v>
      </c>
      <c r="CC95" s="283">
        <v>0</v>
      </c>
      <c r="CD95" s="283">
        <v>0</v>
      </c>
      <c r="CE95" s="283">
        <v>0</v>
      </c>
      <c r="CF95" s="283">
        <v>0</v>
      </c>
      <c r="CG95" s="283">
        <v>0</v>
      </c>
      <c r="CH95" s="283">
        <v>0</v>
      </c>
      <c r="CI95" s="283">
        <v>0</v>
      </c>
      <c r="CJ95" s="283">
        <v>0</v>
      </c>
      <c r="CK95" s="283">
        <v>0</v>
      </c>
      <c r="CL95" s="283">
        <v>0</v>
      </c>
      <c r="CM95" s="283">
        <v>0</v>
      </c>
      <c r="CN95" s="283">
        <v>0</v>
      </c>
      <c r="CO95" s="283">
        <v>0</v>
      </c>
      <c r="CP95" s="283">
        <v>0</v>
      </c>
      <c r="CQ95" s="283">
        <v>0</v>
      </c>
      <c r="CR95" s="283">
        <v>0</v>
      </c>
      <c r="CS95" s="283">
        <v>0</v>
      </c>
      <c r="CT95" s="283">
        <v>0</v>
      </c>
      <c r="CU95" s="283">
        <v>0</v>
      </c>
      <c r="CV95" s="283">
        <v>0</v>
      </c>
      <c r="CW95" s="283">
        <v>0</v>
      </c>
      <c r="CX95" s="283">
        <v>0</v>
      </c>
      <c r="CY95" s="283">
        <v>0</v>
      </c>
      <c r="CZ95" s="283">
        <v>0</v>
      </c>
      <c r="DA95" s="283">
        <v>0</v>
      </c>
      <c r="DB95" s="283">
        <v>0</v>
      </c>
      <c r="DC95" s="283">
        <v>0</v>
      </c>
      <c r="DD95" s="283">
        <v>0</v>
      </c>
      <c r="DE95" s="283">
        <v>0</v>
      </c>
      <c r="DF95" s="284">
        <v>0</v>
      </c>
      <c r="DG95" s="284">
        <v>0</v>
      </c>
      <c r="DH95" s="283">
        <v>0</v>
      </c>
      <c r="DI95" s="283">
        <v>22557</v>
      </c>
      <c r="DJ95" s="283">
        <v>28981</v>
      </c>
      <c r="DK95" s="283">
        <v>67417</v>
      </c>
      <c r="DL95" s="283">
        <v>122234</v>
      </c>
      <c r="DM95" s="283">
        <v>708565</v>
      </c>
      <c r="DN95" s="284">
        <v>0</v>
      </c>
      <c r="DO95" s="284">
        <v>949754</v>
      </c>
      <c r="DP95" s="284">
        <v>949754</v>
      </c>
      <c r="DQ95" s="284">
        <v>0</v>
      </c>
      <c r="DR95" s="284">
        <v>31778</v>
      </c>
      <c r="DS95" s="284">
        <v>31778</v>
      </c>
      <c r="DT95" s="284">
        <v>981532</v>
      </c>
      <c r="DU95" s="284">
        <v>981532</v>
      </c>
      <c r="DV95" s="283">
        <v>-346375</v>
      </c>
      <c r="DW95" s="283">
        <v>-100515</v>
      </c>
      <c r="DX95" s="283">
        <v>0</v>
      </c>
      <c r="DY95" s="284">
        <v>-446890</v>
      </c>
      <c r="DZ95" s="284">
        <v>534642</v>
      </c>
      <c r="EA95" s="284">
        <v>534642</v>
      </c>
      <c r="EB95" s="235"/>
      <c r="EC95" s="242">
        <f t="shared" si="4"/>
        <v>1.5011477721162251E-3</v>
      </c>
      <c r="ED95" s="242">
        <f t="shared" si="3"/>
        <v>0.52946763056538848</v>
      </c>
    </row>
    <row r="96" spans="1:134" ht="19.95" customHeight="1">
      <c r="A96" s="305" t="s">
        <v>1175</v>
      </c>
      <c r="B96" s="282" t="s">
        <v>1005</v>
      </c>
      <c r="C96" s="283">
        <v>0</v>
      </c>
      <c r="D96" s="283">
        <v>0</v>
      </c>
      <c r="E96" s="283">
        <v>0</v>
      </c>
      <c r="F96" s="283">
        <v>0</v>
      </c>
      <c r="G96" s="283">
        <v>0</v>
      </c>
      <c r="H96" s="283">
        <v>0</v>
      </c>
      <c r="I96" s="283">
        <v>0</v>
      </c>
      <c r="J96" s="283">
        <v>0</v>
      </c>
      <c r="K96" s="283">
        <v>0</v>
      </c>
      <c r="L96" s="283">
        <v>0</v>
      </c>
      <c r="M96" s="283">
        <v>0</v>
      </c>
      <c r="N96" s="283">
        <v>0</v>
      </c>
      <c r="O96" s="283">
        <v>0</v>
      </c>
      <c r="P96" s="283">
        <v>0</v>
      </c>
      <c r="Q96" s="283">
        <v>0</v>
      </c>
      <c r="R96" s="283">
        <v>0</v>
      </c>
      <c r="S96" s="283">
        <v>0</v>
      </c>
      <c r="T96" s="283">
        <v>0</v>
      </c>
      <c r="U96" s="283">
        <v>0</v>
      </c>
      <c r="V96" s="283">
        <v>0</v>
      </c>
      <c r="W96" s="283">
        <v>0</v>
      </c>
      <c r="X96" s="283">
        <v>0</v>
      </c>
      <c r="Y96" s="283">
        <v>0</v>
      </c>
      <c r="Z96" s="283">
        <v>0</v>
      </c>
      <c r="AA96" s="283">
        <v>0</v>
      </c>
      <c r="AB96" s="283">
        <v>0</v>
      </c>
      <c r="AC96" s="283">
        <v>0</v>
      </c>
      <c r="AD96" s="283">
        <v>0</v>
      </c>
      <c r="AE96" s="283">
        <v>0</v>
      </c>
      <c r="AF96" s="283">
        <v>0</v>
      </c>
      <c r="AG96" s="283">
        <v>0</v>
      </c>
      <c r="AH96" s="283">
        <v>0</v>
      </c>
      <c r="AI96" s="283">
        <v>0</v>
      </c>
      <c r="AJ96" s="283">
        <v>0</v>
      </c>
      <c r="AK96" s="283">
        <v>0</v>
      </c>
      <c r="AL96" s="283">
        <v>0</v>
      </c>
      <c r="AM96" s="283">
        <v>0</v>
      </c>
      <c r="AN96" s="283">
        <v>0</v>
      </c>
      <c r="AO96" s="283">
        <v>0</v>
      </c>
      <c r="AP96" s="283">
        <v>0</v>
      </c>
      <c r="AQ96" s="283">
        <v>0</v>
      </c>
      <c r="AR96" s="283">
        <v>0</v>
      </c>
      <c r="AS96" s="283">
        <v>0</v>
      </c>
      <c r="AT96" s="283">
        <v>0</v>
      </c>
      <c r="AU96" s="283">
        <v>0</v>
      </c>
      <c r="AV96" s="283">
        <v>0</v>
      </c>
      <c r="AW96" s="283">
        <v>0</v>
      </c>
      <c r="AX96" s="283">
        <v>0</v>
      </c>
      <c r="AY96" s="283">
        <v>0</v>
      </c>
      <c r="AZ96" s="283">
        <v>0</v>
      </c>
      <c r="BA96" s="283">
        <v>0</v>
      </c>
      <c r="BB96" s="283">
        <v>0</v>
      </c>
      <c r="BC96" s="283">
        <v>0</v>
      </c>
      <c r="BD96" s="283">
        <v>0</v>
      </c>
      <c r="BE96" s="283">
        <v>0</v>
      </c>
      <c r="BF96" s="283">
        <v>0</v>
      </c>
      <c r="BG96" s="283">
        <v>0</v>
      </c>
      <c r="BH96" s="283">
        <v>0</v>
      </c>
      <c r="BI96" s="283">
        <v>0</v>
      </c>
      <c r="BJ96" s="283">
        <v>0</v>
      </c>
      <c r="BK96" s="283">
        <v>0</v>
      </c>
      <c r="BL96" s="283">
        <v>0</v>
      </c>
      <c r="BM96" s="283">
        <v>0</v>
      </c>
      <c r="BN96" s="283">
        <v>0</v>
      </c>
      <c r="BO96" s="283">
        <v>0</v>
      </c>
      <c r="BP96" s="283">
        <v>0</v>
      </c>
      <c r="BQ96" s="283">
        <v>0</v>
      </c>
      <c r="BR96" s="283">
        <v>0</v>
      </c>
      <c r="BS96" s="283">
        <v>0</v>
      </c>
      <c r="BT96" s="283">
        <v>0</v>
      </c>
      <c r="BU96" s="283">
        <v>0</v>
      </c>
      <c r="BV96" s="283">
        <v>0</v>
      </c>
      <c r="BW96" s="283">
        <v>0</v>
      </c>
      <c r="BX96" s="283">
        <v>0</v>
      </c>
      <c r="BY96" s="283">
        <v>0</v>
      </c>
      <c r="BZ96" s="283">
        <v>0</v>
      </c>
      <c r="CA96" s="283">
        <v>0</v>
      </c>
      <c r="CB96" s="283">
        <v>0</v>
      </c>
      <c r="CC96" s="283">
        <v>0</v>
      </c>
      <c r="CD96" s="283">
        <v>0</v>
      </c>
      <c r="CE96" s="283">
        <v>0</v>
      </c>
      <c r="CF96" s="283">
        <v>0</v>
      </c>
      <c r="CG96" s="283">
        <v>0</v>
      </c>
      <c r="CH96" s="283">
        <v>0</v>
      </c>
      <c r="CI96" s="283">
        <v>0</v>
      </c>
      <c r="CJ96" s="283">
        <v>0</v>
      </c>
      <c r="CK96" s="283">
        <v>0</v>
      </c>
      <c r="CL96" s="283">
        <v>0</v>
      </c>
      <c r="CM96" s="283">
        <v>0</v>
      </c>
      <c r="CN96" s="283">
        <v>0</v>
      </c>
      <c r="CO96" s="283">
        <v>0</v>
      </c>
      <c r="CP96" s="283">
        <v>20507</v>
      </c>
      <c r="CQ96" s="283">
        <v>0</v>
      </c>
      <c r="CR96" s="283">
        <v>0</v>
      </c>
      <c r="CS96" s="283">
        <v>120</v>
      </c>
      <c r="CT96" s="283">
        <v>0</v>
      </c>
      <c r="CU96" s="283">
        <v>0</v>
      </c>
      <c r="CV96" s="283">
        <v>0</v>
      </c>
      <c r="CW96" s="283">
        <v>0</v>
      </c>
      <c r="CX96" s="283">
        <v>0</v>
      </c>
      <c r="CY96" s="283">
        <v>0</v>
      </c>
      <c r="CZ96" s="283">
        <v>0</v>
      </c>
      <c r="DA96" s="283">
        <v>0</v>
      </c>
      <c r="DB96" s="283">
        <v>0</v>
      </c>
      <c r="DC96" s="283">
        <v>0</v>
      </c>
      <c r="DD96" s="283">
        <v>0</v>
      </c>
      <c r="DE96" s="283">
        <v>0</v>
      </c>
      <c r="DF96" s="284">
        <v>0</v>
      </c>
      <c r="DG96" s="284">
        <v>20627</v>
      </c>
      <c r="DH96" s="283">
        <v>7900</v>
      </c>
      <c r="DI96" s="283">
        <v>367006</v>
      </c>
      <c r="DJ96" s="283">
        <v>2015409</v>
      </c>
      <c r="DK96" s="283">
        <v>0</v>
      </c>
      <c r="DL96" s="283">
        <v>0</v>
      </c>
      <c r="DM96" s="283">
        <v>0</v>
      </c>
      <c r="DN96" s="284">
        <v>0</v>
      </c>
      <c r="DO96" s="284">
        <v>2390315</v>
      </c>
      <c r="DP96" s="284">
        <v>2410942</v>
      </c>
      <c r="DQ96" s="284">
        <v>128474</v>
      </c>
      <c r="DR96" s="284">
        <v>56</v>
      </c>
      <c r="DS96" s="284">
        <v>128530</v>
      </c>
      <c r="DT96" s="284">
        <v>2518845</v>
      </c>
      <c r="DU96" s="284">
        <v>2539472</v>
      </c>
      <c r="DV96" s="283">
        <v>-444770</v>
      </c>
      <c r="DW96" s="283">
        <v>-240</v>
      </c>
      <c r="DX96" s="283">
        <v>0</v>
      </c>
      <c r="DY96" s="284">
        <v>-445010</v>
      </c>
      <c r="DZ96" s="284">
        <v>2073835</v>
      </c>
      <c r="EA96" s="284">
        <v>2094462</v>
      </c>
      <c r="EB96" s="235"/>
      <c r="EC96" s="242">
        <f t="shared" si="4"/>
        <v>2.4423914494537718E-2</v>
      </c>
      <c r="ED96" s="242">
        <f t="shared" si="3"/>
        <v>0.81542069448373289</v>
      </c>
    </row>
    <row r="97" spans="1:134" ht="19.95" customHeight="1">
      <c r="A97" s="305" t="s">
        <v>1176</v>
      </c>
      <c r="B97" s="282" t="s">
        <v>1006</v>
      </c>
      <c r="C97" s="283">
        <v>0</v>
      </c>
      <c r="D97" s="283">
        <v>0</v>
      </c>
      <c r="E97" s="283">
        <v>0</v>
      </c>
      <c r="F97" s="283">
        <v>0</v>
      </c>
      <c r="G97" s="283">
        <v>0</v>
      </c>
      <c r="H97" s="283">
        <v>0</v>
      </c>
      <c r="I97" s="283">
        <v>0</v>
      </c>
      <c r="J97" s="283">
        <v>0</v>
      </c>
      <c r="K97" s="283">
        <v>0</v>
      </c>
      <c r="L97" s="283">
        <v>0</v>
      </c>
      <c r="M97" s="283">
        <v>0</v>
      </c>
      <c r="N97" s="283">
        <v>0</v>
      </c>
      <c r="O97" s="283">
        <v>0</v>
      </c>
      <c r="P97" s="283">
        <v>0</v>
      </c>
      <c r="Q97" s="283">
        <v>0</v>
      </c>
      <c r="R97" s="283">
        <v>0</v>
      </c>
      <c r="S97" s="283">
        <v>0</v>
      </c>
      <c r="T97" s="283">
        <v>0</v>
      </c>
      <c r="U97" s="283">
        <v>0</v>
      </c>
      <c r="V97" s="283">
        <v>0</v>
      </c>
      <c r="W97" s="283">
        <v>0</v>
      </c>
      <c r="X97" s="283">
        <v>0</v>
      </c>
      <c r="Y97" s="283">
        <v>0</v>
      </c>
      <c r="Z97" s="283">
        <v>0</v>
      </c>
      <c r="AA97" s="283">
        <v>0</v>
      </c>
      <c r="AB97" s="283">
        <v>0</v>
      </c>
      <c r="AC97" s="283">
        <v>0</v>
      </c>
      <c r="AD97" s="283">
        <v>0</v>
      </c>
      <c r="AE97" s="283">
        <v>0</v>
      </c>
      <c r="AF97" s="283">
        <v>0</v>
      </c>
      <c r="AG97" s="283">
        <v>0</v>
      </c>
      <c r="AH97" s="283">
        <v>0</v>
      </c>
      <c r="AI97" s="283">
        <v>0</v>
      </c>
      <c r="AJ97" s="283">
        <v>0</v>
      </c>
      <c r="AK97" s="283">
        <v>0</v>
      </c>
      <c r="AL97" s="283">
        <v>0</v>
      </c>
      <c r="AM97" s="283">
        <v>0</v>
      </c>
      <c r="AN97" s="283">
        <v>0</v>
      </c>
      <c r="AO97" s="283">
        <v>0</v>
      </c>
      <c r="AP97" s="283">
        <v>0</v>
      </c>
      <c r="AQ97" s="283">
        <v>0</v>
      </c>
      <c r="AR97" s="283">
        <v>0</v>
      </c>
      <c r="AS97" s="283">
        <v>0</v>
      </c>
      <c r="AT97" s="283">
        <v>0</v>
      </c>
      <c r="AU97" s="283">
        <v>0</v>
      </c>
      <c r="AV97" s="283">
        <v>0</v>
      </c>
      <c r="AW97" s="283">
        <v>0</v>
      </c>
      <c r="AX97" s="283">
        <v>0</v>
      </c>
      <c r="AY97" s="283">
        <v>0</v>
      </c>
      <c r="AZ97" s="283">
        <v>0</v>
      </c>
      <c r="BA97" s="283">
        <v>0</v>
      </c>
      <c r="BB97" s="283">
        <v>0</v>
      </c>
      <c r="BC97" s="283">
        <v>0</v>
      </c>
      <c r="BD97" s="283">
        <v>0</v>
      </c>
      <c r="BE97" s="283">
        <v>0</v>
      </c>
      <c r="BF97" s="283">
        <v>0</v>
      </c>
      <c r="BG97" s="283">
        <v>0</v>
      </c>
      <c r="BH97" s="283">
        <v>0</v>
      </c>
      <c r="BI97" s="283">
        <v>0</v>
      </c>
      <c r="BJ97" s="283">
        <v>0</v>
      </c>
      <c r="BK97" s="283">
        <v>0</v>
      </c>
      <c r="BL97" s="283">
        <v>0</v>
      </c>
      <c r="BM97" s="283">
        <v>0</v>
      </c>
      <c r="BN97" s="283">
        <v>0</v>
      </c>
      <c r="BO97" s="283">
        <v>0</v>
      </c>
      <c r="BP97" s="283">
        <v>13</v>
      </c>
      <c r="BQ97" s="283">
        <v>0</v>
      </c>
      <c r="BR97" s="283">
        <v>9</v>
      </c>
      <c r="BS97" s="283">
        <v>0</v>
      </c>
      <c r="BT97" s="283">
        <v>21</v>
      </c>
      <c r="BU97" s="283">
        <v>59</v>
      </c>
      <c r="BV97" s="283">
        <v>10</v>
      </c>
      <c r="BW97" s="283">
        <v>9</v>
      </c>
      <c r="BX97" s="283">
        <v>0</v>
      </c>
      <c r="BY97" s="283">
        <v>5</v>
      </c>
      <c r="BZ97" s="283">
        <v>0</v>
      </c>
      <c r="CA97" s="283">
        <v>0</v>
      </c>
      <c r="CB97" s="283">
        <v>9</v>
      </c>
      <c r="CC97" s="283">
        <v>0</v>
      </c>
      <c r="CD97" s="283">
        <v>0</v>
      </c>
      <c r="CE97" s="283">
        <v>801</v>
      </c>
      <c r="CF97" s="283">
        <v>105</v>
      </c>
      <c r="CG97" s="283">
        <v>1</v>
      </c>
      <c r="CH97" s="283">
        <v>164</v>
      </c>
      <c r="CI97" s="283">
        <v>11</v>
      </c>
      <c r="CJ97" s="283">
        <v>18</v>
      </c>
      <c r="CK97" s="283">
        <v>29</v>
      </c>
      <c r="CL97" s="283">
        <v>2</v>
      </c>
      <c r="CM97" s="283">
        <v>11</v>
      </c>
      <c r="CN97" s="283">
        <v>2</v>
      </c>
      <c r="CO97" s="283">
        <v>3</v>
      </c>
      <c r="CP97" s="283">
        <v>11882</v>
      </c>
      <c r="CQ97" s="283">
        <v>816</v>
      </c>
      <c r="CR97" s="283">
        <v>270</v>
      </c>
      <c r="CS97" s="283">
        <v>153</v>
      </c>
      <c r="CT97" s="283">
        <v>0</v>
      </c>
      <c r="CU97" s="283">
        <v>0</v>
      </c>
      <c r="CV97" s="283">
        <v>0</v>
      </c>
      <c r="CW97" s="283">
        <v>0</v>
      </c>
      <c r="CX97" s="283">
        <v>22</v>
      </c>
      <c r="CY97" s="283">
        <v>0</v>
      </c>
      <c r="CZ97" s="283">
        <v>102</v>
      </c>
      <c r="DA97" s="283">
        <v>0</v>
      </c>
      <c r="DB97" s="283">
        <v>10</v>
      </c>
      <c r="DC97" s="283">
        <v>60</v>
      </c>
      <c r="DD97" s="283">
        <v>10</v>
      </c>
      <c r="DE97" s="283">
        <v>0</v>
      </c>
      <c r="DF97" s="284">
        <v>12</v>
      </c>
      <c r="DG97" s="284">
        <v>14619</v>
      </c>
      <c r="DH97" s="283">
        <v>7162</v>
      </c>
      <c r="DI97" s="287">
        <v>2600</v>
      </c>
      <c r="DJ97" s="283">
        <v>52075</v>
      </c>
      <c r="DK97" s="283">
        <v>181</v>
      </c>
      <c r="DL97" s="283">
        <v>0</v>
      </c>
      <c r="DM97" s="283">
        <v>0</v>
      </c>
      <c r="DN97" s="284">
        <v>0</v>
      </c>
      <c r="DO97" s="284">
        <v>62018</v>
      </c>
      <c r="DP97" s="284">
        <v>76637</v>
      </c>
      <c r="DQ97" s="284">
        <v>0</v>
      </c>
      <c r="DR97" s="284">
        <v>0</v>
      </c>
      <c r="DS97" s="284">
        <v>0</v>
      </c>
      <c r="DT97" s="284">
        <v>62018</v>
      </c>
      <c r="DU97" s="284">
        <v>76637</v>
      </c>
      <c r="DV97" s="283">
        <v>-25414</v>
      </c>
      <c r="DW97" s="283">
        <v>0</v>
      </c>
      <c r="DX97" s="283">
        <v>0</v>
      </c>
      <c r="DY97" s="284">
        <v>-25414</v>
      </c>
      <c r="DZ97" s="284">
        <v>36604</v>
      </c>
      <c r="EA97" s="284">
        <v>51223</v>
      </c>
      <c r="EB97" s="235"/>
      <c r="EC97" s="242">
        <f t="shared" si="4"/>
        <v>1.7302762811997096E-4</v>
      </c>
      <c r="ED97" s="242">
        <f t="shared" si="3"/>
        <v>0.66838472278403382</v>
      </c>
    </row>
    <row r="98" spans="1:134" ht="19.95" customHeight="1">
      <c r="A98" s="305" t="s">
        <v>1177</v>
      </c>
      <c r="B98" s="282" t="s">
        <v>1007</v>
      </c>
      <c r="C98" s="283">
        <v>0</v>
      </c>
      <c r="D98" s="283">
        <v>0</v>
      </c>
      <c r="E98" s="283">
        <v>0</v>
      </c>
      <c r="F98" s="283">
        <v>0</v>
      </c>
      <c r="G98" s="283">
        <v>0</v>
      </c>
      <c r="H98" s="283">
        <v>0</v>
      </c>
      <c r="I98" s="283">
        <v>0</v>
      </c>
      <c r="J98" s="283">
        <v>0</v>
      </c>
      <c r="K98" s="283">
        <v>0</v>
      </c>
      <c r="L98" s="283">
        <v>0</v>
      </c>
      <c r="M98" s="283">
        <v>0</v>
      </c>
      <c r="N98" s="283">
        <v>0</v>
      </c>
      <c r="O98" s="283">
        <v>0</v>
      </c>
      <c r="P98" s="283">
        <v>0</v>
      </c>
      <c r="Q98" s="283">
        <v>0</v>
      </c>
      <c r="R98" s="283">
        <v>0</v>
      </c>
      <c r="S98" s="283">
        <v>0</v>
      </c>
      <c r="T98" s="283">
        <v>0</v>
      </c>
      <c r="U98" s="283">
        <v>0</v>
      </c>
      <c r="V98" s="283">
        <v>0</v>
      </c>
      <c r="W98" s="283">
        <v>0</v>
      </c>
      <c r="X98" s="283">
        <v>0</v>
      </c>
      <c r="Y98" s="283">
        <v>0</v>
      </c>
      <c r="Z98" s="283">
        <v>0</v>
      </c>
      <c r="AA98" s="283">
        <v>0</v>
      </c>
      <c r="AB98" s="283">
        <v>0</v>
      </c>
      <c r="AC98" s="283">
        <v>0</v>
      </c>
      <c r="AD98" s="283">
        <v>0</v>
      </c>
      <c r="AE98" s="283">
        <v>0</v>
      </c>
      <c r="AF98" s="283">
        <v>0</v>
      </c>
      <c r="AG98" s="283">
        <v>0</v>
      </c>
      <c r="AH98" s="283">
        <v>0</v>
      </c>
      <c r="AI98" s="283">
        <v>0</v>
      </c>
      <c r="AJ98" s="283">
        <v>0</v>
      </c>
      <c r="AK98" s="283">
        <v>0</v>
      </c>
      <c r="AL98" s="283">
        <v>0</v>
      </c>
      <c r="AM98" s="283">
        <v>0</v>
      </c>
      <c r="AN98" s="283">
        <v>0</v>
      </c>
      <c r="AO98" s="283">
        <v>0</v>
      </c>
      <c r="AP98" s="283">
        <v>0</v>
      </c>
      <c r="AQ98" s="283">
        <v>0</v>
      </c>
      <c r="AR98" s="283">
        <v>0</v>
      </c>
      <c r="AS98" s="283">
        <v>0</v>
      </c>
      <c r="AT98" s="283">
        <v>0</v>
      </c>
      <c r="AU98" s="283">
        <v>0</v>
      </c>
      <c r="AV98" s="283">
        <v>0</v>
      </c>
      <c r="AW98" s="283">
        <v>0</v>
      </c>
      <c r="AX98" s="283">
        <v>0</v>
      </c>
      <c r="AY98" s="283">
        <v>0</v>
      </c>
      <c r="AZ98" s="283">
        <v>0</v>
      </c>
      <c r="BA98" s="283">
        <v>0</v>
      </c>
      <c r="BB98" s="283">
        <v>0</v>
      </c>
      <c r="BC98" s="283">
        <v>0</v>
      </c>
      <c r="BD98" s="283">
        <v>0</v>
      </c>
      <c r="BE98" s="283">
        <v>0</v>
      </c>
      <c r="BF98" s="283">
        <v>0</v>
      </c>
      <c r="BG98" s="283">
        <v>0</v>
      </c>
      <c r="BH98" s="283">
        <v>0</v>
      </c>
      <c r="BI98" s="283">
        <v>0</v>
      </c>
      <c r="BJ98" s="283">
        <v>0</v>
      </c>
      <c r="BK98" s="283">
        <v>0</v>
      </c>
      <c r="BL98" s="283">
        <v>0</v>
      </c>
      <c r="BM98" s="283">
        <v>0</v>
      </c>
      <c r="BN98" s="283">
        <v>0</v>
      </c>
      <c r="BO98" s="283">
        <v>0</v>
      </c>
      <c r="BP98" s="283">
        <v>0</v>
      </c>
      <c r="BQ98" s="283">
        <v>0</v>
      </c>
      <c r="BR98" s="283">
        <v>0</v>
      </c>
      <c r="BS98" s="283">
        <v>0</v>
      </c>
      <c r="BT98" s="283">
        <v>0</v>
      </c>
      <c r="BU98" s="283">
        <v>0</v>
      </c>
      <c r="BV98" s="283">
        <v>0</v>
      </c>
      <c r="BW98" s="283">
        <v>0</v>
      </c>
      <c r="BX98" s="283">
        <v>0</v>
      </c>
      <c r="BY98" s="283">
        <v>0</v>
      </c>
      <c r="BZ98" s="283">
        <v>0</v>
      </c>
      <c r="CA98" s="283">
        <v>0</v>
      </c>
      <c r="CB98" s="283">
        <v>0</v>
      </c>
      <c r="CC98" s="283">
        <v>0</v>
      </c>
      <c r="CD98" s="283">
        <v>0</v>
      </c>
      <c r="CE98" s="283">
        <v>0</v>
      </c>
      <c r="CF98" s="283">
        <v>0</v>
      </c>
      <c r="CG98" s="283">
        <v>0</v>
      </c>
      <c r="CH98" s="283">
        <v>0</v>
      </c>
      <c r="CI98" s="283">
        <v>0</v>
      </c>
      <c r="CJ98" s="283">
        <v>0</v>
      </c>
      <c r="CK98" s="283">
        <v>0</v>
      </c>
      <c r="CL98" s="283">
        <v>0</v>
      </c>
      <c r="CM98" s="283">
        <v>0</v>
      </c>
      <c r="CN98" s="283">
        <v>0</v>
      </c>
      <c r="CO98" s="283">
        <v>0</v>
      </c>
      <c r="CP98" s="283">
        <v>0</v>
      </c>
      <c r="CQ98" s="283">
        <v>0</v>
      </c>
      <c r="CR98" s="283">
        <v>0</v>
      </c>
      <c r="CS98" s="283">
        <v>0</v>
      </c>
      <c r="CT98" s="283">
        <v>0</v>
      </c>
      <c r="CU98" s="283">
        <v>0</v>
      </c>
      <c r="CV98" s="283">
        <v>0</v>
      </c>
      <c r="CW98" s="283">
        <v>0</v>
      </c>
      <c r="CX98" s="283">
        <v>0</v>
      </c>
      <c r="CY98" s="283">
        <v>0</v>
      </c>
      <c r="CZ98" s="283">
        <v>0</v>
      </c>
      <c r="DA98" s="283">
        <v>0</v>
      </c>
      <c r="DB98" s="283">
        <v>0</v>
      </c>
      <c r="DC98" s="283">
        <v>0</v>
      </c>
      <c r="DD98" s="283">
        <v>0</v>
      </c>
      <c r="DE98" s="283">
        <v>0</v>
      </c>
      <c r="DF98" s="284">
        <v>0</v>
      </c>
      <c r="DG98" s="284">
        <v>0</v>
      </c>
      <c r="DH98" s="283">
        <v>8775</v>
      </c>
      <c r="DI98" s="287">
        <v>307888</v>
      </c>
      <c r="DJ98" s="283">
        <v>237759</v>
      </c>
      <c r="DK98" s="283">
        <v>1678</v>
      </c>
      <c r="DL98" s="283">
        <v>0</v>
      </c>
      <c r="DM98" s="283">
        <v>0</v>
      </c>
      <c r="DN98" s="284">
        <v>0</v>
      </c>
      <c r="DO98" s="284">
        <v>556100</v>
      </c>
      <c r="DP98" s="284">
        <v>556100</v>
      </c>
      <c r="DQ98" s="284">
        <v>2862</v>
      </c>
      <c r="DR98" s="284">
        <v>0</v>
      </c>
      <c r="DS98" s="284">
        <v>2862</v>
      </c>
      <c r="DT98" s="284">
        <v>558962</v>
      </c>
      <c r="DU98" s="284">
        <v>558962</v>
      </c>
      <c r="DV98" s="283">
        <v>-141209</v>
      </c>
      <c r="DW98" s="283">
        <v>0</v>
      </c>
      <c r="DX98" s="283">
        <v>0</v>
      </c>
      <c r="DY98" s="284">
        <v>-141209</v>
      </c>
      <c r="DZ98" s="284">
        <v>417753</v>
      </c>
      <c r="EA98" s="284">
        <v>417753</v>
      </c>
      <c r="EB98" s="235"/>
      <c r="EC98" s="242">
        <f t="shared" si="4"/>
        <v>2.048966552561601E-2</v>
      </c>
      <c r="ED98" s="242">
        <f t="shared" si="3"/>
        <v>0.7460726488041719</v>
      </c>
    </row>
    <row r="99" spans="1:134" ht="19.95" customHeight="1">
      <c r="A99" s="305" t="s">
        <v>1178</v>
      </c>
      <c r="B99" s="282" t="s">
        <v>1008</v>
      </c>
      <c r="C99" s="283">
        <v>0</v>
      </c>
      <c r="D99" s="283">
        <v>0</v>
      </c>
      <c r="E99" s="283">
        <v>0</v>
      </c>
      <c r="F99" s="283">
        <v>0</v>
      </c>
      <c r="G99" s="283">
        <v>0</v>
      </c>
      <c r="H99" s="283">
        <v>0</v>
      </c>
      <c r="I99" s="283">
        <v>0</v>
      </c>
      <c r="J99" s="283">
        <v>0</v>
      </c>
      <c r="K99" s="283">
        <v>0</v>
      </c>
      <c r="L99" s="283">
        <v>0</v>
      </c>
      <c r="M99" s="283">
        <v>0</v>
      </c>
      <c r="N99" s="283">
        <v>0</v>
      </c>
      <c r="O99" s="283">
        <v>0</v>
      </c>
      <c r="P99" s="283">
        <v>0</v>
      </c>
      <c r="Q99" s="283">
        <v>0</v>
      </c>
      <c r="R99" s="283">
        <v>0</v>
      </c>
      <c r="S99" s="283">
        <v>0</v>
      </c>
      <c r="T99" s="283">
        <v>0</v>
      </c>
      <c r="U99" s="283">
        <v>0</v>
      </c>
      <c r="V99" s="283">
        <v>0</v>
      </c>
      <c r="W99" s="283">
        <v>0</v>
      </c>
      <c r="X99" s="283">
        <v>0</v>
      </c>
      <c r="Y99" s="283">
        <v>0</v>
      </c>
      <c r="Z99" s="283">
        <v>0</v>
      </c>
      <c r="AA99" s="283">
        <v>0</v>
      </c>
      <c r="AB99" s="283">
        <v>0</v>
      </c>
      <c r="AC99" s="283">
        <v>0</v>
      </c>
      <c r="AD99" s="283">
        <v>0</v>
      </c>
      <c r="AE99" s="283">
        <v>0</v>
      </c>
      <c r="AF99" s="283">
        <v>0</v>
      </c>
      <c r="AG99" s="283">
        <v>0</v>
      </c>
      <c r="AH99" s="283">
        <v>0</v>
      </c>
      <c r="AI99" s="283">
        <v>0</v>
      </c>
      <c r="AJ99" s="283">
        <v>0</v>
      </c>
      <c r="AK99" s="283">
        <v>0</v>
      </c>
      <c r="AL99" s="283">
        <v>0</v>
      </c>
      <c r="AM99" s="283">
        <v>0</v>
      </c>
      <c r="AN99" s="283">
        <v>0</v>
      </c>
      <c r="AO99" s="283">
        <v>0</v>
      </c>
      <c r="AP99" s="283">
        <v>0</v>
      </c>
      <c r="AQ99" s="283">
        <v>0</v>
      </c>
      <c r="AR99" s="283">
        <v>0</v>
      </c>
      <c r="AS99" s="283">
        <v>0</v>
      </c>
      <c r="AT99" s="283">
        <v>0</v>
      </c>
      <c r="AU99" s="283">
        <v>0</v>
      </c>
      <c r="AV99" s="283">
        <v>0</v>
      </c>
      <c r="AW99" s="283">
        <v>0</v>
      </c>
      <c r="AX99" s="283">
        <v>0</v>
      </c>
      <c r="AY99" s="283">
        <v>0</v>
      </c>
      <c r="AZ99" s="283">
        <v>0</v>
      </c>
      <c r="BA99" s="283">
        <v>0</v>
      </c>
      <c r="BB99" s="283">
        <v>0</v>
      </c>
      <c r="BC99" s="283">
        <v>0</v>
      </c>
      <c r="BD99" s="283">
        <v>0</v>
      </c>
      <c r="BE99" s="283">
        <v>0</v>
      </c>
      <c r="BF99" s="283">
        <v>0</v>
      </c>
      <c r="BG99" s="283">
        <v>0</v>
      </c>
      <c r="BH99" s="283">
        <v>0</v>
      </c>
      <c r="BI99" s="283">
        <v>0</v>
      </c>
      <c r="BJ99" s="283">
        <v>0</v>
      </c>
      <c r="BK99" s="283">
        <v>0</v>
      </c>
      <c r="BL99" s="283">
        <v>0</v>
      </c>
      <c r="BM99" s="283">
        <v>0</v>
      </c>
      <c r="BN99" s="283">
        <v>0</v>
      </c>
      <c r="BO99" s="283">
        <v>0</v>
      </c>
      <c r="BP99" s="283">
        <v>0</v>
      </c>
      <c r="BQ99" s="283">
        <v>0</v>
      </c>
      <c r="BR99" s="283">
        <v>0</v>
      </c>
      <c r="BS99" s="283">
        <v>0</v>
      </c>
      <c r="BT99" s="283">
        <v>0</v>
      </c>
      <c r="BU99" s="283">
        <v>0</v>
      </c>
      <c r="BV99" s="283">
        <v>0</v>
      </c>
      <c r="BW99" s="283">
        <v>0</v>
      </c>
      <c r="BX99" s="283">
        <v>0</v>
      </c>
      <c r="BY99" s="283">
        <v>0</v>
      </c>
      <c r="BZ99" s="283">
        <v>0</v>
      </c>
      <c r="CA99" s="283">
        <v>0</v>
      </c>
      <c r="CB99" s="283">
        <v>0</v>
      </c>
      <c r="CC99" s="283">
        <v>0</v>
      </c>
      <c r="CD99" s="283">
        <v>0</v>
      </c>
      <c r="CE99" s="283">
        <v>0</v>
      </c>
      <c r="CF99" s="283">
        <v>0</v>
      </c>
      <c r="CG99" s="283">
        <v>0</v>
      </c>
      <c r="CH99" s="283">
        <v>0</v>
      </c>
      <c r="CI99" s="283">
        <v>0</v>
      </c>
      <c r="CJ99" s="283">
        <v>0</v>
      </c>
      <c r="CK99" s="283">
        <v>0</v>
      </c>
      <c r="CL99" s="283">
        <v>0</v>
      </c>
      <c r="CM99" s="283">
        <v>0</v>
      </c>
      <c r="CN99" s="283">
        <v>0</v>
      </c>
      <c r="CO99" s="283">
        <v>0</v>
      </c>
      <c r="CP99" s="283">
        <v>0</v>
      </c>
      <c r="CQ99" s="283">
        <v>0</v>
      </c>
      <c r="CR99" s="283">
        <v>0</v>
      </c>
      <c r="CS99" s="283">
        <v>0</v>
      </c>
      <c r="CT99" s="283">
        <v>0</v>
      </c>
      <c r="CU99" s="283">
        <v>0</v>
      </c>
      <c r="CV99" s="283">
        <v>0</v>
      </c>
      <c r="CW99" s="283">
        <v>0</v>
      </c>
      <c r="CX99" s="283">
        <v>0</v>
      </c>
      <c r="CY99" s="283">
        <v>0</v>
      </c>
      <c r="CZ99" s="283">
        <v>0</v>
      </c>
      <c r="DA99" s="283">
        <v>0</v>
      </c>
      <c r="DB99" s="283">
        <v>0</v>
      </c>
      <c r="DC99" s="283">
        <v>0</v>
      </c>
      <c r="DD99" s="283">
        <v>0</v>
      </c>
      <c r="DE99" s="283">
        <v>0</v>
      </c>
      <c r="DF99" s="284">
        <v>0</v>
      </c>
      <c r="DG99" s="284">
        <v>0</v>
      </c>
      <c r="DH99" s="283">
        <v>0</v>
      </c>
      <c r="DI99" s="283">
        <v>54733</v>
      </c>
      <c r="DJ99" s="283">
        <v>484171</v>
      </c>
      <c r="DK99" s="283">
        <v>0</v>
      </c>
      <c r="DL99" s="283">
        <v>0</v>
      </c>
      <c r="DM99" s="283">
        <v>0</v>
      </c>
      <c r="DN99" s="284">
        <v>0</v>
      </c>
      <c r="DO99" s="284">
        <v>538904</v>
      </c>
      <c r="DP99" s="284">
        <v>538904</v>
      </c>
      <c r="DQ99" s="284">
        <v>3254</v>
      </c>
      <c r="DR99" s="284">
        <v>0</v>
      </c>
      <c r="DS99" s="284">
        <v>3254</v>
      </c>
      <c r="DT99" s="284">
        <v>542158</v>
      </c>
      <c r="DU99" s="284">
        <v>542158</v>
      </c>
      <c r="DV99" s="283">
        <v>-78894</v>
      </c>
      <c r="DW99" s="283">
        <v>0</v>
      </c>
      <c r="DX99" s="283">
        <v>0</v>
      </c>
      <c r="DY99" s="284">
        <v>-78894</v>
      </c>
      <c r="DZ99" s="284">
        <v>463264</v>
      </c>
      <c r="EA99" s="284">
        <v>463264</v>
      </c>
      <c r="EB99" s="235"/>
      <c r="EC99" s="242">
        <f t="shared" si="4"/>
        <v>3.6424312191886041E-3</v>
      </c>
      <c r="ED99" s="242">
        <f t="shared" si="3"/>
        <v>0.85360286804328789</v>
      </c>
    </row>
    <row r="100" spans="1:134" ht="19.95" customHeight="1">
      <c r="A100" s="305" t="s">
        <v>1179</v>
      </c>
      <c r="B100" s="282" t="s">
        <v>366</v>
      </c>
      <c r="C100" s="283">
        <v>453</v>
      </c>
      <c r="D100" s="283">
        <v>188</v>
      </c>
      <c r="E100" s="283">
        <v>2</v>
      </c>
      <c r="F100" s="283">
        <v>2</v>
      </c>
      <c r="G100" s="283">
        <v>162</v>
      </c>
      <c r="H100" s="283">
        <v>51</v>
      </c>
      <c r="I100" s="283">
        <v>9</v>
      </c>
      <c r="J100" s="283">
        <v>1468</v>
      </c>
      <c r="K100" s="283">
        <v>152</v>
      </c>
      <c r="L100" s="283">
        <v>20</v>
      </c>
      <c r="M100" s="283">
        <v>0</v>
      </c>
      <c r="N100" s="283">
        <v>1</v>
      </c>
      <c r="O100" s="283">
        <v>12</v>
      </c>
      <c r="P100" s="283">
        <v>36</v>
      </c>
      <c r="Q100" s="283">
        <v>21</v>
      </c>
      <c r="R100" s="283">
        <v>10</v>
      </c>
      <c r="S100" s="283">
        <v>18</v>
      </c>
      <c r="T100" s="283">
        <v>50</v>
      </c>
      <c r="U100" s="283">
        <v>4</v>
      </c>
      <c r="V100" s="283">
        <v>110</v>
      </c>
      <c r="W100" s="283">
        <v>49</v>
      </c>
      <c r="X100" s="283">
        <v>62</v>
      </c>
      <c r="Y100" s="283">
        <v>30</v>
      </c>
      <c r="Z100" s="283">
        <v>0</v>
      </c>
      <c r="AA100" s="283">
        <v>108</v>
      </c>
      <c r="AB100" s="283">
        <v>23</v>
      </c>
      <c r="AC100" s="283">
        <v>148</v>
      </c>
      <c r="AD100" s="283">
        <v>15</v>
      </c>
      <c r="AE100" s="283">
        <v>7</v>
      </c>
      <c r="AF100" s="283">
        <v>1</v>
      </c>
      <c r="AG100" s="283">
        <v>0</v>
      </c>
      <c r="AH100" s="283">
        <v>3</v>
      </c>
      <c r="AI100" s="283">
        <v>65</v>
      </c>
      <c r="AJ100" s="283">
        <v>0</v>
      </c>
      <c r="AK100" s="283">
        <v>16</v>
      </c>
      <c r="AL100" s="283">
        <v>397</v>
      </c>
      <c r="AM100" s="283">
        <v>385</v>
      </c>
      <c r="AN100" s="283">
        <v>5</v>
      </c>
      <c r="AO100" s="283">
        <v>7</v>
      </c>
      <c r="AP100" s="283">
        <v>78</v>
      </c>
      <c r="AQ100" s="283">
        <v>30</v>
      </c>
      <c r="AR100" s="283">
        <v>24</v>
      </c>
      <c r="AS100" s="283">
        <v>8</v>
      </c>
      <c r="AT100" s="283">
        <v>348</v>
      </c>
      <c r="AU100" s="283">
        <v>45</v>
      </c>
      <c r="AV100" s="283">
        <v>17</v>
      </c>
      <c r="AW100" s="283">
        <v>22</v>
      </c>
      <c r="AX100" s="283">
        <v>10</v>
      </c>
      <c r="AY100" s="283">
        <v>7</v>
      </c>
      <c r="AZ100" s="283">
        <v>0</v>
      </c>
      <c r="BA100" s="283">
        <v>5</v>
      </c>
      <c r="BB100" s="283">
        <v>2</v>
      </c>
      <c r="BC100" s="283">
        <v>2</v>
      </c>
      <c r="BD100" s="283">
        <v>2</v>
      </c>
      <c r="BE100" s="283">
        <v>0</v>
      </c>
      <c r="BF100" s="283">
        <v>0</v>
      </c>
      <c r="BG100" s="283">
        <v>1</v>
      </c>
      <c r="BH100" s="283">
        <v>1</v>
      </c>
      <c r="BI100" s="283">
        <v>2</v>
      </c>
      <c r="BJ100" s="283">
        <v>30</v>
      </c>
      <c r="BK100" s="283">
        <v>40</v>
      </c>
      <c r="BL100" s="283">
        <v>521</v>
      </c>
      <c r="BM100" s="283">
        <v>189</v>
      </c>
      <c r="BN100" s="283">
        <v>113</v>
      </c>
      <c r="BO100" s="283">
        <v>191</v>
      </c>
      <c r="BP100" s="283">
        <v>1062</v>
      </c>
      <c r="BQ100" s="283">
        <v>1184</v>
      </c>
      <c r="BR100" s="283">
        <v>970</v>
      </c>
      <c r="BS100" s="283">
        <v>337</v>
      </c>
      <c r="BT100" s="283">
        <v>1104</v>
      </c>
      <c r="BU100" s="283">
        <v>2820</v>
      </c>
      <c r="BV100" s="283">
        <v>365</v>
      </c>
      <c r="BW100" s="283">
        <v>361</v>
      </c>
      <c r="BX100" s="283">
        <v>0</v>
      </c>
      <c r="BY100" s="283">
        <v>133</v>
      </c>
      <c r="BZ100" s="283">
        <v>349</v>
      </c>
      <c r="CA100" s="283">
        <v>0</v>
      </c>
      <c r="CB100" s="283">
        <v>189</v>
      </c>
      <c r="CC100" s="283">
        <v>11</v>
      </c>
      <c r="CD100" s="283">
        <v>16</v>
      </c>
      <c r="CE100" s="283">
        <v>439</v>
      </c>
      <c r="CF100" s="283">
        <v>589</v>
      </c>
      <c r="CG100" s="283">
        <v>1</v>
      </c>
      <c r="CH100" s="283">
        <v>495</v>
      </c>
      <c r="CI100" s="283">
        <v>179</v>
      </c>
      <c r="CJ100" s="283">
        <v>69</v>
      </c>
      <c r="CK100" s="283">
        <v>167</v>
      </c>
      <c r="CL100" s="283">
        <v>57</v>
      </c>
      <c r="CM100" s="283">
        <v>2</v>
      </c>
      <c r="CN100" s="283">
        <v>279</v>
      </c>
      <c r="CO100" s="283">
        <v>1367</v>
      </c>
      <c r="CP100" s="283">
        <v>3446</v>
      </c>
      <c r="CQ100" s="283">
        <v>10</v>
      </c>
      <c r="CR100" s="283">
        <v>7</v>
      </c>
      <c r="CS100" s="283">
        <v>88</v>
      </c>
      <c r="CT100" s="283">
        <v>0</v>
      </c>
      <c r="CU100" s="283">
        <v>318</v>
      </c>
      <c r="CV100" s="283">
        <v>2</v>
      </c>
      <c r="CW100" s="283">
        <v>474</v>
      </c>
      <c r="CX100" s="283">
        <v>2268</v>
      </c>
      <c r="CY100" s="283">
        <v>91</v>
      </c>
      <c r="CZ100" s="283">
        <v>413</v>
      </c>
      <c r="DA100" s="283">
        <v>136</v>
      </c>
      <c r="DB100" s="283">
        <v>1815</v>
      </c>
      <c r="DC100" s="283">
        <v>69</v>
      </c>
      <c r="DD100" s="283">
        <v>435</v>
      </c>
      <c r="DE100" s="283">
        <v>0</v>
      </c>
      <c r="DF100" s="284">
        <v>36</v>
      </c>
      <c r="DG100" s="284">
        <v>27931</v>
      </c>
      <c r="DH100" s="283">
        <v>0</v>
      </c>
      <c r="DI100" s="283">
        <v>135369</v>
      </c>
      <c r="DJ100" s="283">
        <v>0</v>
      </c>
      <c r="DK100" s="283">
        <v>0</v>
      </c>
      <c r="DL100" s="283">
        <v>0</v>
      </c>
      <c r="DM100" s="283">
        <v>0</v>
      </c>
      <c r="DN100" s="284">
        <v>0</v>
      </c>
      <c r="DO100" s="284">
        <v>135369</v>
      </c>
      <c r="DP100" s="284">
        <v>163300</v>
      </c>
      <c r="DQ100" s="284">
        <v>1653</v>
      </c>
      <c r="DR100" s="284">
        <v>791</v>
      </c>
      <c r="DS100" s="284">
        <v>2444</v>
      </c>
      <c r="DT100" s="284">
        <v>137813</v>
      </c>
      <c r="DU100" s="284">
        <v>165744</v>
      </c>
      <c r="DV100" s="283">
        <v>-35638</v>
      </c>
      <c r="DW100" s="283">
        <v>-3778</v>
      </c>
      <c r="DX100" s="283">
        <v>0</v>
      </c>
      <c r="DY100" s="284">
        <v>-39416</v>
      </c>
      <c r="DZ100" s="284">
        <v>98397</v>
      </c>
      <c r="EA100" s="284">
        <v>126328</v>
      </c>
      <c r="EB100" s="235"/>
      <c r="EC100" s="242">
        <f t="shared" si="4"/>
        <v>9.008683458066288E-3</v>
      </c>
      <c r="ED100" s="242">
        <f t="shared" si="3"/>
        <v>0.75862829148805877</v>
      </c>
    </row>
    <row r="101" spans="1:134" ht="19.95" customHeight="1">
      <c r="A101" s="305" t="s">
        <v>1180</v>
      </c>
      <c r="B101" s="282" t="s">
        <v>1010</v>
      </c>
      <c r="C101" s="283">
        <v>292</v>
      </c>
      <c r="D101" s="283">
        <v>521</v>
      </c>
      <c r="E101" s="283">
        <v>17</v>
      </c>
      <c r="F101" s="283">
        <v>16</v>
      </c>
      <c r="G101" s="283">
        <v>18</v>
      </c>
      <c r="H101" s="283">
        <v>471</v>
      </c>
      <c r="I101" s="283">
        <v>31</v>
      </c>
      <c r="J101" s="283">
        <v>2571</v>
      </c>
      <c r="K101" s="283">
        <v>714</v>
      </c>
      <c r="L101" s="283">
        <v>25</v>
      </c>
      <c r="M101" s="283">
        <v>0</v>
      </c>
      <c r="N101" s="283">
        <v>11</v>
      </c>
      <c r="O101" s="283">
        <v>21</v>
      </c>
      <c r="P101" s="283">
        <v>337</v>
      </c>
      <c r="Q101" s="283">
        <v>198</v>
      </c>
      <c r="R101" s="283">
        <v>53</v>
      </c>
      <c r="S101" s="283">
        <v>135</v>
      </c>
      <c r="T101" s="283">
        <v>833</v>
      </c>
      <c r="U101" s="283">
        <v>3</v>
      </c>
      <c r="V101" s="283">
        <v>241</v>
      </c>
      <c r="W101" s="283">
        <v>96</v>
      </c>
      <c r="X101" s="283">
        <v>125</v>
      </c>
      <c r="Y101" s="283">
        <v>47</v>
      </c>
      <c r="Z101" s="283">
        <v>0</v>
      </c>
      <c r="AA101" s="283">
        <v>67</v>
      </c>
      <c r="AB101" s="283">
        <v>122</v>
      </c>
      <c r="AC101" s="283">
        <v>73</v>
      </c>
      <c r="AD101" s="283">
        <v>330</v>
      </c>
      <c r="AE101" s="283">
        <v>47</v>
      </c>
      <c r="AF101" s="283">
        <v>16</v>
      </c>
      <c r="AG101" s="283">
        <v>8</v>
      </c>
      <c r="AH101" s="283">
        <v>53</v>
      </c>
      <c r="AI101" s="283">
        <v>193</v>
      </c>
      <c r="AJ101" s="283">
        <v>0</v>
      </c>
      <c r="AK101" s="283">
        <v>230</v>
      </c>
      <c r="AL101" s="283">
        <v>588</v>
      </c>
      <c r="AM101" s="283">
        <v>425</v>
      </c>
      <c r="AN101" s="283">
        <v>97</v>
      </c>
      <c r="AO101" s="283">
        <v>47</v>
      </c>
      <c r="AP101" s="283">
        <v>122</v>
      </c>
      <c r="AQ101" s="283">
        <v>53</v>
      </c>
      <c r="AR101" s="283">
        <v>98</v>
      </c>
      <c r="AS101" s="283">
        <v>194</v>
      </c>
      <c r="AT101" s="283">
        <v>905</v>
      </c>
      <c r="AU101" s="283">
        <v>1219</v>
      </c>
      <c r="AV101" s="283">
        <v>80</v>
      </c>
      <c r="AW101" s="283">
        <v>548</v>
      </c>
      <c r="AX101" s="283">
        <v>128</v>
      </c>
      <c r="AY101" s="283">
        <v>252</v>
      </c>
      <c r="AZ101" s="283">
        <v>2</v>
      </c>
      <c r="BA101" s="283">
        <v>33</v>
      </c>
      <c r="BB101" s="283">
        <v>57</v>
      </c>
      <c r="BC101" s="283">
        <v>36</v>
      </c>
      <c r="BD101" s="283">
        <v>6</v>
      </c>
      <c r="BE101" s="283">
        <v>0</v>
      </c>
      <c r="BF101" s="283">
        <v>8</v>
      </c>
      <c r="BG101" s="283">
        <v>55</v>
      </c>
      <c r="BH101" s="283">
        <v>20</v>
      </c>
      <c r="BI101" s="283">
        <v>107</v>
      </c>
      <c r="BJ101" s="283">
        <v>195</v>
      </c>
      <c r="BK101" s="283">
        <v>1776</v>
      </c>
      <c r="BL101" s="283">
        <v>24457</v>
      </c>
      <c r="BM101" s="283">
        <v>2439</v>
      </c>
      <c r="BN101" s="283">
        <v>8255</v>
      </c>
      <c r="BO101" s="283">
        <v>17206</v>
      </c>
      <c r="BP101" s="283">
        <v>3393</v>
      </c>
      <c r="BQ101" s="283">
        <v>1181</v>
      </c>
      <c r="BR101" s="283">
        <v>157</v>
      </c>
      <c r="BS101" s="283">
        <v>916</v>
      </c>
      <c r="BT101" s="283">
        <v>13999</v>
      </c>
      <c r="BU101" s="283">
        <v>4096</v>
      </c>
      <c r="BV101" s="283">
        <v>1482</v>
      </c>
      <c r="BW101" s="283">
        <v>508</v>
      </c>
      <c r="BX101" s="283">
        <v>0</v>
      </c>
      <c r="BY101" s="283">
        <v>450</v>
      </c>
      <c r="BZ101" s="283">
        <v>2238</v>
      </c>
      <c r="CA101" s="283">
        <v>60582</v>
      </c>
      <c r="CB101" s="283">
        <v>459</v>
      </c>
      <c r="CC101" s="283">
        <v>17699</v>
      </c>
      <c r="CD101" s="283">
        <v>215</v>
      </c>
      <c r="CE101" s="283">
        <v>797</v>
      </c>
      <c r="CF101" s="283">
        <v>1188</v>
      </c>
      <c r="CG101" s="283">
        <v>5</v>
      </c>
      <c r="CH101" s="283">
        <v>4347</v>
      </c>
      <c r="CI101" s="283">
        <v>934</v>
      </c>
      <c r="CJ101" s="283">
        <v>1587</v>
      </c>
      <c r="CK101" s="283">
        <v>13955</v>
      </c>
      <c r="CL101" s="283">
        <v>148</v>
      </c>
      <c r="CM101" s="283">
        <v>7135</v>
      </c>
      <c r="CN101" s="283">
        <v>619</v>
      </c>
      <c r="CO101" s="283">
        <v>759</v>
      </c>
      <c r="CP101" s="283">
        <v>25171</v>
      </c>
      <c r="CQ101" s="283">
        <v>413</v>
      </c>
      <c r="CR101" s="283">
        <v>1859</v>
      </c>
      <c r="CS101" s="283">
        <v>4981</v>
      </c>
      <c r="CT101" s="283">
        <v>242</v>
      </c>
      <c r="CU101" s="283">
        <v>1156</v>
      </c>
      <c r="CV101" s="283">
        <v>10</v>
      </c>
      <c r="CW101" s="283">
        <v>1201</v>
      </c>
      <c r="CX101" s="283">
        <v>10288</v>
      </c>
      <c r="CY101" s="283">
        <v>1302</v>
      </c>
      <c r="CZ101" s="283">
        <v>740</v>
      </c>
      <c r="DA101" s="283">
        <v>481</v>
      </c>
      <c r="DB101" s="283">
        <v>696</v>
      </c>
      <c r="DC101" s="283">
        <v>67</v>
      </c>
      <c r="DD101" s="283">
        <v>529</v>
      </c>
      <c r="DE101" s="283">
        <v>0</v>
      </c>
      <c r="DF101" s="284">
        <v>93</v>
      </c>
      <c r="DG101" s="284">
        <v>255401</v>
      </c>
      <c r="DH101" s="283">
        <v>1083</v>
      </c>
      <c r="DI101" s="283">
        <v>21219</v>
      </c>
      <c r="DJ101" s="283">
        <v>0</v>
      </c>
      <c r="DK101" s="283">
        <v>0</v>
      </c>
      <c r="DL101" s="283">
        <v>0</v>
      </c>
      <c r="DM101" s="283">
        <v>0</v>
      </c>
      <c r="DN101" s="284">
        <v>0</v>
      </c>
      <c r="DO101" s="284">
        <v>22302</v>
      </c>
      <c r="DP101" s="284">
        <v>277703</v>
      </c>
      <c r="DQ101" s="284">
        <v>140489</v>
      </c>
      <c r="DR101" s="284">
        <v>53097</v>
      </c>
      <c r="DS101" s="284">
        <v>193586</v>
      </c>
      <c r="DT101" s="284">
        <v>215888</v>
      </c>
      <c r="DU101" s="284">
        <v>471289</v>
      </c>
      <c r="DV101" s="283">
        <v>-126415</v>
      </c>
      <c r="DW101" s="283">
        <v>-4205</v>
      </c>
      <c r="DX101" s="283">
        <v>0</v>
      </c>
      <c r="DY101" s="284">
        <v>-130620</v>
      </c>
      <c r="DZ101" s="284">
        <v>85268</v>
      </c>
      <c r="EA101" s="284">
        <v>340669</v>
      </c>
      <c r="EB101" s="235"/>
      <c r="EC101" s="242">
        <f t="shared" si="4"/>
        <v>1.4121050927221785E-3</v>
      </c>
      <c r="ED101" s="242">
        <f t="shared" si="3"/>
        <v>0.52964137945935041</v>
      </c>
    </row>
    <row r="102" spans="1:134" ht="19.95" customHeight="1">
      <c r="A102" s="305" t="s">
        <v>1181</v>
      </c>
      <c r="B102" s="282" t="s">
        <v>1011</v>
      </c>
      <c r="C102" s="283">
        <v>11</v>
      </c>
      <c r="D102" s="283">
        <v>0</v>
      </c>
      <c r="E102" s="283">
        <v>0</v>
      </c>
      <c r="F102" s="283">
        <v>2</v>
      </c>
      <c r="G102" s="283">
        <v>2</v>
      </c>
      <c r="H102" s="283">
        <v>3</v>
      </c>
      <c r="I102" s="283">
        <v>0</v>
      </c>
      <c r="J102" s="283">
        <v>591</v>
      </c>
      <c r="K102" s="283">
        <v>1164</v>
      </c>
      <c r="L102" s="283">
        <v>0</v>
      </c>
      <c r="M102" s="283">
        <v>0</v>
      </c>
      <c r="N102" s="283">
        <v>0</v>
      </c>
      <c r="O102" s="283">
        <v>8</v>
      </c>
      <c r="P102" s="283">
        <v>7</v>
      </c>
      <c r="Q102" s="283">
        <v>34</v>
      </c>
      <c r="R102" s="283">
        <v>15</v>
      </c>
      <c r="S102" s="283">
        <v>18</v>
      </c>
      <c r="T102" s="283">
        <v>12</v>
      </c>
      <c r="U102" s="283">
        <v>2</v>
      </c>
      <c r="V102" s="283">
        <v>23</v>
      </c>
      <c r="W102" s="283">
        <v>3</v>
      </c>
      <c r="X102" s="283">
        <v>20</v>
      </c>
      <c r="Y102" s="283">
        <v>7</v>
      </c>
      <c r="Z102" s="283">
        <v>0</v>
      </c>
      <c r="AA102" s="283">
        <v>572</v>
      </c>
      <c r="AB102" s="283">
        <v>396</v>
      </c>
      <c r="AC102" s="283">
        <v>29</v>
      </c>
      <c r="AD102" s="283">
        <v>1</v>
      </c>
      <c r="AE102" s="283">
        <v>12</v>
      </c>
      <c r="AF102" s="283">
        <v>1</v>
      </c>
      <c r="AG102" s="283">
        <v>2</v>
      </c>
      <c r="AH102" s="283">
        <v>5</v>
      </c>
      <c r="AI102" s="283">
        <v>3</v>
      </c>
      <c r="AJ102" s="283">
        <v>0</v>
      </c>
      <c r="AK102" s="283">
        <v>7</v>
      </c>
      <c r="AL102" s="283">
        <v>28</v>
      </c>
      <c r="AM102" s="283">
        <v>44</v>
      </c>
      <c r="AN102" s="283">
        <v>2</v>
      </c>
      <c r="AO102" s="283">
        <v>1</v>
      </c>
      <c r="AP102" s="283">
        <v>14</v>
      </c>
      <c r="AQ102" s="283">
        <v>3</v>
      </c>
      <c r="AR102" s="283">
        <v>17</v>
      </c>
      <c r="AS102" s="283">
        <v>10</v>
      </c>
      <c r="AT102" s="283">
        <v>117</v>
      </c>
      <c r="AU102" s="283">
        <v>38</v>
      </c>
      <c r="AV102" s="283">
        <v>25</v>
      </c>
      <c r="AW102" s="283">
        <v>40</v>
      </c>
      <c r="AX102" s="283">
        <v>9</v>
      </c>
      <c r="AY102" s="283">
        <v>11</v>
      </c>
      <c r="AZ102" s="283">
        <v>1</v>
      </c>
      <c r="BA102" s="283">
        <v>4</v>
      </c>
      <c r="BB102" s="283">
        <v>3</v>
      </c>
      <c r="BC102" s="283">
        <v>8</v>
      </c>
      <c r="BD102" s="283">
        <v>3</v>
      </c>
      <c r="BE102" s="283">
        <v>0</v>
      </c>
      <c r="BF102" s="283">
        <v>3</v>
      </c>
      <c r="BG102" s="283">
        <v>11</v>
      </c>
      <c r="BH102" s="283">
        <v>0</v>
      </c>
      <c r="BI102" s="283">
        <v>3</v>
      </c>
      <c r="BJ102" s="283">
        <v>51</v>
      </c>
      <c r="BK102" s="283">
        <v>0</v>
      </c>
      <c r="BL102" s="283">
        <v>301</v>
      </c>
      <c r="BM102" s="283">
        <v>9</v>
      </c>
      <c r="BN102" s="283">
        <v>18</v>
      </c>
      <c r="BO102" s="283">
        <v>30</v>
      </c>
      <c r="BP102" s="283">
        <v>363</v>
      </c>
      <c r="BQ102" s="283">
        <v>424</v>
      </c>
      <c r="BR102" s="283">
        <v>137</v>
      </c>
      <c r="BS102" s="283">
        <v>28</v>
      </c>
      <c r="BT102" s="283">
        <v>3160</v>
      </c>
      <c r="BU102" s="283">
        <v>4081</v>
      </c>
      <c r="BV102" s="283">
        <v>2141</v>
      </c>
      <c r="BW102" s="283">
        <v>1492</v>
      </c>
      <c r="BX102" s="283">
        <v>0</v>
      </c>
      <c r="BY102" s="283">
        <v>143</v>
      </c>
      <c r="BZ102" s="283">
        <v>122</v>
      </c>
      <c r="CA102" s="283">
        <v>0</v>
      </c>
      <c r="CB102" s="283">
        <v>49</v>
      </c>
      <c r="CC102" s="283">
        <v>292</v>
      </c>
      <c r="CD102" s="283">
        <v>9</v>
      </c>
      <c r="CE102" s="283">
        <v>9</v>
      </c>
      <c r="CF102" s="283">
        <v>327</v>
      </c>
      <c r="CG102" s="283">
        <v>2</v>
      </c>
      <c r="CH102" s="283">
        <v>1556</v>
      </c>
      <c r="CI102" s="283">
        <v>175</v>
      </c>
      <c r="CJ102" s="283">
        <v>666</v>
      </c>
      <c r="CK102" s="283">
        <v>1209</v>
      </c>
      <c r="CL102" s="283">
        <v>148</v>
      </c>
      <c r="CM102" s="283">
        <v>207</v>
      </c>
      <c r="CN102" s="283">
        <v>371</v>
      </c>
      <c r="CO102" s="283">
        <v>110</v>
      </c>
      <c r="CP102" s="283">
        <v>489</v>
      </c>
      <c r="CQ102" s="283">
        <v>19</v>
      </c>
      <c r="CR102" s="283">
        <v>32</v>
      </c>
      <c r="CS102" s="283">
        <v>59</v>
      </c>
      <c r="CT102" s="283">
        <v>56</v>
      </c>
      <c r="CU102" s="283">
        <v>510</v>
      </c>
      <c r="CV102" s="283">
        <v>1</v>
      </c>
      <c r="CW102" s="283">
        <v>132</v>
      </c>
      <c r="CX102" s="283">
        <v>2564</v>
      </c>
      <c r="CY102" s="283">
        <v>36</v>
      </c>
      <c r="CZ102" s="283">
        <v>548</v>
      </c>
      <c r="DA102" s="283">
        <v>238</v>
      </c>
      <c r="DB102" s="283">
        <v>307</v>
      </c>
      <c r="DC102" s="283">
        <v>16</v>
      </c>
      <c r="DD102" s="283">
        <v>271</v>
      </c>
      <c r="DE102" s="283">
        <v>0</v>
      </c>
      <c r="DF102" s="284">
        <v>73</v>
      </c>
      <c r="DG102" s="284">
        <v>26326</v>
      </c>
      <c r="DH102" s="283">
        <v>0</v>
      </c>
      <c r="DI102" s="283">
        <v>228</v>
      </c>
      <c r="DJ102" s="283">
        <v>0</v>
      </c>
      <c r="DK102" s="283">
        <v>0</v>
      </c>
      <c r="DL102" s="283">
        <v>0</v>
      </c>
      <c r="DM102" s="283">
        <v>0</v>
      </c>
      <c r="DN102" s="284">
        <v>0</v>
      </c>
      <c r="DO102" s="284">
        <v>228</v>
      </c>
      <c r="DP102" s="284">
        <v>26554</v>
      </c>
      <c r="DQ102" s="284">
        <v>2011</v>
      </c>
      <c r="DR102" s="284">
        <v>2995</v>
      </c>
      <c r="DS102" s="284">
        <v>5006</v>
      </c>
      <c r="DT102" s="284">
        <v>5234</v>
      </c>
      <c r="DU102" s="284">
        <v>31560</v>
      </c>
      <c r="DV102" s="283">
        <v>-1395</v>
      </c>
      <c r="DW102" s="283">
        <v>-4310</v>
      </c>
      <c r="DX102" s="283">
        <v>0</v>
      </c>
      <c r="DY102" s="284">
        <v>-5705</v>
      </c>
      <c r="DZ102" s="284">
        <v>-471</v>
      </c>
      <c r="EA102" s="284">
        <v>25855</v>
      </c>
      <c r="EB102" s="235"/>
      <c r="EC102" s="242">
        <f t="shared" si="4"/>
        <v>1.5173192004366686E-5</v>
      </c>
      <c r="ED102" s="242">
        <f t="shared" si="3"/>
        <v>0.78515477894102581</v>
      </c>
    </row>
    <row r="103" spans="1:134" ht="19.95" customHeight="1">
      <c r="A103" s="305" t="s">
        <v>1182</v>
      </c>
      <c r="B103" s="282" t="s">
        <v>1012</v>
      </c>
      <c r="C103" s="283">
        <v>6997</v>
      </c>
      <c r="D103" s="283">
        <v>964</v>
      </c>
      <c r="E103" s="283">
        <v>611</v>
      </c>
      <c r="F103" s="283">
        <v>30</v>
      </c>
      <c r="G103" s="283">
        <v>35</v>
      </c>
      <c r="H103" s="283">
        <v>229</v>
      </c>
      <c r="I103" s="283">
        <v>85</v>
      </c>
      <c r="J103" s="283">
        <v>6217</v>
      </c>
      <c r="K103" s="283">
        <v>1564</v>
      </c>
      <c r="L103" s="283">
        <v>75</v>
      </c>
      <c r="M103" s="283">
        <v>0</v>
      </c>
      <c r="N103" s="283">
        <v>46</v>
      </c>
      <c r="O103" s="283">
        <v>49</v>
      </c>
      <c r="P103" s="283">
        <v>569</v>
      </c>
      <c r="Q103" s="283">
        <v>145</v>
      </c>
      <c r="R103" s="283">
        <v>197</v>
      </c>
      <c r="S103" s="283">
        <v>215</v>
      </c>
      <c r="T103" s="283">
        <v>342</v>
      </c>
      <c r="U103" s="283">
        <v>52</v>
      </c>
      <c r="V103" s="283">
        <v>1028</v>
      </c>
      <c r="W103" s="283">
        <v>527</v>
      </c>
      <c r="X103" s="283">
        <v>2678</v>
      </c>
      <c r="Y103" s="283">
        <v>397</v>
      </c>
      <c r="Z103" s="283">
        <v>0</v>
      </c>
      <c r="AA103" s="283">
        <v>662</v>
      </c>
      <c r="AB103" s="283">
        <v>382</v>
      </c>
      <c r="AC103" s="283">
        <v>2551</v>
      </c>
      <c r="AD103" s="283">
        <v>473</v>
      </c>
      <c r="AE103" s="283">
        <v>163</v>
      </c>
      <c r="AF103" s="283">
        <v>52</v>
      </c>
      <c r="AG103" s="283">
        <v>33</v>
      </c>
      <c r="AH103" s="283">
        <v>197</v>
      </c>
      <c r="AI103" s="283">
        <v>776</v>
      </c>
      <c r="AJ103" s="283">
        <v>0</v>
      </c>
      <c r="AK103" s="283">
        <v>669</v>
      </c>
      <c r="AL103" s="283">
        <v>3960</v>
      </c>
      <c r="AM103" s="283">
        <v>3839</v>
      </c>
      <c r="AN103" s="283">
        <v>256</v>
      </c>
      <c r="AO103" s="283">
        <v>32</v>
      </c>
      <c r="AP103" s="283">
        <v>998</v>
      </c>
      <c r="AQ103" s="283">
        <v>182</v>
      </c>
      <c r="AR103" s="283">
        <v>727</v>
      </c>
      <c r="AS103" s="283">
        <v>460</v>
      </c>
      <c r="AT103" s="283">
        <v>1324</v>
      </c>
      <c r="AU103" s="283">
        <v>790</v>
      </c>
      <c r="AV103" s="283">
        <v>422</v>
      </c>
      <c r="AW103" s="283">
        <v>774</v>
      </c>
      <c r="AX103" s="283">
        <v>407</v>
      </c>
      <c r="AY103" s="283">
        <v>171</v>
      </c>
      <c r="AZ103" s="283">
        <v>3</v>
      </c>
      <c r="BA103" s="283">
        <v>82</v>
      </c>
      <c r="BB103" s="283">
        <v>30</v>
      </c>
      <c r="BC103" s="283">
        <v>50</v>
      </c>
      <c r="BD103" s="283">
        <v>21</v>
      </c>
      <c r="BE103" s="283">
        <v>0</v>
      </c>
      <c r="BF103" s="283">
        <v>13</v>
      </c>
      <c r="BG103" s="283">
        <v>116</v>
      </c>
      <c r="BH103" s="283">
        <v>4</v>
      </c>
      <c r="BI103" s="283">
        <v>35</v>
      </c>
      <c r="BJ103" s="283">
        <v>156</v>
      </c>
      <c r="BK103" s="283">
        <v>95</v>
      </c>
      <c r="BL103" s="283">
        <v>4005</v>
      </c>
      <c r="BM103" s="283">
        <v>1445</v>
      </c>
      <c r="BN103" s="283">
        <v>1560</v>
      </c>
      <c r="BO103" s="283">
        <v>1788</v>
      </c>
      <c r="BP103" s="283">
        <v>43125</v>
      </c>
      <c r="BQ103" s="283">
        <v>1203</v>
      </c>
      <c r="BR103" s="283">
        <v>3702</v>
      </c>
      <c r="BS103" s="283">
        <v>4210</v>
      </c>
      <c r="BT103" s="283">
        <v>2033</v>
      </c>
      <c r="BU103" s="283">
        <v>3795</v>
      </c>
      <c r="BV103" s="283">
        <v>3042</v>
      </c>
      <c r="BW103" s="283">
        <v>1460</v>
      </c>
      <c r="BX103" s="283">
        <v>0</v>
      </c>
      <c r="BY103" s="283">
        <v>563</v>
      </c>
      <c r="BZ103" s="283">
        <v>14101</v>
      </c>
      <c r="CA103" s="283">
        <v>59525</v>
      </c>
      <c r="CB103" s="283">
        <v>271</v>
      </c>
      <c r="CC103" s="283">
        <v>1823</v>
      </c>
      <c r="CD103" s="283">
        <v>319</v>
      </c>
      <c r="CE103" s="283">
        <v>1185</v>
      </c>
      <c r="CF103" s="283">
        <v>3252</v>
      </c>
      <c r="CG103" s="283">
        <v>59</v>
      </c>
      <c r="CH103" s="283">
        <v>5522</v>
      </c>
      <c r="CI103" s="283">
        <v>724</v>
      </c>
      <c r="CJ103" s="283">
        <v>7289</v>
      </c>
      <c r="CK103" s="283">
        <v>1790</v>
      </c>
      <c r="CL103" s="283">
        <v>129</v>
      </c>
      <c r="CM103" s="283">
        <v>20334</v>
      </c>
      <c r="CN103" s="283">
        <v>2753</v>
      </c>
      <c r="CO103" s="283">
        <v>5806</v>
      </c>
      <c r="CP103" s="283">
        <v>7542</v>
      </c>
      <c r="CQ103" s="283">
        <v>605</v>
      </c>
      <c r="CR103" s="283">
        <v>3718</v>
      </c>
      <c r="CS103" s="283">
        <v>1323</v>
      </c>
      <c r="CT103" s="283">
        <v>804</v>
      </c>
      <c r="CU103" s="283">
        <v>45112</v>
      </c>
      <c r="CV103" s="283">
        <v>20</v>
      </c>
      <c r="CW103" s="283">
        <v>36570</v>
      </c>
      <c r="CX103" s="283">
        <v>6329</v>
      </c>
      <c r="CY103" s="283">
        <v>436</v>
      </c>
      <c r="CZ103" s="283">
        <v>1180</v>
      </c>
      <c r="DA103" s="283">
        <v>1053</v>
      </c>
      <c r="DB103" s="283">
        <v>1530</v>
      </c>
      <c r="DC103" s="283">
        <v>71</v>
      </c>
      <c r="DD103" s="283">
        <v>416</v>
      </c>
      <c r="DE103" s="283">
        <v>0</v>
      </c>
      <c r="DF103" s="284">
        <v>279</v>
      </c>
      <c r="DG103" s="284">
        <v>347758</v>
      </c>
      <c r="DH103" s="283">
        <v>216</v>
      </c>
      <c r="DI103" s="285">
        <v>147075</v>
      </c>
      <c r="DJ103" s="283">
        <v>0</v>
      </c>
      <c r="DK103" s="283">
        <v>0</v>
      </c>
      <c r="DL103" s="283">
        <v>0</v>
      </c>
      <c r="DM103" s="283">
        <v>0</v>
      </c>
      <c r="DN103" s="284">
        <v>0</v>
      </c>
      <c r="DO103" s="284">
        <v>147291</v>
      </c>
      <c r="DP103" s="284">
        <v>495049</v>
      </c>
      <c r="DQ103" s="284">
        <v>138365</v>
      </c>
      <c r="DR103" s="284">
        <v>117</v>
      </c>
      <c r="DS103" s="284">
        <v>138482</v>
      </c>
      <c r="DT103" s="284">
        <v>285773</v>
      </c>
      <c r="DU103" s="284">
        <v>633531</v>
      </c>
      <c r="DV103" s="283">
        <v>-137558</v>
      </c>
      <c r="DW103" s="283">
        <v>-60</v>
      </c>
      <c r="DX103" s="283">
        <v>0</v>
      </c>
      <c r="DY103" s="284">
        <v>-137618</v>
      </c>
      <c r="DZ103" s="284">
        <v>148155</v>
      </c>
      <c r="EA103" s="284">
        <v>495913</v>
      </c>
      <c r="EB103" s="235"/>
      <c r="EC103" s="242">
        <f t="shared" si="4"/>
        <v>9.787707079132589E-3</v>
      </c>
      <c r="ED103" s="242">
        <f t="shared" si="3"/>
        <v>0.72201135645158354</v>
      </c>
    </row>
    <row r="104" spans="1:134" ht="19.95" customHeight="1">
      <c r="A104" s="305" t="s">
        <v>1183</v>
      </c>
      <c r="B104" s="282" t="s">
        <v>1044</v>
      </c>
      <c r="C104" s="283">
        <v>94</v>
      </c>
      <c r="D104" s="283">
        <v>73</v>
      </c>
      <c r="E104" s="283">
        <v>158</v>
      </c>
      <c r="F104" s="283">
        <v>24</v>
      </c>
      <c r="G104" s="283">
        <v>135</v>
      </c>
      <c r="H104" s="283">
        <v>444</v>
      </c>
      <c r="I104" s="283">
        <v>67</v>
      </c>
      <c r="J104" s="283">
        <v>25346</v>
      </c>
      <c r="K104" s="283">
        <v>3181</v>
      </c>
      <c r="L104" s="283">
        <v>73</v>
      </c>
      <c r="M104" s="283">
        <v>0</v>
      </c>
      <c r="N104" s="283">
        <v>48</v>
      </c>
      <c r="O104" s="283">
        <v>334</v>
      </c>
      <c r="P104" s="283">
        <v>583</v>
      </c>
      <c r="Q104" s="283">
        <v>1487</v>
      </c>
      <c r="R104" s="283">
        <v>259</v>
      </c>
      <c r="S104" s="283">
        <v>785</v>
      </c>
      <c r="T104" s="283">
        <v>3409</v>
      </c>
      <c r="U104" s="283">
        <v>46</v>
      </c>
      <c r="V104" s="283">
        <v>988</v>
      </c>
      <c r="W104" s="283">
        <v>365</v>
      </c>
      <c r="X104" s="283">
        <v>1953</v>
      </c>
      <c r="Y104" s="283">
        <v>594</v>
      </c>
      <c r="Z104" s="283">
        <v>0</v>
      </c>
      <c r="AA104" s="283">
        <v>1449</v>
      </c>
      <c r="AB104" s="283">
        <v>1399</v>
      </c>
      <c r="AC104" s="283">
        <v>2551</v>
      </c>
      <c r="AD104" s="283">
        <v>283</v>
      </c>
      <c r="AE104" s="283">
        <v>521</v>
      </c>
      <c r="AF104" s="283">
        <v>76</v>
      </c>
      <c r="AG104" s="283">
        <v>105</v>
      </c>
      <c r="AH104" s="283">
        <v>1086</v>
      </c>
      <c r="AI104" s="283">
        <v>2787</v>
      </c>
      <c r="AJ104" s="283">
        <v>0</v>
      </c>
      <c r="AK104" s="283">
        <v>1681</v>
      </c>
      <c r="AL104" s="283">
        <v>2219</v>
      </c>
      <c r="AM104" s="283">
        <v>1838</v>
      </c>
      <c r="AN104" s="283">
        <v>448</v>
      </c>
      <c r="AO104" s="283">
        <v>145</v>
      </c>
      <c r="AP104" s="283">
        <v>712</v>
      </c>
      <c r="AQ104" s="283">
        <v>335</v>
      </c>
      <c r="AR104" s="283">
        <v>1053</v>
      </c>
      <c r="AS104" s="283">
        <v>1431</v>
      </c>
      <c r="AT104" s="283">
        <v>5467</v>
      </c>
      <c r="AU104" s="283">
        <v>2889</v>
      </c>
      <c r="AV104" s="283">
        <v>847</v>
      </c>
      <c r="AW104" s="283">
        <v>2282</v>
      </c>
      <c r="AX104" s="283">
        <v>1166</v>
      </c>
      <c r="AY104" s="283">
        <v>712</v>
      </c>
      <c r="AZ104" s="283">
        <v>13</v>
      </c>
      <c r="BA104" s="283">
        <v>240</v>
      </c>
      <c r="BB104" s="283">
        <v>136</v>
      </c>
      <c r="BC104" s="283">
        <v>383</v>
      </c>
      <c r="BD104" s="283">
        <v>148</v>
      </c>
      <c r="BE104" s="283">
        <v>0</v>
      </c>
      <c r="BF104" s="283">
        <v>52</v>
      </c>
      <c r="BG104" s="283">
        <v>432</v>
      </c>
      <c r="BH104" s="283">
        <v>22</v>
      </c>
      <c r="BI104" s="283">
        <v>190</v>
      </c>
      <c r="BJ104" s="283">
        <v>628</v>
      </c>
      <c r="BK104" s="283">
        <v>601</v>
      </c>
      <c r="BL104" s="283">
        <v>66872</v>
      </c>
      <c r="BM104" s="283">
        <v>4890</v>
      </c>
      <c r="BN104" s="283">
        <v>21695</v>
      </c>
      <c r="BO104" s="283">
        <v>13876</v>
      </c>
      <c r="BP104" s="283">
        <v>51315</v>
      </c>
      <c r="BQ104" s="283">
        <v>8982</v>
      </c>
      <c r="BR104" s="283">
        <v>16295</v>
      </c>
      <c r="BS104" s="283">
        <v>9491</v>
      </c>
      <c r="BT104" s="283">
        <v>138740</v>
      </c>
      <c r="BU104" s="283">
        <v>94003</v>
      </c>
      <c r="BV104" s="283">
        <v>39356</v>
      </c>
      <c r="BW104" s="283">
        <v>26462</v>
      </c>
      <c r="BX104" s="283">
        <v>4242</v>
      </c>
      <c r="BY104" s="283">
        <v>7463</v>
      </c>
      <c r="BZ104" s="283">
        <v>5543</v>
      </c>
      <c r="CA104" s="283">
        <v>112</v>
      </c>
      <c r="CB104" s="283">
        <v>1307</v>
      </c>
      <c r="CC104" s="283">
        <v>2567</v>
      </c>
      <c r="CD104" s="283">
        <v>1405</v>
      </c>
      <c r="CE104" s="283">
        <v>20392</v>
      </c>
      <c r="CF104" s="283">
        <v>39163</v>
      </c>
      <c r="CG104" s="283">
        <v>300</v>
      </c>
      <c r="CH104" s="283">
        <v>65436</v>
      </c>
      <c r="CI104" s="283">
        <v>7346</v>
      </c>
      <c r="CJ104" s="283">
        <v>53479</v>
      </c>
      <c r="CK104" s="283">
        <v>54551</v>
      </c>
      <c r="CL104" s="283">
        <v>1486</v>
      </c>
      <c r="CM104" s="283">
        <v>82902</v>
      </c>
      <c r="CN104" s="283">
        <v>33211</v>
      </c>
      <c r="CO104" s="283">
        <v>48323</v>
      </c>
      <c r="CP104" s="283">
        <v>86921</v>
      </c>
      <c r="CQ104" s="283">
        <v>2777</v>
      </c>
      <c r="CR104" s="283">
        <v>19132</v>
      </c>
      <c r="CS104" s="283">
        <v>9298</v>
      </c>
      <c r="CT104" s="283">
        <v>6559</v>
      </c>
      <c r="CU104" s="283">
        <v>29544</v>
      </c>
      <c r="CV104" s="283">
        <v>468</v>
      </c>
      <c r="CW104" s="283">
        <v>8539</v>
      </c>
      <c r="CX104" s="283">
        <v>196116</v>
      </c>
      <c r="CY104" s="283">
        <v>2611</v>
      </c>
      <c r="CZ104" s="283">
        <v>6979</v>
      </c>
      <c r="DA104" s="283">
        <v>4689</v>
      </c>
      <c r="DB104" s="283">
        <v>8442</v>
      </c>
      <c r="DC104" s="283">
        <v>627</v>
      </c>
      <c r="DD104" s="283">
        <v>4697</v>
      </c>
      <c r="DE104" s="283">
        <v>0</v>
      </c>
      <c r="DF104" s="284">
        <v>4653</v>
      </c>
      <c r="DG104" s="284">
        <v>1390030</v>
      </c>
      <c r="DH104" s="283">
        <v>1685</v>
      </c>
      <c r="DI104" s="285">
        <v>53675</v>
      </c>
      <c r="DJ104" s="283">
        <v>381</v>
      </c>
      <c r="DK104" s="283">
        <v>204</v>
      </c>
      <c r="DL104" s="283">
        <v>9205</v>
      </c>
      <c r="DM104" s="283">
        <v>94919</v>
      </c>
      <c r="DN104" s="284">
        <v>0</v>
      </c>
      <c r="DO104" s="284">
        <v>160069</v>
      </c>
      <c r="DP104" s="284">
        <v>1550099</v>
      </c>
      <c r="DQ104" s="284">
        <v>903333</v>
      </c>
      <c r="DR104" s="284">
        <v>0</v>
      </c>
      <c r="DS104" s="284">
        <v>903333</v>
      </c>
      <c r="DT104" s="284">
        <v>1063402</v>
      </c>
      <c r="DU104" s="284">
        <v>2453432</v>
      </c>
      <c r="DV104" s="283">
        <v>-665181</v>
      </c>
      <c r="DW104" s="283">
        <v>-196015</v>
      </c>
      <c r="DX104" s="283">
        <v>0</v>
      </c>
      <c r="DY104" s="284">
        <v>-861196</v>
      </c>
      <c r="DZ104" s="284">
        <v>202206</v>
      </c>
      <c r="EA104" s="284">
        <v>1592236</v>
      </c>
      <c r="EB104" s="235"/>
      <c r="EC104" s="242">
        <f t="shared" si="4"/>
        <v>3.5720222843613238E-3</v>
      </c>
      <c r="ED104" s="242">
        <f t="shared" si="3"/>
        <v>0.44442516252187758</v>
      </c>
    </row>
    <row r="105" spans="1:134" ht="19.95" customHeight="1">
      <c r="A105" s="305" t="s">
        <v>1184</v>
      </c>
      <c r="B105" s="282" t="s">
        <v>1014</v>
      </c>
      <c r="C105" s="283">
        <v>0</v>
      </c>
      <c r="D105" s="283">
        <v>0</v>
      </c>
      <c r="E105" s="283">
        <v>0</v>
      </c>
      <c r="F105" s="283">
        <v>0</v>
      </c>
      <c r="G105" s="283">
        <v>0</v>
      </c>
      <c r="H105" s="283">
        <v>0</v>
      </c>
      <c r="I105" s="283">
        <v>0</v>
      </c>
      <c r="J105" s="283">
        <v>0</v>
      </c>
      <c r="K105" s="283">
        <v>0</v>
      </c>
      <c r="L105" s="283">
        <v>0</v>
      </c>
      <c r="M105" s="283">
        <v>0</v>
      </c>
      <c r="N105" s="283">
        <v>0</v>
      </c>
      <c r="O105" s="283">
        <v>0</v>
      </c>
      <c r="P105" s="283">
        <v>0</v>
      </c>
      <c r="Q105" s="283">
        <v>0</v>
      </c>
      <c r="R105" s="283">
        <v>0</v>
      </c>
      <c r="S105" s="283">
        <v>0</v>
      </c>
      <c r="T105" s="283">
        <v>0</v>
      </c>
      <c r="U105" s="283">
        <v>0</v>
      </c>
      <c r="V105" s="283">
        <v>0</v>
      </c>
      <c r="W105" s="283">
        <v>0</v>
      </c>
      <c r="X105" s="283">
        <v>0</v>
      </c>
      <c r="Y105" s="283">
        <v>0</v>
      </c>
      <c r="Z105" s="283">
        <v>0</v>
      </c>
      <c r="AA105" s="283">
        <v>0</v>
      </c>
      <c r="AB105" s="283">
        <v>0</v>
      </c>
      <c r="AC105" s="283">
        <v>0</v>
      </c>
      <c r="AD105" s="283">
        <v>0</v>
      </c>
      <c r="AE105" s="283">
        <v>0</v>
      </c>
      <c r="AF105" s="283">
        <v>0</v>
      </c>
      <c r="AG105" s="283">
        <v>0</v>
      </c>
      <c r="AH105" s="283">
        <v>0</v>
      </c>
      <c r="AI105" s="283">
        <v>0</v>
      </c>
      <c r="AJ105" s="283">
        <v>0</v>
      </c>
      <c r="AK105" s="283">
        <v>0</v>
      </c>
      <c r="AL105" s="283">
        <v>0</v>
      </c>
      <c r="AM105" s="283">
        <v>0</v>
      </c>
      <c r="AN105" s="283">
        <v>0</v>
      </c>
      <c r="AO105" s="283">
        <v>0</v>
      </c>
      <c r="AP105" s="283">
        <v>0</v>
      </c>
      <c r="AQ105" s="283">
        <v>0</v>
      </c>
      <c r="AR105" s="283">
        <v>0</v>
      </c>
      <c r="AS105" s="283">
        <v>0</v>
      </c>
      <c r="AT105" s="283">
        <v>0</v>
      </c>
      <c r="AU105" s="283">
        <v>0</v>
      </c>
      <c r="AV105" s="283">
        <v>0</v>
      </c>
      <c r="AW105" s="283">
        <v>0</v>
      </c>
      <c r="AX105" s="283">
        <v>0</v>
      </c>
      <c r="AY105" s="283">
        <v>0</v>
      </c>
      <c r="AZ105" s="283">
        <v>0</v>
      </c>
      <c r="BA105" s="283">
        <v>0</v>
      </c>
      <c r="BB105" s="283">
        <v>0</v>
      </c>
      <c r="BC105" s="283">
        <v>0</v>
      </c>
      <c r="BD105" s="283">
        <v>0</v>
      </c>
      <c r="BE105" s="283">
        <v>0</v>
      </c>
      <c r="BF105" s="283">
        <v>0</v>
      </c>
      <c r="BG105" s="283">
        <v>0</v>
      </c>
      <c r="BH105" s="283">
        <v>0</v>
      </c>
      <c r="BI105" s="283">
        <v>0</v>
      </c>
      <c r="BJ105" s="283">
        <v>0</v>
      </c>
      <c r="BK105" s="283">
        <v>0</v>
      </c>
      <c r="BL105" s="283">
        <v>0</v>
      </c>
      <c r="BM105" s="283">
        <v>0</v>
      </c>
      <c r="BN105" s="283">
        <v>0</v>
      </c>
      <c r="BO105" s="283">
        <v>0</v>
      </c>
      <c r="BP105" s="283">
        <v>0</v>
      </c>
      <c r="BQ105" s="283">
        <v>0</v>
      </c>
      <c r="BR105" s="283">
        <v>0</v>
      </c>
      <c r="BS105" s="283">
        <v>0</v>
      </c>
      <c r="BT105" s="283">
        <v>0</v>
      </c>
      <c r="BU105" s="283">
        <v>0</v>
      </c>
      <c r="BV105" s="283">
        <v>0</v>
      </c>
      <c r="BW105" s="283">
        <v>0</v>
      </c>
      <c r="BX105" s="283">
        <v>0</v>
      </c>
      <c r="BY105" s="283">
        <v>0</v>
      </c>
      <c r="BZ105" s="283">
        <v>0</v>
      </c>
      <c r="CA105" s="283">
        <v>0</v>
      </c>
      <c r="CB105" s="283">
        <v>0</v>
      </c>
      <c r="CC105" s="283">
        <v>0</v>
      </c>
      <c r="CD105" s="283">
        <v>0</v>
      </c>
      <c r="CE105" s="283">
        <v>0</v>
      </c>
      <c r="CF105" s="283">
        <v>0</v>
      </c>
      <c r="CG105" s="283">
        <v>0</v>
      </c>
      <c r="CH105" s="283">
        <v>0</v>
      </c>
      <c r="CI105" s="283">
        <v>0</v>
      </c>
      <c r="CJ105" s="283">
        <v>0</v>
      </c>
      <c r="CK105" s="283">
        <v>0</v>
      </c>
      <c r="CL105" s="283">
        <v>0</v>
      </c>
      <c r="CM105" s="283">
        <v>0</v>
      </c>
      <c r="CN105" s="283">
        <v>0</v>
      </c>
      <c r="CO105" s="283">
        <v>0</v>
      </c>
      <c r="CP105" s="283">
        <v>0</v>
      </c>
      <c r="CQ105" s="283">
        <v>0</v>
      </c>
      <c r="CR105" s="283">
        <v>0</v>
      </c>
      <c r="CS105" s="283">
        <v>0</v>
      </c>
      <c r="CT105" s="283">
        <v>0</v>
      </c>
      <c r="CU105" s="283">
        <v>0</v>
      </c>
      <c r="CV105" s="283">
        <v>0</v>
      </c>
      <c r="CW105" s="283">
        <v>0</v>
      </c>
      <c r="CX105" s="283">
        <v>0</v>
      </c>
      <c r="CY105" s="283">
        <v>160</v>
      </c>
      <c r="CZ105" s="283">
        <v>0</v>
      </c>
      <c r="DA105" s="283">
        <v>0</v>
      </c>
      <c r="DB105" s="283">
        <v>0</v>
      </c>
      <c r="DC105" s="283">
        <v>0</v>
      </c>
      <c r="DD105" s="283">
        <v>0</v>
      </c>
      <c r="DE105" s="283">
        <v>0</v>
      </c>
      <c r="DF105" s="284">
        <v>0</v>
      </c>
      <c r="DG105" s="284">
        <v>160</v>
      </c>
      <c r="DH105" s="283">
        <v>40481</v>
      </c>
      <c r="DI105" s="283">
        <v>122683</v>
      </c>
      <c r="DJ105" s="283">
        <v>0</v>
      </c>
      <c r="DK105" s="283">
        <v>0</v>
      </c>
      <c r="DL105" s="283">
        <v>0</v>
      </c>
      <c r="DM105" s="283">
        <v>0</v>
      </c>
      <c r="DN105" s="284">
        <v>0</v>
      </c>
      <c r="DO105" s="284">
        <v>163164</v>
      </c>
      <c r="DP105" s="284">
        <v>163324</v>
      </c>
      <c r="DQ105" s="284">
        <v>121553</v>
      </c>
      <c r="DR105" s="284">
        <v>17904</v>
      </c>
      <c r="DS105" s="284">
        <v>139457</v>
      </c>
      <c r="DT105" s="284">
        <v>302621</v>
      </c>
      <c r="DU105" s="284">
        <v>302781</v>
      </c>
      <c r="DV105" s="283">
        <v>-154381</v>
      </c>
      <c r="DW105" s="283">
        <v>-7993</v>
      </c>
      <c r="DX105" s="283">
        <v>0</v>
      </c>
      <c r="DY105" s="284">
        <v>-162374</v>
      </c>
      <c r="DZ105" s="284">
        <v>140247</v>
      </c>
      <c r="EA105" s="284">
        <v>140407</v>
      </c>
      <c r="EB105" s="235"/>
      <c r="EC105" s="242">
        <f t="shared" si="4"/>
        <v>8.1644417310163062E-3</v>
      </c>
      <c r="ED105" s="242">
        <f t="shared" si="3"/>
        <v>5.8166589111214861E-3</v>
      </c>
    </row>
    <row r="106" spans="1:134" ht="19.95" customHeight="1">
      <c r="A106" s="305" t="s">
        <v>1185</v>
      </c>
      <c r="B106" s="282" t="s">
        <v>1015</v>
      </c>
      <c r="C106" s="283">
        <v>0</v>
      </c>
      <c r="D106" s="283">
        <v>0</v>
      </c>
      <c r="E106" s="283">
        <v>0</v>
      </c>
      <c r="F106" s="283">
        <v>0</v>
      </c>
      <c r="G106" s="283">
        <v>0</v>
      </c>
      <c r="H106" s="283">
        <v>0</v>
      </c>
      <c r="I106" s="283">
        <v>0</v>
      </c>
      <c r="J106" s="283">
        <v>0</v>
      </c>
      <c r="K106" s="283">
        <v>0</v>
      </c>
      <c r="L106" s="283">
        <v>0</v>
      </c>
      <c r="M106" s="283">
        <v>0</v>
      </c>
      <c r="N106" s="283">
        <v>0</v>
      </c>
      <c r="O106" s="283">
        <v>0</v>
      </c>
      <c r="P106" s="283">
        <v>0</v>
      </c>
      <c r="Q106" s="283">
        <v>0</v>
      </c>
      <c r="R106" s="283">
        <v>0</v>
      </c>
      <c r="S106" s="283">
        <v>0</v>
      </c>
      <c r="T106" s="283">
        <v>0</v>
      </c>
      <c r="U106" s="283">
        <v>0</v>
      </c>
      <c r="V106" s="283">
        <v>0</v>
      </c>
      <c r="W106" s="283">
        <v>0</v>
      </c>
      <c r="X106" s="283">
        <v>0</v>
      </c>
      <c r="Y106" s="283">
        <v>0</v>
      </c>
      <c r="Z106" s="283">
        <v>0</v>
      </c>
      <c r="AA106" s="283">
        <v>0</v>
      </c>
      <c r="AB106" s="283">
        <v>0</v>
      </c>
      <c r="AC106" s="283">
        <v>0</v>
      </c>
      <c r="AD106" s="283">
        <v>0</v>
      </c>
      <c r="AE106" s="283">
        <v>0</v>
      </c>
      <c r="AF106" s="283">
        <v>0</v>
      </c>
      <c r="AG106" s="283">
        <v>0</v>
      </c>
      <c r="AH106" s="283">
        <v>0</v>
      </c>
      <c r="AI106" s="283">
        <v>0</v>
      </c>
      <c r="AJ106" s="283">
        <v>0</v>
      </c>
      <c r="AK106" s="283">
        <v>0</v>
      </c>
      <c r="AL106" s="283">
        <v>0</v>
      </c>
      <c r="AM106" s="283">
        <v>0</v>
      </c>
      <c r="AN106" s="283">
        <v>0</v>
      </c>
      <c r="AO106" s="283">
        <v>0</v>
      </c>
      <c r="AP106" s="283">
        <v>0</v>
      </c>
      <c r="AQ106" s="283">
        <v>0</v>
      </c>
      <c r="AR106" s="283">
        <v>0</v>
      </c>
      <c r="AS106" s="283">
        <v>0</v>
      </c>
      <c r="AT106" s="283">
        <v>0</v>
      </c>
      <c r="AU106" s="283">
        <v>0</v>
      </c>
      <c r="AV106" s="283">
        <v>0</v>
      </c>
      <c r="AW106" s="283">
        <v>0</v>
      </c>
      <c r="AX106" s="283">
        <v>0</v>
      </c>
      <c r="AY106" s="283">
        <v>0</v>
      </c>
      <c r="AZ106" s="283">
        <v>0</v>
      </c>
      <c r="BA106" s="283">
        <v>0</v>
      </c>
      <c r="BB106" s="283">
        <v>0</v>
      </c>
      <c r="BC106" s="283">
        <v>0</v>
      </c>
      <c r="BD106" s="283">
        <v>0</v>
      </c>
      <c r="BE106" s="283">
        <v>0</v>
      </c>
      <c r="BF106" s="283">
        <v>0</v>
      </c>
      <c r="BG106" s="283">
        <v>0</v>
      </c>
      <c r="BH106" s="283">
        <v>0</v>
      </c>
      <c r="BI106" s="283">
        <v>0</v>
      </c>
      <c r="BJ106" s="283">
        <v>0</v>
      </c>
      <c r="BK106" s="283">
        <v>0</v>
      </c>
      <c r="BL106" s="283">
        <v>0</v>
      </c>
      <c r="BM106" s="283">
        <v>0</v>
      </c>
      <c r="BN106" s="283">
        <v>0</v>
      </c>
      <c r="BO106" s="283">
        <v>0</v>
      </c>
      <c r="BP106" s="283">
        <v>0</v>
      </c>
      <c r="BQ106" s="283">
        <v>0</v>
      </c>
      <c r="BR106" s="283">
        <v>0</v>
      </c>
      <c r="BS106" s="283">
        <v>0</v>
      </c>
      <c r="BT106" s="283">
        <v>0</v>
      </c>
      <c r="BU106" s="283">
        <v>0</v>
      </c>
      <c r="BV106" s="283">
        <v>0</v>
      </c>
      <c r="BW106" s="283">
        <v>0</v>
      </c>
      <c r="BX106" s="283">
        <v>0</v>
      </c>
      <c r="BY106" s="283">
        <v>0</v>
      </c>
      <c r="BZ106" s="283">
        <v>0</v>
      </c>
      <c r="CA106" s="283">
        <v>0</v>
      </c>
      <c r="CB106" s="283">
        <v>0</v>
      </c>
      <c r="CC106" s="283">
        <v>0</v>
      </c>
      <c r="CD106" s="283">
        <v>0</v>
      </c>
      <c r="CE106" s="283">
        <v>0</v>
      </c>
      <c r="CF106" s="283">
        <v>0</v>
      </c>
      <c r="CG106" s="283">
        <v>0</v>
      </c>
      <c r="CH106" s="283">
        <v>0</v>
      </c>
      <c r="CI106" s="283">
        <v>0</v>
      </c>
      <c r="CJ106" s="283">
        <v>0</v>
      </c>
      <c r="CK106" s="283">
        <v>0</v>
      </c>
      <c r="CL106" s="283">
        <v>0</v>
      </c>
      <c r="CM106" s="283">
        <v>0</v>
      </c>
      <c r="CN106" s="283">
        <v>7663</v>
      </c>
      <c r="CO106" s="283">
        <v>0</v>
      </c>
      <c r="CP106" s="283">
        <v>22853</v>
      </c>
      <c r="CQ106" s="283">
        <v>0</v>
      </c>
      <c r="CR106" s="283">
        <v>4511</v>
      </c>
      <c r="CS106" s="283">
        <v>9707</v>
      </c>
      <c r="CT106" s="283">
        <v>0</v>
      </c>
      <c r="CU106" s="283">
        <v>0</v>
      </c>
      <c r="CV106" s="283">
        <v>0</v>
      </c>
      <c r="CW106" s="283">
        <v>0</v>
      </c>
      <c r="CX106" s="283">
        <v>0</v>
      </c>
      <c r="CY106" s="283">
        <v>199</v>
      </c>
      <c r="CZ106" s="283">
        <v>2760</v>
      </c>
      <c r="DA106" s="283">
        <v>0</v>
      </c>
      <c r="DB106" s="283">
        <v>0</v>
      </c>
      <c r="DC106" s="283">
        <v>0</v>
      </c>
      <c r="DD106" s="283">
        <v>0</v>
      </c>
      <c r="DE106" s="283">
        <v>0</v>
      </c>
      <c r="DF106" s="284">
        <v>0</v>
      </c>
      <c r="DG106" s="284">
        <v>47693</v>
      </c>
      <c r="DH106" s="283">
        <v>112105</v>
      </c>
      <c r="DI106" s="283">
        <v>984368</v>
      </c>
      <c r="DJ106" s="283">
        <v>0</v>
      </c>
      <c r="DK106" s="283">
        <v>0</v>
      </c>
      <c r="DL106" s="283">
        <v>0</v>
      </c>
      <c r="DM106" s="283">
        <v>0</v>
      </c>
      <c r="DN106" s="284">
        <v>0</v>
      </c>
      <c r="DO106" s="284">
        <v>1096473</v>
      </c>
      <c r="DP106" s="284">
        <v>1144166</v>
      </c>
      <c r="DQ106" s="284">
        <v>574359</v>
      </c>
      <c r="DR106" s="284">
        <v>14061</v>
      </c>
      <c r="DS106" s="284">
        <v>588420</v>
      </c>
      <c r="DT106" s="284">
        <v>1684893</v>
      </c>
      <c r="DU106" s="284">
        <v>1732586</v>
      </c>
      <c r="DV106" s="283">
        <v>-1003110</v>
      </c>
      <c r="DW106" s="283">
        <v>-5963</v>
      </c>
      <c r="DX106" s="283">
        <v>0</v>
      </c>
      <c r="DY106" s="284">
        <v>-1009073</v>
      </c>
      <c r="DZ106" s="284">
        <v>675820</v>
      </c>
      <c r="EA106" s="284">
        <v>723513</v>
      </c>
      <c r="EB106" s="235"/>
      <c r="EC106" s="242">
        <f t="shared" si="4"/>
        <v>6.5508792398922919E-2</v>
      </c>
      <c r="ED106" s="242">
        <f t="shared" si="3"/>
        <v>0.11807115401086909</v>
      </c>
    </row>
    <row r="107" spans="1:134" ht="19.95" customHeight="1">
      <c r="A107" s="305" t="s">
        <v>1186</v>
      </c>
      <c r="B107" s="282" t="s">
        <v>1045</v>
      </c>
      <c r="C107" s="283">
        <v>0</v>
      </c>
      <c r="D107" s="283">
        <v>0</v>
      </c>
      <c r="E107" s="283">
        <v>0</v>
      </c>
      <c r="F107" s="283">
        <v>0</v>
      </c>
      <c r="G107" s="283">
        <v>0</v>
      </c>
      <c r="H107" s="283">
        <v>0</v>
      </c>
      <c r="I107" s="283">
        <v>0</v>
      </c>
      <c r="J107" s="283">
        <v>137</v>
      </c>
      <c r="K107" s="283">
        <v>28</v>
      </c>
      <c r="L107" s="283">
        <v>0</v>
      </c>
      <c r="M107" s="283">
        <v>0</v>
      </c>
      <c r="N107" s="283">
        <v>1</v>
      </c>
      <c r="O107" s="283">
        <v>1</v>
      </c>
      <c r="P107" s="283">
        <v>3</v>
      </c>
      <c r="Q107" s="283">
        <v>3</v>
      </c>
      <c r="R107" s="283">
        <v>2</v>
      </c>
      <c r="S107" s="283">
        <v>4</v>
      </c>
      <c r="T107" s="283">
        <v>5</v>
      </c>
      <c r="U107" s="283">
        <v>0</v>
      </c>
      <c r="V107" s="283">
        <v>5</v>
      </c>
      <c r="W107" s="283">
        <v>0</v>
      </c>
      <c r="X107" s="283">
        <v>2</v>
      </c>
      <c r="Y107" s="283">
        <v>0</v>
      </c>
      <c r="Z107" s="283">
        <v>0</v>
      </c>
      <c r="AA107" s="283">
        <v>7</v>
      </c>
      <c r="AB107" s="283">
        <v>0</v>
      </c>
      <c r="AC107" s="283">
        <v>10</v>
      </c>
      <c r="AD107" s="283">
        <v>0</v>
      </c>
      <c r="AE107" s="283">
        <v>1</v>
      </c>
      <c r="AF107" s="283">
        <v>0</v>
      </c>
      <c r="AG107" s="283">
        <v>0</v>
      </c>
      <c r="AH107" s="283">
        <v>0</v>
      </c>
      <c r="AI107" s="283">
        <v>0</v>
      </c>
      <c r="AJ107" s="283">
        <v>0</v>
      </c>
      <c r="AK107" s="283">
        <v>0</v>
      </c>
      <c r="AL107" s="283">
        <v>17</v>
      </c>
      <c r="AM107" s="283">
        <v>11</v>
      </c>
      <c r="AN107" s="283">
        <v>0</v>
      </c>
      <c r="AO107" s="283">
        <v>1</v>
      </c>
      <c r="AP107" s="283">
        <v>5</v>
      </c>
      <c r="AQ107" s="283">
        <v>1</v>
      </c>
      <c r="AR107" s="283">
        <v>2</v>
      </c>
      <c r="AS107" s="283">
        <v>2</v>
      </c>
      <c r="AT107" s="283">
        <v>8</v>
      </c>
      <c r="AU107" s="283">
        <v>2</v>
      </c>
      <c r="AV107" s="283">
        <v>1</v>
      </c>
      <c r="AW107" s="283">
        <v>8</v>
      </c>
      <c r="AX107" s="283">
        <v>3</v>
      </c>
      <c r="AY107" s="283">
        <v>0</v>
      </c>
      <c r="AZ107" s="283">
        <v>0</v>
      </c>
      <c r="BA107" s="283">
        <v>1</v>
      </c>
      <c r="BB107" s="283">
        <v>0</v>
      </c>
      <c r="BC107" s="283">
        <v>0</v>
      </c>
      <c r="BD107" s="283">
        <v>1</v>
      </c>
      <c r="BE107" s="283">
        <v>0</v>
      </c>
      <c r="BF107" s="283">
        <v>0</v>
      </c>
      <c r="BG107" s="283">
        <v>1</v>
      </c>
      <c r="BH107" s="283">
        <v>0</v>
      </c>
      <c r="BI107" s="283">
        <v>1</v>
      </c>
      <c r="BJ107" s="283">
        <v>3</v>
      </c>
      <c r="BK107" s="283">
        <v>0</v>
      </c>
      <c r="BL107" s="283">
        <v>8</v>
      </c>
      <c r="BM107" s="283">
        <v>3</v>
      </c>
      <c r="BN107" s="283">
        <v>13</v>
      </c>
      <c r="BO107" s="283">
        <v>8</v>
      </c>
      <c r="BP107" s="283">
        <v>68</v>
      </c>
      <c r="BQ107" s="283">
        <v>0</v>
      </c>
      <c r="BR107" s="283">
        <v>6</v>
      </c>
      <c r="BS107" s="283">
        <v>14</v>
      </c>
      <c r="BT107" s="283">
        <v>140</v>
      </c>
      <c r="BU107" s="283">
        <v>73</v>
      </c>
      <c r="BV107" s="283">
        <v>48</v>
      </c>
      <c r="BW107" s="283">
        <v>23</v>
      </c>
      <c r="BX107" s="283">
        <v>0</v>
      </c>
      <c r="BY107" s="283">
        <v>545</v>
      </c>
      <c r="BZ107" s="283">
        <v>23</v>
      </c>
      <c r="CA107" s="283">
        <v>2</v>
      </c>
      <c r="CB107" s="283">
        <v>16</v>
      </c>
      <c r="CC107" s="283">
        <v>52</v>
      </c>
      <c r="CD107" s="283">
        <v>0</v>
      </c>
      <c r="CE107" s="283">
        <v>5</v>
      </c>
      <c r="CF107" s="283">
        <v>13</v>
      </c>
      <c r="CG107" s="283">
        <v>6</v>
      </c>
      <c r="CH107" s="283">
        <v>269</v>
      </c>
      <c r="CI107" s="283">
        <v>58</v>
      </c>
      <c r="CJ107" s="283">
        <v>16</v>
      </c>
      <c r="CK107" s="283">
        <v>164</v>
      </c>
      <c r="CL107" s="283">
        <v>50</v>
      </c>
      <c r="CM107" s="283">
        <v>132</v>
      </c>
      <c r="CN107" s="283">
        <v>164</v>
      </c>
      <c r="CO107" s="283">
        <v>40</v>
      </c>
      <c r="CP107" s="283">
        <v>29601</v>
      </c>
      <c r="CQ107" s="283">
        <v>315</v>
      </c>
      <c r="CR107" s="283">
        <v>3864</v>
      </c>
      <c r="CS107" s="283">
        <v>3257</v>
      </c>
      <c r="CT107" s="283">
        <v>8</v>
      </c>
      <c r="CU107" s="283">
        <v>31</v>
      </c>
      <c r="CV107" s="283">
        <v>6</v>
      </c>
      <c r="CW107" s="283">
        <v>9</v>
      </c>
      <c r="CX107" s="283">
        <v>1027</v>
      </c>
      <c r="CY107" s="283">
        <v>909</v>
      </c>
      <c r="CZ107" s="283">
        <v>891</v>
      </c>
      <c r="DA107" s="283">
        <v>2178</v>
      </c>
      <c r="DB107" s="283">
        <v>45</v>
      </c>
      <c r="DC107" s="283">
        <v>13</v>
      </c>
      <c r="DD107" s="283">
        <v>603</v>
      </c>
      <c r="DE107" s="283">
        <v>0</v>
      </c>
      <c r="DF107" s="284">
        <v>290</v>
      </c>
      <c r="DG107" s="284">
        <v>45283</v>
      </c>
      <c r="DH107" s="283">
        <v>848</v>
      </c>
      <c r="DI107" s="283">
        <v>85492</v>
      </c>
      <c r="DJ107" s="283">
        <v>0</v>
      </c>
      <c r="DK107" s="283">
        <v>0</v>
      </c>
      <c r="DL107" s="283">
        <v>0</v>
      </c>
      <c r="DM107" s="283">
        <v>0</v>
      </c>
      <c r="DN107" s="284">
        <v>0</v>
      </c>
      <c r="DO107" s="284">
        <v>86340</v>
      </c>
      <c r="DP107" s="284">
        <v>131623</v>
      </c>
      <c r="DQ107" s="284">
        <v>66482</v>
      </c>
      <c r="DR107" s="284">
        <v>15</v>
      </c>
      <c r="DS107" s="284">
        <v>66497</v>
      </c>
      <c r="DT107" s="284">
        <v>152837</v>
      </c>
      <c r="DU107" s="284">
        <v>198120</v>
      </c>
      <c r="DV107" s="283">
        <v>-5611</v>
      </c>
      <c r="DW107" s="283">
        <v>-65</v>
      </c>
      <c r="DX107" s="283">
        <v>0</v>
      </c>
      <c r="DY107" s="284">
        <v>-5676</v>
      </c>
      <c r="DZ107" s="284">
        <v>147161</v>
      </c>
      <c r="EA107" s="284">
        <v>192444</v>
      </c>
      <c r="EB107" s="235"/>
      <c r="EC107" s="242">
        <f t="shared" si="4"/>
        <v>5.6894146089355993E-3</v>
      </c>
      <c r="ED107" s="242">
        <f t="shared" si="3"/>
        <v>0.95687683763475984</v>
      </c>
    </row>
    <row r="108" spans="1:134" ht="19.95" customHeight="1">
      <c r="A108" s="305" t="s">
        <v>1187</v>
      </c>
      <c r="B108" s="282" t="s">
        <v>1017</v>
      </c>
      <c r="C108" s="283">
        <v>0</v>
      </c>
      <c r="D108" s="283">
        <v>0</v>
      </c>
      <c r="E108" s="283">
        <v>0</v>
      </c>
      <c r="F108" s="283">
        <v>0</v>
      </c>
      <c r="G108" s="283">
        <v>0</v>
      </c>
      <c r="H108" s="283">
        <v>0</v>
      </c>
      <c r="I108" s="283">
        <v>0</v>
      </c>
      <c r="J108" s="283">
        <v>0</v>
      </c>
      <c r="K108" s="283">
        <v>0</v>
      </c>
      <c r="L108" s="283">
        <v>0</v>
      </c>
      <c r="M108" s="283">
        <v>0</v>
      </c>
      <c r="N108" s="283">
        <v>0</v>
      </c>
      <c r="O108" s="283">
        <v>0</v>
      </c>
      <c r="P108" s="283">
        <v>0</v>
      </c>
      <c r="Q108" s="283">
        <v>0</v>
      </c>
      <c r="R108" s="283">
        <v>0</v>
      </c>
      <c r="S108" s="283">
        <v>0</v>
      </c>
      <c r="T108" s="283">
        <v>0</v>
      </c>
      <c r="U108" s="283">
        <v>0</v>
      </c>
      <c r="V108" s="283">
        <v>0</v>
      </c>
      <c r="W108" s="283">
        <v>0</v>
      </c>
      <c r="X108" s="283">
        <v>0</v>
      </c>
      <c r="Y108" s="283">
        <v>0</v>
      </c>
      <c r="Z108" s="283">
        <v>0</v>
      </c>
      <c r="AA108" s="283">
        <v>0</v>
      </c>
      <c r="AB108" s="283">
        <v>0</v>
      </c>
      <c r="AC108" s="283">
        <v>0</v>
      </c>
      <c r="AD108" s="283">
        <v>0</v>
      </c>
      <c r="AE108" s="283">
        <v>0</v>
      </c>
      <c r="AF108" s="283">
        <v>0</v>
      </c>
      <c r="AG108" s="283">
        <v>0</v>
      </c>
      <c r="AH108" s="283">
        <v>0</v>
      </c>
      <c r="AI108" s="283">
        <v>0</v>
      </c>
      <c r="AJ108" s="283">
        <v>0</v>
      </c>
      <c r="AK108" s="283">
        <v>0</v>
      </c>
      <c r="AL108" s="283">
        <v>0</v>
      </c>
      <c r="AM108" s="283">
        <v>0</v>
      </c>
      <c r="AN108" s="283">
        <v>0</v>
      </c>
      <c r="AO108" s="283">
        <v>0</v>
      </c>
      <c r="AP108" s="283">
        <v>0</v>
      </c>
      <c r="AQ108" s="283">
        <v>0</v>
      </c>
      <c r="AR108" s="283">
        <v>0</v>
      </c>
      <c r="AS108" s="283">
        <v>0</v>
      </c>
      <c r="AT108" s="283">
        <v>0</v>
      </c>
      <c r="AU108" s="283">
        <v>0</v>
      </c>
      <c r="AV108" s="283">
        <v>0</v>
      </c>
      <c r="AW108" s="283">
        <v>0</v>
      </c>
      <c r="AX108" s="283">
        <v>0</v>
      </c>
      <c r="AY108" s="283">
        <v>0</v>
      </c>
      <c r="AZ108" s="283">
        <v>0</v>
      </c>
      <c r="BA108" s="283">
        <v>0</v>
      </c>
      <c r="BB108" s="283">
        <v>0</v>
      </c>
      <c r="BC108" s="283">
        <v>0</v>
      </c>
      <c r="BD108" s="283">
        <v>0</v>
      </c>
      <c r="BE108" s="283">
        <v>0</v>
      </c>
      <c r="BF108" s="283">
        <v>0</v>
      </c>
      <c r="BG108" s="283">
        <v>0</v>
      </c>
      <c r="BH108" s="283">
        <v>0</v>
      </c>
      <c r="BI108" s="283">
        <v>0</v>
      </c>
      <c r="BJ108" s="283">
        <v>286</v>
      </c>
      <c r="BK108" s="283">
        <v>0</v>
      </c>
      <c r="BL108" s="283">
        <v>0</v>
      </c>
      <c r="BM108" s="283">
        <v>0</v>
      </c>
      <c r="BN108" s="283">
        <v>0</v>
      </c>
      <c r="BO108" s="283">
        <v>0</v>
      </c>
      <c r="BP108" s="283">
        <v>0</v>
      </c>
      <c r="BQ108" s="283">
        <v>0</v>
      </c>
      <c r="BR108" s="283">
        <v>0</v>
      </c>
      <c r="BS108" s="283">
        <v>0</v>
      </c>
      <c r="BT108" s="283">
        <v>140</v>
      </c>
      <c r="BU108" s="283">
        <v>0</v>
      </c>
      <c r="BV108" s="283">
        <v>0</v>
      </c>
      <c r="BW108" s="283">
        <v>0</v>
      </c>
      <c r="BX108" s="283">
        <v>0</v>
      </c>
      <c r="BY108" s="283">
        <v>0</v>
      </c>
      <c r="BZ108" s="283">
        <v>0</v>
      </c>
      <c r="CA108" s="283">
        <v>0</v>
      </c>
      <c r="CB108" s="283">
        <v>0</v>
      </c>
      <c r="CC108" s="283">
        <v>0</v>
      </c>
      <c r="CD108" s="283">
        <v>0</v>
      </c>
      <c r="CE108" s="283">
        <v>0</v>
      </c>
      <c r="CF108" s="283">
        <v>0</v>
      </c>
      <c r="CG108" s="283">
        <v>0</v>
      </c>
      <c r="CH108" s="283">
        <v>37</v>
      </c>
      <c r="CI108" s="283">
        <v>9171</v>
      </c>
      <c r="CJ108" s="283">
        <v>0</v>
      </c>
      <c r="CK108" s="283">
        <v>286</v>
      </c>
      <c r="CL108" s="283">
        <v>4925</v>
      </c>
      <c r="CM108" s="283">
        <v>0</v>
      </c>
      <c r="CN108" s="283">
        <v>219</v>
      </c>
      <c r="CO108" s="283">
        <v>6</v>
      </c>
      <c r="CP108" s="283">
        <v>0</v>
      </c>
      <c r="CQ108" s="283">
        <v>0</v>
      </c>
      <c r="CR108" s="283">
        <v>0</v>
      </c>
      <c r="CS108" s="283">
        <v>0</v>
      </c>
      <c r="CT108" s="283">
        <v>0</v>
      </c>
      <c r="CU108" s="283">
        <v>0</v>
      </c>
      <c r="CV108" s="283">
        <v>414</v>
      </c>
      <c r="CW108" s="283">
        <v>0</v>
      </c>
      <c r="CX108" s="283">
        <v>0</v>
      </c>
      <c r="CY108" s="283">
        <v>435</v>
      </c>
      <c r="CZ108" s="283">
        <v>210</v>
      </c>
      <c r="DA108" s="283">
        <v>0</v>
      </c>
      <c r="DB108" s="283">
        <v>30636</v>
      </c>
      <c r="DC108" s="283">
        <v>0</v>
      </c>
      <c r="DD108" s="283">
        <v>712</v>
      </c>
      <c r="DE108" s="283">
        <v>0</v>
      </c>
      <c r="DF108" s="284">
        <v>198</v>
      </c>
      <c r="DG108" s="284">
        <v>47675</v>
      </c>
      <c r="DH108" s="283">
        <v>18016</v>
      </c>
      <c r="DI108" s="283">
        <v>169206</v>
      </c>
      <c r="DJ108" s="283">
        <v>0</v>
      </c>
      <c r="DK108" s="283">
        <v>0</v>
      </c>
      <c r="DL108" s="283">
        <v>0</v>
      </c>
      <c r="DM108" s="283">
        <v>18836</v>
      </c>
      <c r="DN108" s="284">
        <v>0</v>
      </c>
      <c r="DO108" s="284">
        <v>206058</v>
      </c>
      <c r="DP108" s="284">
        <v>253733</v>
      </c>
      <c r="DQ108" s="284">
        <v>371910</v>
      </c>
      <c r="DR108" s="284">
        <v>4395</v>
      </c>
      <c r="DS108" s="284">
        <v>376305</v>
      </c>
      <c r="DT108" s="284">
        <v>582363</v>
      </c>
      <c r="DU108" s="284">
        <v>630038</v>
      </c>
      <c r="DV108" s="283">
        <v>-184586</v>
      </c>
      <c r="DW108" s="283">
        <v>-5168</v>
      </c>
      <c r="DX108" s="283">
        <v>0</v>
      </c>
      <c r="DY108" s="284">
        <v>-189754</v>
      </c>
      <c r="DZ108" s="284">
        <v>392609</v>
      </c>
      <c r="EA108" s="284">
        <v>440284</v>
      </c>
      <c r="EB108" s="235"/>
      <c r="EC108" s="242">
        <f t="shared" si="4"/>
        <v>1.1260504939872233E-2</v>
      </c>
      <c r="ED108" s="242">
        <f t="shared" si="3"/>
        <v>0.25215088301482269</v>
      </c>
    </row>
    <row r="109" spans="1:134" ht="19.95" customHeight="1">
      <c r="A109" s="305" t="s">
        <v>1188</v>
      </c>
      <c r="B109" s="282" t="s">
        <v>1018</v>
      </c>
      <c r="C109" s="283">
        <v>0</v>
      </c>
      <c r="D109" s="283">
        <v>1315</v>
      </c>
      <c r="E109" s="283">
        <v>0</v>
      </c>
      <c r="F109" s="283">
        <v>0</v>
      </c>
      <c r="G109" s="283">
        <v>0</v>
      </c>
      <c r="H109" s="283">
        <v>0</v>
      </c>
      <c r="I109" s="283">
        <v>0</v>
      </c>
      <c r="J109" s="283">
        <v>0</v>
      </c>
      <c r="K109" s="283">
        <v>0</v>
      </c>
      <c r="L109" s="283">
        <v>0</v>
      </c>
      <c r="M109" s="283">
        <v>0</v>
      </c>
      <c r="N109" s="283">
        <v>0</v>
      </c>
      <c r="O109" s="283">
        <v>0</v>
      </c>
      <c r="P109" s="283">
        <v>0</v>
      </c>
      <c r="Q109" s="283">
        <v>0</v>
      </c>
      <c r="R109" s="283">
        <v>0</v>
      </c>
      <c r="S109" s="283">
        <v>0</v>
      </c>
      <c r="T109" s="283">
        <v>0</v>
      </c>
      <c r="U109" s="283">
        <v>0</v>
      </c>
      <c r="V109" s="283">
        <v>0</v>
      </c>
      <c r="W109" s="283">
        <v>0</v>
      </c>
      <c r="X109" s="283">
        <v>0</v>
      </c>
      <c r="Y109" s="283">
        <v>0</v>
      </c>
      <c r="Z109" s="283">
        <v>0</v>
      </c>
      <c r="AA109" s="283">
        <v>0</v>
      </c>
      <c r="AB109" s="283">
        <v>0</v>
      </c>
      <c r="AC109" s="283">
        <v>0</v>
      </c>
      <c r="AD109" s="283">
        <v>0</v>
      </c>
      <c r="AE109" s="283">
        <v>0</v>
      </c>
      <c r="AF109" s="283">
        <v>0</v>
      </c>
      <c r="AG109" s="283">
        <v>0</v>
      </c>
      <c r="AH109" s="283">
        <v>0</v>
      </c>
      <c r="AI109" s="283">
        <v>0</v>
      </c>
      <c r="AJ109" s="283">
        <v>0</v>
      </c>
      <c r="AK109" s="283">
        <v>0</v>
      </c>
      <c r="AL109" s="283">
        <v>0</v>
      </c>
      <c r="AM109" s="283">
        <v>0</v>
      </c>
      <c r="AN109" s="283">
        <v>0</v>
      </c>
      <c r="AO109" s="283">
        <v>0</v>
      </c>
      <c r="AP109" s="283">
        <v>0</v>
      </c>
      <c r="AQ109" s="283">
        <v>0</v>
      </c>
      <c r="AR109" s="283">
        <v>0</v>
      </c>
      <c r="AS109" s="283">
        <v>0</v>
      </c>
      <c r="AT109" s="283">
        <v>0</v>
      </c>
      <c r="AU109" s="283">
        <v>0</v>
      </c>
      <c r="AV109" s="283">
        <v>0</v>
      </c>
      <c r="AW109" s="283">
        <v>0</v>
      </c>
      <c r="AX109" s="283">
        <v>0</v>
      </c>
      <c r="AY109" s="283">
        <v>0</v>
      </c>
      <c r="AZ109" s="283">
        <v>0</v>
      </c>
      <c r="BA109" s="283">
        <v>0</v>
      </c>
      <c r="BB109" s="283">
        <v>0</v>
      </c>
      <c r="BC109" s="283">
        <v>0</v>
      </c>
      <c r="BD109" s="283">
        <v>0</v>
      </c>
      <c r="BE109" s="283">
        <v>0</v>
      </c>
      <c r="BF109" s="283">
        <v>0</v>
      </c>
      <c r="BG109" s="283">
        <v>0</v>
      </c>
      <c r="BH109" s="283">
        <v>0</v>
      </c>
      <c r="BI109" s="283">
        <v>0</v>
      </c>
      <c r="BJ109" s="283">
        <v>0</v>
      </c>
      <c r="BK109" s="283">
        <v>0</v>
      </c>
      <c r="BL109" s="283">
        <v>0</v>
      </c>
      <c r="BM109" s="283">
        <v>0</v>
      </c>
      <c r="BN109" s="283">
        <v>0</v>
      </c>
      <c r="BO109" s="283">
        <v>0</v>
      </c>
      <c r="BP109" s="283">
        <v>0</v>
      </c>
      <c r="BQ109" s="283">
        <v>0</v>
      </c>
      <c r="BR109" s="283">
        <v>0</v>
      </c>
      <c r="BS109" s="283">
        <v>0</v>
      </c>
      <c r="BT109" s="283">
        <v>0</v>
      </c>
      <c r="BU109" s="283">
        <v>0</v>
      </c>
      <c r="BV109" s="283">
        <v>0</v>
      </c>
      <c r="BW109" s="283">
        <v>0</v>
      </c>
      <c r="BX109" s="283">
        <v>0</v>
      </c>
      <c r="BY109" s="283">
        <v>0</v>
      </c>
      <c r="BZ109" s="283">
        <v>0</v>
      </c>
      <c r="CA109" s="283">
        <v>0</v>
      </c>
      <c r="CB109" s="283">
        <v>0</v>
      </c>
      <c r="CC109" s="283">
        <v>0</v>
      </c>
      <c r="CD109" s="283">
        <v>0</v>
      </c>
      <c r="CE109" s="283">
        <v>0</v>
      </c>
      <c r="CF109" s="283">
        <v>0</v>
      </c>
      <c r="CG109" s="283">
        <v>0</v>
      </c>
      <c r="CH109" s="283">
        <v>0</v>
      </c>
      <c r="CI109" s="283">
        <v>0</v>
      </c>
      <c r="CJ109" s="283">
        <v>0</v>
      </c>
      <c r="CK109" s="283">
        <v>0</v>
      </c>
      <c r="CL109" s="283">
        <v>0</v>
      </c>
      <c r="CM109" s="283">
        <v>0</v>
      </c>
      <c r="CN109" s="283">
        <v>278</v>
      </c>
      <c r="CO109" s="283">
        <v>0</v>
      </c>
      <c r="CP109" s="283">
        <v>0</v>
      </c>
      <c r="CQ109" s="283">
        <v>0</v>
      </c>
      <c r="CR109" s="283">
        <v>0</v>
      </c>
      <c r="CS109" s="283">
        <v>0</v>
      </c>
      <c r="CT109" s="283">
        <v>0</v>
      </c>
      <c r="CU109" s="283">
        <v>0</v>
      </c>
      <c r="CV109" s="283">
        <v>0</v>
      </c>
      <c r="CW109" s="283">
        <v>0</v>
      </c>
      <c r="CX109" s="283">
        <v>0</v>
      </c>
      <c r="CY109" s="283">
        <v>0</v>
      </c>
      <c r="CZ109" s="283">
        <v>0</v>
      </c>
      <c r="DA109" s="283">
        <v>0</v>
      </c>
      <c r="DB109" s="283">
        <v>1023</v>
      </c>
      <c r="DC109" s="283">
        <v>143</v>
      </c>
      <c r="DD109" s="283">
        <v>0</v>
      </c>
      <c r="DE109" s="283">
        <v>0</v>
      </c>
      <c r="DF109" s="284">
        <v>0</v>
      </c>
      <c r="DG109" s="284">
        <v>2759</v>
      </c>
      <c r="DH109" s="283">
        <v>0</v>
      </c>
      <c r="DI109" s="283">
        <v>38456</v>
      </c>
      <c r="DJ109" s="283">
        <v>0</v>
      </c>
      <c r="DK109" s="283">
        <v>0</v>
      </c>
      <c r="DL109" s="283">
        <v>0</v>
      </c>
      <c r="DM109" s="283">
        <v>0</v>
      </c>
      <c r="DN109" s="284">
        <v>0</v>
      </c>
      <c r="DO109" s="284">
        <v>38456</v>
      </c>
      <c r="DP109" s="284">
        <v>41215</v>
      </c>
      <c r="DQ109" s="284">
        <v>9031</v>
      </c>
      <c r="DR109" s="284">
        <v>0</v>
      </c>
      <c r="DS109" s="284">
        <v>9031</v>
      </c>
      <c r="DT109" s="284">
        <v>47487</v>
      </c>
      <c r="DU109" s="284">
        <v>50246</v>
      </c>
      <c r="DV109" s="283">
        <v>-17736</v>
      </c>
      <c r="DW109" s="283">
        <v>0</v>
      </c>
      <c r="DX109" s="283">
        <v>0</v>
      </c>
      <c r="DY109" s="284">
        <v>-17736</v>
      </c>
      <c r="DZ109" s="284">
        <v>29751</v>
      </c>
      <c r="EA109" s="284">
        <v>32510</v>
      </c>
      <c r="EB109" s="235"/>
      <c r="EC109" s="242">
        <f t="shared" si="4"/>
        <v>2.5592117180698475E-3</v>
      </c>
      <c r="ED109" s="242">
        <f t="shared" si="3"/>
        <v>0.56967123620041249</v>
      </c>
    </row>
    <row r="110" spans="1:134" ht="19.95" customHeight="1">
      <c r="A110" s="305" t="s">
        <v>1189</v>
      </c>
      <c r="B110" s="282" t="s">
        <v>1046</v>
      </c>
      <c r="C110" s="283">
        <v>9</v>
      </c>
      <c r="D110" s="283">
        <v>0</v>
      </c>
      <c r="E110" s="283">
        <v>38</v>
      </c>
      <c r="F110" s="283">
        <v>0</v>
      </c>
      <c r="G110" s="283">
        <v>34</v>
      </c>
      <c r="H110" s="283">
        <v>0</v>
      </c>
      <c r="I110" s="283">
        <v>0</v>
      </c>
      <c r="J110" s="283">
        <v>508</v>
      </c>
      <c r="K110" s="283">
        <v>34</v>
      </c>
      <c r="L110" s="283">
        <v>4</v>
      </c>
      <c r="M110" s="283">
        <v>0</v>
      </c>
      <c r="N110" s="283">
        <v>0</v>
      </c>
      <c r="O110" s="283">
        <v>1</v>
      </c>
      <c r="P110" s="283">
        <v>3</v>
      </c>
      <c r="Q110" s="283">
        <v>10</v>
      </c>
      <c r="R110" s="283">
        <v>1</v>
      </c>
      <c r="S110" s="283">
        <v>7</v>
      </c>
      <c r="T110" s="283">
        <v>19</v>
      </c>
      <c r="U110" s="283">
        <v>2</v>
      </c>
      <c r="V110" s="283">
        <v>27</v>
      </c>
      <c r="W110" s="283">
        <v>0</v>
      </c>
      <c r="X110" s="283">
        <v>9</v>
      </c>
      <c r="Y110" s="283">
        <v>6</v>
      </c>
      <c r="Z110" s="283">
        <v>0</v>
      </c>
      <c r="AA110" s="283">
        <v>10</v>
      </c>
      <c r="AB110" s="283">
        <v>50</v>
      </c>
      <c r="AC110" s="283">
        <v>88</v>
      </c>
      <c r="AD110" s="283">
        <v>7</v>
      </c>
      <c r="AE110" s="283">
        <v>2</v>
      </c>
      <c r="AF110" s="283">
        <v>0</v>
      </c>
      <c r="AG110" s="283">
        <v>0</v>
      </c>
      <c r="AH110" s="283">
        <v>11</v>
      </c>
      <c r="AI110" s="283">
        <v>15</v>
      </c>
      <c r="AJ110" s="283">
        <v>0</v>
      </c>
      <c r="AK110" s="283">
        <v>21</v>
      </c>
      <c r="AL110" s="283">
        <v>49</v>
      </c>
      <c r="AM110" s="283">
        <v>26</v>
      </c>
      <c r="AN110" s="283">
        <v>5</v>
      </c>
      <c r="AO110" s="283">
        <v>1</v>
      </c>
      <c r="AP110" s="283">
        <v>9</v>
      </c>
      <c r="AQ110" s="283">
        <v>3</v>
      </c>
      <c r="AR110" s="283">
        <v>9</v>
      </c>
      <c r="AS110" s="283">
        <v>5</v>
      </c>
      <c r="AT110" s="283">
        <v>49</v>
      </c>
      <c r="AU110" s="283">
        <v>45</v>
      </c>
      <c r="AV110" s="283">
        <v>6</v>
      </c>
      <c r="AW110" s="283">
        <v>12</v>
      </c>
      <c r="AX110" s="283">
        <v>17</v>
      </c>
      <c r="AY110" s="283">
        <v>5</v>
      </c>
      <c r="AZ110" s="283">
        <v>0</v>
      </c>
      <c r="BA110" s="283">
        <v>1</v>
      </c>
      <c r="BB110" s="283">
        <v>2</v>
      </c>
      <c r="BC110" s="283">
        <v>4</v>
      </c>
      <c r="BD110" s="283">
        <v>1</v>
      </c>
      <c r="BE110" s="283">
        <v>0</v>
      </c>
      <c r="BF110" s="283">
        <v>1</v>
      </c>
      <c r="BG110" s="283">
        <v>2</v>
      </c>
      <c r="BH110" s="283">
        <v>1</v>
      </c>
      <c r="BI110" s="283">
        <v>1</v>
      </c>
      <c r="BJ110" s="283">
        <v>15</v>
      </c>
      <c r="BK110" s="283">
        <v>5</v>
      </c>
      <c r="BL110" s="283">
        <v>409</v>
      </c>
      <c r="BM110" s="283">
        <v>36</v>
      </c>
      <c r="BN110" s="283">
        <v>141</v>
      </c>
      <c r="BO110" s="283">
        <v>210</v>
      </c>
      <c r="BP110" s="283">
        <v>79</v>
      </c>
      <c r="BQ110" s="283">
        <v>44</v>
      </c>
      <c r="BR110" s="283">
        <v>84</v>
      </c>
      <c r="BS110" s="283">
        <v>0</v>
      </c>
      <c r="BT110" s="283">
        <v>2082</v>
      </c>
      <c r="BU110" s="283">
        <v>394</v>
      </c>
      <c r="BV110" s="283">
        <v>2285</v>
      </c>
      <c r="BW110" s="283">
        <v>1222</v>
      </c>
      <c r="BX110" s="283">
        <v>2448</v>
      </c>
      <c r="BY110" s="283">
        <v>108</v>
      </c>
      <c r="BZ110" s="283">
        <v>226</v>
      </c>
      <c r="CA110" s="283">
        <v>0</v>
      </c>
      <c r="CB110" s="283">
        <v>104</v>
      </c>
      <c r="CC110" s="283">
        <v>50</v>
      </c>
      <c r="CD110" s="283">
        <v>10</v>
      </c>
      <c r="CE110" s="283">
        <v>74</v>
      </c>
      <c r="CF110" s="283">
        <v>252</v>
      </c>
      <c r="CG110" s="283">
        <v>12</v>
      </c>
      <c r="CH110" s="283">
        <v>394</v>
      </c>
      <c r="CI110" s="283">
        <v>166</v>
      </c>
      <c r="CJ110" s="283">
        <v>643</v>
      </c>
      <c r="CK110" s="283">
        <v>56</v>
      </c>
      <c r="CL110" s="283">
        <v>179</v>
      </c>
      <c r="CM110" s="283">
        <v>659</v>
      </c>
      <c r="CN110" s="283">
        <v>5012</v>
      </c>
      <c r="CO110" s="283">
        <v>1751</v>
      </c>
      <c r="CP110" s="283">
        <v>1351</v>
      </c>
      <c r="CQ110" s="283">
        <v>17</v>
      </c>
      <c r="CR110" s="283">
        <v>114</v>
      </c>
      <c r="CS110" s="283">
        <v>154</v>
      </c>
      <c r="CT110" s="283">
        <v>425</v>
      </c>
      <c r="CU110" s="283">
        <v>454</v>
      </c>
      <c r="CV110" s="283">
        <v>27</v>
      </c>
      <c r="CW110" s="283">
        <v>201</v>
      </c>
      <c r="CX110" s="283">
        <v>1847</v>
      </c>
      <c r="CY110" s="283">
        <v>274</v>
      </c>
      <c r="CZ110" s="283">
        <v>414</v>
      </c>
      <c r="DA110" s="283">
        <v>352</v>
      </c>
      <c r="DB110" s="283">
        <v>1072</v>
      </c>
      <c r="DC110" s="283">
        <v>96</v>
      </c>
      <c r="DD110" s="283">
        <v>1347</v>
      </c>
      <c r="DE110" s="283">
        <v>0</v>
      </c>
      <c r="DF110" s="284">
        <v>503</v>
      </c>
      <c r="DG110" s="284">
        <v>28968</v>
      </c>
      <c r="DH110" s="283">
        <v>8035</v>
      </c>
      <c r="DI110" s="283">
        <v>250225</v>
      </c>
      <c r="DJ110" s="283">
        <v>0</v>
      </c>
      <c r="DK110" s="283">
        <v>0</v>
      </c>
      <c r="DL110" s="283">
        <v>0</v>
      </c>
      <c r="DM110" s="283">
        <v>0</v>
      </c>
      <c r="DN110" s="284">
        <v>0</v>
      </c>
      <c r="DO110" s="284">
        <v>258260</v>
      </c>
      <c r="DP110" s="284">
        <v>287228</v>
      </c>
      <c r="DQ110" s="284">
        <v>327961</v>
      </c>
      <c r="DR110" s="284">
        <v>1520</v>
      </c>
      <c r="DS110" s="284">
        <v>329481</v>
      </c>
      <c r="DT110" s="284">
        <v>587741</v>
      </c>
      <c r="DU110" s="284">
        <v>616709</v>
      </c>
      <c r="DV110" s="283">
        <v>-284351</v>
      </c>
      <c r="DW110" s="283">
        <v>-2489</v>
      </c>
      <c r="DX110" s="283">
        <v>-52</v>
      </c>
      <c r="DY110" s="284">
        <v>-286892</v>
      </c>
      <c r="DZ110" s="284">
        <v>300849</v>
      </c>
      <c r="EA110" s="284">
        <v>329817</v>
      </c>
      <c r="EB110" s="235"/>
      <c r="EC110" s="242">
        <f t="shared" si="4"/>
        <v>1.6652245479353744E-2</v>
      </c>
      <c r="ED110" s="242">
        <f t="shared" si="3"/>
        <v>1.1698023869539664E-3</v>
      </c>
    </row>
    <row r="111" spans="1:134" ht="19.95" customHeight="1">
      <c r="A111" s="305" t="s">
        <v>1190</v>
      </c>
      <c r="B111" s="282" t="s">
        <v>17</v>
      </c>
      <c r="C111" s="283">
        <v>83</v>
      </c>
      <c r="D111" s="283">
        <v>48</v>
      </c>
      <c r="E111" s="283">
        <v>11</v>
      </c>
      <c r="F111" s="283">
        <v>8</v>
      </c>
      <c r="G111" s="283">
        <v>24</v>
      </c>
      <c r="H111" s="283">
        <v>12</v>
      </c>
      <c r="I111" s="283">
        <v>5</v>
      </c>
      <c r="J111" s="283">
        <v>1292</v>
      </c>
      <c r="K111" s="283">
        <v>116</v>
      </c>
      <c r="L111" s="283">
        <v>0</v>
      </c>
      <c r="M111" s="283">
        <v>0</v>
      </c>
      <c r="N111" s="283">
        <v>3</v>
      </c>
      <c r="O111" s="283">
        <v>19</v>
      </c>
      <c r="P111" s="283">
        <v>63</v>
      </c>
      <c r="Q111" s="283">
        <v>77</v>
      </c>
      <c r="R111" s="283">
        <v>16</v>
      </c>
      <c r="S111" s="283">
        <v>66</v>
      </c>
      <c r="T111" s="283">
        <v>136</v>
      </c>
      <c r="U111" s="283">
        <v>5</v>
      </c>
      <c r="V111" s="283">
        <v>64</v>
      </c>
      <c r="W111" s="283">
        <v>15</v>
      </c>
      <c r="X111" s="283">
        <v>38</v>
      </c>
      <c r="Y111" s="283">
        <v>41</v>
      </c>
      <c r="Z111" s="283">
        <v>0</v>
      </c>
      <c r="AA111" s="283">
        <v>97</v>
      </c>
      <c r="AB111" s="283">
        <v>90</v>
      </c>
      <c r="AC111" s="283">
        <v>28</v>
      </c>
      <c r="AD111" s="283">
        <v>11</v>
      </c>
      <c r="AE111" s="283">
        <v>3</v>
      </c>
      <c r="AF111" s="283">
        <v>2</v>
      </c>
      <c r="AG111" s="283">
        <v>13</v>
      </c>
      <c r="AH111" s="283">
        <v>55</v>
      </c>
      <c r="AI111" s="283">
        <v>58</v>
      </c>
      <c r="AJ111" s="283">
        <v>0</v>
      </c>
      <c r="AK111" s="283">
        <v>79</v>
      </c>
      <c r="AL111" s="283">
        <v>93</v>
      </c>
      <c r="AM111" s="283">
        <v>74</v>
      </c>
      <c r="AN111" s="283">
        <v>9</v>
      </c>
      <c r="AO111" s="283">
        <v>14</v>
      </c>
      <c r="AP111" s="283">
        <v>44</v>
      </c>
      <c r="AQ111" s="283">
        <v>19</v>
      </c>
      <c r="AR111" s="283">
        <v>111</v>
      </c>
      <c r="AS111" s="283">
        <v>33</v>
      </c>
      <c r="AT111" s="283">
        <v>199</v>
      </c>
      <c r="AU111" s="283">
        <v>133</v>
      </c>
      <c r="AV111" s="283">
        <v>45</v>
      </c>
      <c r="AW111" s="283">
        <v>88</v>
      </c>
      <c r="AX111" s="283">
        <v>83</v>
      </c>
      <c r="AY111" s="283">
        <v>36</v>
      </c>
      <c r="AZ111" s="283">
        <v>1</v>
      </c>
      <c r="BA111" s="283">
        <v>8</v>
      </c>
      <c r="BB111" s="283">
        <v>8</v>
      </c>
      <c r="BC111" s="283">
        <v>17</v>
      </c>
      <c r="BD111" s="283">
        <v>6</v>
      </c>
      <c r="BE111" s="283">
        <v>0</v>
      </c>
      <c r="BF111" s="283">
        <v>1</v>
      </c>
      <c r="BG111" s="283">
        <v>10</v>
      </c>
      <c r="BH111" s="283">
        <v>2</v>
      </c>
      <c r="BI111" s="283">
        <v>19</v>
      </c>
      <c r="BJ111" s="283">
        <v>99</v>
      </c>
      <c r="BK111" s="283">
        <v>8</v>
      </c>
      <c r="BL111" s="283">
        <v>777</v>
      </c>
      <c r="BM111" s="283">
        <v>6</v>
      </c>
      <c r="BN111" s="283">
        <v>559</v>
      </c>
      <c r="BO111" s="283">
        <v>153</v>
      </c>
      <c r="BP111" s="283">
        <v>63</v>
      </c>
      <c r="BQ111" s="283">
        <v>59</v>
      </c>
      <c r="BR111" s="283">
        <v>180</v>
      </c>
      <c r="BS111" s="283">
        <v>925</v>
      </c>
      <c r="BT111" s="283">
        <v>6252</v>
      </c>
      <c r="BU111" s="283">
        <v>5477</v>
      </c>
      <c r="BV111" s="283">
        <v>1397</v>
      </c>
      <c r="BW111" s="283">
        <v>518</v>
      </c>
      <c r="BX111" s="283">
        <v>0</v>
      </c>
      <c r="BY111" s="283">
        <v>1091</v>
      </c>
      <c r="BZ111" s="283">
        <v>723</v>
      </c>
      <c r="CA111" s="283">
        <v>262</v>
      </c>
      <c r="CB111" s="283">
        <v>596</v>
      </c>
      <c r="CC111" s="283">
        <v>456</v>
      </c>
      <c r="CD111" s="283">
        <v>158</v>
      </c>
      <c r="CE111" s="283">
        <v>717</v>
      </c>
      <c r="CF111" s="283">
        <v>1090</v>
      </c>
      <c r="CG111" s="283">
        <v>96</v>
      </c>
      <c r="CH111" s="283">
        <v>2208</v>
      </c>
      <c r="CI111" s="283">
        <v>220</v>
      </c>
      <c r="CJ111" s="283">
        <v>347</v>
      </c>
      <c r="CK111" s="283">
        <v>851</v>
      </c>
      <c r="CL111" s="283">
        <v>110</v>
      </c>
      <c r="CM111" s="283">
        <v>4388</v>
      </c>
      <c r="CN111" s="283">
        <v>1804</v>
      </c>
      <c r="CO111" s="283">
        <v>3426</v>
      </c>
      <c r="CP111" s="283">
        <v>5141</v>
      </c>
      <c r="CQ111" s="283">
        <v>270</v>
      </c>
      <c r="CR111" s="283">
        <v>1910</v>
      </c>
      <c r="CS111" s="283">
        <v>2424</v>
      </c>
      <c r="CT111" s="283">
        <v>669</v>
      </c>
      <c r="CU111" s="283">
        <v>616</v>
      </c>
      <c r="CV111" s="283">
        <v>15</v>
      </c>
      <c r="CW111" s="283">
        <v>911</v>
      </c>
      <c r="CX111" s="283">
        <v>3145</v>
      </c>
      <c r="CY111" s="283">
        <v>291</v>
      </c>
      <c r="CZ111" s="283">
        <v>447</v>
      </c>
      <c r="DA111" s="283">
        <v>700</v>
      </c>
      <c r="DB111" s="283">
        <v>751</v>
      </c>
      <c r="DC111" s="283">
        <v>154</v>
      </c>
      <c r="DD111" s="283">
        <v>824</v>
      </c>
      <c r="DE111" s="283">
        <v>0</v>
      </c>
      <c r="DF111" s="284">
        <v>32</v>
      </c>
      <c r="DG111" s="284">
        <v>56947</v>
      </c>
      <c r="DH111" s="283">
        <v>0</v>
      </c>
      <c r="DI111" s="283">
        <v>0</v>
      </c>
      <c r="DJ111" s="283">
        <v>0</v>
      </c>
      <c r="DK111" s="283">
        <v>0</v>
      </c>
      <c r="DL111" s="283">
        <v>0</v>
      </c>
      <c r="DM111" s="283">
        <v>0</v>
      </c>
      <c r="DN111" s="284">
        <v>0</v>
      </c>
      <c r="DO111" s="284">
        <v>0</v>
      </c>
      <c r="DP111" s="284">
        <v>56947</v>
      </c>
      <c r="DQ111" s="284">
        <v>7157</v>
      </c>
      <c r="DR111" s="284">
        <v>0</v>
      </c>
      <c r="DS111" s="284">
        <v>7157</v>
      </c>
      <c r="DT111" s="284">
        <v>7157</v>
      </c>
      <c r="DU111" s="284">
        <v>64104</v>
      </c>
      <c r="DV111" s="283">
        <v>-2119</v>
      </c>
      <c r="DW111" s="283">
        <v>0</v>
      </c>
      <c r="DX111" s="283">
        <v>0</v>
      </c>
      <c r="DY111" s="284">
        <v>-2119</v>
      </c>
      <c r="DZ111" s="284">
        <v>5038</v>
      </c>
      <c r="EA111" s="284">
        <v>61985</v>
      </c>
      <c r="EB111" s="235"/>
      <c r="EC111" s="242">
        <f t="shared" si="4"/>
        <v>0</v>
      </c>
      <c r="ED111" s="242">
        <f t="shared" si="3"/>
        <v>0.9627899625968005</v>
      </c>
    </row>
    <row r="112" spans="1:134" ht="19.95" customHeight="1">
      <c r="A112" s="306" t="s">
        <v>1191</v>
      </c>
      <c r="B112" s="289" t="s">
        <v>1</v>
      </c>
      <c r="C112" s="290">
        <v>2692</v>
      </c>
      <c r="D112" s="290">
        <v>28</v>
      </c>
      <c r="E112" s="290">
        <v>13</v>
      </c>
      <c r="F112" s="290">
        <v>0</v>
      </c>
      <c r="G112" s="290">
        <v>214</v>
      </c>
      <c r="H112" s="290">
        <v>177</v>
      </c>
      <c r="I112" s="290">
        <v>47</v>
      </c>
      <c r="J112" s="290">
        <v>9168</v>
      </c>
      <c r="K112" s="290">
        <v>2093</v>
      </c>
      <c r="L112" s="290">
        <v>101</v>
      </c>
      <c r="M112" s="290">
        <v>0</v>
      </c>
      <c r="N112" s="290">
        <v>22</v>
      </c>
      <c r="O112" s="290">
        <v>45</v>
      </c>
      <c r="P112" s="290">
        <v>447</v>
      </c>
      <c r="Q112" s="290">
        <v>115</v>
      </c>
      <c r="R112" s="290">
        <v>64</v>
      </c>
      <c r="S112" s="290">
        <v>229</v>
      </c>
      <c r="T112" s="290">
        <v>320</v>
      </c>
      <c r="U112" s="290">
        <v>2</v>
      </c>
      <c r="V112" s="290">
        <v>128</v>
      </c>
      <c r="W112" s="290">
        <v>21</v>
      </c>
      <c r="X112" s="290">
        <v>55</v>
      </c>
      <c r="Y112" s="290">
        <v>96</v>
      </c>
      <c r="Z112" s="290">
        <v>0</v>
      </c>
      <c r="AA112" s="290">
        <v>52</v>
      </c>
      <c r="AB112" s="290">
        <v>115</v>
      </c>
      <c r="AC112" s="290">
        <v>405</v>
      </c>
      <c r="AD112" s="290">
        <v>486</v>
      </c>
      <c r="AE112" s="290">
        <v>38</v>
      </c>
      <c r="AF112" s="290">
        <v>22</v>
      </c>
      <c r="AG112" s="290">
        <v>37</v>
      </c>
      <c r="AH112" s="290">
        <v>432</v>
      </c>
      <c r="AI112" s="290">
        <v>716</v>
      </c>
      <c r="AJ112" s="290">
        <v>0</v>
      </c>
      <c r="AK112" s="290">
        <v>928</v>
      </c>
      <c r="AL112" s="290">
        <v>4015</v>
      </c>
      <c r="AM112" s="290">
        <v>2738</v>
      </c>
      <c r="AN112" s="290">
        <v>503</v>
      </c>
      <c r="AO112" s="290">
        <v>177</v>
      </c>
      <c r="AP112" s="290">
        <v>915</v>
      </c>
      <c r="AQ112" s="290">
        <v>261</v>
      </c>
      <c r="AR112" s="290">
        <v>280</v>
      </c>
      <c r="AS112" s="290">
        <v>483</v>
      </c>
      <c r="AT112" s="290">
        <v>2170</v>
      </c>
      <c r="AU112" s="290">
        <v>1060</v>
      </c>
      <c r="AV112" s="290">
        <v>142</v>
      </c>
      <c r="AW112" s="290">
        <v>92</v>
      </c>
      <c r="AX112" s="290">
        <v>25</v>
      </c>
      <c r="AY112" s="290">
        <v>106</v>
      </c>
      <c r="AZ112" s="290">
        <v>1</v>
      </c>
      <c r="BA112" s="290">
        <v>8</v>
      </c>
      <c r="BB112" s="290">
        <v>44</v>
      </c>
      <c r="BC112" s="290">
        <v>60</v>
      </c>
      <c r="BD112" s="290">
        <v>12</v>
      </c>
      <c r="BE112" s="290">
        <v>0</v>
      </c>
      <c r="BF112" s="290">
        <v>4</v>
      </c>
      <c r="BG112" s="290">
        <v>13</v>
      </c>
      <c r="BH112" s="290">
        <v>8</v>
      </c>
      <c r="BI112" s="290">
        <v>127</v>
      </c>
      <c r="BJ112" s="290">
        <v>105</v>
      </c>
      <c r="BK112" s="290">
        <v>74</v>
      </c>
      <c r="BL112" s="290">
        <v>18137</v>
      </c>
      <c r="BM112" s="290">
        <v>3820</v>
      </c>
      <c r="BN112" s="290">
        <v>3020</v>
      </c>
      <c r="BO112" s="290">
        <v>5203</v>
      </c>
      <c r="BP112" s="290">
        <v>5139</v>
      </c>
      <c r="BQ112" s="290">
        <v>974</v>
      </c>
      <c r="BR112" s="290">
        <v>1364</v>
      </c>
      <c r="BS112" s="290">
        <v>2360</v>
      </c>
      <c r="BT112" s="290">
        <v>12034</v>
      </c>
      <c r="BU112" s="290">
        <v>15185</v>
      </c>
      <c r="BV112" s="290">
        <v>11972</v>
      </c>
      <c r="BW112" s="290">
        <v>6793</v>
      </c>
      <c r="BX112" s="290">
        <v>357</v>
      </c>
      <c r="BY112" s="290">
        <v>2105</v>
      </c>
      <c r="BZ112" s="290">
        <v>740</v>
      </c>
      <c r="CA112" s="290">
        <v>0</v>
      </c>
      <c r="CB112" s="290">
        <v>4036</v>
      </c>
      <c r="CC112" s="290">
        <v>1010</v>
      </c>
      <c r="CD112" s="290">
        <v>191</v>
      </c>
      <c r="CE112" s="290">
        <v>525</v>
      </c>
      <c r="CF112" s="290">
        <v>980</v>
      </c>
      <c r="CG112" s="290">
        <v>28</v>
      </c>
      <c r="CH112" s="290">
        <v>5030</v>
      </c>
      <c r="CI112" s="290">
        <v>510</v>
      </c>
      <c r="CJ112" s="290">
        <v>474</v>
      </c>
      <c r="CK112" s="290">
        <v>5101</v>
      </c>
      <c r="CL112" s="290">
        <v>187</v>
      </c>
      <c r="CM112" s="290">
        <v>546</v>
      </c>
      <c r="CN112" s="290">
        <v>9020</v>
      </c>
      <c r="CO112" s="290">
        <v>645</v>
      </c>
      <c r="CP112" s="290">
        <v>5373</v>
      </c>
      <c r="CQ112" s="290">
        <v>927</v>
      </c>
      <c r="CR112" s="290">
        <v>2944</v>
      </c>
      <c r="CS112" s="290">
        <v>1512</v>
      </c>
      <c r="CT112" s="290">
        <v>1803</v>
      </c>
      <c r="CU112" s="290">
        <v>1464</v>
      </c>
      <c r="CV112" s="290">
        <v>2</v>
      </c>
      <c r="CW112" s="290">
        <v>2907</v>
      </c>
      <c r="CX112" s="290">
        <v>6461</v>
      </c>
      <c r="CY112" s="290">
        <v>2390</v>
      </c>
      <c r="CZ112" s="290">
        <v>969</v>
      </c>
      <c r="DA112" s="290">
        <v>1545</v>
      </c>
      <c r="DB112" s="290">
        <v>426</v>
      </c>
      <c r="DC112" s="290">
        <v>74</v>
      </c>
      <c r="DD112" s="290">
        <v>1640</v>
      </c>
      <c r="DE112" s="290">
        <v>47</v>
      </c>
      <c r="DF112" s="291">
        <v>558</v>
      </c>
      <c r="DG112" s="291">
        <v>181259</v>
      </c>
      <c r="DH112" s="290">
        <v>0</v>
      </c>
      <c r="DI112" s="290">
        <v>90</v>
      </c>
      <c r="DJ112" s="290">
        <v>0</v>
      </c>
      <c r="DK112" s="290">
        <v>0</v>
      </c>
      <c r="DL112" s="290">
        <v>0</v>
      </c>
      <c r="DM112" s="290">
        <v>0</v>
      </c>
      <c r="DN112" s="291">
        <v>0</v>
      </c>
      <c r="DO112" s="291">
        <v>90</v>
      </c>
      <c r="DP112" s="291">
        <v>181349</v>
      </c>
      <c r="DQ112" s="291">
        <v>26844</v>
      </c>
      <c r="DR112" s="291">
        <v>180100</v>
      </c>
      <c r="DS112" s="291">
        <v>206944</v>
      </c>
      <c r="DT112" s="291">
        <v>207034</v>
      </c>
      <c r="DU112" s="291">
        <v>388293</v>
      </c>
      <c r="DV112" s="290">
        <v>-1166</v>
      </c>
      <c r="DW112" s="290">
        <v>-58023</v>
      </c>
      <c r="DX112" s="290">
        <v>-5597</v>
      </c>
      <c r="DY112" s="291">
        <v>-64786</v>
      </c>
      <c r="DZ112" s="291">
        <v>142248</v>
      </c>
      <c r="EA112" s="291">
        <v>323507</v>
      </c>
      <c r="EB112" s="235"/>
      <c r="EC112" s="242">
        <f t="shared" si="4"/>
        <v>5.9894178964605338E-6</v>
      </c>
      <c r="ED112" s="242">
        <f t="shared" si="3"/>
        <v>0.64275512961196368</v>
      </c>
    </row>
    <row r="113" spans="1:133" ht="19.95" customHeight="1">
      <c r="A113" s="303">
        <v>700</v>
      </c>
      <c r="B113" s="289" t="s">
        <v>2</v>
      </c>
      <c r="C113" s="290">
        <v>131067</v>
      </c>
      <c r="D113" s="290">
        <v>86745</v>
      </c>
      <c r="E113" s="290">
        <v>4355</v>
      </c>
      <c r="F113" s="290">
        <v>1832</v>
      </c>
      <c r="G113" s="290">
        <v>10578</v>
      </c>
      <c r="H113" s="290">
        <v>8546</v>
      </c>
      <c r="I113" s="290">
        <v>4364</v>
      </c>
      <c r="J113" s="290">
        <v>1024510</v>
      </c>
      <c r="K113" s="290">
        <v>142088</v>
      </c>
      <c r="L113" s="290">
        <v>26719</v>
      </c>
      <c r="M113" s="290">
        <v>0</v>
      </c>
      <c r="N113" s="290">
        <v>6166</v>
      </c>
      <c r="O113" s="290">
        <v>5972</v>
      </c>
      <c r="P113" s="290">
        <v>29663</v>
      </c>
      <c r="Q113" s="290">
        <v>63422</v>
      </c>
      <c r="R113" s="290">
        <v>30839</v>
      </c>
      <c r="S113" s="290">
        <v>53535</v>
      </c>
      <c r="T113" s="290">
        <v>59108</v>
      </c>
      <c r="U113" s="290">
        <v>4922</v>
      </c>
      <c r="V113" s="290">
        <v>80335</v>
      </c>
      <c r="W113" s="290">
        <v>496335</v>
      </c>
      <c r="X113" s="290">
        <v>539514</v>
      </c>
      <c r="Y113" s="290">
        <v>326173</v>
      </c>
      <c r="Z113" s="290">
        <v>0</v>
      </c>
      <c r="AA113" s="290">
        <v>102658</v>
      </c>
      <c r="AB113" s="290">
        <v>236561</v>
      </c>
      <c r="AC113" s="290">
        <v>1411811</v>
      </c>
      <c r="AD113" s="290">
        <v>89235</v>
      </c>
      <c r="AE113" s="290">
        <v>164399</v>
      </c>
      <c r="AF113" s="290">
        <v>15511</v>
      </c>
      <c r="AG113" s="290">
        <v>5425</v>
      </c>
      <c r="AH113" s="290">
        <v>27585</v>
      </c>
      <c r="AI113" s="290">
        <v>51780</v>
      </c>
      <c r="AJ113" s="290">
        <v>8</v>
      </c>
      <c r="AK113" s="290">
        <v>48892</v>
      </c>
      <c r="AL113" s="290">
        <v>460297</v>
      </c>
      <c r="AM113" s="290">
        <v>1042817</v>
      </c>
      <c r="AN113" s="290">
        <v>30349</v>
      </c>
      <c r="AO113" s="290">
        <v>87507</v>
      </c>
      <c r="AP113" s="290">
        <v>178391</v>
      </c>
      <c r="AQ113" s="290">
        <v>84193</v>
      </c>
      <c r="AR113" s="290">
        <v>157070</v>
      </c>
      <c r="AS113" s="290">
        <v>129944</v>
      </c>
      <c r="AT113" s="290">
        <v>656908</v>
      </c>
      <c r="AU113" s="290">
        <v>233289</v>
      </c>
      <c r="AV113" s="290">
        <v>86373</v>
      </c>
      <c r="AW113" s="290">
        <v>165213</v>
      </c>
      <c r="AX113" s="290">
        <v>63578</v>
      </c>
      <c r="AY113" s="290">
        <v>59665</v>
      </c>
      <c r="AZ113" s="290">
        <v>1374</v>
      </c>
      <c r="BA113" s="290">
        <v>20934</v>
      </c>
      <c r="BB113" s="290">
        <v>13624</v>
      </c>
      <c r="BC113" s="290">
        <v>25571</v>
      </c>
      <c r="BD113" s="290">
        <v>13651</v>
      </c>
      <c r="BE113" s="290">
        <v>0</v>
      </c>
      <c r="BF113" s="290">
        <v>3593</v>
      </c>
      <c r="BG113" s="290">
        <v>29777</v>
      </c>
      <c r="BH113" s="290">
        <v>3813</v>
      </c>
      <c r="BI113" s="290">
        <v>10056</v>
      </c>
      <c r="BJ113" s="290">
        <v>62278</v>
      </c>
      <c r="BK113" s="290">
        <v>36695</v>
      </c>
      <c r="BL113" s="290">
        <v>805426</v>
      </c>
      <c r="BM113" s="290">
        <v>169920</v>
      </c>
      <c r="BN113" s="290">
        <v>159754</v>
      </c>
      <c r="BO113" s="290">
        <v>277617</v>
      </c>
      <c r="BP113" s="290">
        <v>1090854</v>
      </c>
      <c r="BQ113" s="290">
        <v>331799</v>
      </c>
      <c r="BR113" s="290">
        <v>130000</v>
      </c>
      <c r="BS113" s="290">
        <v>143442</v>
      </c>
      <c r="BT113" s="290">
        <v>919834</v>
      </c>
      <c r="BU113" s="290">
        <v>427937</v>
      </c>
      <c r="BV113" s="290">
        <v>234688</v>
      </c>
      <c r="BW113" s="290">
        <v>238537</v>
      </c>
      <c r="BX113" s="290">
        <v>266601</v>
      </c>
      <c r="BY113" s="290">
        <v>103560</v>
      </c>
      <c r="BZ113" s="290">
        <v>131595</v>
      </c>
      <c r="CA113" s="290">
        <v>471461</v>
      </c>
      <c r="CB113" s="290">
        <v>149739</v>
      </c>
      <c r="CC113" s="290">
        <v>316176</v>
      </c>
      <c r="CD113" s="290">
        <v>10215</v>
      </c>
      <c r="CE113" s="290">
        <v>79303</v>
      </c>
      <c r="CF113" s="290">
        <v>115512</v>
      </c>
      <c r="CG113" s="290">
        <v>10429</v>
      </c>
      <c r="CH113" s="290">
        <v>380146</v>
      </c>
      <c r="CI113" s="290">
        <v>53708</v>
      </c>
      <c r="CJ113" s="290">
        <v>162648</v>
      </c>
      <c r="CK113" s="290">
        <v>239720</v>
      </c>
      <c r="CL113" s="290">
        <v>21940</v>
      </c>
      <c r="CM113" s="290">
        <v>462170</v>
      </c>
      <c r="CN113" s="290">
        <v>204941</v>
      </c>
      <c r="CO113" s="290">
        <v>232637</v>
      </c>
      <c r="CP113" s="290">
        <v>991509</v>
      </c>
      <c r="CQ113" s="290">
        <v>22859</v>
      </c>
      <c r="CR113" s="290">
        <v>129492</v>
      </c>
      <c r="CS113" s="290">
        <v>107911</v>
      </c>
      <c r="CT113" s="290">
        <v>48349</v>
      </c>
      <c r="CU113" s="290">
        <v>148351</v>
      </c>
      <c r="CV113" s="290">
        <v>21483</v>
      </c>
      <c r="CW113" s="290">
        <v>319513</v>
      </c>
      <c r="CX113" s="290">
        <v>438235</v>
      </c>
      <c r="CY113" s="290">
        <v>82013</v>
      </c>
      <c r="CZ113" s="290">
        <v>423862</v>
      </c>
      <c r="DA113" s="290">
        <v>66779</v>
      </c>
      <c r="DB113" s="290">
        <v>141978</v>
      </c>
      <c r="DC113" s="290">
        <v>9960</v>
      </c>
      <c r="DD113" s="290">
        <v>85783</v>
      </c>
      <c r="DE113" s="290">
        <v>61985</v>
      </c>
      <c r="DF113" s="291">
        <v>113905</v>
      </c>
      <c r="DG113" s="291">
        <v>20503889</v>
      </c>
      <c r="DH113" s="290">
        <v>353303</v>
      </c>
      <c r="DI113" s="290">
        <v>15019859</v>
      </c>
      <c r="DJ113" s="290">
        <v>4263109</v>
      </c>
      <c r="DK113" s="290">
        <v>919423</v>
      </c>
      <c r="DL113" s="290">
        <v>1195333</v>
      </c>
      <c r="DM113" s="290">
        <v>5675218</v>
      </c>
      <c r="DN113" s="291">
        <v>-43934</v>
      </c>
      <c r="DO113" s="291">
        <v>27382311</v>
      </c>
      <c r="DP113" s="291">
        <v>47886200</v>
      </c>
      <c r="DQ113" s="291">
        <v>14589596</v>
      </c>
      <c r="DR113" s="291">
        <v>2439956</v>
      </c>
      <c r="DS113" s="291">
        <v>17029552</v>
      </c>
      <c r="DT113" s="291">
        <v>44411863</v>
      </c>
      <c r="DU113" s="291">
        <v>64915752</v>
      </c>
      <c r="DV113" s="290">
        <v>-15808254</v>
      </c>
      <c r="DW113" s="290">
        <v>-5052398</v>
      </c>
      <c r="DX113" s="290">
        <v>-594374</v>
      </c>
      <c r="DY113" s="291">
        <v>-21455026</v>
      </c>
      <c r="DZ113" s="291">
        <v>22956837</v>
      </c>
      <c r="EA113" s="291">
        <v>43460726</v>
      </c>
      <c r="EB113" s="235"/>
      <c r="EC113" s="242">
        <f>SUM(EC5:EC112)</f>
        <v>1.0000000000000002</v>
      </c>
    </row>
    <row r="114" spans="1:133" ht="19.95" customHeight="1">
      <c r="A114" s="281">
        <v>711</v>
      </c>
      <c r="B114" s="282" t="s">
        <v>7</v>
      </c>
      <c r="C114" s="188">
        <v>676</v>
      </c>
      <c r="D114" s="292">
        <v>176</v>
      </c>
      <c r="E114" s="189">
        <v>15</v>
      </c>
      <c r="F114" s="293">
        <v>20</v>
      </c>
      <c r="G114" s="293">
        <v>658</v>
      </c>
      <c r="H114" s="293">
        <v>462</v>
      </c>
      <c r="I114" s="293">
        <v>144</v>
      </c>
      <c r="J114" s="293">
        <v>8644</v>
      </c>
      <c r="K114" s="293">
        <v>1205</v>
      </c>
      <c r="L114" s="293">
        <v>72</v>
      </c>
      <c r="M114" s="293">
        <v>0</v>
      </c>
      <c r="N114" s="293">
        <v>110</v>
      </c>
      <c r="O114" s="293">
        <v>90</v>
      </c>
      <c r="P114" s="293">
        <v>398</v>
      </c>
      <c r="Q114" s="293">
        <v>1165</v>
      </c>
      <c r="R114" s="293">
        <v>518</v>
      </c>
      <c r="S114" s="293">
        <v>1173</v>
      </c>
      <c r="T114" s="293">
        <v>1975</v>
      </c>
      <c r="U114" s="293">
        <v>207</v>
      </c>
      <c r="V114" s="293">
        <v>1136</v>
      </c>
      <c r="W114" s="293">
        <v>525</v>
      </c>
      <c r="X114" s="293">
        <v>5926</v>
      </c>
      <c r="Y114" s="293">
        <v>2188</v>
      </c>
      <c r="Z114" s="293">
        <v>0</v>
      </c>
      <c r="AA114" s="293">
        <v>1441</v>
      </c>
      <c r="AB114" s="293">
        <v>3458</v>
      </c>
      <c r="AC114" s="293">
        <v>4157</v>
      </c>
      <c r="AD114" s="293">
        <v>546</v>
      </c>
      <c r="AE114" s="293">
        <v>3910</v>
      </c>
      <c r="AF114" s="293">
        <v>509</v>
      </c>
      <c r="AG114" s="293">
        <v>113</v>
      </c>
      <c r="AH114" s="293">
        <v>540</v>
      </c>
      <c r="AI114" s="293">
        <v>995</v>
      </c>
      <c r="AJ114" s="293">
        <v>0</v>
      </c>
      <c r="AK114" s="293">
        <v>1500</v>
      </c>
      <c r="AL114" s="293">
        <v>6281</v>
      </c>
      <c r="AM114" s="293">
        <v>2860</v>
      </c>
      <c r="AN114" s="293">
        <v>219</v>
      </c>
      <c r="AO114" s="293">
        <v>293</v>
      </c>
      <c r="AP114" s="293">
        <v>1260</v>
      </c>
      <c r="AQ114" s="293">
        <v>790</v>
      </c>
      <c r="AR114" s="293">
        <v>4614</v>
      </c>
      <c r="AS114" s="293">
        <v>2809</v>
      </c>
      <c r="AT114" s="293">
        <v>13331</v>
      </c>
      <c r="AU114" s="293">
        <v>3418</v>
      </c>
      <c r="AV114" s="293">
        <v>1660</v>
      </c>
      <c r="AW114" s="293">
        <v>3269</v>
      </c>
      <c r="AX114" s="293">
        <v>965</v>
      </c>
      <c r="AY114" s="293">
        <v>994</v>
      </c>
      <c r="AZ114" s="293">
        <v>14</v>
      </c>
      <c r="BA114" s="293">
        <v>492</v>
      </c>
      <c r="BB114" s="293">
        <v>196</v>
      </c>
      <c r="BC114" s="293">
        <v>350</v>
      </c>
      <c r="BD114" s="293">
        <v>412</v>
      </c>
      <c r="BE114" s="293">
        <v>0</v>
      </c>
      <c r="BF114" s="293">
        <v>23</v>
      </c>
      <c r="BG114" s="293">
        <v>218</v>
      </c>
      <c r="BH114" s="293">
        <v>40</v>
      </c>
      <c r="BI114" s="293">
        <v>77</v>
      </c>
      <c r="BJ114" s="293">
        <v>1523</v>
      </c>
      <c r="BK114" s="293">
        <v>307</v>
      </c>
      <c r="BL114" s="293">
        <v>20447</v>
      </c>
      <c r="BM114" s="293">
        <v>3965</v>
      </c>
      <c r="BN114" s="293">
        <v>3511</v>
      </c>
      <c r="BO114" s="293">
        <v>5683</v>
      </c>
      <c r="BP114" s="293">
        <v>9891</v>
      </c>
      <c r="BQ114" s="293">
        <v>3809</v>
      </c>
      <c r="BR114" s="293">
        <v>2161</v>
      </c>
      <c r="BS114" s="293">
        <v>7075</v>
      </c>
      <c r="BT114" s="293">
        <v>39611</v>
      </c>
      <c r="BU114" s="293">
        <v>28879</v>
      </c>
      <c r="BV114" s="293">
        <v>4357</v>
      </c>
      <c r="BW114" s="293">
        <v>2362</v>
      </c>
      <c r="BX114" s="293">
        <v>0</v>
      </c>
      <c r="BY114" s="293">
        <v>3899</v>
      </c>
      <c r="BZ114" s="293">
        <v>3259</v>
      </c>
      <c r="CA114" s="293">
        <v>0</v>
      </c>
      <c r="CB114" s="293">
        <v>2899</v>
      </c>
      <c r="CC114" s="293">
        <v>3944</v>
      </c>
      <c r="CD114" s="293">
        <v>297</v>
      </c>
      <c r="CE114" s="293">
        <v>2254</v>
      </c>
      <c r="CF114" s="293">
        <v>6159</v>
      </c>
      <c r="CG114" s="293">
        <v>150</v>
      </c>
      <c r="CH114" s="293">
        <v>1463</v>
      </c>
      <c r="CI114" s="293">
        <v>754</v>
      </c>
      <c r="CJ114" s="293">
        <v>4270</v>
      </c>
      <c r="CK114" s="293">
        <v>1482</v>
      </c>
      <c r="CL114" s="293">
        <v>680</v>
      </c>
      <c r="CM114" s="293">
        <v>15308</v>
      </c>
      <c r="CN114" s="293">
        <v>3622</v>
      </c>
      <c r="CO114" s="293">
        <v>2288</v>
      </c>
      <c r="CP114" s="293">
        <v>12613</v>
      </c>
      <c r="CQ114" s="293">
        <v>777</v>
      </c>
      <c r="CR114" s="293">
        <v>5716</v>
      </c>
      <c r="CS114" s="293">
        <v>5688</v>
      </c>
      <c r="CT114" s="293">
        <v>4426</v>
      </c>
      <c r="CU114" s="293">
        <v>1422</v>
      </c>
      <c r="CV114" s="293">
        <v>234</v>
      </c>
      <c r="CW114" s="293">
        <v>2890</v>
      </c>
      <c r="CX114" s="293">
        <v>16367</v>
      </c>
      <c r="CY114" s="293">
        <v>2859</v>
      </c>
      <c r="CZ114" s="293">
        <v>8896</v>
      </c>
      <c r="DA114" s="293">
        <v>2658</v>
      </c>
      <c r="DB114" s="293">
        <v>7133</v>
      </c>
      <c r="DC114" s="293">
        <v>533</v>
      </c>
      <c r="DD114" s="293">
        <v>4897</v>
      </c>
      <c r="DE114" s="293">
        <v>0</v>
      </c>
      <c r="DF114" s="294">
        <v>648</v>
      </c>
      <c r="DG114" s="294">
        <v>353303</v>
      </c>
      <c r="DH114" s="293"/>
      <c r="DI114" s="293"/>
      <c r="DJ114" s="293"/>
      <c r="DK114" s="293"/>
      <c r="DL114" s="293"/>
      <c r="DM114" s="293"/>
      <c r="DN114" s="293"/>
      <c r="DO114" s="293"/>
      <c r="DP114" s="293"/>
      <c r="DQ114" s="293"/>
      <c r="DR114" s="293"/>
      <c r="DS114" s="293"/>
      <c r="DT114" s="293"/>
      <c r="DU114" s="293"/>
      <c r="DV114" s="293"/>
      <c r="DW114" s="293"/>
      <c r="DX114" s="293"/>
      <c r="DY114" s="293"/>
      <c r="DZ114" s="293"/>
      <c r="EA114" s="293"/>
      <c r="EB114" s="235"/>
    </row>
    <row r="115" spans="1:133" ht="19.95" customHeight="1">
      <c r="A115" s="281">
        <v>911</v>
      </c>
      <c r="B115" s="282" t="s">
        <v>8</v>
      </c>
      <c r="C115" s="293">
        <v>54665</v>
      </c>
      <c r="D115" s="293">
        <v>12247</v>
      </c>
      <c r="E115" s="293">
        <v>1797</v>
      </c>
      <c r="F115" s="293">
        <v>741</v>
      </c>
      <c r="G115" s="293">
        <v>4037</v>
      </c>
      <c r="H115" s="293">
        <v>2239</v>
      </c>
      <c r="I115" s="293">
        <v>2519</v>
      </c>
      <c r="J115" s="293">
        <v>204612</v>
      </c>
      <c r="K115" s="293">
        <v>23640</v>
      </c>
      <c r="L115" s="293">
        <v>2152</v>
      </c>
      <c r="M115" s="293">
        <v>0</v>
      </c>
      <c r="N115" s="293">
        <v>2861</v>
      </c>
      <c r="O115" s="293">
        <v>2919</v>
      </c>
      <c r="P115" s="293">
        <v>9144</v>
      </c>
      <c r="Q115" s="293">
        <v>25909</v>
      </c>
      <c r="R115" s="293">
        <v>3801</v>
      </c>
      <c r="S115" s="293">
        <v>21951</v>
      </c>
      <c r="T115" s="293">
        <v>43254</v>
      </c>
      <c r="U115" s="293">
        <v>820</v>
      </c>
      <c r="V115" s="293">
        <v>16782</v>
      </c>
      <c r="W115" s="293">
        <v>11311</v>
      </c>
      <c r="X115" s="293">
        <v>70365</v>
      </c>
      <c r="Y115" s="293">
        <v>38875</v>
      </c>
      <c r="Z115" s="293">
        <v>0</v>
      </c>
      <c r="AA115" s="293">
        <v>16936</v>
      </c>
      <c r="AB115" s="293">
        <v>47235</v>
      </c>
      <c r="AC115" s="293">
        <v>30355</v>
      </c>
      <c r="AD115" s="293">
        <v>4417</v>
      </c>
      <c r="AE115" s="293">
        <v>63411</v>
      </c>
      <c r="AF115" s="293">
        <v>11604</v>
      </c>
      <c r="AG115" s="293">
        <v>3773</v>
      </c>
      <c r="AH115" s="293">
        <v>12386</v>
      </c>
      <c r="AI115" s="293">
        <v>19801</v>
      </c>
      <c r="AJ115" s="293">
        <v>5</v>
      </c>
      <c r="AK115" s="293">
        <v>23133</v>
      </c>
      <c r="AL115" s="293">
        <v>17714</v>
      </c>
      <c r="AM115" s="293">
        <v>110662</v>
      </c>
      <c r="AN115" s="293">
        <v>11188</v>
      </c>
      <c r="AO115" s="293">
        <v>17311</v>
      </c>
      <c r="AP115" s="293">
        <v>10212</v>
      </c>
      <c r="AQ115" s="293">
        <v>16936</v>
      </c>
      <c r="AR115" s="293">
        <v>69650</v>
      </c>
      <c r="AS115" s="293">
        <v>103553</v>
      </c>
      <c r="AT115" s="293">
        <v>371771</v>
      </c>
      <c r="AU115" s="293">
        <v>105262</v>
      </c>
      <c r="AV115" s="293">
        <v>33277</v>
      </c>
      <c r="AW115" s="293">
        <v>43404</v>
      </c>
      <c r="AX115" s="293">
        <v>23974</v>
      </c>
      <c r="AY115" s="293">
        <v>19563</v>
      </c>
      <c r="AZ115" s="293">
        <v>293</v>
      </c>
      <c r="BA115" s="293">
        <v>7837</v>
      </c>
      <c r="BB115" s="293">
        <v>4091</v>
      </c>
      <c r="BC115" s="293">
        <v>7298</v>
      </c>
      <c r="BD115" s="293">
        <v>2885</v>
      </c>
      <c r="BE115" s="293">
        <v>0</v>
      </c>
      <c r="BF115" s="293">
        <v>442</v>
      </c>
      <c r="BG115" s="293">
        <v>7521</v>
      </c>
      <c r="BH115" s="293">
        <v>988</v>
      </c>
      <c r="BI115" s="293">
        <v>2657</v>
      </c>
      <c r="BJ115" s="293">
        <v>28204</v>
      </c>
      <c r="BK115" s="293">
        <v>11009</v>
      </c>
      <c r="BL115" s="293">
        <v>499141</v>
      </c>
      <c r="BM115" s="293">
        <v>111526</v>
      </c>
      <c r="BN115" s="293">
        <v>105253</v>
      </c>
      <c r="BO115" s="293">
        <v>237862</v>
      </c>
      <c r="BP115" s="293">
        <v>135380</v>
      </c>
      <c r="BQ115" s="293">
        <v>36997</v>
      </c>
      <c r="BR115" s="293">
        <v>29188</v>
      </c>
      <c r="BS115" s="293">
        <v>185486</v>
      </c>
      <c r="BT115" s="293">
        <v>1276911</v>
      </c>
      <c r="BU115" s="293">
        <v>358987</v>
      </c>
      <c r="BV115" s="293">
        <v>155635</v>
      </c>
      <c r="BW115" s="293">
        <v>69964</v>
      </c>
      <c r="BX115" s="293">
        <v>0</v>
      </c>
      <c r="BY115" s="293">
        <v>84622</v>
      </c>
      <c r="BZ115" s="293">
        <v>349222</v>
      </c>
      <c r="CA115" s="293">
        <v>0</v>
      </c>
      <c r="CB115" s="293">
        <v>67361</v>
      </c>
      <c r="CC115" s="293">
        <v>81456</v>
      </c>
      <c r="CD115" s="293">
        <v>14723</v>
      </c>
      <c r="CE115" s="293">
        <v>63195</v>
      </c>
      <c r="CF115" s="293">
        <v>75266</v>
      </c>
      <c r="CG115" s="293">
        <v>27189</v>
      </c>
      <c r="CH115" s="293">
        <v>49582</v>
      </c>
      <c r="CI115" s="293">
        <v>15769</v>
      </c>
      <c r="CJ115" s="293">
        <v>153950</v>
      </c>
      <c r="CK115" s="293">
        <v>74895</v>
      </c>
      <c r="CL115" s="293">
        <v>10783</v>
      </c>
      <c r="CM115" s="293">
        <v>548730</v>
      </c>
      <c r="CN115" s="293">
        <v>635894</v>
      </c>
      <c r="CO115" s="293">
        <v>160431</v>
      </c>
      <c r="CP115" s="293">
        <v>938471</v>
      </c>
      <c r="CQ115" s="293">
        <v>24282</v>
      </c>
      <c r="CR115" s="293">
        <v>256137</v>
      </c>
      <c r="CS115" s="293">
        <v>299409</v>
      </c>
      <c r="CT115" s="293">
        <v>69791</v>
      </c>
      <c r="CU115" s="293">
        <v>40865</v>
      </c>
      <c r="CV115" s="293">
        <v>2337</v>
      </c>
      <c r="CW115" s="293">
        <v>133171</v>
      </c>
      <c r="CX115" s="293">
        <v>701719</v>
      </c>
      <c r="CY115" s="293">
        <v>46885</v>
      </c>
      <c r="CZ115" s="293">
        <v>231135</v>
      </c>
      <c r="DA115" s="293">
        <v>62472</v>
      </c>
      <c r="DB115" s="293">
        <v>112536</v>
      </c>
      <c r="DC115" s="293">
        <v>10579</v>
      </c>
      <c r="DD115" s="293">
        <v>125359</v>
      </c>
      <c r="DE115" s="293">
        <v>0</v>
      </c>
      <c r="DF115" s="294">
        <v>71</v>
      </c>
      <c r="DG115" s="294">
        <v>10488016</v>
      </c>
      <c r="DH115" s="295"/>
      <c r="DI115" s="295"/>
      <c r="DJ115" s="295"/>
      <c r="DK115" s="295"/>
      <c r="DL115" s="295"/>
      <c r="DM115" s="295"/>
      <c r="DN115" s="295"/>
      <c r="DO115" s="295"/>
      <c r="DP115" s="295"/>
      <c r="DQ115" s="295"/>
      <c r="DR115" s="295"/>
      <c r="DS115" s="295"/>
      <c r="DT115" s="295"/>
      <c r="DU115" s="295"/>
      <c r="DV115" s="295"/>
      <c r="DW115" s="295"/>
      <c r="DX115" s="295"/>
      <c r="DY115" s="295"/>
      <c r="DZ115" s="295"/>
      <c r="EA115" s="295"/>
      <c r="EB115" s="235"/>
    </row>
    <row r="116" spans="1:133" ht="19.95" customHeight="1">
      <c r="A116" s="281">
        <v>921</v>
      </c>
      <c r="B116" s="282" t="s">
        <v>9</v>
      </c>
      <c r="C116" s="293">
        <v>55674</v>
      </c>
      <c r="D116" s="293">
        <v>5255</v>
      </c>
      <c r="E116" s="293">
        <v>2701</v>
      </c>
      <c r="F116" s="293">
        <v>250</v>
      </c>
      <c r="G116" s="293">
        <v>4224</v>
      </c>
      <c r="H116" s="293">
        <v>2725</v>
      </c>
      <c r="I116" s="293">
        <v>1201</v>
      </c>
      <c r="J116" s="293">
        <v>132428</v>
      </c>
      <c r="K116" s="293">
        <v>24959</v>
      </c>
      <c r="L116" s="293">
        <v>4617</v>
      </c>
      <c r="M116" s="293">
        <v>0</v>
      </c>
      <c r="N116" s="293">
        <v>61</v>
      </c>
      <c r="O116" s="293">
        <v>44</v>
      </c>
      <c r="P116" s="293">
        <v>9926</v>
      </c>
      <c r="Q116" s="293">
        <v>9561</v>
      </c>
      <c r="R116" s="293">
        <v>2785</v>
      </c>
      <c r="S116" s="293">
        <v>9855</v>
      </c>
      <c r="T116" s="293">
        <v>20301</v>
      </c>
      <c r="U116" s="293">
        <v>801</v>
      </c>
      <c r="V116" s="293">
        <v>27786</v>
      </c>
      <c r="W116" s="293">
        <v>34936</v>
      </c>
      <c r="X116" s="293">
        <v>24644</v>
      </c>
      <c r="Y116" s="293">
        <v>41596</v>
      </c>
      <c r="Z116" s="293">
        <v>0</v>
      </c>
      <c r="AA116" s="293">
        <v>2245</v>
      </c>
      <c r="AB116" s="293">
        <v>39125</v>
      </c>
      <c r="AC116" s="293">
        <v>194438</v>
      </c>
      <c r="AD116" s="293">
        <v>17889</v>
      </c>
      <c r="AE116" s="293">
        <v>16623</v>
      </c>
      <c r="AF116" s="293">
        <v>2157</v>
      </c>
      <c r="AG116" s="293">
        <v>-1068</v>
      </c>
      <c r="AH116" s="293">
        <v>4912</v>
      </c>
      <c r="AI116" s="293">
        <v>13783</v>
      </c>
      <c r="AJ116" s="293">
        <v>0</v>
      </c>
      <c r="AK116" s="293">
        <v>10582</v>
      </c>
      <c r="AL116" s="293">
        <v>43422</v>
      </c>
      <c r="AM116" s="293">
        <v>192506</v>
      </c>
      <c r="AN116" s="293">
        <v>6343</v>
      </c>
      <c r="AO116" s="293">
        <v>33967</v>
      </c>
      <c r="AP116" s="293">
        <v>19122</v>
      </c>
      <c r="AQ116" s="293">
        <v>1295</v>
      </c>
      <c r="AR116" s="293">
        <v>34826</v>
      </c>
      <c r="AS116" s="293">
        <v>7430</v>
      </c>
      <c r="AT116" s="293">
        <v>101801</v>
      </c>
      <c r="AU116" s="293">
        <v>33574</v>
      </c>
      <c r="AV116" s="293">
        <v>-1376</v>
      </c>
      <c r="AW116" s="293">
        <v>16608</v>
      </c>
      <c r="AX116" s="293">
        <v>-8023</v>
      </c>
      <c r="AY116" s="293">
        <v>-3200</v>
      </c>
      <c r="AZ116" s="293">
        <v>29</v>
      </c>
      <c r="BA116" s="293">
        <v>105</v>
      </c>
      <c r="BB116" s="293">
        <v>1429</v>
      </c>
      <c r="BC116" s="293">
        <v>755</v>
      </c>
      <c r="BD116" s="293">
        <v>-756</v>
      </c>
      <c r="BE116" s="293">
        <v>0</v>
      </c>
      <c r="BF116" s="293">
        <v>120</v>
      </c>
      <c r="BG116" s="293">
        <v>-1132</v>
      </c>
      <c r="BH116" s="293">
        <v>12</v>
      </c>
      <c r="BI116" s="293">
        <v>250</v>
      </c>
      <c r="BJ116" s="293">
        <v>2740</v>
      </c>
      <c r="BK116" s="293">
        <v>-5543</v>
      </c>
      <c r="BL116" s="293">
        <v>73104</v>
      </c>
      <c r="BM116" s="293">
        <v>15807</v>
      </c>
      <c r="BN116" s="293">
        <v>7037</v>
      </c>
      <c r="BO116" s="293">
        <v>13621</v>
      </c>
      <c r="BP116" s="293">
        <v>196006</v>
      </c>
      <c r="BQ116" s="293">
        <v>410</v>
      </c>
      <c r="BR116" s="293">
        <v>32877</v>
      </c>
      <c r="BS116" s="293">
        <v>23678</v>
      </c>
      <c r="BT116" s="293">
        <v>240965</v>
      </c>
      <c r="BU116" s="293">
        <v>253811</v>
      </c>
      <c r="BV116" s="293">
        <v>159271</v>
      </c>
      <c r="BW116" s="293">
        <v>131513</v>
      </c>
      <c r="BX116" s="293">
        <v>1084355</v>
      </c>
      <c r="BY116" s="293">
        <v>-60457</v>
      </c>
      <c r="BZ116" s="293">
        <v>4822</v>
      </c>
      <c r="CA116" s="293">
        <v>0</v>
      </c>
      <c r="CB116" s="293">
        <v>13235</v>
      </c>
      <c r="CC116" s="293">
        <v>-199381</v>
      </c>
      <c r="CD116" s="293">
        <v>1190</v>
      </c>
      <c r="CE116" s="293">
        <v>10318</v>
      </c>
      <c r="CF116" s="293">
        <v>60219</v>
      </c>
      <c r="CG116" s="293">
        <v>1885</v>
      </c>
      <c r="CH116" s="293">
        <v>116267</v>
      </c>
      <c r="CI116" s="293">
        <v>7904</v>
      </c>
      <c r="CJ116" s="293">
        <v>57862</v>
      </c>
      <c r="CK116" s="293">
        <v>54147</v>
      </c>
      <c r="CL116" s="293">
        <v>5168</v>
      </c>
      <c r="CM116" s="293">
        <v>0</v>
      </c>
      <c r="CN116" s="293">
        <v>2249</v>
      </c>
      <c r="CO116" s="293">
        <v>22513</v>
      </c>
      <c r="CP116" s="293">
        <v>29305</v>
      </c>
      <c r="CQ116" s="293">
        <v>718</v>
      </c>
      <c r="CR116" s="293">
        <v>6668</v>
      </c>
      <c r="CS116" s="293">
        <v>8958</v>
      </c>
      <c r="CT116" s="293">
        <v>-661</v>
      </c>
      <c r="CU116" s="293">
        <v>28875</v>
      </c>
      <c r="CV116" s="293">
        <v>-330</v>
      </c>
      <c r="CW116" s="293">
        <v>8857</v>
      </c>
      <c r="CX116" s="293">
        <v>154383</v>
      </c>
      <c r="CY116" s="293">
        <v>-17780</v>
      </c>
      <c r="CZ116" s="293">
        <v>-6877</v>
      </c>
      <c r="DA116" s="293">
        <v>17232</v>
      </c>
      <c r="DB116" s="293">
        <v>56484</v>
      </c>
      <c r="DC116" s="293">
        <v>7782</v>
      </c>
      <c r="DD116" s="293">
        <v>15270</v>
      </c>
      <c r="DE116" s="293">
        <v>0</v>
      </c>
      <c r="DF116" s="294">
        <v>187658</v>
      </c>
      <c r="DG116" s="294">
        <v>4020258</v>
      </c>
      <c r="DH116" s="295"/>
      <c r="DI116" s="295"/>
      <c r="DJ116" s="295"/>
      <c r="DK116" s="295"/>
      <c r="DL116" s="295"/>
      <c r="DM116" s="295"/>
      <c r="DN116" s="295"/>
      <c r="DO116" s="295"/>
      <c r="DP116" s="295"/>
      <c r="DQ116" s="295"/>
      <c r="DR116" s="295"/>
      <c r="DS116" s="295"/>
      <c r="DT116" s="295"/>
      <c r="DU116" s="295"/>
      <c r="DV116" s="295"/>
      <c r="DW116" s="295"/>
      <c r="DX116" s="295"/>
      <c r="DY116" s="295"/>
      <c r="DZ116" s="295"/>
      <c r="EA116" s="295"/>
      <c r="EB116" s="235"/>
    </row>
    <row r="117" spans="1:133" ht="19.95" customHeight="1">
      <c r="A117" s="281">
        <v>931</v>
      </c>
      <c r="B117" s="282" t="s">
        <v>10</v>
      </c>
      <c r="C117" s="293">
        <v>54447</v>
      </c>
      <c r="D117" s="293">
        <v>15711</v>
      </c>
      <c r="E117" s="293">
        <v>1657</v>
      </c>
      <c r="F117" s="293">
        <v>297</v>
      </c>
      <c r="G117" s="293">
        <v>3088</v>
      </c>
      <c r="H117" s="293">
        <v>4222</v>
      </c>
      <c r="I117" s="293">
        <v>1138</v>
      </c>
      <c r="J117" s="293">
        <v>82874</v>
      </c>
      <c r="K117" s="293">
        <v>33205</v>
      </c>
      <c r="L117" s="293">
        <v>1411</v>
      </c>
      <c r="M117" s="293">
        <v>0</v>
      </c>
      <c r="N117" s="293">
        <v>2135</v>
      </c>
      <c r="O117" s="293">
        <v>940</v>
      </c>
      <c r="P117" s="293">
        <v>4764</v>
      </c>
      <c r="Q117" s="293">
        <v>5542</v>
      </c>
      <c r="R117" s="293">
        <v>2106</v>
      </c>
      <c r="S117" s="293">
        <v>6281</v>
      </c>
      <c r="T117" s="293">
        <v>18653</v>
      </c>
      <c r="U117" s="293">
        <v>799</v>
      </c>
      <c r="V117" s="293">
        <v>19177</v>
      </c>
      <c r="W117" s="293">
        <v>31894</v>
      </c>
      <c r="X117" s="293">
        <v>108202</v>
      </c>
      <c r="Y117" s="293">
        <v>62158</v>
      </c>
      <c r="Z117" s="293">
        <v>0</v>
      </c>
      <c r="AA117" s="293">
        <v>49774</v>
      </c>
      <c r="AB117" s="293">
        <v>38069</v>
      </c>
      <c r="AC117" s="293">
        <v>56991</v>
      </c>
      <c r="AD117" s="293">
        <v>10451</v>
      </c>
      <c r="AE117" s="293">
        <v>25063</v>
      </c>
      <c r="AF117" s="293">
        <v>5278</v>
      </c>
      <c r="AG117" s="293">
        <v>868</v>
      </c>
      <c r="AH117" s="293">
        <v>8080</v>
      </c>
      <c r="AI117" s="293">
        <v>11649</v>
      </c>
      <c r="AJ117" s="293">
        <v>3</v>
      </c>
      <c r="AK117" s="293">
        <v>10083</v>
      </c>
      <c r="AL117" s="293">
        <v>60124</v>
      </c>
      <c r="AM117" s="293">
        <v>47340</v>
      </c>
      <c r="AN117" s="293">
        <v>2881</v>
      </c>
      <c r="AO117" s="293">
        <v>3992</v>
      </c>
      <c r="AP117" s="293">
        <v>7881</v>
      </c>
      <c r="AQ117" s="293">
        <v>6443</v>
      </c>
      <c r="AR117" s="293">
        <v>20062</v>
      </c>
      <c r="AS117" s="293">
        <v>30142</v>
      </c>
      <c r="AT117" s="293">
        <v>137763</v>
      </c>
      <c r="AU117" s="293">
        <v>49461</v>
      </c>
      <c r="AV117" s="293">
        <v>20022</v>
      </c>
      <c r="AW117" s="293">
        <v>69473</v>
      </c>
      <c r="AX117" s="293">
        <v>15563</v>
      </c>
      <c r="AY117" s="293">
        <v>16890</v>
      </c>
      <c r="AZ117" s="293">
        <v>396</v>
      </c>
      <c r="BA117" s="293">
        <v>6576</v>
      </c>
      <c r="BB117" s="293">
        <v>3218</v>
      </c>
      <c r="BC117" s="293">
        <v>7289</v>
      </c>
      <c r="BD117" s="293">
        <v>4469</v>
      </c>
      <c r="BE117" s="293">
        <v>0</v>
      </c>
      <c r="BF117" s="293">
        <v>501</v>
      </c>
      <c r="BG117" s="293">
        <v>4054</v>
      </c>
      <c r="BH117" s="293">
        <v>732</v>
      </c>
      <c r="BI117" s="293">
        <v>1432</v>
      </c>
      <c r="BJ117" s="293">
        <v>13704</v>
      </c>
      <c r="BK117" s="293">
        <v>1448</v>
      </c>
      <c r="BL117" s="293">
        <v>58318</v>
      </c>
      <c r="BM117" s="293">
        <v>9524</v>
      </c>
      <c r="BN117" s="293">
        <v>26558</v>
      </c>
      <c r="BO117" s="293">
        <v>41124</v>
      </c>
      <c r="BP117" s="293">
        <v>524180</v>
      </c>
      <c r="BQ117" s="293">
        <v>78023</v>
      </c>
      <c r="BR117" s="293">
        <v>49411</v>
      </c>
      <c r="BS117" s="293">
        <v>21522</v>
      </c>
      <c r="BT117" s="293">
        <v>295280</v>
      </c>
      <c r="BU117" s="293">
        <v>87592</v>
      </c>
      <c r="BV117" s="293">
        <v>220078</v>
      </c>
      <c r="BW117" s="293">
        <v>188651</v>
      </c>
      <c r="BX117" s="293">
        <v>918385</v>
      </c>
      <c r="BY117" s="293">
        <v>175146</v>
      </c>
      <c r="BZ117" s="293">
        <v>62066</v>
      </c>
      <c r="CA117" s="293">
        <v>0</v>
      </c>
      <c r="CB117" s="293">
        <v>28181</v>
      </c>
      <c r="CC117" s="293">
        <v>232803</v>
      </c>
      <c r="CD117" s="293">
        <v>3621</v>
      </c>
      <c r="CE117" s="293">
        <v>32877</v>
      </c>
      <c r="CF117" s="293">
        <v>26085</v>
      </c>
      <c r="CG117" s="293">
        <v>3834</v>
      </c>
      <c r="CH117" s="293">
        <v>133512</v>
      </c>
      <c r="CI117" s="293">
        <v>18107</v>
      </c>
      <c r="CJ117" s="293">
        <v>44943</v>
      </c>
      <c r="CK117" s="293">
        <v>22632</v>
      </c>
      <c r="CL117" s="293">
        <v>5715</v>
      </c>
      <c r="CM117" s="293">
        <v>0</v>
      </c>
      <c r="CN117" s="293">
        <v>69903</v>
      </c>
      <c r="CO117" s="293">
        <v>49470</v>
      </c>
      <c r="CP117" s="293">
        <v>137443</v>
      </c>
      <c r="CQ117" s="293">
        <v>1193</v>
      </c>
      <c r="CR117" s="293">
        <v>13892</v>
      </c>
      <c r="CS117" s="293">
        <v>37718</v>
      </c>
      <c r="CT117" s="293">
        <v>3303</v>
      </c>
      <c r="CU117" s="293">
        <v>114993</v>
      </c>
      <c r="CV117" s="293">
        <v>2055</v>
      </c>
      <c r="CW117" s="293">
        <v>16529</v>
      </c>
      <c r="CX117" s="293">
        <v>167340</v>
      </c>
      <c r="CY117" s="293">
        <v>26362</v>
      </c>
      <c r="CZ117" s="293">
        <v>43865</v>
      </c>
      <c r="DA117" s="293">
        <v>30021</v>
      </c>
      <c r="DB117" s="293">
        <v>79854</v>
      </c>
      <c r="DC117" s="293">
        <v>1070</v>
      </c>
      <c r="DD117" s="293">
        <v>56897</v>
      </c>
      <c r="DE117" s="293">
        <v>0</v>
      </c>
      <c r="DF117" s="294">
        <v>11466</v>
      </c>
      <c r="DG117" s="294">
        <v>5380408</v>
      </c>
      <c r="DH117" s="295"/>
      <c r="DI117" s="295"/>
      <c r="DJ117" s="295"/>
      <c r="DK117" s="295"/>
      <c r="DL117" s="295"/>
      <c r="DM117" s="295"/>
      <c r="DN117" s="295"/>
      <c r="DO117" s="295"/>
      <c r="DP117" s="295"/>
      <c r="DQ117" s="295"/>
      <c r="DR117" s="295"/>
      <c r="DS117" s="295"/>
      <c r="DT117" s="295"/>
      <c r="DU117" s="295"/>
      <c r="DV117" s="295"/>
      <c r="DW117" s="295"/>
      <c r="DX117" s="295"/>
      <c r="DY117" s="295"/>
      <c r="DZ117" s="295"/>
      <c r="EA117" s="295"/>
      <c r="EB117" s="235"/>
    </row>
    <row r="118" spans="1:133" ht="19.95" customHeight="1">
      <c r="A118" s="281">
        <v>932</v>
      </c>
      <c r="B118" s="282" t="s">
        <v>1047</v>
      </c>
      <c r="C118" s="293">
        <v>0</v>
      </c>
      <c r="D118" s="293">
        <v>0</v>
      </c>
      <c r="E118" s="293">
        <v>0</v>
      </c>
      <c r="F118" s="293">
        <v>0</v>
      </c>
      <c r="G118" s="293">
        <v>0</v>
      </c>
      <c r="H118" s="293">
        <v>0</v>
      </c>
      <c r="I118" s="293">
        <v>0</v>
      </c>
      <c r="J118" s="293">
        <v>0</v>
      </c>
      <c r="K118" s="293">
        <v>0</v>
      </c>
      <c r="L118" s="293">
        <v>0</v>
      </c>
      <c r="M118" s="293">
        <v>0</v>
      </c>
      <c r="N118" s="293">
        <v>0</v>
      </c>
      <c r="O118" s="293">
        <v>0</v>
      </c>
      <c r="P118" s="293">
        <v>0</v>
      </c>
      <c r="Q118" s="293">
        <v>0</v>
      </c>
      <c r="R118" s="293">
        <v>0</v>
      </c>
      <c r="S118" s="293">
        <v>0</v>
      </c>
      <c r="T118" s="293">
        <v>0</v>
      </c>
      <c r="U118" s="293">
        <v>0</v>
      </c>
      <c r="V118" s="293">
        <v>0</v>
      </c>
      <c r="W118" s="293">
        <v>0</v>
      </c>
      <c r="X118" s="293">
        <v>0</v>
      </c>
      <c r="Y118" s="293">
        <v>0</v>
      </c>
      <c r="Z118" s="293">
        <v>0</v>
      </c>
      <c r="AA118" s="293">
        <v>0</v>
      </c>
      <c r="AB118" s="293">
        <v>0</v>
      </c>
      <c r="AC118" s="293">
        <v>0</v>
      </c>
      <c r="AD118" s="293">
        <v>0</v>
      </c>
      <c r="AE118" s="293">
        <v>0</v>
      </c>
      <c r="AF118" s="293">
        <v>0</v>
      </c>
      <c r="AG118" s="293">
        <v>0</v>
      </c>
      <c r="AH118" s="293">
        <v>0</v>
      </c>
      <c r="AI118" s="293">
        <v>0</v>
      </c>
      <c r="AJ118" s="293">
        <v>0</v>
      </c>
      <c r="AK118" s="293">
        <v>0</v>
      </c>
      <c r="AL118" s="293">
        <v>0</v>
      </c>
      <c r="AM118" s="293">
        <v>0</v>
      </c>
      <c r="AN118" s="293">
        <v>0</v>
      </c>
      <c r="AO118" s="293">
        <v>0</v>
      </c>
      <c r="AP118" s="293">
        <v>0</v>
      </c>
      <c r="AQ118" s="293">
        <v>0</v>
      </c>
      <c r="AR118" s="293">
        <v>0</v>
      </c>
      <c r="AS118" s="293">
        <v>0</v>
      </c>
      <c r="AT118" s="293">
        <v>0</v>
      </c>
      <c r="AU118" s="293">
        <v>0</v>
      </c>
      <c r="AV118" s="293">
        <v>0</v>
      </c>
      <c r="AW118" s="293">
        <v>0</v>
      </c>
      <c r="AX118" s="293">
        <v>0</v>
      </c>
      <c r="AY118" s="293">
        <v>0</v>
      </c>
      <c r="AZ118" s="293">
        <v>0</v>
      </c>
      <c r="BA118" s="293">
        <v>0</v>
      </c>
      <c r="BB118" s="293">
        <v>0</v>
      </c>
      <c r="BC118" s="293">
        <v>0</v>
      </c>
      <c r="BD118" s="293">
        <v>0</v>
      </c>
      <c r="BE118" s="293">
        <v>0</v>
      </c>
      <c r="BF118" s="293">
        <v>0</v>
      </c>
      <c r="BG118" s="293">
        <v>0</v>
      </c>
      <c r="BH118" s="293">
        <v>0</v>
      </c>
      <c r="BI118" s="293">
        <v>0</v>
      </c>
      <c r="BJ118" s="293">
        <v>0</v>
      </c>
      <c r="BK118" s="293">
        <v>0</v>
      </c>
      <c r="BL118" s="293">
        <v>0</v>
      </c>
      <c r="BM118" s="293">
        <v>0</v>
      </c>
      <c r="BN118" s="293">
        <v>0</v>
      </c>
      <c r="BO118" s="293">
        <v>0</v>
      </c>
      <c r="BP118" s="293">
        <v>0</v>
      </c>
      <c r="BQ118" s="293">
        <v>0</v>
      </c>
      <c r="BR118" s="293">
        <v>5526</v>
      </c>
      <c r="BS118" s="293">
        <v>10350</v>
      </c>
      <c r="BT118" s="293">
        <v>0</v>
      </c>
      <c r="BU118" s="293">
        <v>0</v>
      </c>
      <c r="BV118" s="293">
        <v>0</v>
      </c>
      <c r="BW118" s="293">
        <v>0</v>
      </c>
      <c r="BX118" s="293">
        <v>0</v>
      </c>
      <c r="BY118" s="293">
        <v>0</v>
      </c>
      <c r="BZ118" s="293">
        <v>0</v>
      </c>
      <c r="CA118" s="293">
        <v>0</v>
      </c>
      <c r="CB118" s="293">
        <v>0</v>
      </c>
      <c r="CC118" s="293">
        <v>0</v>
      </c>
      <c r="CD118" s="293">
        <v>0</v>
      </c>
      <c r="CE118" s="293">
        <v>0</v>
      </c>
      <c r="CF118" s="293">
        <v>387</v>
      </c>
      <c r="CG118" s="293">
        <v>0</v>
      </c>
      <c r="CH118" s="293">
        <v>0</v>
      </c>
      <c r="CI118" s="293">
        <v>0</v>
      </c>
      <c r="CJ118" s="293">
        <v>0</v>
      </c>
      <c r="CK118" s="293">
        <v>0</v>
      </c>
      <c r="CL118" s="293">
        <v>0</v>
      </c>
      <c r="CM118" s="293">
        <v>595848</v>
      </c>
      <c r="CN118" s="293">
        <v>104860</v>
      </c>
      <c r="CO118" s="293">
        <v>64298</v>
      </c>
      <c r="CP118" s="293">
        <v>0</v>
      </c>
      <c r="CQ118" s="293">
        <v>137</v>
      </c>
      <c r="CR118" s="293">
        <v>1717</v>
      </c>
      <c r="CS118" s="293">
        <v>0</v>
      </c>
      <c r="CT118" s="293">
        <v>0</v>
      </c>
      <c r="CU118" s="293">
        <v>0</v>
      </c>
      <c r="CV118" s="293">
        <v>0</v>
      </c>
      <c r="CW118" s="293">
        <v>0</v>
      </c>
      <c r="CX118" s="293">
        <v>137</v>
      </c>
      <c r="CY118" s="293">
        <v>0</v>
      </c>
      <c r="CZ118" s="293">
        <v>0</v>
      </c>
      <c r="DA118" s="293">
        <v>0</v>
      </c>
      <c r="DB118" s="293">
        <v>0</v>
      </c>
      <c r="DC118" s="293">
        <v>0</v>
      </c>
      <c r="DD118" s="293">
        <v>0</v>
      </c>
      <c r="DE118" s="293">
        <v>0</v>
      </c>
      <c r="DF118" s="294">
        <v>0</v>
      </c>
      <c r="DG118" s="294">
        <v>783260</v>
      </c>
      <c r="DH118" s="295"/>
      <c r="DI118" s="295"/>
      <c r="DJ118" s="295"/>
      <c r="DK118" s="295"/>
      <c r="DL118" s="295"/>
      <c r="DM118" s="295"/>
      <c r="DN118" s="295"/>
      <c r="DO118" s="295"/>
      <c r="DP118" s="295"/>
      <c r="DQ118" s="295"/>
      <c r="DR118" s="295"/>
      <c r="DS118" s="295"/>
      <c r="DT118" s="295"/>
      <c r="DU118" s="295"/>
      <c r="DV118" s="295"/>
      <c r="DW118" s="295"/>
      <c r="DX118" s="295"/>
      <c r="DY118" s="295"/>
      <c r="DZ118" s="295"/>
      <c r="EA118" s="295"/>
      <c r="EB118" s="235"/>
    </row>
    <row r="119" spans="1:133" ht="19.95" customHeight="1">
      <c r="A119" s="281">
        <v>941</v>
      </c>
      <c r="B119" s="282" t="s">
        <v>1048</v>
      </c>
      <c r="C119" s="293">
        <v>6658</v>
      </c>
      <c r="D119" s="293">
        <v>2445</v>
      </c>
      <c r="E119" s="293">
        <v>651</v>
      </c>
      <c r="F119" s="293">
        <v>87</v>
      </c>
      <c r="G119" s="293">
        <v>707</v>
      </c>
      <c r="H119" s="293">
        <v>1946</v>
      </c>
      <c r="I119" s="293">
        <v>517</v>
      </c>
      <c r="J119" s="293">
        <v>25843</v>
      </c>
      <c r="K119" s="293">
        <v>90996</v>
      </c>
      <c r="L119" s="293">
        <v>1207</v>
      </c>
      <c r="M119" s="293">
        <v>0</v>
      </c>
      <c r="N119" s="293">
        <v>-283</v>
      </c>
      <c r="O119" s="293">
        <v>283</v>
      </c>
      <c r="P119" s="293">
        <v>2487</v>
      </c>
      <c r="Q119" s="293">
        <v>4039</v>
      </c>
      <c r="R119" s="293">
        <v>737</v>
      </c>
      <c r="S119" s="293">
        <v>4727</v>
      </c>
      <c r="T119" s="293">
        <v>6770</v>
      </c>
      <c r="U119" s="293">
        <v>315</v>
      </c>
      <c r="V119" s="293">
        <v>1775</v>
      </c>
      <c r="W119" s="293">
        <v>-5145</v>
      </c>
      <c r="X119" s="293">
        <v>-4652</v>
      </c>
      <c r="Y119" s="293">
        <v>-9936</v>
      </c>
      <c r="Z119" s="293">
        <v>0</v>
      </c>
      <c r="AA119" s="293">
        <v>2367</v>
      </c>
      <c r="AB119" s="293">
        <v>901</v>
      </c>
      <c r="AC119" s="293">
        <v>725513</v>
      </c>
      <c r="AD119" s="293">
        <v>3014</v>
      </c>
      <c r="AE119" s="293">
        <v>6623</v>
      </c>
      <c r="AF119" s="293">
        <v>1279</v>
      </c>
      <c r="AG119" s="293">
        <v>376</v>
      </c>
      <c r="AH119" s="293">
        <v>976</v>
      </c>
      <c r="AI119" s="293">
        <v>5351</v>
      </c>
      <c r="AJ119" s="293">
        <v>1</v>
      </c>
      <c r="AK119" s="293">
        <v>4069</v>
      </c>
      <c r="AL119" s="293">
        <v>20760</v>
      </c>
      <c r="AM119" s="293">
        <v>4144</v>
      </c>
      <c r="AN119" s="293">
        <v>2089</v>
      </c>
      <c r="AO119" s="293">
        <v>5186</v>
      </c>
      <c r="AP119" s="293">
        <v>78</v>
      </c>
      <c r="AQ119" s="293">
        <v>550</v>
      </c>
      <c r="AR119" s="293">
        <v>12440</v>
      </c>
      <c r="AS119" s="293">
        <v>11717</v>
      </c>
      <c r="AT119" s="293">
        <v>2080</v>
      </c>
      <c r="AU119" s="293">
        <v>1995</v>
      </c>
      <c r="AV119" s="293">
        <v>-3916</v>
      </c>
      <c r="AW119" s="293">
        <v>-19752</v>
      </c>
      <c r="AX119" s="293">
        <v>-741</v>
      </c>
      <c r="AY119" s="293">
        <v>-1597</v>
      </c>
      <c r="AZ119" s="293">
        <v>22</v>
      </c>
      <c r="BA119" s="293">
        <v>-1846</v>
      </c>
      <c r="BB119" s="293">
        <v>-254</v>
      </c>
      <c r="BC119" s="293">
        <v>-1733</v>
      </c>
      <c r="BD119" s="293">
        <v>-1074</v>
      </c>
      <c r="BE119" s="293">
        <v>0</v>
      </c>
      <c r="BF119" s="293">
        <v>-72</v>
      </c>
      <c r="BG119" s="293">
        <v>-175</v>
      </c>
      <c r="BH119" s="293">
        <v>-129</v>
      </c>
      <c r="BI119" s="293">
        <v>76</v>
      </c>
      <c r="BJ119" s="293">
        <v>1283</v>
      </c>
      <c r="BK119" s="293">
        <v>674</v>
      </c>
      <c r="BL119" s="293">
        <v>73029</v>
      </c>
      <c r="BM119" s="293">
        <v>15905</v>
      </c>
      <c r="BN119" s="293">
        <v>17621</v>
      </c>
      <c r="BO119" s="293">
        <v>27149</v>
      </c>
      <c r="BP119" s="293">
        <v>94712</v>
      </c>
      <c r="BQ119" s="293">
        <v>2048</v>
      </c>
      <c r="BR119" s="293">
        <v>9142</v>
      </c>
      <c r="BS119" s="293">
        <v>18086</v>
      </c>
      <c r="BT119" s="293">
        <v>175022</v>
      </c>
      <c r="BU119" s="293">
        <v>18534</v>
      </c>
      <c r="BV119" s="293">
        <v>65710</v>
      </c>
      <c r="BW119" s="293">
        <v>39387</v>
      </c>
      <c r="BX119" s="293">
        <v>175640</v>
      </c>
      <c r="BY119" s="293">
        <v>-2532</v>
      </c>
      <c r="BZ119" s="293">
        <v>49613</v>
      </c>
      <c r="CA119" s="293">
        <v>0</v>
      </c>
      <c r="CB119" s="293">
        <v>4997</v>
      </c>
      <c r="CC119" s="293">
        <v>-21061</v>
      </c>
      <c r="CD119" s="293">
        <v>2148</v>
      </c>
      <c r="CE119" s="293">
        <v>11030</v>
      </c>
      <c r="CF119" s="293">
        <v>6821</v>
      </c>
      <c r="CG119" s="293">
        <v>4279</v>
      </c>
      <c r="CH119" s="293">
        <v>12163</v>
      </c>
      <c r="CI119" s="293">
        <v>3050</v>
      </c>
      <c r="CJ119" s="293">
        <v>24286</v>
      </c>
      <c r="CK119" s="293">
        <v>12567</v>
      </c>
      <c r="CL119" s="293">
        <v>1349</v>
      </c>
      <c r="CM119" s="293">
        <v>2891</v>
      </c>
      <c r="CN119" s="293">
        <v>7612</v>
      </c>
      <c r="CO119" s="293">
        <v>7834</v>
      </c>
      <c r="CP119" s="293">
        <v>26138</v>
      </c>
      <c r="CQ119" s="293">
        <v>1257</v>
      </c>
      <c r="CR119" s="293">
        <v>4131</v>
      </c>
      <c r="CS119" s="293">
        <v>4980</v>
      </c>
      <c r="CT119" s="293">
        <v>2409</v>
      </c>
      <c r="CU119" s="293">
        <v>6163</v>
      </c>
      <c r="CV119" s="293">
        <v>76</v>
      </c>
      <c r="CW119" s="293">
        <v>14953</v>
      </c>
      <c r="CX119" s="293">
        <v>114146</v>
      </c>
      <c r="CY119" s="293">
        <v>68</v>
      </c>
      <c r="CZ119" s="293">
        <v>22632</v>
      </c>
      <c r="DA119" s="293">
        <v>13282</v>
      </c>
      <c r="DB119" s="293">
        <v>42304</v>
      </c>
      <c r="DC119" s="293">
        <v>2586</v>
      </c>
      <c r="DD119" s="293">
        <v>41616</v>
      </c>
      <c r="DE119" s="293">
        <v>0</v>
      </c>
      <c r="DF119" s="294">
        <v>10724</v>
      </c>
      <c r="DG119" s="294">
        <v>2080946</v>
      </c>
      <c r="DH119" s="295"/>
      <c r="DI119" s="295"/>
      <c r="DJ119" s="295"/>
      <c r="DK119" s="295"/>
      <c r="DL119" s="295"/>
      <c r="DM119" s="295"/>
      <c r="DN119" s="295"/>
      <c r="DO119" s="295"/>
      <c r="DP119" s="295"/>
      <c r="DQ119" s="295"/>
      <c r="DR119" s="295"/>
      <c r="DS119" s="295"/>
      <c r="DT119" s="295"/>
      <c r="DU119" s="295"/>
      <c r="DV119" s="295"/>
      <c r="DW119" s="295"/>
      <c r="DX119" s="295"/>
      <c r="DY119" s="295"/>
      <c r="DZ119" s="295"/>
      <c r="EA119" s="295"/>
      <c r="EB119" s="235"/>
    </row>
    <row r="120" spans="1:133" ht="19.95" customHeight="1">
      <c r="A120" s="288">
        <v>951</v>
      </c>
      <c r="B120" s="289" t="s">
        <v>11</v>
      </c>
      <c r="C120" s="296">
        <v>-30693</v>
      </c>
      <c r="D120" s="296">
        <v>-668</v>
      </c>
      <c r="E120" s="296">
        <v>0</v>
      </c>
      <c r="F120" s="296">
        <v>-13</v>
      </c>
      <c r="G120" s="296">
        <v>-44</v>
      </c>
      <c r="H120" s="296">
        <v>-30</v>
      </c>
      <c r="I120" s="296">
        <v>0</v>
      </c>
      <c r="J120" s="296">
        <v>-4418</v>
      </c>
      <c r="K120" s="296">
        <v>-49</v>
      </c>
      <c r="L120" s="296">
        <v>-51</v>
      </c>
      <c r="M120" s="296">
        <v>0</v>
      </c>
      <c r="N120" s="296">
        <v>0</v>
      </c>
      <c r="O120" s="296">
        <v>0</v>
      </c>
      <c r="P120" s="296">
        <v>0</v>
      </c>
      <c r="Q120" s="296">
        <v>0</v>
      </c>
      <c r="R120" s="296">
        <v>0</v>
      </c>
      <c r="S120" s="296">
        <v>0</v>
      </c>
      <c r="T120" s="296">
        <v>0</v>
      </c>
      <c r="U120" s="296">
        <v>0</v>
      </c>
      <c r="V120" s="296">
        <v>0</v>
      </c>
      <c r="W120" s="296">
        <v>0</v>
      </c>
      <c r="X120" s="296">
        <v>0</v>
      </c>
      <c r="Y120" s="296">
        <v>0</v>
      </c>
      <c r="Z120" s="296">
        <v>0</v>
      </c>
      <c r="AA120" s="296">
        <v>0</v>
      </c>
      <c r="AB120" s="296">
        <v>0</v>
      </c>
      <c r="AC120" s="296">
        <v>-13502</v>
      </c>
      <c r="AD120" s="296">
        <v>0</v>
      </c>
      <c r="AE120" s="296">
        <v>0</v>
      </c>
      <c r="AF120" s="296">
        <v>0</v>
      </c>
      <c r="AG120" s="296">
        <v>0</v>
      </c>
      <c r="AH120" s="296">
        <v>0</v>
      </c>
      <c r="AI120" s="296">
        <v>0</v>
      </c>
      <c r="AJ120" s="296">
        <v>0</v>
      </c>
      <c r="AK120" s="296">
        <v>0</v>
      </c>
      <c r="AL120" s="296">
        <v>0</v>
      </c>
      <c r="AM120" s="296">
        <v>0</v>
      </c>
      <c r="AN120" s="296">
        <v>0</v>
      </c>
      <c r="AO120" s="296">
        <v>0</v>
      </c>
      <c r="AP120" s="296">
        <v>0</v>
      </c>
      <c r="AQ120" s="296">
        <v>0</v>
      </c>
      <c r="AR120" s="296">
        <v>0</v>
      </c>
      <c r="AS120" s="296">
        <v>-4</v>
      </c>
      <c r="AT120" s="296">
        <v>0</v>
      </c>
      <c r="AU120" s="296">
        <v>0</v>
      </c>
      <c r="AV120" s="296">
        <v>0</v>
      </c>
      <c r="AW120" s="296">
        <v>0</v>
      </c>
      <c r="AX120" s="296">
        <v>-1</v>
      </c>
      <c r="AY120" s="296">
        <v>0</v>
      </c>
      <c r="AZ120" s="296">
        <v>0</v>
      </c>
      <c r="BA120" s="296">
        <v>0</v>
      </c>
      <c r="BB120" s="296">
        <v>0</v>
      </c>
      <c r="BC120" s="296">
        <v>0</v>
      </c>
      <c r="BD120" s="296">
        <v>0</v>
      </c>
      <c r="BE120" s="296">
        <v>0</v>
      </c>
      <c r="BF120" s="296">
        <v>0</v>
      </c>
      <c r="BG120" s="296">
        <v>0</v>
      </c>
      <c r="BH120" s="296">
        <v>0</v>
      </c>
      <c r="BI120" s="296">
        <v>0</v>
      </c>
      <c r="BJ120" s="296">
        <v>0</v>
      </c>
      <c r="BK120" s="296">
        <v>0</v>
      </c>
      <c r="BL120" s="296">
        <v>-5</v>
      </c>
      <c r="BM120" s="296">
        <v>-4</v>
      </c>
      <c r="BN120" s="296">
        <v>-819</v>
      </c>
      <c r="BO120" s="296">
        <v>-14802</v>
      </c>
      <c r="BP120" s="296">
        <v>-53</v>
      </c>
      <c r="BQ120" s="296">
        <v>-370</v>
      </c>
      <c r="BR120" s="296">
        <v>-9855</v>
      </c>
      <c r="BS120" s="296">
        <v>0</v>
      </c>
      <c r="BT120" s="296">
        <v>-2200</v>
      </c>
      <c r="BU120" s="296">
        <v>-13292</v>
      </c>
      <c r="BV120" s="296">
        <v>-4</v>
      </c>
      <c r="BW120" s="296">
        <v>-991</v>
      </c>
      <c r="BX120" s="296">
        <v>0</v>
      </c>
      <c r="BY120" s="296">
        <v>-4583</v>
      </c>
      <c r="BZ120" s="296">
        <v>-1820</v>
      </c>
      <c r="CA120" s="296">
        <v>0</v>
      </c>
      <c r="CB120" s="296">
        <v>-625</v>
      </c>
      <c r="CC120" s="296">
        <v>0</v>
      </c>
      <c r="CD120" s="296">
        <v>0</v>
      </c>
      <c r="CE120" s="296">
        <v>0</v>
      </c>
      <c r="CF120" s="296">
        <v>-722</v>
      </c>
      <c r="CG120" s="296">
        <v>0</v>
      </c>
      <c r="CH120" s="296">
        <v>-4</v>
      </c>
      <c r="CI120" s="296">
        <v>0</v>
      </c>
      <c r="CJ120" s="296">
        <v>-5</v>
      </c>
      <c r="CK120" s="296">
        <v>0</v>
      </c>
      <c r="CL120" s="296">
        <v>-1</v>
      </c>
      <c r="CM120" s="296">
        <v>0</v>
      </c>
      <c r="CN120" s="296">
        <v>-125</v>
      </c>
      <c r="CO120" s="296">
        <v>-4829</v>
      </c>
      <c r="CP120" s="296">
        <v>-41017</v>
      </c>
      <c r="CQ120" s="296">
        <v>0</v>
      </c>
      <c r="CR120" s="296">
        <v>0</v>
      </c>
      <c r="CS120" s="296">
        <v>-1400</v>
      </c>
      <c r="CT120" s="296">
        <v>-1289</v>
      </c>
      <c r="CU120" s="296">
        <v>0</v>
      </c>
      <c r="CV120" s="296">
        <v>0</v>
      </c>
      <c r="CW120" s="296">
        <v>0</v>
      </c>
      <c r="CX120" s="296">
        <v>-91</v>
      </c>
      <c r="CY120" s="296">
        <v>0</v>
      </c>
      <c r="CZ120" s="296">
        <v>0</v>
      </c>
      <c r="DA120" s="296">
        <v>0</v>
      </c>
      <c r="DB120" s="296">
        <v>-5</v>
      </c>
      <c r="DC120" s="296">
        <v>0</v>
      </c>
      <c r="DD120" s="296">
        <v>-5</v>
      </c>
      <c r="DE120" s="296">
        <v>0</v>
      </c>
      <c r="DF120" s="297">
        <v>-965</v>
      </c>
      <c r="DG120" s="297">
        <v>-149354</v>
      </c>
      <c r="DH120" s="295"/>
      <c r="DI120" s="295"/>
      <c r="DJ120" s="295"/>
      <c r="DK120" s="295"/>
      <c r="DL120" s="295"/>
      <c r="DM120" s="295"/>
      <c r="DN120" s="295"/>
      <c r="DO120" s="295"/>
      <c r="DP120" s="295"/>
      <c r="DQ120" s="295"/>
      <c r="DR120" s="295"/>
      <c r="DS120" s="295"/>
      <c r="DT120" s="295"/>
      <c r="DU120" s="295"/>
      <c r="DV120" s="295"/>
      <c r="DW120" s="295"/>
      <c r="DX120" s="295"/>
      <c r="DY120" s="295"/>
      <c r="DZ120" s="295"/>
      <c r="EA120" s="295"/>
      <c r="EB120" s="235"/>
    </row>
    <row r="121" spans="1:133" ht="19.95" customHeight="1">
      <c r="A121" s="288">
        <v>960</v>
      </c>
      <c r="B121" s="289" t="s">
        <v>12</v>
      </c>
      <c r="C121" s="296">
        <v>141427</v>
      </c>
      <c r="D121" s="296">
        <v>35166</v>
      </c>
      <c r="E121" s="296">
        <v>6821</v>
      </c>
      <c r="F121" s="296">
        <v>1382</v>
      </c>
      <c r="G121" s="296">
        <v>12670</v>
      </c>
      <c r="H121" s="296">
        <v>11564</v>
      </c>
      <c r="I121" s="296">
        <v>5519</v>
      </c>
      <c r="J121" s="296">
        <v>449983</v>
      </c>
      <c r="K121" s="296">
        <v>173956</v>
      </c>
      <c r="L121" s="296">
        <v>9408</v>
      </c>
      <c r="M121" s="296">
        <v>0</v>
      </c>
      <c r="N121" s="296">
        <v>4884</v>
      </c>
      <c r="O121" s="296">
        <v>4276</v>
      </c>
      <c r="P121" s="296">
        <v>26719</v>
      </c>
      <c r="Q121" s="296">
        <v>46216</v>
      </c>
      <c r="R121" s="296">
        <v>9947</v>
      </c>
      <c r="S121" s="296">
        <v>43987</v>
      </c>
      <c r="T121" s="296">
        <v>90953</v>
      </c>
      <c r="U121" s="296">
        <v>2942</v>
      </c>
      <c r="V121" s="296">
        <v>66656</v>
      </c>
      <c r="W121" s="296">
        <v>73521</v>
      </c>
      <c r="X121" s="296">
        <v>204485</v>
      </c>
      <c r="Y121" s="296">
        <v>134881</v>
      </c>
      <c r="Z121" s="296">
        <v>0</v>
      </c>
      <c r="AA121" s="296">
        <v>72763</v>
      </c>
      <c r="AB121" s="296">
        <v>128788</v>
      </c>
      <c r="AC121" s="296">
        <v>997952</v>
      </c>
      <c r="AD121" s="296">
        <v>36317</v>
      </c>
      <c r="AE121" s="296">
        <v>115630</v>
      </c>
      <c r="AF121" s="296">
        <v>20827</v>
      </c>
      <c r="AG121" s="296">
        <v>4062</v>
      </c>
      <c r="AH121" s="296">
        <v>26894</v>
      </c>
      <c r="AI121" s="296">
        <v>51579</v>
      </c>
      <c r="AJ121" s="296">
        <v>9</v>
      </c>
      <c r="AK121" s="296">
        <v>49367</v>
      </c>
      <c r="AL121" s="296">
        <v>148301</v>
      </c>
      <c r="AM121" s="296">
        <v>357512</v>
      </c>
      <c r="AN121" s="296">
        <v>22720</v>
      </c>
      <c r="AO121" s="296">
        <v>60749</v>
      </c>
      <c r="AP121" s="296">
        <v>38553</v>
      </c>
      <c r="AQ121" s="296">
        <v>26014</v>
      </c>
      <c r="AR121" s="296">
        <v>141592</v>
      </c>
      <c r="AS121" s="296">
        <v>155647</v>
      </c>
      <c r="AT121" s="296">
        <v>626746</v>
      </c>
      <c r="AU121" s="296">
        <v>193710</v>
      </c>
      <c r="AV121" s="296">
        <v>49667</v>
      </c>
      <c r="AW121" s="296">
        <v>113002</v>
      </c>
      <c r="AX121" s="296">
        <v>31737</v>
      </c>
      <c r="AY121" s="296">
        <v>32650</v>
      </c>
      <c r="AZ121" s="296">
        <v>754</v>
      </c>
      <c r="BA121" s="296">
        <v>13164</v>
      </c>
      <c r="BB121" s="296">
        <v>8680</v>
      </c>
      <c r="BC121" s="296">
        <v>13959</v>
      </c>
      <c r="BD121" s="296">
        <v>5936</v>
      </c>
      <c r="BE121" s="296">
        <v>0</v>
      </c>
      <c r="BF121" s="296">
        <v>1014</v>
      </c>
      <c r="BG121" s="296">
        <v>10486</v>
      </c>
      <c r="BH121" s="296">
        <v>1643</v>
      </c>
      <c r="BI121" s="296">
        <v>4492</v>
      </c>
      <c r="BJ121" s="296">
        <v>47454</v>
      </c>
      <c r="BK121" s="296">
        <v>7895</v>
      </c>
      <c r="BL121" s="296">
        <v>724034</v>
      </c>
      <c r="BM121" s="296">
        <v>156723</v>
      </c>
      <c r="BN121" s="296">
        <v>159161</v>
      </c>
      <c r="BO121" s="296">
        <v>310637</v>
      </c>
      <c r="BP121" s="296">
        <v>960116</v>
      </c>
      <c r="BQ121" s="296">
        <v>120917</v>
      </c>
      <c r="BR121" s="296">
        <v>118450</v>
      </c>
      <c r="BS121" s="296">
        <v>266197</v>
      </c>
      <c r="BT121" s="296">
        <v>2025589</v>
      </c>
      <c r="BU121" s="296">
        <v>734511</v>
      </c>
      <c r="BV121" s="296">
        <v>605047</v>
      </c>
      <c r="BW121" s="296">
        <v>430886</v>
      </c>
      <c r="BX121" s="296">
        <v>2178380</v>
      </c>
      <c r="BY121" s="296">
        <v>196095</v>
      </c>
      <c r="BZ121" s="296">
        <v>467162</v>
      </c>
      <c r="CA121" s="296">
        <v>0</v>
      </c>
      <c r="CB121" s="296">
        <v>116048</v>
      </c>
      <c r="CC121" s="296">
        <v>97761</v>
      </c>
      <c r="CD121" s="296">
        <v>21979</v>
      </c>
      <c r="CE121" s="296">
        <v>119674</v>
      </c>
      <c r="CF121" s="296">
        <v>174215</v>
      </c>
      <c r="CG121" s="296">
        <v>37337</v>
      </c>
      <c r="CH121" s="296">
        <v>312983</v>
      </c>
      <c r="CI121" s="296">
        <v>45584</v>
      </c>
      <c r="CJ121" s="296">
        <v>285306</v>
      </c>
      <c r="CK121" s="296">
        <v>165723</v>
      </c>
      <c r="CL121" s="296">
        <v>23694</v>
      </c>
      <c r="CM121" s="296">
        <v>1162777</v>
      </c>
      <c r="CN121" s="296">
        <v>824015</v>
      </c>
      <c r="CO121" s="296">
        <v>302005</v>
      </c>
      <c r="CP121" s="296">
        <v>1102953</v>
      </c>
      <c r="CQ121" s="296">
        <v>28364</v>
      </c>
      <c r="CR121" s="296">
        <v>288261</v>
      </c>
      <c r="CS121" s="296">
        <v>355353</v>
      </c>
      <c r="CT121" s="296">
        <v>77979</v>
      </c>
      <c r="CU121" s="296">
        <v>192318</v>
      </c>
      <c r="CV121" s="296">
        <v>4372</v>
      </c>
      <c r="CW121" s="296">
        <v>176400</v>
      </c>
      <c r="CX121" s="296">
        <v>1154001</v>
      </c>
      <c r="CY121" s="296">
        <v>58394</v>
      </c>
      <c r="CZ121" s="296">
        <v>299651</v>
      </c>
      <c r="DA121" s="296">
        <v>125665</v>
      </c>
      <c r="DB121" s="296">
        <v>298306</v>
      </c>
      <c r="DC121" s="296">
        <v>22550</v>
      </c>
      <c r="DD121" s="296">
        <v>244034</v>
      </c>
      <c r="DE121" s="296">
        <v>0</v>
      </c>
      <c r="DF121" s="297">
        <v>209602</v>
      </c>
      <c r="DG121" s="297">
        <v>22956837</v>
      </c>
      <c r="DH121" s="295"/>
      <c r="DI121" s="295"/>
      <c r="DJ121" s="295"/>
      <c r="DK121" s="295"/>
      <c r="DL121" s="295"/>
      <c r="DM121" s="295"/>
      <c r="DN121" s="295"/>
      <c r="DO121" s="295"/>
      <c r="DP121" s="295"/>
      <c r="DQ121" s="295"/>
      <c r="DR121" s="295"/>
      <c r="DS121" s="295"/>
      <c r="DT121" s="295"/>
      <c r="DU121" s="295"/>
      <c r="DV121" s="295"/>
      <c r="DW121" s="295"/>
      <c r="DX121" s="295"/>
      <c r="DY121" s="295"/>
      <c r="DZ121" s="295"/>
      <c r="EA121" s="295"/>
      <c r="EB121" s="235"/>
    </row>
    <row r="122" spans="1:133" ht="19.95" customHeight="1">
      <c r="A122" s="288">
        <v>970</v>
      </c>
      <c r="B122" s="289" t="s">
        <v>367</v>
      </c>
      <c r="C122" s="296">
        <v>272494</v>
      </c>
      <c r="D122" s="296">
        <v>121911</v>
      </c>
      <c r="E122" s="296">
        <v>11176</v>
      </c>
      <c r="F122" s="296">
        <v>3214</v>
      </c>
      <c r="G122" s="296">
        <v>23248</v>
      </c>
      <c r="H122" s="296">
        <v>20110</v>
      </c>
      <c r="I122" s="296">
        <v>9883</v>
      </c>
      <c r="J122" s="296">
        <v>1474493</v>
      </c>
      <c r="K122" s="296">
        <v>316044</v>
      </c>
      <c r="L122" s="296">
        <v>36127</v>
      </c>
      <c r="M122" s="296">
        <v>0</v>
      </c>
      <c r="N122" s="296">
        <v>11050</v>
      </c>
      <c r="O122" s="296">
        <v>10248</v>
      </c>
      <c r="P122" s="296">
        <v>56382</v>
      </c>
      <c r="Q122" s="296">
        <v>109638</v>
      </c>
      <c r="R122" s="296">
        <v>40786</v>
      </c>
      <c r="S122" s="296">
        <v>97522</v>
      </c>
      <c r="T122" s="296">
        <v>150061</v>
      </c>
      <c r="U122" s="296">
        <v>7864</v>
      </c>
      <c r="V122" s="296">
        <v>146991</v>
      </c>
      <c r="W122" s="296">
        <v>569856</v>
      </c>
      <c r="X122" s="296">
        <v>743999</v>
      </c>
      <c r="Y122" s="296">
        <v>461054</v>
      </c>
      <c r="Z122" s="296">
        <v>0</v>
      </c>
      <c r="AA122" s="296">
        <v>175421</v>
      </c>
      <c r="AB122" s="296">
        <v>365349</v>
      </c>
      <c r="AC122" s="296">
        <v>2409763</v>
      </c>
      <c r="AD122" s="296">
        <v>125552</v>
      </c>
      <c r="AE122" s="296">
        <v>280029</v>
      </c>
      <c r="AF122" s="296">
        <v>36338</v>
      </c>
      <c r="AG122" s="296">
        <v>9487</v>
      </c>
      <c r="AH122" s="296">
        <v>54479</v>
      </c>
      <c r="AI122" s="296">
        <v>103359</v>
      </c>
      <c r="AJ122" s="296">
        <v>17</v>
      </c>
      <c r="AK122" s="296">
        <v>98259</v>
      </c>
      <c r="AL122" s="296">
        <v>608598</v>
      </c>
      <c r="AM122" s="296">
        <v>1400329</v>
      </c>
      <c r="AN122" s="296">
        <v>53069</v>
      </c>
      <c r="AO122" s="296">
        <v>148256</v>
      </c>
      <c r="AP122" s="296">
        <v>216944</v>
      </c>
      <c r="AQ122" s="296">
        <v>110207</v>
      </c>
      <c r="AR122" s="296">
        <v>298662</v>
      </c>
      <c r="AS122" s="296">
        <v>285591</v>
      </c>
      <c r="AT122" s="296">
        <v>1283654</v>
      </c>
      <c r="AU122" s="296">
        <v>426999</v>
      </c>
      <c r="AV122" s="296">
        <v>136040</v>
      </c>
      <c r="AW122" s="296">
        <v>278215</v>
      </c>
      <c r="AX122" s="296">
        <v>95315</v>
      </c>
      <c r="AY122" s="296">
        <v>92315</v>
      </c>
      <c r="AZ122" s="296">
        <v>2128</v>
      </c>
      <c r="BA122" s="296">
        <v>34098</v>
      </c>
      <c r="BB122" s="296">
        <v>22304</v>
      </c>
      <c r="BC122" s="296">
        <v>39530</v>
      </c>
      <c r="BD122" s="296">
        <v>19587</v>
      </c>
      <c r="BE122" s="296">
        <v>0</v>
      </c>
      <c r="BF122" s="296">
        <v>4607</v>
      </c>
      <c r="BG122" s="296">
        <v>40263</v>
      </c>
      <c r="BH122" s="296">
        <v>5456</v>
      </c>
      <c r="BI122" s="296">
        <v>14548</v>
      </c>
      <c r="BJ122" s="296">
        <v>109732</v>
      </c>
      <c r="BK122" s="296">
        <v>44590</v>
      </c>
      <c r="BL122" s="296">
        <v>1529460</v>
      </c>
      <c r="BM122" s="296">
        <v>326643</v>
      </c>
      <c r="BN122" s="296">
        <v>318915</v>
      </c>
      <c r="BO122" s="296">
        <v>588254</v>
      </c>
      <c r="BP122" s="296">
        <v>2050970</v>
      </c>
      <c r="BQ122" s="296">
        <v>452716</v>
      </c>
      <c r="BR122" s="296">
        <v>248450</v>
      </c>
      <c r="BS122" s="296">
        <v>409639</v>
      </c>
      <c r="BT122" s="296">
        <v>2945423</v>
      </c>
      <c r="BU122" s="296">
        <v>1162448</v>
      </c>
      <c r="BV122" s="296">
        <v>839735</v>
      </c>
      <c r="BW122" s="296">
        <v>669423</v>
      </c>
      <c r="BX122" s="296">
        <v>2444981</v>
      </c>
      <c r="BY122" s="296">
        <v>299655</v>
      </c>
      <c r="BZ122" s="296">
        <v>598757</v>
      </c>
      <c r="CA122" s="296">
        <v>471461</v>
      </c>
      <c r="CB122" s="296">
        <v>265787</v>
      </c>
      <c r="CC122" s="296">
        <v>413937</v>
      </c>
      <c r="CD122" s="296">
        <v>32194</v>
      </c>
      <c r="CE122" s="296">
        <v>198977</v>
      </c>
      <c r="CF122" s="296">
        <v>289727</v>
      </c>
      <c r="CG122" s="296">
        <v>47766</v>
      </c>
      <c r="CH122" s="296">
        <v>693129</v>
      </c>
      <c r="CI122" s="296">
        <v>99292</v>
      </c>
      <c r="CJ122" s="296">
        <v>447954</v>
      </c>
      <c r="CK122" s="296">
        <v>405443</v>
      </c>
      <c r="CL122" s="296">
        <v>45634</v>
      </c>
      <c r="CM122" s="296">
        <v>1624947</v>
      </c>
      <c r="CN122" s="296">
        <v>1028956</v>
      </c>
      <c r="CO122" s="296">
        <v>534642</v>
      </c>
      <c r="CP122" s="296">
        <v>2094462</v>
      </c>
      <c r="CQ122" s="296">
        <v>51223</v>
      </c>
      <c r="CR122" s="296">
        <v>417753</v>
      </c>
      <c r="CS122" s="296">
        <v>463264</v>
      </c>
      <c r="CT122" s="296">
        <v>126328</v>
      </c>
      <c r="CU122" s="296">
        <v>340669</v>
      </c>
      <c r="CV122" s="296">
        <v>25855</v>
      </c>
      <c r="CW122" s="296">
        <v>495913</v>
      </c>
      <c r="CX122" s="296">
        <v>1592236</v>
      </c>
      <c r="CY122" s="296">
        <v>140407</v>
      </c>
      <c r="CZ122" s="296">
        <v>723513</v>
      </c>
      <c r="DA122" s="296">
        <v>192444</v>
      </c>
      <c r="DB122" s="296">
        <v>440284</v>
      </c>
      <c r="DC122" s="296">
        <v>32510</v>
      </c>
      <c r="DD122" s="296">
        <v>329817</v>
      </c>
      <c r="DE122" s="296">
        <v>61985</v>
      </c>
      <c r="DF122" s="297">
        <v>323507</v>
      </c>
      <c r="DG122" s="297">
        <v>43460726</v>
      </c>
      <c r="DH122" s="295"/>
      <c r="DI122" s="295"/>
      <c r="DJ122" s="295"/>
      <c r="DK122" s="295"/>
      <c r="DL122" s="295"/>
      <c r="DM122" s="295"/>
      <c r="DN122" s="295"/>
      <c r="DO122" s="295"/>
      <c r="DP122" s="295"/>
      <c r="DQ122" s="295"/>
      <c r="DR122" s="295"/>
      <c r="DS122" s="295"/>
      <c r="DT122" s="295"/>
      <c r="DU122" s="295"/>
      <c r="DV122" s="295"/>
      <c r="DW122" s="295"/>
      <c r="DX122" s="295"/>
      <c r="DY122" s="295"/>
      <c r="DZ122" s="295"/>
      <c r="EA122" s="295"/>
      <c r="EB122" s="235"/>
    </row>
    <row r="125" spans="1:133">
      <c r="A125" s="244"/>
      <c r="B125" s="244" t="s">
        <v>355</v>
      </c>
      <c r="C125" s="246">
        <f>IF(C122=0,0,C121/C122)</f>
        <v>0.51900959287176962</v>
      </c>
      <c r="D125" s="246">
        <f t="shared" ref="D125:BO125" si="5">IF(D122=0,0,D121/D122)</f>
        <v>0.28845633289858996</v>
      </c>
      <c r="E125" s="246">
        <f t="shared" si="5"/>
        <v>0.61032569792412317</v>
      </c>
      <c r="F125" s="246">
        <f t="shared" si="5"/>
        <v>0.42999377722464222</v>
      </c>
      <c r="G125" s="246">
        <f t="shared" si="5"/>
        <v>0.54499311768754299</v>
      </c>
      <c r="H125" s="246">
        <f t="shared" si="5"/>
        <v>0.57503729487817001</v>
      </c>
      <c r="I125" s="246">
        <f t="shared" si="5"/>
        <v>0.55843367398563193</v>
      </c>
      <c r="J125" s="246">
        <f t="shared" si="5"/>
        <v>0.30517811885170021</v>
      </c>
      <c r="K125" s="246">
        <f t="shared" si="5"/>
        <v>0.55041703054005142</v>
      </c>
      <c r="L125" s="246">
        <f t="shared" si="5"/>
        <v>0.26041464832396821</v>
      </c>
      <c r="M125" s="246">
        <f t="shared" si="5"/>
        <v>0</v>
      </c>
      <c r="N125" s="246">
        <f t="shared" si="5"/>
        <v>0.44199095022624435</v>
      </c>
      <c r="O125" s="246">
        <f t="shared" si="5"/>
        <v>0.4172521467603435</v>
      </c>
      <c r="P125" s="246">
        <f t="shared" si="5"/>
        <v>0.47389237699975167</v>
      </c>
      <c r="Q125" s="246">
        <f t="shared" si="5"/>
        <v>0.42153268027508711</v>
      </c>
      <c r="R125" s="246">
        <f t="shared" si="5"/>
        <v>0.24388270484970334</v>
      </c>
      <c r="S125" s="246">
        <f t="shared" si="5"/>
        <v>0.45104694325382988</v>
      </c>
      <c r="T125" s="246">
        <f t="shared" si="5"/>
        <v>0.60610684988104835</v>
      </c>
      <c r="U125" s="246">
        <f t="shared" si="5"/>
        <v>0.37410986775178029</v>
      </c>
      <c r="V125" s="246">
        <f t="shared" si="5"/>
        <v>0.45346994033648319</v>
      </c>
      <c r="W125" s="246">
        <f t="shared" si="5"/>
        <v>0.12901680424528303</v>
      </c>
      <c r="X125" s="246">
        <f t="shared" si="5"/>
        <v>0.27484579952392407</v>
      </c>
      <c r="Y125" s="246">
        <f t="shared" si="5"/>
        <v>0.2925492458584027</v>
      </c>
      <c r="Z125" s="246">
        <f t="shared" si="5"/>
        <v>0</v>
      </c>
      <c r="AA125" s="246">
        <f t="shared" si="5"/>
        <v>0.41479070350756181</v>
      </c>
      <c r="AB125" s="246">
        <f t="shared" si="5"/>
        <v>0.35250678118730311</v>
      </c>
      <c r="AC125" s="246">
        <f t="shared" si="5"/>
        <v>0.41412869232368493</v>
      </c>
      <c r="AD125" s="246">
        <f t="shared" si="5"/>
        <v>0.28925863387281764</v>
      </c>
      <c r="AE125" s="246">
        <f t="shared" si="5"/>
        <v>0.41292151884269129</v>
      </c>
      <c r="AF125" s="246">
        <f t="shared" si="5"/>
        <v>0.57314656833067312</v>
      </c>
      <c r="AG125" s="246">
        <f t="shared" si="5"/>
        <v>0.42816485717297353</v>
      </c>
      <c r="AH125" s="246">
        <f t="shared" si="5"/>
        <v>0.49365810679344335</v>
      </c>
      <c r="AI125" s="246">
        <f t="shared" si="5"/>
        <v>0.49902766087133194</v>
      </c>
      <c r="AJ125" s="246">
        <f t="shared" si="5"/>
        <v>0.52941176470588236</v>
      </c>
      <c r="AK125" s="246">
        <f t="shared" si="5"/>
        <v>0.50241708138694674</v>
      </c>
      <c r="AL125" s="246">
        <f t="shared" si="5"/>
        <v>0.24367644980759057</v>
      </c>
      <c r="AM125" s="246">
        <f t="shared" si="5"/>
        <v>0.25530571744211539</v>
      </c>
      <c r="AN125" s="246">
        <f t="shared" si="5"/>
        <v>0.4281218790631065</v>
      </c>
      <c r="AO125" s="246">
        <f t="shared" si="5"/>
        <v>0.40975744657889057</v>
      </c>
      <c r="AP125" s="246">
        <f t="shared" si="5"/>
        <v>0.17770945497455565</v>
      </c>
      <c r="AQ125" s="246">
        <f t="shared" si="5"/>
        <v>0.23604671209632783</v>
      </c>
      <c r="AR125" s="246">
        <f t="shared" si="5"/>
        <v>0.47408776476418157</v>
      </c>
      <c r="AS125" s="246">
        <f t="shared" si="5"/>
        <v>0.54499966735646432</v>
      </c>
      <c r="AT125" s="246">
        <f t="shared" si="5"/>
        <v>0.48825150702603659</v>
      </c>
      <c r="AU125" s="246">
        <f t="shared" si="5"/>
        <v>0.4536544582071621</v>
      </c>
      <c r="AV125" s="246">
        <f t="shared" si="5"/>
        <v>0.36509114966186418</v>
      </c>
      <c r="AW125" s="246">
        <f t="shared" si="5"/>
        <v>0.40616789173840373</v>
      </c>
      <c r="AX125" s="246">
        <f t="shared" si="5"/>
        <v>0.33296962702617638</v>
      </c>
      <c r="AY125" s="246">
        <f t="shared" si="5"/>
        <v>0.35368033364025347</v>
      </c>
      <c r="AZ125" s="246">
        <f t="shared" si="5"/>
        <v>0.35432330827067671</v>
      </c>
      <c r="BA125" s="246">
        <f t="shared" si="5"/>
        <v>0.38606369875065988</v>
      </c>
      <c r="BB125" s="246">
        <f t="shared" si="5"/>
        <v>0.38916786226685796</v>
      </c>
      <c r="BC125" s="246">
        <f t="shared" si="5"/>
        <v>0.35312420946116874</v>
      </c>
      <c r="BD125" s="246">
        <f t="shared" si="5"/>
        <v>0.30305815081431564</v>
      </c>
      <c r="BE125" s="246">
        <f t="shared" si="5"/>
        <v>0</v>
      </c>
      <c r="BF125" s="246">
        <f t="shared" si="5"/>
        <v>0.22009984805730409</v>
      </c>
      <c r="BG125" s="246">
        <f t="shared" si="5"/>
        <v>0.26043762263119985</v>
      </c>
      <c r="BH125" s="246">
        <f t="shared" si="5"/>
        <v>0.30113636363636365</v>
      </c>
      <c r="BI125" s="246">
        <f t="shared" si="5"/>
        <v>0.30877096508111079</v>
      </c>
      <c r="BJ125" s="246">
        <f t="shared" si="5"/>
        <v>0.43245361426019757</v>
      </c>
      <c r="BK125" s="246">
        <f t="shared" si="5"/>
        <v>0.17705763624130971</v>
      </c>
      <c r="BL125" s="246">
        <f t="shared" si="5"/>
        <v>0.47339191610110759</v>
      </c>
      <c r="BM125" s="246">
        <f t="shared" si="5"/>
        <v>0.47979904666562578</v>
      </c>
      <c r="BN125" s="246">
        <f t="shared" si="5"/>
        <v>0.49907028518570778</v>
      </c>
      <c r="BO125" s="246">
        <f t="shared" si="5"/>
        <v>0.5280661074977816</v>
      </c>
      <c r="BP125" s="246">
        <f t="shared" ref="BP125:DF125" si="6">IF(BP122=0,0,BP121/BP122)</f>
        <v>0.46812776393608879</v>
      </c>
      <c r="BQ125" s="246">
        <f t="shared" si="6"/>
        <v>0.26709239346521879</v>
      </c>
      <c r="BR125" s="246">
        <f t="shared" si="6"/>
        <v>0.47675588649627693</v>
      </c>
      <c r="BS125" s="246">
        <f t="shared" si="6"/>
        <v>0.64983314576981199</v>
      </c>
      <c r="BT125" s="246">
        <f t="shared" si="6"/>
        <v>0.68770733439645171</v>
      </c>
      <c r="BU125" s="246">
        <f t="shared" si="6"/>
        <v>0.63186568345422767</v>
      </c>
      <c r="BV125" s="246">
        <f t="shared" si="6"/>
        <v>0.72052135495126435</v>
      </c>
      <c r="BW125" s="246">
        <f t="shared" si="6"/>
        <v>0.64366775566420631</v>
      </c>
      <c r="BX125" s="246">
        <f t="shared" si="6"/>
        <v>0.890959888849852</v>
      </c>
      <c r="BY125" s="246">
        <f t="shared" si="6"/>
        <v>0.65440256294738952</v>
      </c>
      <c r="BZ125" s="246">
        <f t="shared" si="6"/>
        <v>0.78021968845458178</v>
      </c>
      <c r="CA125" s="246">
        <f t="shared" si="6"/>
        <v>0</v>
      </c>
      <c r="CB125" s="246">
        <f t="shared" si="6"/>
        <v>0.43662030121864498</v>
      </c>
      <c r="CC125" s="246">
        <f t="shared" si="6"/>
        <v>0.2361736206234282</v>
      </c>
      <c r="CD125" s="246">
        <f t="shared" si="6"/>
        <v>0.68270485183574581</v>
      </c>
      <c r="CE125" s="246">
        <f t="shared" si="6"/>
        <v>0.60144639832744484</v>
      </c>
      <c r="CF125" s="246">
        <f t="shared" si="6"/>
        <v>0.60130743769134387</v>
      </c>
      <c r="CG125" s="246">
        <f t="shared" si="6"/>
        <v>0.78166478248126281</v>
      </c>
      <c r="CH125" s="246">
        <f t="shared" si="6"/>
        <v>0.45155086571186603</v>
      </c>
      <c r="CI125" s="246">
        <f t="shared" si="6"/>
        <v>0.45909035974700885</v>
      </c>
      <c r="CJ125" s="246">
        <f t="shared" si="6"/>
        <v>0.63690914692133571</v>
      </c>
      <c r="CK125" s="246">
        <f t="shared" si="6"/>
        <v>0.40874549566770174</v>
      </c>
      <c r="CL125" s="246">
        <f t="shared" si="6"/>
        <v>0.51921812683525437</v>
      </c>
      <c r="CM125" s="246">
        <f t="shared" si="6"/>
        <v>0.71557841578833037</v>
      </c>
      <c r="CN125" s="246">
        <f t="shared" si="6"/>
        <v>0.8008262743985165</v>
      </c>
      <c r="CO125" s="246">
        <f t="shared" si="6"/>
        <v>0.56487331709817035</v>
      </c>
      <c r="CP125" s="246">
        <f t="shared" si="6"/>
        <v>0.52660444543753959</v>
      </c>
      <c r="CQ125" s="246">
        <f t="shared" si="6"/>
        <v>0.55373562657399999</v>
      </c>
      <c r="CR125" s="246">
        <f t="shared" si="6"/>
        <v>0.69002736066527348</v>
      </c>
      <c r="CS125" s="246">
        <f t="shared" si="6"/>
        <v>0.76706370449678796</v>
      </c>
      <c r="CT125" s="246">
        <f t="shared" si="6"/>
        <v>0.61727408017225005</v>
      </c>
      <c r="CU125" s="246">
        <f t="shared" si="6"/>
        <v>0.56453037992890465</v>
      </c>
      <c r="CV125" s="246">
        <f t="shared" si="6"/>
        <v>0.16909688648230517</v>
      </c>
      <c r="CW125" s="246">
        <f t="shared" si="6"/>
        <v>0.35570755354265771</v>
      </c>
      <c r="CX125" s="246">
        <f t="shared" si="6"/>
        <v>0.72476755958287586</v>
      </c>
      <c r="CY125" s="246">
        <f t="shared" si="6"/>
        <v>0.41589094560812495</v>
      </c>
      <c r="CZ125" s="246">
        <f t="shared" si="6"/>
        <v>0.41416118300569582</v>
      </c>
      <c r="DA125" s="246">
        <f t="shared" si="6"/>
        <v>0.65299515703269517</v>
      </c>
      <c r="DB125" s="246">
        <f t="shared" si="6"/>
        <v>0.67753086644075189</v>
      </c>
      <c r="DC125" s="246">
        <f t="shared" si="6"/>
        <v>0.69363272839126422</v>
      </c>
      <c r="DD125" s="246">
        <f t="shared" si="6"/>
        <v>0.73990728191694177</v>
      </c>
      <c r="DE125" s="246">
        <f t="shared" si="6"/>
        <v>0</v>
      </c>
      <c r="DF125" s="246">
        <f t="shared" si="6"/>
        <v>0.64790560946130993</v>
      </c>
      <c r="DG125" s="246"/>
      <c r="DH125" s="246"/>
    </row>
    <row r="126" spans="1:133">
      <c r="A126" s="727" t="s">
        <v>64</v>
      </c>
      <c r="B126" s="727"/>
    </row>
    <row r="127" spans="1:133">
      <c r="A127" s="245"/>
      <c r="B127" s="245"/>
    </row>
    <row r="128" spans="1:133">
      <c r="A128" s="245"/>
      <c r="B128" s="245"/>
    </row>
    <row r="129" spans="1:110">
      <c r="A129" s="245"/>
      <c r="B129" s="245" t="s">
        <v>53</v>
      </c>
      <c r="C129" s="246">
        <f>IF(C122=0,0,C115/C122)</f>
        <v>0.20060992168634906</v>
      </c>
      <c r="D129" s="246">
        <f t="shared" ref="D129:BO129" si="7">IF(D122=0,0,D115/D122)</f>
        <v>0.10045853122359755</v>
      </c>
      <c r="E129" s="246">
        <f t="shared" si="7"/>
        <v>0.16079098067287043</v>
      </c>
      <c r="F129" s="246">
        <f t="shared" si="7"/>
        <v>0.23055382700684504</v>
      </c>
      <c r="G129" s="246">
        <f t="shared" si="7"/>
        <v>0.17364934618031658</v>
      </c>
      <c r="H129" s="246">
        <f t="shared" si="7"/>
        <v>0.11133764296369965</v>
      </c>
      <c r="I129" s="246">
        <f t="shared" si="7"/>
        <v>0.25488212081351819</v>
      </c>
      <c r="J129" s="246">
        <f t="shared" si="7"/>
        <v>0.13876769845635076</v>
      </c>
      <c r="K129" s="246">
        <f t="shared" si="7"/>
        <v>7.4799711432585334E-2</v>
      </c>
      <c r="L129" s="246">
        <f t="shared" si="7"/>
        <v>5.9567636393832869E-2</v>
      </c>
      <c r="M129" s="246">
        <f t="shared" si="7"/>
        <v>0</v>
      </c>
      <c r="N129" s="246">
        <f t="shared" si="7"/>
        <v>0.25891402714932127</v>
      </c>
      <c r="O129" s="246">
        <f t="shared" si="7"/>
        <v>0.2848360655737705</v>
      </c>
      <c r="P129" s="246">
        <f t="shared" si="7"/>
        <v>0.16217941896349899</v>
      </c>
      <c r="Q129" s="246">
        <f t="shared" si="7"/>
        <v>0.23631405169740419</v>
      </c>
      <c r="R129" s="246">
        <f t="shared" si="7"/>
        <v>9.3193742951012598E-2</v>
      </c>
      <c r="S129" s="246">
        <f t="shared" si="7"/>
        <v>0.22508767252517381</v>
      </c>
      <c r="T129" s="246">
        <f t="shared" si="7"/>
        <v>0.28824278126895064</v>
      </c>
      <c r="U129" s="246">
        <f t="shared" si="7"/>
        <v>0.10427263479145472</v>
      </c>
      <c r="V129" s="246">
        <f t="shared" si="7"/>
        <v>0.1141702553217544</v>
      </c>
      <c r="W129" s="246">
        <f t="shared" si="7"/>
        <v>1.9848874101527404E-2</v>
      </c>
      <c r="X129" s="246">
        <f t="shared" si="7"/>
        <v>9.4576740022500036E-2</v>
      </c>
      <c r="Y129" s="246">
        <f t="shared" si="7"/>
        <v>8.431767211649828E-2</v>
      </c>
      <c r="Z129" s="246">
        <f t="shared" si="7"/>
        <v>0</v>
      </c>
      <c r="AA129" s="246">
        <f t="shared" si="7"/>
        <v>9.6544883451810212E-2</v>
      </c>
      <c r="AB129" s="246">
        <f t="shared" si="7"/>
        <v>0.12928733895535502</v>
      </c>
      <c r="AC129" s="246">
        <f t="shared" si="7"/>
        <v>1.2596674444748301E-2</v>
      </c>
      <c r="AD129" s="246">
        <f t="shared" si="7"/>
        <v>3.518064228367529E-2</v>
      </c>
      <c r="AE129" s="246">
        <f t="shared" si="7"/>
        <v>0.22644440397244572</v>
      </c>
      <c r="AF129" s="246">
        <f t="shared" si="7"/>
        <v>0.31933513126754359</v>
      </c>
      <c r="AG129" s="246">
        <f t="shared" si="7"/>
        <v>0.39770211868873195</v>
      </c>
      <c r="AH129" s="246">
        <f t="shared" si="7"/>
        <v>0.22735365920813524</v>
      </c>
      <c r="AI129" s="246">
        <f t="shared" si="7"/>
        <v>0.1915749958881181</v>
      </c>
      <c r="AJ129" s="246">
        <f t="shared" si="7"/>
        <v>0.29411764705882354</v>
      </c>
      <c r="AK129" s="246">
        <f t="shared" si="7"/>
        <v>0.23542881568100632</v>
      </c>
      <c r="AL129" s="246">
        <f t="shared" si="7"/>
        <v>2.9106240901218865E-2</v>
      </c>
      <c r="AM129" s="246">
        <f t="shared" si="7"/>
        <v>7.9025714671337954E-2</v>
      </c>
      <c r="AN129" s="246">
        <f t="shared" si="7"/>
        <v>0.21081987601047691</v>
      </c>
      <c r="AO129" s="246">
        <f t="shared" si="7"/>
        <v>0.11676424562918196</v>
      </c>
      <c r="AP129" s="246">
        <f t="shared" si="7"/>
        <v>4.7072055461317208E-2</v>
      </c>
      <c r="AQ129" s="246">
        <f t="shared" si="7"/>
        <v>0.15367444899144336</v>
      </c>
      <c r="AR129" s="246">
        <f t="shared" si="7"/>
        <v>0.23320676885576336</v>
      </c>
      <c r="AS129" s="246">
        <f t="shared" si="7"/>
        <v>0.36259195843006259</v>
      </c>
      <c r="AT129" s="246">
        <f t="shared" si="7"/>
        <v>0.2896193210943136</v>
      </c>
      <c r="AU129" s="246">
        <f t="shared" si="7"/>
        <v>0.24651579980280985</v>
      </c>
      <c r="AV129" s="246">
        <f t="shared" si="7"/>
        <v>0.24461187885915908</v>
      </c>
      <c r="AW129" s="246">
        <f t="shared" si="7"/>
        <v>0.15600884208256205</v>
      </c>
      <c r="AX129" s="246">
        <f t="shared" si="7"/>
        <v>0.25152389445522738</v>
      </c>
      <c r="AY129" s="246">
        <f t="shared" si="7"/>
        <v>0.21191572333856903</v>
      </c>
      <c r="AZ129" s="246">
        <f t="shared" si="7"/>
        <v>0.13768796992481203</v>
      </c>
      <c r="BA129" s="246">
        <f t="shared" si="7"/>
        <v>0.22983752712769076</v>
      </c>
      <c r="BB129" s="246">
        <f t="shared" si="7"/>
        <v>0.18342001434720229</v>
      </c>
      <c r="BC129" s="246">
        <f t="shared" si="7"/>
        <v>0.18461927649886162</v>
      </c>
      <c r="BD129" s="246">
        <f t="shared" si="7"/>
        <v>0.14729157093990913</v>
      </c>
      <c r="BE129" s="246">
        <f t="shared" si="7"/>
        <v>0</v>
      </c>
      <c r="BF129" s="246">
        <f t="shared" si="7"/>
        <v>9.5940959409594101E-2</v>
      </c>
      <c r="BG129" s="246">
        <f t="shared" si="7"/>
        <v>0.18679681096788614</v>
      </c>
      <c r="BH129" s="246">
        <f t="shared" si="7"/>
        <v>0.1810850439882698</v>
      </c>
      <c r="BI129" s="246">
        <f t="shared" si="7"/>
        <v>0.18263678856200166</v>
      </c>
      <c r="BJ129" s="246">
        <f t="shared" si="7"/>
        <v>0.25702620930995518</v>
      </c>
      <c r="BK129" s="246">
        <f t="shared" si="7"/>
        <v>0.2468939224041265</v>
      </c>
      <c r="BL129" s="246">
        <f t="shared" si="7"/>
        <v>0.32635113046434688</v>
      </c>
      <c r="BM129" s="246">
        <f t="shared" si="7"/>
        <v>0.34143085876629836</v>
      </c>
      <c r="BN129" s="246">
        <f t="shared" si="7"/>
        <v>0.33003464873085303</v>
      </c>
      <c r="BO129" s="246">
        <f t="shared" si="7"/>
        <v>0.40435254158917744</v>
      </c>
      <c r="BP129" s="246">
        <f t="shared" ref="BP129:DF129" si="8">IF(BP122=0,0,BP115/BP122)</f>
        <v>6.6007791435272092E-2</v>
      </c>
      <c r="BQ129" s="246">
        <f t="shared" si="8"/>
        <v>8.1722315977345625E-2</v>
      </c>
      <c r="BR129" s="246">
        <f t="shared" si="8"/>
        <v>0.11748037834574361</v>
      </c>
      <c r="BS129" s="246">
        <f t="shared" si="8"/>
        <v>0.45280356606670752</v>
      </c>
      <c r="BT129" s="246">
        <f t="shared" si="8"/>
        <v>0.43352380965314657</v>
      </c>
      <c r="BU129" s="246">
        <f t="shared" si="8"/>
        <v>0.30881983538188373</v>
      </c>
      <c r="BV129" s="246">
        <f t="shared" si="8"/>
        <v>0.18533823170404951</v>
      </c>
      <c r="BW129" s="246">
        <f t="shared" si="8"/>
        <v>0.10451388733282245</v>
      </c>
      <c r="BX129" s="246">
        <f t="shared" si="8"/>
        <v>0</v>
      </c>
      <c r="BY129" s="246">
        <f t="shared" si="8"/>
        <v>0.28239809113814218</v>
      </c>
      <c r="BZ129" s="246">
        <f t="shared" si="8"/>
        <v>0.58324495580009916</v>
      </c>
      <c r="CA129" s="246">
        <f t="shared" si="8"/>
        <v>0</v>
      </c>
      <c r="CB129" s="246">
        <f t="shared" si="8"/>
        <v>0.25343978448908339</v>
      </c>
      <c r="CC129" s="246">
        <f t="shared" si="8"/>
        <v>0.19678356851404924</v>
      </c>
      <c r="CD129" s="246">
        <f t="shared" si="8"/>
        <v>0.45732123998260543</v>
      </c>
      <c r="CE129" s="246">
        <f t="shared" si="8"/>
        <v>0.31759952155274229</v>
      </c>
      <c r="CF129" s="246">
        <f t="shared" si="8"/>
        <v>0.25978248489094907</v>
      </c>
      <c r="CG129" s="246">
        <f t="shared" si="8"/>
        <v>0.56921241050119331</v>
      </c>
      <c r="CH129" s="246">
        <f t="shared" si="8"/>
        <v>7.1533581771935667E-2</v>
      </c>
      <c r="CI129" s="246">
        <f t="shared" si="8"/>
        <v>0.15881440599444063</v>
      </c>
      <c r="CJ129" s="246">
        <f t="shared" si="8"/>
        <v>0.34367368077972293</v>
      </c>
      <c r="CK129" s="246">
        <f t="shared" si="8"/>
        <v>0.18472386993979426</v>
      </c>
      <c r="CL129" s="246">
        <f t="shared" si="8"/>
        <v>0.23629311478283735</v>
      </c>
      <c r="CM129" s="246">
        <f t="shared" si="8"/>
        <v>0.33769101392230022</v>
      </c>
      <c r="CN129" s="246">
        <f t="shared" si="8"/>
        <v>0.6179992147380452</v>
      </c>
      <c r="CO129" s="246">
        <f t="shared" si="8"/>
        <v>0.3000718237624429</v>
      </c>
      <c r="CP129" s="246">
        <f t="shared" si="8"/>
        <v>0.44807258379478837</v>
      </c>
      <c r="CQ129" s="246">
        <f t="shared" si="8"/>
        <v>0.47404486265935225</v>
      </c>
      <c r="CR129" s="246">
        <f t="shared" si="8"/>
        <v>0.61313024682048967</v>
      </c>
      <c r="CS129" s="246">
        <f t="shared" si="8"/>
        <v>0.64630318781515506</v>
      </c>
      <c r="CT129" s="246">
        <f t="shared" si="8"/>
        <v>0.55245867899436385</v>
      </c>
      <c r="CU129" s="246">
        <f t="shared" si="8"/>
        <v>0.11995514707824897</v>
      </c>
      <c r="CV129" s="246">
        <f t="shared" si="8"/>
        <v>9.0388706246374004E-2</v>
      </c>
      <c r="CW129" s="246">
        <f t="shared" si="8"/>
        <v>0.26853702161467841</v>
      </c>
      <c r="CX129" s="246">
        <f t="shared" si="8"/>
        <v>0.44071293451473276</v>
      </c>
      <c r="CY129" s="246">
        <f t="shared" si="8"/>
        <v>0.33392209790110178</v>
      </c>
      <c r="CZ129" s="246">
        <f t="shared" si="8"/>
        <v>0.31946212438477262</v>
      </c>
      <c r="DA129" s="246">
        <f t="shared" si="8"/>
        <v>0.32462430629170042</v>
      </c>
      <c r="DB129" s="246">
        <f t="shared" si="8"/>
        <v>0.25559865904734219</v>
      </c>
      <c r="DC129" s="246">
        <f t="shared" si="8"/>
        <v>0.32540756690249156</v>
      </c>
      <c r="DD129" s="246">
        <f t="shared" si="8"/>
        <v>0.38008653283487509</v>
      </c>
      <c r="DE129" s="246">
        <f t="shared" si="8"/>
        <v>0</v>
      </c>
      <c r="DF129" s="246">
        <f t="shared" si="8"/>
        <v>2.1946974872259333E-4</v>
      </c>
    </row>
    <row r="130" spans="1:110">
      <c r="A130" s="727" t="s">
        <v>65</v>
      </c>
      <c r="B130" s="727"/>
    </row>
  </sheetData>
  <sheetProtection sheet="1" objects="1" scenarios="1"/>
  <mergeCells count="2">
    <mergeCell ref="A126:B126"/>
    <mergeCell ref="A130:B130"/>
  </mergeCells>
  <phoneticPr fontId="5"/>
  <pageMargins left="0.7" right="0.7" top="0.75" bottom="0.75" header="0.3" footer="0.3"/>
  <pageSetup paperSize="8" scale="31"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79F39-B314-49D2-AB76-9C930AAF445A}">
  <sheetPr>
    <pageSetUpPr fitToPage="1"/>
  </sheetPr>
  <dimension ref="A1:DG123"/>
  <sheetViews>
    <sheetView workbookViewId="0"/>
  </sheetViews>
  <sheetFormatPr defaultColWidth="8.88671875" defaultRowHeight="13.2"/>
  <cols>
    <col min="1" max="1" width="5.21875" style="193" customWidth="1"/>
    <col min="2" max="2" width="25.77734375" style="193" customWidth="1"/>
    <col min="3" max="111" width="20.77734375" style="192" customWidth="1"/>
    <col min="112" max="16384" width="8.88671875" style="193"/>
  </cols>
  <sheetData>
    <row r="1" spans="1:111" ht="30" customHeight="1">
      <c r="A1" s="181" t="s">
        <v>1049</v>
      </c>
      <c r="B1" s="190"/>
      <c r="C1" s="191"/>
      <c r="D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1"/>
      <c r="BU1" s="191"/>
      <c r="BV1" s="191"/>
      <c r="BW1" s="191"/>
      <c r="BX1" s="191"/>
      <c r="BY1" s="191"/>
      <c r="BZ1" s="191"/>
      <c r="CA1" s="191"/>
      <c r="CB1" s="191"/>
      <c r="CC1" s="191"/>
      <c r="CD1" s="191"/>
      <c r="CE1" s="191"/>
      <c r="CF1" s="191"/>
      <c r="CG1" s="191"/>
      <c r="CH1" s="191"/>
      <c r="CI1" s="191"/>
      <c r="CJ1" s="191"/>
      <c r="CK1" s="191"/>
      <c r="CL1" s="191"/>
      <c r="CM1" s="191"/>
      <c r="CN1" s="191"/>
      <c r="CO1" s="191"/>
      <c r="CP1" s="191"/>
      <c r="CQ1" s="191"/>
      <c r="CR1" s="191"/>
      <c r="CS1" s="191"/>
      <c r="CT1" s="191"/>
      <c r="CU1" s="191"/>
      <c r="CV1" s="191"/>
      <c r="CW1" s="191"/>
      <c r="CX1" s="191"/>
      <c r="CY1" s="191"/>
      <c r="CZ1" s="191"/>
      <c r="DA1" s="191"/>
      <c r="DB1" s="191"/>
      <c r="DC1" s="191"/>
      <c r="DD1" s="191"/>
      <c r="DE1" s="191"/>
      <c r="DF1" s="191"/>
      <c r="DG1" s="191"/>
    </row>
    <row r="2" spans="1:111" ht="15" customHeight="1">
      <c r="A2" s="194"/>
      <c r="B2" s="190"/>
      <c r="C2" s="191"/>
      <c r="D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191"/>
      <c r="CL2" s="191"/>
      <c r="CM2" s="191"/>
      <c r="CN2" s="191"/>
      <c r="CO2" s="191"/>
      <c r="CP2" s="191"/>
      <c r="CQ2" s="191"/>
      <c r="CR2" s="191"/>
      <c r="CS2" s="191"/>
      <c r="CT2" s="191"/>
      <c r="CU2" s="191"/>
      <c r="CV2" s="191"/>
      <c r="CW2" s="191"/>
      <c r="CX2" s="191"/>
      <c r="CY2" s="191"/>
      <c r="CZ2" s="191"/>
      <c r="DA2" s="191"/>
      <c r="DB2" s="191"/>
      <c r="DC2" s="191"/>
      <c r="DD2" s="191"/>
      <c r="DE2" s="191"/>
      <c r="DF2" s="191"/>
      <c r="DG2" s="191"/>
    </row>
    <row r="3" spans="1:111" s="195" customFormat="1" ht="18" customHeight="1">
      <c r="A3" s="728"/>
      <c r="B3" s="729"/>
      <c r="C3" s="183">
        <v>11</v>
      </c>
      <c r="D3" s="183">
        <v>12</v>
      </c>
      <c r="E3" s="183">
        <v>13</v>
      </c>
      <c r="F3" s="183">
        <v>15</v>
      </c>
      <c r="G3" s="183">
        <v>17</v>
      </c>
      <c r="H3" s="183">
        <v>61</v>
      </c>
      <c r="I3" s="183">
        <v>62</v>
      </c>
      <c r="J3" s="183">
        <v>111</v>
      </c>
      <c r="K3" s="183">
        <v>112</v>
      </c>
      <c r="L3" s="183">
        <v>113</v>
      </c>
      <c r="M3" s="183">
        <v>114</v>
      </c>
      <c r="N3" s="183">
        <v>151</v>
      </c>
      <c r="O3" s="183">
        <v>152</v>
      </c>
      <c r="P3" s="183">
        <v>161</v>
      </c>
      <c r="Q3" s="183">
        <v>162</v>
      </c>
      <c r="R3" s="183">
        <v>163</v>
      </c>
      <c r="S3" s="183">
        <v>164</v>
      </c>
      <c r="T3" s="183">
        <v>191</v>
      </c>
      <c r="U3" s="183">
        <v>201</v>
      </c>
      <c r="V3" s="183">
        <v>202</v>
      </c>
      <c r="W3" s="183">
        <v>203</v>
      </c>
      <c r="X3" s="183">
        <v>204</v>
      </c>
      <c r="Y3" s="183">
        <v>205</v>
      </c>
      <c r="Z3" s="183">
        <v>206</v>
      </c>
      <c r="AA3" s="183">
        <v>207</v>
      </c>
      <c r="AB3" s="183">
        <v>208</v>
      </c>
      <c r="AC3" s="183">
        <v>211</v>
      </c>
      <c r="AD3" s="183">
        <v>212</v>
      </c>
      <c r="AE3" s="183">
        <v>221</v>
      </c>
      <c r="AF3" s="183">
        <v>222</v>
      </c>
      <c r="AG3" s="183">
        <v>231</v>
      </c>
      <c r="AH3" s="183">
        <v>251</v>
      </c>
      <c r="AI3" s="183">
        <v>252</v>
      </c>
      <c r="AJ3" s="183">
        <v>253</v>
      </c>
      <c r="AK3" s="183">
        <v>259</v>
      </c>
      <c r="AL3" s="183">
        <v>261</v>
      </c>
      <c r="AM3" s="183">
        <v>262</v>
      </c>
      <c r="AN3" s="183">
        <v>263</v>
      </c>
      <c r="AO3" s="183">
        <v>269</v>
      </c>
      <c r="AP3" s="183">
        <v>271</v>
      </c>
      <c r="AQ3" s="183">
        <v>272</v>
      </c>
      <c r="AR3" s="183">
        <v>281</v>
      </c>
      <c r="AS3" s="183">
        <v>289</v>
      </c>
      <c r="AT3" s="183">
        <v>291</v>
      </c>
      <c r="AU3" s="183">
        <v>301</v>
      </c>
      <c r="AV3" s="183">
        <v>311</v>
      </c>
      <c r="AW3" s="183">
        <v>321</v>
      </c>
      <c r="AX3" s="183">
        <v>329</v>
      </c>
      <c r="AY3" s="183">
        <v>331</v>
      </c>
      <c r="AZ3" s="183">
        <v>332</v>
      </c>
      <c r="BA3" s="183">
        <v>333</v>
      </c>
      <c r="BB3" s="183">
        <v>339</v>
      </c>
      <c r="BC3" s="183">
        <v>341</v>
      </c>
      <c r="BD3" s="183">
        <v>342</v>
      </c>
      <c r="BE3" s="183">
        <v>351</v>
      </c>
      <c r="BF3" s="183">
        <v>352</v>
      </c>
      <c r="BG3" s="183">
        <v>353</v>
      </c>
      <c r="BH3" s="183">
        <v>354</v>
      </c>
      <c r="BI3" s="183">
        <v>359</v>
      </c>
      <c r="BJ3" s="183">
        <v>391</v>
      </c>
      <c r="BK3" s="183">
        <v>392</v>
      </c>
      <c r="BL3" s="183">
        <v>411</v>
      </c>
      <c r="BM3" s="183">
        <v>412</v>
      </c>
      <c r="BN3" s="183">
        <v>413</v>
      </c>
      <c r="BO3" s="183">
        <v>419</v>
      </c>
      <c r="BP3" s="183">
        <v>461</v>
      </c>
      <c r="BQ3" s="183">
        <v>462</v>
      </c>
      <c r="BR3" s="183">
        <v>471</v>
      </c>
      <c r="BS3" s="183">
        <v>481</v>
      </c>
      <c r="BT3" s="183">
        <v>511</v>
      </c>
      <c r="BU3" s="183">
        <v>531</v>
      </c>
      <c r="BV3" s="183">
        <v>551</v>
      </c>
      <c r="BW3" s="183">
        <v>552</v>
      </c>
      <c r="BX3" s="183">
        <v>553</v>
      </c>
      <c r="BY3" s="183">
        <v>571</v>
      </c>
      <c r="BZ3" s="183">
        <v>572</v>
      </c>
      <c r="CA3" s="183">
        <v>573</v>
      </c>
      <c r="CB3" s="183">
        <v>574</v>
      </c>
      <c r="CC3" s="183">
        <v>575</v>
      </c>
      <c r="CD3" s="183">
        <v>576</v>
      </c>
      <c r="CE3" s="183">
        <v>577</v>
      </c>
      <c r="CF3" s="183">
        <v>578</v>
      </c>
      <c r="CG3" s="183">
        <v>579</v>
      </c>
      <c r="CH3" s="183">
        <v>591</v>
      </c>
      <c r="CI3" s="183">
        <v>592</v>
      </c>
      <c r="CJ3" s="183">
        <v>593</v>
      </c>
      <c r="CK3" s="183">
        <v>594</v>
      </c>
      <c r="CL3" s="183">
        <v>595</v>
      </c>
      <c r="CM3" s="183">
        <v>611</v>
      </c>
      <c r="CN3" s="183">
        <v>631</v>
      </c>
      <c r="CO3" s="183">
        <v>632</v>
      </c>
      <c r="CP3" s="183">
        <v>641</v>
      </c>
      <c r="CQ3" s="183">
        <v>642</v>
      </c>
      <c r="CR3" s="183">
        <v>643</v>
      </c>
      <c r="CS3" s="183">
        <v>644</v>
      </c>
      <c r="CT3" s="183">
        <v>659</v>
      </c>
      <c r="CU3" s="183">
        <v>661</v>
      </c>
      <c r="CV3" s="183">
        <v>662</v>
      </c>
      <c r="CW3" s="183">
        <v>663</v>
      </c>
      <c r="CX3" s="183">
        <v>669</v>
      </c>
      <c r="CY3" s="183">
        <v>671</v>
      </c>
      <c r="CZ3" s="183">
        <v>672</v>
      </c>
      <c r="DA3" s="183">
        <v>673</v>
      </c>
      <c r="DB3" s="183">
        <v>674</v>
      </c>
      <c r="DC3" s="183">
        <v>675</v>
      </c>
      <c r="DD3" s="183">
        <v>679</v>
      </c>
      <c r="DE3" s="183">
        <v>681</v>
      </c>
      <c r="DF3" s="184">
        <v>691</v>
      </c>
      <c r="DG3" s="184"/>
    </row>
    <row r="4" spans="1:111" s="196" customFormat="1" ht="45" customHeight="1">
      <c r="A4" s="730"/>
      <c r="B4" s="731"/>
      <c r="C4" s="186" t="s">
        <v>928</v>
      </c>
      <c r="D4" s="186" t="s">
        <v>929</v>
      </c>
      <c r="E4" s="186" t="s">
        <v>930</v>
      </c>
      <c r="F4" s="186" t="s">
        <v>931</v>
      </c>
      <c r="G4" s="186" t="s">
        <v>932</v>
      </c>
      <c r="H4" s="186" t="s">
        <v>933</v>
      </c>
      <c r="I4" s="186" t="s">
        <v>934</v>
      </c>
      <c r="J4" s="186" t="s">
        <v>935</v>
      </c>
      <c r="K4" s="186" t="s">
        <v>196</v>
      </c>
      <c r="L4" s="186" t="s">
        <v>1032</v>
      </c>
      <c r="M4" s="186" t="s">
        <v>72</v>
      </c>
      <c r="N4" s="186" t="s">
        <v>937</v>
      </c>
      <c r="O4" s="186" t="s">
        <v>938</v>
      </c>
      <c r="P4" s="186" t="s">
        <v>939</v>
      </c>
      <c r="Q4" s="186" t="s">
        <v>940</v>
      </c>
      <c r="R4" s="186" t="s">
        <v>941</v>
      </c>
      <c r="S4" s="186" t="s">
        <v>942</v>
      </c>
      <c r="T4" s="186" t="s">
        <v>943</v>
      </c>
      <c r="U4" s="186" t="s">
        <v>944</v>
      </c>
      <c r="V4" s="186" t="s">
        <v>945</v>
      </c>
      <c r="W4" s="186" t="s">
        <v>946</v>
      </c>
      <c r="X4" s="186" t="s">
        <v>1050</v>
      </c>
      <c r="Y4" s="186" t="s">
        <v>948</v>
      </c>
      <c r="Z4" s="186" t="s">
        <v>949</v>
      </c>
      <c r="AA4" s="186" t="s">
        <v>73</v>
      </c>
      <c r="AB4" s="186" t="s">
        <v>950</v>
      </c>
      <c r="AC4" s="186" t="s">
        <v>951</v>
      </c>
      <c r="AD4" s="186" t="s">
        <v>952</v>
      </c>
      <c r="AE4" s="186" t="s">
        <v>953</v>
      </c>
      <c r="AF4" s="186" t="s">
        <v>954</v>
      </c>
      <c r="AG4" s="186" t="s">
        <v>955</v>
      </c>
      <c r="AH4" s="186" t="s">
        <v>956</v>
      </c>
      <c r="AI4" s="186" t="s">
        <v>957</v>
      </c>
      <c r="AJ4" s="186" t="s">
        <v>958</v>
      </c>
      <c r="AK4" s="186" t="s">
        <v>1051</v>
      </c>
      <c r="AL4" s="186" t="s">
        <v>960</v>
      </c>
      <c r="AM4" s="186" t="s">
        <v>961</v>
      </c>
      <c r="AN4" s="186" t="s">
        <v>962</v>
      </c>
      <c r="AO4" s="186" t="s">
        <v>963</v>
      </c>
      <c r="AP4" s="186" t="s">
        <v>964</v>
      </c>
      <c r="AQ4" s="186" t="s">
        <v>965</v>
      </c>
      <c r="AR4" s="186" t="s">
        <v>966</v>
      </c>
      <c r="AS4" s="186" t="s">
        <v>967</v>
      </c>
      <c r="AT4" s="186" t="s">
        <v>59</v>
      </c>
      <c r="AU4" s="186" t="s">
        <v>60</v>
      </c>
      <c r="AV4" s="186" t="s">
        <v>61</v>
      </c>
      <c r="AW4" s="186" t="s">
        <v>968</v>
      </c>
      <c r="AX4" s="186" t="s">
        <v>969</v>
      </c>
      <c r="AY4" s="186" t="s">
        <v>970</v>
      </c>
      <c r="AZ4" s="186" t="s">
        <v>971</v>
      </c>
      <c r="BA4" s="186" t="s">
        <v>972</v>
      </c>
      <c r="BB4" s="186" t="s">
        <v>973</v>
      </c>
      <c r="BC4" s="186" t="s">
        <v>974</v>
      </c>
      <c r="BD4" s="186" t="s">
        <v>975</v>
      </c>
      <c r="BE4" s="186" t="s">
        <v>976</v>
      </c>
      <c r="BF4" s="186" t="s">
        <v>977</v>
      </c>
      <c r="BG4" s="186" t="s">
        <v>978</v>
      </c>
      <c r="BH4" s="186" t="s">
        <v>979</v>
      </c>
      <c r="BI4" s="186" t="s">
        <v>980</v>
      </c>
      <c r="BJ4" s="186" t="s">
        <v>13</v>
      </c>
      <c r="BK4" s="186" t="s">
        <v>981</v>
      </c>
      <c r="BL4" s="186" t="s">
        <v>982</v>
      </c>
      <c r="BM4" s="186" t="s">
        <v>983</v>
      </c>
      <c r="BN4" s="186" t="s">
        <v>984</v>
      </c>
      <c r="BO4" s="186" t="s">
        <v>985</v>
      </c>
      <c r="BP4" s="186" t="s">
        <v>986</v>
      </c>
      <c r="BQ4" s="186" t="s">
        <v>987</v>
      </c>
      <c r="BR4" s="186" t="s">
        <v>62</v>
      </c>
      <c r="BS4" s="186" t="s">
        <v>63</v>
      </c>
      <c r="BT4" s="186" t="s">
        <v>14</v>
      </c>
      <c r="BU4" s="186" t="s">
        <v>15</v>
      </c>
      <c r="BV4" s="186" t="s">
        <v>988</v>
      </c>
      <c r="BW4" s="186" t="s">
        <v>989</v>
      </c>
      <c r="BX4" s="186" t="s">
        <v>990</v>
      </c>
      <c r="BY4" s="186" t="s">
        <v>991</v>
      </c>
      <c r="BZ4" s="186" t="s">
        <v>1052</v>
      </c>
      <c r="CA4" s="186" t="s">
        <v>993</v>
      </c>
      <c r="CB4" s="186" t="s">
        <v>994</v>
      </c>
      <c r="CC4" s="186" t="s">
        <v>995</v>
      </c>
      <c r="CD4" s="186" t="s">
        <v>996</v>
      </c>
      <c r="CE4" s="186" t="s">
        <v>997</v>
      </c>
      <c r="CF4" s="186" t="s">
        <v>998</v>
      </c>
      <c r="CG4" s="186" t="s">
        <v>999</v>
      </c>
      <c r="CH4" s="186" t="s">
        <v>243</v>
      </c>
      <c r="CI4" s="186" t="s">
        <v>1000</v>
      </c>
      <c r="CJ4" s="186" t="s">
        <v>1001</v>
      </c>
      <c r="CK4" s="186" t="s">
        <v>1002</v>
      </c>
      <c r="CL4" s="186" t="s">
        <v>1003</v>
      </c>
      <c r="CM4" s="186" t="s">
        <v>16</v>
      </c>
      <c r="CN4" s="186" t="s">
        <v>74</v>
      </c>
      <c r="CO4" s="186" t="s">
        <v>1004</v>
      </c>
      <c r="CP4" s="186" t="s">
        <v>1005</v>
      </c>
      <c r="CQ4" s="186" t="s">
        <v>1006</v>
      </c>
      <c r="CR4" s="186" t="s">
        <v>1007</v>
      </c>
      <c r="CS4" s="186" t="s">
        <v>1008</v>
      </c>
      <c r="CT4" s="186" t="s">
        <v>1009</v>
      </c>
      <c r="CU4" s="186" t="s">
        <v>1010</v>
      </c>
      <c r="CV4" s="186" t="s">
        <v>1011</v>
      </c>
      <c r="CW4" s="186" t="s">
        <v>1012</v>
      </c>
      <c r="CX4" s="186" t="s">
        <v>1013</v>
      </c>
      <c r="CY4" s="186" t="s">
        <v>1014</v>
      </c>
      <c r="CZ4" s="186" t="s">
        <v>1015</v>
      </c>
      <c r="DA4" s="186" t="s">
        <v>1016</v>
      </c>
      <c r="DB4" s="186" t="s">
        <v>1017</v>
      </c>
      <c r="DC4" s="186" t="s">
        <v>1018</v>
      </c>
      <c r="DD4" s="186" t="s">
        <v>1019</v>
      </c>
      <c r="DE4" s="186" t="s">
        <v>17</v>
      </c>
      <c r="DF4" s="185" t="s">
        <v>1</v>
      </c>
      <c r="DG4" s="185" t="s">
        <v>1053</v>
      </c>
    </row>
    <row r="5" spans="1:111">
      <c r="A5" s="307" t="s">
        <v>1084</v>
      </c>
      <c r="B5" s="198" t="s">
        <v>928</v>
      </c>
      <c r="C5" s="199">
        <v>4.209266993034709E-2</v>
      </c>
      <c r="D5" s="200">
        <v>0.10118036928579045</v>
      </c>
      <c r="E5" s="200">
        <v>2.4158911954187544E-3</v>
      </c>
      <c r="F5" s="200">
        <v>9.3341630367143745E-4</v>
      </c>
      <c r="G5" s="200">
        <v>0</v>
      </c>
      <c r="H5" s="200">
        <v>0</v>
      </c>
      <c r="I5" s="200">
        <v>0</v>
      </c>
      <c r="J5" s="200">
        <v>7.7006808441952596E-2</v>
      </c>
      <c r="K5" s="200">
        <v>6.2206528204933487E-3</v>
      </c>
      <c r="L5" s="200">
        <v>3.6648490048993829E-2</v>
      </c>
      <c r="M5" s="200">
        <v>0</v>
      </c>
      <c r="N5" s="200">
        <v>9.5022624434389132E-3</v>
      </c>
      <c r="O5" s="200">
        <v>2.34192037470726E-3</v>
      </c>
      <c r="P5" s="200">
        <v>5.3208470788549539E-5</v>
      </c>
      <c r="Q5" s="200">
        <v>0</v>
      </c>
      <c r="R5" s="200">
        <v>1.8143480606090325E-3</v>
      </c>
      <c r="S5" s="200">
        <v>0</v>
      </c>
      <c r="T5" s="200">
        <v>0</v>
      </c>
      <c r="U5" s="200">
        <v>0</v>
      </c>
      <c r="V5" s="200">
        <v>0</v>
      </c>
      <c r="W5" s="200">
        <v>0</v>
      </c>
      <c r="X5" s="200">
        <v>9.4086147965252637E-6</v>
      </c>
      <c r="Y5" s="200">
        <v>0</v>
      </c>
      <c r="Z5" s="200">
        <v>0</v>
      </c>
      <c r="AA5" s="200">
        <v>1.8583863961555344E-3</v>
      </c>
      <c r="AB5" s="200">
        <v>8.7587484843259454E-5</v>
      </c>
      <c r="AC5" s="200">
        <v>0</v>
      </c>
      <c r="AD5" s="200">
        <v>0</v>
      </c>
      <c r="AE5" s="200">
        <v>0</v>
      </c>
      <c r="AF5" s="200">
        <v>1.4585282624250096E-3</v>
      </c>
      <c r="AG5" s="200">
        <v>0</v>
      </c>
      <c r="AH5" s="200">
        <v>0</v>
      </c>
      <c r="AI5" s="200">
        <v>0</v>
      </c>
      <c r="AJ5" s="200">
        <v>0</v>
      </c>
      <c r="AK5" s="200">
        <v>1.5265777180716269E-4</v>
      </c>
      <c r="AL5" s="200">
        <v>0</v>
      </c>
      <c r="AM5" s="200">
        <v>0</v>
      </c>
      <c r="AN5" s="200">
        <v>0</v>
      </c>
      <c r="AO5" s="200">
        <v>0</v>
      </c>
      <c r="AP5" s="200">
        <v>0</v>
      </c>
      <c r="AQ5" s="200">
        <v>0</v>
      </c>
      <c r="AR5" s="200">
        <v>0</v>
      </c>
      <c r="AS5" s="200">
        <v>0</v>
      </c>
      <c r="AT5" s="200">
        <v>0</v>
      </c>
      <c r="AU5" s="200">
        <v>0</v>
      </c>
      <c r="AV5" s="200">
        <v>0</v>
      </c>
      <c r="AW5" s="200">
        <v>0</v>
      </c>
      <c r="AX5" s="200">
        <v>0</v>
      </c>
      <c r="AY5" s="200">
        <v>0</v>
      </c>
      <c r="AZ5" s="200">
        <v>0</v>
      </c>
      <c r="BA5" s="200">
        <v>0</v>
      </c>
      <c r="BB5" s="200">
        <v>0</v>
      </c>
      <c r="BC5" s="200">
        <v>0</v>
      </c>
      <c r="BD5" s="200">
        <v>0</v>
      </c>
      <c r="BE5" s="200">
        <v>0</v>
      </c>
      <c r="BF5" s="200">
        <v>0</v>
      </c>
      <c r="BG5" s="200">
        <v>0</v>
      </c>
      <c r="BH5" s="200">
        <v>0</v>
      </c>
      <c r="BI5" s="200">
        <v>0</v>
      </c>
      <c r="BJ5" s="200">
        <v>7.5638829147377251E-4</v>
      </c>
      <c r="BK5" s="200">
        <v>0</v>
      </c>
      <c r="BL5" s="200">
        <v>5.6425143514704534E-4</v>
      </c>
      <c r="BM5" s="200">
        <v>3.0614462884555921E-6</v>
      </c>
      <c r="BN5" s="200">
        <v>1.3357791260994309E-3</v>
      </c>
      <c r="BO5" s="200">
        <v>1.053966483865813E-3</v>
      </c>
      <c r="BP5" s="200">
        <v>0</v>
      </c>
      <c r="BQ5" s="200">
        <v>0</v>
      </c>
      <c r="BR5" s="200">
        <v>0</v>
      </c>
      <c r="BS5" s="200">
        <v>0</v>
      </c>
      <c r="BT5" s="200">
        <v>1.6975490447382259E-4</v>
      </c>
      <c r="BU5" s="200">
        <v>0</v>
      </c>
      <c r="BV5" s="200">
        <v>0</v>
      </c>
      <c r="BW5" s="200">
        <v>0</v>
      </c>
      <c r="BX5" s="200">
        <v>1.3906038533632777E-5</v>
      </c>
      <c r="BY5" s="200">
        <v>0</v>
      </c>
      <c r="BZ5" s="200">
        <v>0</v>
      </c>
      <c r="CA5" s="200">
        <v>0</v>
      </c>
      <c r="CB5" s="200">
        <v>0</v>
      </c>
      <c r="CC5" s="200">
        <v>0</v>
      </c>
      <c r="CD5" s="200">
        <v>0</v>
      </c>
      <c r="CE5" s="200">
        <v>0</v>
      </c>
      <c r="CF5" s="200">
        <v>2.7957352956403789E-4</v>
      </c>
      <c r="CG5" s="200">
        <v>0</v>
      </c>
      <c r="CH5" s="200">
        <v>0</v>
      </c>
      <c r="CI5" s="200">
        <v>0</v>
      </c>
      <c r="CJ5" s="200">
        <v>0</v>
      </c>
      <c r="CK5" s="200">
        <v>0</v>
      </c>
      <c r="CL5" s="200">
        <v>0</v>
      </c>
      <c r="CM5" s="200">
        <v>1.4769712489084259E-5</v>
      </c>
      <c r="CN5" s="200">
        <v>9.6214026644482367E-4</v>
      </c>
      <c r="CO5" s="200">
        <v>2.4502377291720439E-4</v>
      </c>
      <c r="CP5" s="200">
        <v>1.1411044936599471E-3</v>
      </c>
      <c r="CQ5" s="200">
        <v>0</v>
      </c>
      <c r="CR5" s="200">
        <v>2.1519893334099338E-3</v>
      </c>
      <c r="CS5" s="200">
        <v>3.4386440560889688E-3</v>
      </c>
      <c r="CT5" s="200">
        <v>1.8523209423089101E-3</v>
      </c>
      <c r="CU5" s="200">
        <v>8.8062019144682962E-5</v>
      </c>
      <c r="CV5" s="200">
        <v>0</v>
      </c>
      <c r="CW5" s="200">
        <v>0</v>
      </c>
      <c r="CX5" s="200">
        <v>2.512190403935095E-6</v>
      </c>
      <c r="CY5" s="200">
        <v>1.3311302143055545E-2</v>
      </c>
      <c r="CZ5" s="200">
        <v>1.4501467147100329E-2</v>
      </c>
      <c r="DA5" s="200">
        <v>1.4030055496663964E-4</v>
      </c>
      <c r="DB5" s="200">
        <v>4.508453634472295E-3</v>
      </c>
      <c r="DC5" s="200">
        <v>4.2140879729314056E-3</v>
      </c>
      <c r="DD5" s="200">
        <v>3.2775751401534791E-3</v>
      </c>
      <c r="DE5" s="200">
        <v>0</v>
      </c>
      <c r="DF5" s="201">
        <v>0</v>
      </c>
      <c r="DG5" s="201">
        <v>3.8150306094748626E-3</v>
      </c>
    </row>
    <row r="6" spans="1:111">
      <c r="A6" s="308" t="s">
        <v>1085</v>
      </c>
      <c r="B6" s="198" t="s">
        <v>929</v>
      </c>
      <c r="C6" s="200">
        <v>4.7340491900739095E-3</v>
      </c>
      <c r="D6" s="200">
        <v>8.6563148526383998E-2</v>
      </c>
      <c r="E6" s="200">
        <v>2.1385110952040084E-2</v>
      </c>
      <c r="F6" s="200">
        <v>0</v>
      </c>
      <c r="G6" s="200">
        <v>0</v>
      </c>
      <c r="H6" s="200">
        <v>0</v>
      </c>
      <c r="I6" s="200">
        <v>0</v>
      </c>
      <c r="J6" s="200">
        <v>5.6976194529238189E-2</v>
      </c>
      <c r="K6" s="200">
        <v>0</v>
      </c>
      <c r="L6" s="200">
        <v>2.0760096326846956E-3</v>
      </c>
      <c r="M6" s="200">
        <v>0</v>
      </c>
      <c r="N6" s="200">
        <v>2.7149321266968328E-4</v>
      </c>
      <c r="O6" s="200">
        <v>1.95160031225605E-4</v>
      </c>
      <c r="P6" s="200">
        <v>0</v>
      </c>
      <c r="Q6" s="200">
        <v>0</v>
      </c>
      <c r="R6" s="200">
        <v>0</v>
      </c>
      <c r="S6" s="200">
        <v>0</v>
      </c>
      <c r="T6" s="200">
        <v>0</v>
      </c>
      <c r="U6" s="200">
        <v>2.5432349949135299E-4</v>
      </c>
      <c r="V6" s="200">
        <v>0</v>
      </c>
      <c r="W6" s="200">
        <v>0</v>
      </c>
      <c r="X6" s="200">
        <v>0</v>
      </c>
      <c r="Y6" s="200">
        <v>0</v>
      </c>
      <c r="Z6" s="200">
        <v>0</v>
      </c>
      <c r="AA6" s="200">
        <v>5.7005717673482651E-6</v>
      </c>
      <c r="AB6" s="200">
        <v>0</v>
      </c>
      <c r="AC6" s="200">
        <v>0</v>
      </c>
      <c r="AD6" s="200">
        <v>0</v>
      </c>
      <c r="AE6" s="200">
        <v>0</v>
      </c>
      <c r="AF6" s="200">
        <v>0</v>
      </c>
      <c r="AG6" s="200">
        <v>8.0109623695583422E-3</v>
      </c>
      <c r="AH6" s="200">
        <v>0</v>
      </c>
      <c r="AI6" s="200">
        <v>0</v>
      </c>
      <c r="AJ6" s="200">
        <v>0</v>
      </c>
      <c r="AK6" s="200">
        <v>0</v>
      </c>
      <c r="AL6" s="200">
        <v>0</v>
      </c>
      <c r="AM6" s="200">
        <v>0</v>
      </c>
      <c r="AN6" s="200">
        <v>0</v>
      </c>
      <c r="AO6" s="200">
        <v>0</v>
      </c>
      <c r="AP6" s="200">
        <v>0</v>
      </c>
      <c r="AQ6" s="200">
        <v>0</v>
      </c>
      <c r="AR6" s="200">
        <v>0</v>
      </c>
      <c r="AS6" s="200">
        <v>0</v>
      </c>
      <c r="AT6" s="200">
        <v>0</v>
      </c>
      <c r="AU6" s="200">
        <v>0</v>
      </c>
      <c r="AV6" s="200">
        <v>0</v>
      </c>
      <c r="AW6" s="200">
        <v>0</v>
      </c>
      <c r="AX6" s="200">
        <v>0</v>
      </c>
      <c r="AY6" s="200">
        <v>0</v>
      </c>
      <c r="AZ6" s="200">
        <v>0</v>
      </c>
      <c r="BA6" s="200">
        <v>0</v>
      </c>
      <c r="BB6" s="200">
        <v>0</v>
      </c>
      <c r="BC6" s="200">
        <v>0</v>
      </c>
      <c r="BD6" s="200">
        <v>0</v>
      </c>
      <c r="BE6" s="200">
        <v>0</v>
      </c>
      <c r="BF6" s="200">
        <v>0</v>
      </c>
      <c r="BG6" s="200">
        <v>0</v>
      </c>
      <c r="BH6" s="200">
        <v>0</v>
      </c>
      <c r="BI6" s="200">
        <v>0</v>
      </c>
      <c r="BJ6" s="200">
        <v>2.7339335836401413E-5</v>
      </c>
      <c r="BK6" s="200">
        <v>0</v>
      </c>
      <c r="BL6" s="200">
        <v>0</v>
      </c>
      <c r="BM6" s="200">
        <v>0</v>
      </c>
      <c r="BN6" s="200">
        <v>0</v>
      </c>
      <c r="BO6" s="200">
        <v>0</v>
      </c>
      <c r="BP6" s="200">
        <v>0</v>
      </c>
      <c r="BQ6" s="200">
        <v>0</v>
      </c>
      <c r="BR6" s="200">
        <v>0</v>
      </c>
      <c r="BS6" s="200">
        <v>0</v>
      </c>
      <c r="BT6" s="200">
        <v>0</v>
      </c>
      <c r="BU6" s="200">
        <v>0</v>
      </c>
      <c r="BV6" s="200">
        <v>0</v>
      </c>
      <c r="BW6" s="200">
        <v>0</v>
      </c>
      <c r="BX6" s="200">
        <v>0</v>
      </c>
      <c r="BY6" s="200">
        <v>0</v>
      </c>
      <c r="BZ6" s="200">
        <v>0</v>
      </c>
      <c r="CA6" s="200">
        <v>0</v>
      </c>
      <c r="CB6" s="200">
        <v>0</v>
      </c>
      <c r="CC6" s="200">
        <v>0</v>
      </c>
      <c r="CD6" s="200">
        <v>0</v>
      </c>
      <c r="CE6" s="200">
        <v>0</v>
      </c>
      <c r="CF6" s="200">
        <v>1.3806100225384586E-5</v>
      </c>
      <c r="CG6" s="200">
        <v>0</v>
      </c>
      <c r="CH6" s="200">
        <v>0</v>
      </c>
      <c r="CI6" s="200">
        <v>0</v>
      </c>
      <c r="CJ6" s="200">
        <v>0</v>
      </c>
      <c r="CK6" s="200">
        <v>0</v>
      </c>
      <c r="CL6" s="200">
        <v>0</v>
      </c>
      <c r="CM6" s="200">
        <v>1.230809374090355E-6</v>
      </c>
      <c r="CN6" s="200">
        <v>7.7748708399581713E-5</v>
      </c>
      <c r="CO6" s="200">
        <v>5.3867821832179294E-4</v>
      </c>
      <c r="CP6" s="200">
        <v>9.5967365366380486E-5</v>
      </c>
      <c r="CQ6" s="200">
        <v>0</v>
      </c>
      <c r="CR6" s="200">
        <v>2.4176965814727843E-4</v>
      </c>
      <c r="CS6" s="200">
        <v>4.2524348967327486E-4</v>
      </c>
      <c r="CT6" s="200">
        <v>0</v>
      </c>
      <c r="CU6" s="200">
        <v>0</v>
      </c>
      <c r="CV6" s="200">
        <v>0</v>
      </c>
      <c r="CW6" s="200">
        <v>0</v>
      </c>
      <c r="CX6" s="200">
        <v>0</v>
      </c>
      <c r="CY6" s="200">
        <v>1.0113455881829254E-3</v>
      </c>
      <c r="CZ6" s="200">
        <v>2.2487501952280055E-3</v>
      </c>
      <c r="DA6" s="200">
        <v>0</v>
      </c>
      <c r="DB6" s="200">
        <v>0</v>
      </c>
      <c r="DC6" s="200">
        <v>0</v>
      </c>
      <c r="DD6" s="200">
        <v>6.9735641279861254E-5</v>
      </c>
      <c r="DE6" s="200">
        <v>0</v>
      </c>
      <c r="DF6" s="201">
        <v>0</v>
      </c>
      <c r="DG6" s="201">
        <v>2.2760779467880955E-3</v>
      </c>
    </row>
    <row r="7" spans="1:111">
      <c r="A7" s="308" t="s">
        <v>1086</v>
      </c>
      <c r="B7" s="198" t="s">
        <v>930</v>
      </c>
      <c r="C7" s="200">
        <v>2.7218947940138131E-2</v>
      </c>
      <c r="D7" s="200">
        <v>2.3369507263495501E-2</v>
      </c>
      <c r="E7" s="200">
        <v>0</v>
      </c>
      <c r="F7" s="200">
        <v>0</v>
      </c>
      <c r="G7" s="200">
        <v>0</v>
      </c>
      <c r="H7" s="200">
        <v>0</v>
      </c>
      <c r="I7" s="200">
        <v>0</v>
      </c>
      <c r="J7" s="200">
        <v>0</v>
      </c>
      <c r="K7" s="200">
        <v>0</v>
      </c>
      <c r="L7" s="200">
        <v>0</v>
      </c>
      <c r="M7" s="200">
        <v>0</v>
      </c>
      <c r="N7" s="200">
        <v>0</v>
      </c>
      <c r="O7" s="200">
        <v>0</v>
      </c>
      <c r="P7" s="200">
        <v>0</v>
      </c>
      <c r="Q7" s="200">
        <v>0</v>
      </c>
      <c r="R7" s="200">
        <v>0</v>
      </c>
      <c r="S7" s="200">
        <v>0</v>
      </c>
      <c r="T7" s="200">
        <v>0</v>
      </c>
      <c r="U7" s="200">
        <v>0</v>
      </c>
      <c r="V7" s="200">
        <v>0</v>
      </c>
      <c r="W7" s="200">
        <v>0</v>
      </c>
      <c r="X7" s="200">
        <v>0</v>
      </c>
      <c r="Y7" s="200">
        <v>0</v>
      </c>
      <c r="Z7" s="200">
        <v>0</v>
      </c>
      <c r="AA7" s="200">
        <v>0</v>
      </c>
      <c r="AB7" s="200">
        <v>0</v>
      </c>
      <c r="AC7" s="200">
        <v>0</v>
      </c>
      <c r="AD7" s="200">
        <v>0</v>
      </c>
      <c r="AE7" s="200">
        <v>0</v>
      </c>
      <c r="AF7" s="200">
        <v>0</v>
      </c>
      <c r="AG7" s="200">
        <v>0</v>
      </c>
      <c r="AH7" s="200">
        <v>0</v>
      </c>
      <c r="AI7" s="200">
        <v>0</v>
      </c>
      <c r="AJ7" s="200">
        <v>0</v>
      </c>
      <c r="AK7" s="200">
        <v>0</v>
      </c>
      <c r="AL7" s="200">
        <v>0</v>
      </c>
      <c r="AM7" s="200">
        <v>0</v>
      </c>
      <c r="AN7" s="200">
        <v>0</v>
      </c>
      <c r="AO7" s="200">
        <v>0</v>
      </c>
      <c r="AP7" s="200">
        <v>0</v>
      </c>
      <c r="AQ7" s="200">
        <v>0</v>
      </c>
      <c r="AR7" s="200">
        <v>0</v>
      </c>
      <c r="AS7" s="200">
        <v>0</v>
      </c>
      <c r="AT7" s="200">
        <v>0</v>
      </c>
      <c r="AU7" s="200">
        <v>0</v>
      </c>
      <c r="AV7" s="200">
        <v>0</v>
      </c>
      <c r="AW7" s="200">
        <v>0</v>
      </c>
      <c r="AX7" s="200">
        <v>0</v>
      </c>
      <c r="AY7" s="200">
        <v>0</v>
      </c>
      <c r="AZ7" s="200">
        <v>0</v>
      </c>
      <c r="BA7" s="200">
        <v>0</v>
      </c>
      <c r="BB7" s="200">
        <v>0</v>
      </c>
      <c r="BC7" s="200">
        <v>0</v>
      </c>
      <c r="BD7" s="200">
        <v>0</v>
      </c>
      <c r="BE7" s="200">
        <v>0</v>
      </c>
      <c r="BF7" s="200">
        <v>0</v>
      </c>
      <c r="BG7" s="200">
        <v>0</v>
      </c>
      <c r="BH7" s="200">
        <v>0</v>
      </c>
      <c r="BI7" s="200">
        <v>0</v>
      </c>
      <c r="BJ7" s="200">
        <v>0</v>
      </c>
      <c r="BK7" s="200">
        <v>0</v>
      </c>
      <c r="BL7" s="200">
        <v>0</v>
      </c>
      <c r="BM7" s="200">
        <v>0</v>
      </c>
      <c r="BN7" s="200">
        <v>0</v>
      </c>
      <c r="BO7" s="200">
        <v>0</v>
      </c>
      <c r="BP7" s="200">
        <v>0</v>
      </c>
      <c r="BQ7" s="200">
        <v>0</v>
      </c>
      <c r="BR7" s="200">
        <v>0</v>
      </c>
      <c r="BS7" s="200">
        <v>0</v>
      </c>
      <c r="BT7" s="200">
        <v>0</v>
      </c>
      <c r="BU7" s="200">
        <v>0</v>
      </c>
      <c r="BV7" s="200">
        <v>0</v>
      </c>
      <c r="BW7" s="200">
        <v>0</v>
      </c>
      <c r="BX7" s="200">
        <v>0</v>
      </c>
      <c r="BY7" s="200">
        <v>0</v>
      </c>
      <c r="BZ7" s="200">
        <v>0</v>
      </c>
      <c r="CA7" s="200">
        <v>0</v>
      </c>
      <c r="CB7" s="200">
        <v>0</v>
      </c>
      <c r="CC7" s="200">
        <v>0</v>
      </c>
      <c r="CD7" s="200">
        <v>0</v>
      </c>
      <c r="CE7" s="200">
        <v>0</v>
      </c>
      <c r="CF7" s="200">
        <v>0</v>
      </c>
      <c r="CG7" s="200">
        <v>0</v>
      </c>
      <c r="CH7" s="200">
        <v>0</v>
      </c>
      <c r="CI7" s="200">
        <v>0</v>
      </c>
      <c r="CJ7" s="200">
        <v>0</v>
      </c>
      <c r="CK7" s="200">
        <v>0</v>
      </c>
      <c r="CL7" s="200">
        <v>0</v>
      </c>
      <c r="CM7" s="200">
        <v>0</v>
      </c>
      <c r="CN7" s="200">
        <v>0</v>
      </c>
      <c r="CO7" s="200">
        <v>0</v>
      </c>
      <c r="CP7" s="200">
        <v>0</v>
      </c>
      <c r="CQ7" s="200">
        <v>0</v>
      </c>
      <c r="CR7" s="200">
        <v>0</v>
      </c>
      <c r="CS7" s="200">
        <v>0</v>
      </c>
      <c r="CT7" s="200">
        <v>0</v>
      </c>
      <c r="CU7" s="200">
        <v>0</v>
      </c>
      <c r="CV7" s="200">
        <v>0</v>
      </c>
      <c r="CW7" s="200">
        <v>0</v>
      </c>
      <c r="CX7" s="200">
        <v>0</v>
      </c>
      <c r="CY7" s="200">
        <v>0</v>
      </c>
      <c r="CZ7" s="200">
        <v>0</v>
      </c>
      <c r="DA7" s="200">
        <v>0</v>
      </c>
      <c r="DB7" s="200">
        <v>0</v>
      </c>
      <c r="DC7" s="200">
        <v>0</v>
      </c>
      <c r="DD7" s="200">
        <v>0</v>
      </c>
      <c r="DE7" s="200">
        <v>0</v>
      </c>
      <c r="DF7" s="201">
        <v>0</v>
      </c>
      <c r="DG7" s="201">
        <v>2.362132652823149E-4</v>
      </c>
    </row>
    <row r="8" spans="1:111">
      <c r="A8" s="308" t="s">
        <v>1087</v>
      </c>
      <c r="B8" s="198" t="s">
        <v>931</v>
      </c>
      <c r="C8" s="200">
        <v>2.9358444589605641E-4</v>
      </c>
      <c r="D8" s="200">
        <v>0</v>
      </c>
      <c r="E8" s="200">
        <v>0</v>
      </c>
      <c r="F8" s="200">
        <v>4.3248288736776601E-2</v>
      </c>
      <c r="G8" s="200">
        <v>4.3014452856159668E-5</v>
      </c>
      <c r="H8" s="200">
        <v>0</v>
      </c>
      <c r="I8" s="200">
        <v>0</v>
      </c>
      <c r="J8" s="200">
        <v>1.5056022646428298E-4</v>
      </c>
      <c r="K8" s="200">
        <v>0</v>
      </c>
      <c r="L8" s="200">
        <v>2.7680128435795944E-5</v>
      </c>
      <c r="M8" s="200">
        <v>0</v>
      </c>
      <c r="N8" s="200">
        <v>0</v>
      </c>
      <c r="O8" s="200">
        <v>0</v>
      </c>
      <c r="P8" s="200">
        <v>8.6375084246745407E-3</v>
      </c>
      <c r="Q8" s="200">
        <v>0</v>
      </c>
      <c r="R8" s="200">
        <v>0</v>
      </c>
      <c r="S8" s="200">
        <v>0</v>
      </c>
      <c r="T8" s="200">
        <v>0</v>
      </c>
      <c r="U8" s="200">
        <v>0</v>
      </c>
      <c r="V8" s="200">
        <v>2.7212550428257511E-5</v>
      </c>
      <c r="W8" s="200">
        <v>0</v>
      </c>
      <c r="X8" s="200">
        <v>0</v>
      </c>
      <c r="Y8" s="200">
        <v>0</v>
      </c>
      <c r="Z8" s="200">
        <v>0</v>
      </c>
      <c r="AA8" s="200">
        <v>0</v>
      </c>
      <c r="AB8" s="200">
        <v>3.2845306816222298E-5</v>
      </c>
      <c r="AC8" s="200">
        <v>0</v>
      </c>
      <c r="AD8" s="200">
        <v>0</v>
      </c>
      <c r="AE8" s="200">
        <v>0</v>
      </c>
      <c r="AF8" s="200">
        <v>0</v>
      </c>
      <c r="AG8" s="200">
        <v>1.0540739959945188E-4</v>
      </c>
      <c r="AH8" s="200">
        <v>0</v>
      </c>
      <c r="AI8" s="200">
        <v>0</v>
      </c>
      <c r="AJ8" s="200">
        <v>0</v>
      </c>
      <c r="AK8" s="200">
        <v>0</v>
      </c>
      <c r="AL8" s="200">
        <v>0</v>
      </c>
      <c r="AM8" s="200">
        <v>0</v>
      </c>
      <c r="AN8" s="200">
        <v>0</v>
      </c>
      <c r="AO8" s="200">
        <v>0</v>
      </c>
      <c r="AP8" s="200">
        <v>0</v>
      </c>
      <c r="AQ8" s="200">
        <v>0</v>
      </c>
      <c r="AR8" s="200">
        <v>0</v>
      </c>
      <c r="AS8" s="200">
        <v>0</v>
      </c>
      <c r="AT8" s="200">
        <v>0</v>
      </c>
      <c r="AU8" s="200">
        <v>0</v>
      </c>
      <c r="AV8" s="200">
        <v>0</v>
      </c>
      <c r="AW8" s="200">
        <v>0</v>
      </c>
      <c r="AX8" s="200">
        <v>0</v>
      </c>
      <c r="AY8" s="200">
        <v>0</v>
      </c>
      <c r="AZ8" s="200">
        <v>0</v>
      </c>
      <c r="BA8" s="200">
        <v>0</v>
      </c>
      <c r="BB8" s="200">
        <v>0</v>
      </c>
      <c r="BC8" s="200">
        <v>0</v>
      </c>
      <c r="BD8" s="200">
        <v>0</v>
      </c>
      <c r="BE8" s="200">
        <v>0</v>
      </c>
      <c r="BF8" s="200">
        <v>0</v>
      </c>
      <c r="BG8" s="200">
        <v>0</v>
      </c>
      <c r="BH8" s="200">
        <v>0</v>
      </c>
      <c r="BI8" s="200">
        <v>0</v>
      </c>
      <c r="BJ8" s="200">
        <v>2.7339335836401413E-5</v>
      </c>
      <c r="BK8" s="200">
        <v>0</v>
      </c>
      <c r="BL8" s="200">
        <v>1.3076510663894447E-6</v>
      </c>
      <c r="BM8" s="200">
        <v>6.1228925769111843E-6</v>
      </c>
      <c r="BN8" s="200">
        <v>9.4068952542213446E-6</v>
      </c>
      <c r="BO8" s="200">
        <v>1.6999459417190534E-6</v>
      </c>
      <c r="BP8" s="200">
        <v>0</v>
      </c>
      <c r="BQ8" s="200">
        <v>0</v>
      </c>
      <c r="BR8" s="200">
        <v>0</v>
      </c>
      <c r="BS8" s="200">
        <v>0</v>
      </c>
      <c r="BT8" s="200">
        <v>0</v>
      </c>
      <c r="BU8" s="200">
        <v>0</v>
      </c>
      <c r="BV8" s="200">
        <v>0</v>
      </c>
      <c r="BW8" s="200">
        <v>0</v>
      </c>
      <c r="BX8" s="200">
        <v>0</v>
      </c>
      <c r="BY8" s="200">
        <v>0</v>
      </c>
      <c r="BZ8" s="200">
        <v>0</v>
      </c>
      <c r="CA8" s="200">
        <v>0</v>
      </c>
      <c r="CB8" s="200">
        <v>0</v>
      </c>
      <c r="CC8" s="200">
        <v>0</v>
      </c>
      <c r="CD8" s="200">
        <v>0</v>
      </c>
      <c r="CE8" s="200">
        <v>0</v>
      </c>
      <c r="CF8" s="200">
        <v>0</v>
      </c>
      <c r="CG8" s="200">
        <v>0</v>
      </c>
      <c r="CH8" s="200">
        <v>0</v>
      </c>
      <c r="CI8" s="200">
        <v>0</v>
      </c>
      <c r="CJ8" s="200">
        <v>0</v>
      </c>
      <c r="CK8" s="200">
        <v>0</v>
      </c>
      <c r="CL8" s="200">
        <v>0</v>
      </c>
      <c r="CM8" s="200">
        <v>1.230809374090355E-6</v>
      </c>
      <c r="CN8" s="200">
        <v>1.0690447404942485E-5</v>
      </c>
      <c r="CO8" s="200">
        <v>9.3520524014200151E-6</v>
      </c>
      <c r="CP8" s="200">
        <v>2.864697473623298E-6</v>
      </c>
      <c r="CQ8" s="200">
        <v>0</v>
      </c>
      <c r="CR8" s="200">
        <v>2.1543830924014907E-5</v>
      </c>
      <c r="CS8" s="200">
        <v>4.3171927885611659E-5</v>
      </c>
      <c r="CT8" s="200">
        <v>0</v>
      </c>
      <c r="CU8" s="200">
        <v>0</v>
      </c>
      <c r="CV8" s="200">
        <v>0</v>
      </c>
      <c r="CW8" s="200">
        <v>0</v>
      </c>
      <c r="CX8" s="200">
        <v>0</v>
      </c>
      <c r="CY8" s="200">
        <v>3.3474114538448939E-4</v>
      </c>
      <c r="CZ8" s="200">
        <v>5.1001156855509156E-4</v>
      </c>
      <c r="DA8" s="200">
        <v>0</v>
      </c>
      <c r="DB8" s="200">
        <v>0</v>
      </c>
      <c r="DC8" s="200">
        <v>0</v>
      </c>
      <c r="DD8" s="200">
        <v>2.425587522777783E-5</v>
      </c>
      <c r="DE8" s="200">
        <v>0</v>
      </c>
      <c r="DF8" s="201">
        <v>0</v>
      </c>
      <c r="DG8" s="201">
        <v>3.3018316353021803E-5</v>
      </c>
    </row>
    <row r="9" spans="1:111">
      <c r="A9" s="308" t="s">
        <v>1088</v>
      </c>
      <c r="B9" s="198" t="s">
        <v>932</v>
      </c>
      <c r="C9" s="200">
        <v>0</v>
      </c>
      <c r="D9" s="200">
        <v>0</v>
      </c>
      <c r="E9" s="200">
        <v>0</v>
      </c>
      <c r="F9" s="200">
        <v>0</v>
      </c>
      <c r="G9" s="200">
        <v>8.3448038540949766E-3</v>
      </c>
      <c r="H9" s="200">
        <v>0</v>
      </c>
      <c r="I9" s="200">
        <v>0</v>
      </c>
      <c r="J9" s="200">
        <v>1.1064820246688183E-2</v>
      </c>
      <c r="K9" s="200">
        <v>0</v>
      </c>
      <c r="L9" s="200">
        <v>3.0448141279375534E-4</v>
      </c>
      <c r="M9" s="200">
        <v>0</v>
      </c>
      <c r="N9" s="200">
        <v>0</v>
      </c>
      <c r="O9" s="200">
        <v>0</v>
      </c>
      <c r="P9" s="200">
        <v>0</v>
      </c>
      <c r="Q9" s="200">
        <v>0</v>
      </c>
      <c r="R9" s="200">
        <v>0</v>
      </c>
      <c r="S9" s="200">
        <v>0</v>
      </c>
      <c r="T9" s="200">
        <v>0</v>
      </c>
      <c r="U9" s="200">
        <v>0</v>
      </c>
      <c r="V9" s="200">
        <v>0</v>
      </c>
      <c r="W9" s="200">
        <v>0</v>
      </c>
      <c r="X9" s="200">
        <v>0</v>
      </c>
      <c r="Y9" s="200">
        <v>0</v>
      </c>
      <c r="Z9" s="200">
        <v>0</v>
      </c>
      <c r="AA9" s="200">
        <v>1.7101715302044794E-5</v>
      </c>
      <c r="AB9" s="200">
        <v>0</v>
      </c>
      <c r="AC9" s="200">
        <v>0</v>
      </c>
      <c r="AD9" s="200">
        <v>0</v>
      </c>
      <c r="AE9" s="200">
        <v>0</v>
      </c>
      <c r="AF9" s="200">
        <v>0</v>
      </c>
      <c r="AG9" s="200">
        <v>0</v>
      </c>
      <c r="AH9" s="200">
        <v>0</v>
      </c>
      <c r="AI9" s="200">
        <v>0</v>
      </c>
      <c r="AJ9" s="200">
        <v>0</v>
      </c>
      <c r="AK9" s="200">
        <v>0</v>
      </c>
      <c r="AL9" s="200">
        <v>0</v>
      </c>
      <c r="AM9" s="200">
        <v>0</v>
      </c>
      <c r="AN9" s="200">
        <v>0</v>
      </c>
      <c r="AO9" s="200">
        <v>0</v>
      </c>
      <c r="AP9" s="200">
        <v>0</v>
      </c>
      <c r="AQ9" s="200">
        <v>0</v>
      </c>
      <c r="AR9" s="200">
        <v>0</v>
      </c>
      <c r="AS9" s="200">
        <v>0</v>
      </c>
      <c r="AT9" s="200">
        <v>0</v>
      </c>
      <c r="AU9" s="200">
        <v>0</v>
      </c>
      <c r="AV9" s="200">
        <v>0</v>
      </c>
      <c r="AW9" s="200">
        <v>0</v>
      </c>
      <c r="AX9" s="200">
        <v>0</v>
      </c>
      <c r="AY9" s="200">
        <v>0</v>
      </c>
      <c r="AZ9" s="200">
        <v>0</v>
      </c>
      <c r="BA9" s="200">
        <v>0</v>
      </c>
      <c r="BB9" s="200">
        <v>0</v>
      </c>
      <c r="BC9" s="200">
        <v>0</v>
      </c>
      <c r="BD9" s="200">
        <v>0</v>
      </c>
      <c r="BE9" s="200">
        <v>0</v>
      </c>
      <c r="BF9" s="200">
        <v>0</v>
      </c>
      <c r="BG9" s="200">
        <v>0</v>
      </c>
      <c r="BH9" s="200">
        <v>0</v>
      </c>
      <c r="BI9" s="200">
        <v>0</v>
      </c>
      <c r="BJ9" s="200">
        <v>6.5614406007363389E-4</v>
      </c>
      <c r="BK9" s="200">
        <v>0</v>
      </c>
      <c r="BL9" s="200">
        <v>0</v>
      </c>
      <c r="BM9" s="200">
        <v>0</v>
      </c>
      <c r="BN9" s="200">
        <v>0</v>
      </c>
      <c r="BO9" s="200">
        <v>0</v>
      </c>
      <c r="BP9" s="200">
        <v>0</v>
      </c>
      <c r="BQ9" s="200">
        <v>0</v>
      </c>
      <c r="BR9" s="200">
        <v>0</v>
      </c>
      <c r="BS9" s="200">
        <v>0</v>
      </c>
      <c r="BT9" s="200">
        <v>0</v>
      </c>
      <c r="BU9" s="200">
        <v>0</v>
      </c>
      <c r="BV9" s="200">
        <v>0</v>
      </c>
      <c r="BW9" s="200">
        <v>0</v>
      </c>
      <c r="BX9" s="200">
        <v>0</v>
      </c>
      <c r="BY9" s="200">
        <v>0</v>
      </c>
      <c r="BZ9" s="200">
        <v>0</v>
      </c>
      <c r="CA9" s="200">
        <v>0</v>
      </c>
      <c r="CB9" s="200">
        <v>0</v>
      </c>
      <c r="CC9" s="200">
        <v>0</v>
      </c>
      <c r="CD9" s="200">
        <v>0</v>
      </c>
      <c r="CE9" s="200">
        <v>0</v>
      </c>
      <c r="CF9" s="200">
        <v>6.9030501126922931E-6</v>
      </c>
      <c r="CG9" s="200">
        <v>0</v>
      </c>
      <c r="CH9" s="200">
        <v>0</v>
      </c>
      <c r="CI9" s="200">
        <v>0</v>
      </c>
      <c r="CJ9" s="200">
        <v>0</v>
      </c>
      <c r="CK9" s="200">
        <v>0</v>
      </c>
      <c r="CL9" s="200">
        <v>0</v>
      </c>
      <c r="CM9" s="200">
        <v>1.230809374090355E-6</v>
      </c>
      <c r="CN9" s="200">
        <v>8.7467296949529434E-6</v>
      </c>
      <c r="CO9" s="200">
        <v>3.1796978164828052E-5</v>
      </c>
      <c r="CP9" s="200">
        <v>4.2015562946475036E-5</v>
      </c>
      <c r="CQ9" s="200">
        <v>0</v>
      </c>
      <c r="CR9" s="200">
        <v>9.5750359662288487E-5</v>
      </c>
      <c r="CS9" s="200">
        <v>1.8779788630241071E-4</v>
      </c>
      <c r="CT9" s="200">
        <v>0</v>
      </c>
      <c r="CU9" s="200">
        <v>0</v>
      </c>
      <c r="CV9" s="200">
        <v>0</v>
      </c>
      <c r="CW9" s="200">
        <v>0</v>
      </c>
      <c r="CX9" s="200">
        <v>0</v>
      </c>
      <c r="CY9" s="200">
        <v>1.032712044271297E-3</v>
      </c>
      <c r="CZ9" s="200">
        <v>1.5203596894596226E-3</v>
      </c>
      <c r="DA9" s="200">
        <v>0</v>
      </c>
      <c r="DB9" s="200">
        <v>4.5425225536244785E-6</v>
      </c>
      <c r="DC9" s="200">
        <v>0</v>
      </c>
      <c r="DD9" s="200">
        <v>5.1543734859027888E-5</v>
      </c>
      <c r="DE9" s="200">
        <v>0</v>
      </c>
      <c r="DF9" s="201">
        <v>0</v>
      </c>
      <c r="DG9" s="201">
        <v>4.1655999948091063E-4</v>
      </c>
    </row>
    <row r="10" spans="1:111">
      <c r="A10" s="308" t="s">
        <v>1089</v>
      </c>
      <c r="B10" s="198" t="s">
        <v>933</v>
      </c>
      <c r="C10" s="200">
        <v>0</v>
      </c>
      <c r="D10" s="200">
        <v>4.921623151315304E-5</v>
      </c>
      <c r="E10" s="200">
        <v>0</v>
      </c>
      <c r="F10" s="200">
        <v>0</v>
      </c>
      <c r="G10" s="200">
        <v>0</v>
      </c>
      <c r="H10" s="200">
        <v>6.9617105917454004E-4</v>
      </c>
      <c r="I10" s="200">
        <v>0</v>
      </c>
      <c r="J10" s="200">
        <v>2.2990953500626996E-4</v>
      </c>
      <c r="K10" s="200">
        <v>1.2656465555428991E-4</v>
      </c>
      <c r="L10" s="200">
        <v>1.9376089905057158E-4</v>
      </c>
      <c r="M10" s="200">
        <v>0</v>
      </c>
      <c r="N10" s="200">
        <v>1.8099547511312217E-4</v>
      </c>
      <c r="O10" s="200">
        <v>0</v>
      </c>
      <c r="P10" s="200">
        <v>0</v>
      </c>
      <c r="Q10" s="200">
        <v>0</v>
      </c>
      <c r="R10" s="200">
        <v>2.378267052419948E-3</v>
      </c>
      <c r="S10" s="200">
        <v>0</v>
      </c>
      <c r="T10" s="200">
        <v>0</v>
      </c>
      <c r="U10" s="200">
        <v>5.5569684638860632E-2</v>
      </c>
      <c r="V10" s="200">
        <v>1.6939812641590302E-3</v>
      </c>
      <c r="W10" s="200">
        <v>1.5968946540880502E-4</v>
      </c>
      <c r="X10" s="200">
        <v>1.7701636695748248E-3</v>
      </c>
      <c r="Y10" s="200">
        <v>1.9303595674259415E-4</v>
      </c>
      <c r="Z10" s="200">
        <v>0</v>
      </c>
      <c r="AA10" s="200">
        <v>1.3111315064901009E-4</v>
      </c>
      <c r="AB10" s="200">
        <v>2.2991714771355607E-4</v>
      </c>
      <c r="AC10" s="200">
        <v>0.40475557139851515</v>
      </c>
      <c r="AD10" s="200">
        <v>0.35188607110997833</v>
      </c>
      <c r="AE10" s="200">
        <v>3.5710587117762801E-6</v>
      </c>
      <c r="AF10" s="200">
        <v>0</v>
      </c>
      <c r="AG10" s="200">
        <v>0</v>
      </c>
      <c r="AH10" s="200">
        <v>2.2577506929275502E-3</v>
      </c>
      <c r="AI10" s="200">
        <v>1.6573302760282124E-2</v>
      </c>
      <c r="AJ10" s="200">
        <v>0</v>
      </c>
      <c r="AK10" s="200">
        <v>4.3558350888977092E-3</v>
      </c>
      <c r="AL10" s="200">
        <v>9.6040407625394755E-3</v>
      </c>
      <c r="AM10" s="200">
        <v>2.2137654793980559E-3</v>
      </c>
      <c r="AN10" s="200">
        <v>5.0877159923872698E-4</v>
      </c>
      <c r="AO10" s="200">
        <v>0</v>
      </c>
      <c r="AP10" s="200">
        <v>7.9283132974408146E-4</v>
      </c>
      <c r="AQ10" s="200">
        <v>1.1795983921166532E-4</v>
      </c>
      <c r="AR10" s="200">
        <v>1.3393066409519792E-5</v>
      </c>
      <c r="AS10" s="200">
        <v>2.8012087215633545E-5</v>
      </c>
      <c r="AT10" s="200">
        <v>9.3483134863444518E-6</v>
      </c>
      <c r="AU10" s="200">
        <v>4.683851718622292E-6</v>
      </c>
      <c r="AV10" s="200">
        <v>0</v>
      </c>
      <c r="AW10" s="200">
        <v>2.5160397534281043E-5</v>
      </c>
      <c r="AX10" s="200">
        <v>7.3440696637465245E-5</v>
      </c>
      <c r="AY10" s="200">
        <v>2.1664951524670964E-5</v>
      </c>
      <c r="AZ10" s="200">
        <v>0</v>
      </c>
      <c r="BA10" s="200">
        <v>0</v>
      </c>
      <c r="BB10" s="200">
        <v>0</v>
      </c>
      <c r="BC10" s="200">
        <v>0</v>
      </c>
      <c r="BD10" s="200">
        <v>0</v>
      </c>
      <c r="BE10" s="200">
        <v>0</v>
      </c>
      <c r="BF10" s="200">
        <v>0</v>
      </c>
      <c r="BG10" s="200">
        <v>1.2418349353003998E-4</v>
      </c>
      <c r="BH10" s="200">
        <v>0</v>
      </c>
      <c r="BI10" s="200">
        <v>0</v>
      </c>
      <c r="BJ10" s="200">
        <v>0</v>
      </c>
      <c r="BK10" s="200">
        <v>2.2426553038797938E-4</v>
      </c>
      <c r="BL10" s="200">
        <v>0</v>
      </c>
      <c r="BM10" s="200">
        <v>0</v>
      </c>
      <c r="BN10" s="200">
        <v>9.4068952542213446E-6</v>
      </c>
      <c r="BO10" s="200">
        <v>0</v>
      </c>
      <c r="BP10" s="200">
        <v>0.163361726402629</v>
      </c>
      <c r="BQ10" s="200">
        <v>0.42520476413468927</v>
      </c>
      <c r="BR10" s="200">
        <v>0</v>
      </c>
      <c r="BS10" s="200">
        <v>0</v>
      </c>
      <c r="BT10" s="200">
        <v>1.6975490447382261E-6</v>
      </c>
      <c r="BU10" s="200">
        <v>0</v>
      </c>
      <c r="BV10" s="200">
        <v>7.1451112553365053E-6</v>
      </c>
      <c r="BW10" s="200">
        <v>0</v>
      </c>
      <c r="BX10" s="200">
        <v>0</v>
      </c>
      <c r="BY10" s="200">
        <v>3.0034539720678781E-5</v>
      </c>
      <c r="BZ10" s="200">
        <v>0</v>
      </c>
      <c r="CA10" s="200">
        <v>0</v>
      </c>
      <c r="CB10" s="200">
        <v>0</v>
      </c>
      <c r="CC10" s="200">
        <v>0</v>
      </c>
      <c r="CD10" s="200">
        <v>0</v>
      </c>
      <c r="CE10" s="200">
        <v>0</v>
      </c>
      <c r="CF10" s="200">
        <v>2.7612200450769172E-5</v>
      </c>
      <c r="CG10" s="200">
        <v>0</v>
      </c>
      <c r="CH10" s="200">
        <v>0</v>
      </c>
      <c r="CI10" s="200">
        <v>0</v>
      </c>
      <c r="CJ10" s="200">
        <v>0</v>
      </c>
      <c r="CK10" s="200">
        <v>0</v>
      </c>
      <c r="CL10" s="200">
        <v>0</v>
      </c>
      <c r="CM10" s="200">
        <v>0</v>
      </c>
      <c r="CN10" s="200">
        <v>4.8592942749738571E-6</v>
      </c>
      <c r="CO10" s="200">
        <v>9.3520524014200154E-5</v>
      </c>
      <c r="CP10" s="200">
        <v>1.4323487368116491E-5</v>
      </c>
      <c r="CQ10" s="200">
        <v>0</v>
      </c>
      <c r="CR10" s="200">
        <v>0</v>
      </c>
      <c r="CS10" s="200">
        <v>1.0792981971402915E-5</v>
      </c>
      <c r="CT10" s="200">
        <v>6.3327211702868721E-5</v>
      </c>
      <c r="CU10" s="200">
        <v>5.8708012763121974E-5</v>
      </c>
      <c r="CV10" s="200">
        <v>0</v>
      </c>
      <c r="CW10" s="200">
        <v>0</v>
      </c>
      <c r="CX10" s="200">
        <v>0</v>
      </c>
      <c r="CY10" s="200">
        <v>7.1221520294572211E-5</v>
      </c>
      <c r="CZ10" s="200">
        <v>0</v>
      </c>
      <c r="DA10" s="200">
        <v>5.196316850616283E-5</v>
      </c>
      <c r="DB10" s="200">
        <v>0</v>
      </c>
      <c r="DC10" s="200">
        <v>0</v>
      </c>
      <c r="DD10" s="200">
        <v>0</v>
      </c>
      <c r="DE10" s="200">
        <v>0</v>
      </c>
      <c r="DF10" s="201">
        <v>0</v>
      </c>
      <c r="DG10" s="201">
        <v>3.5929795558408299E-2</v>
      </c>
    </row>
    <row r="11" spans="1:111">
      <c r="A11" s="308" t="s">
        <v>1090</v>
      </c>
      <c r="B11" s="198" t="s">
        <v>934</v>
      </c>
      <c r="C11" s="200">
        <v>0</v>
      </c>
      <c r="D11" s="200">
        <v>0</v>
      </c>
      <c r="E11" s="200">
        <v>0</v>
      </c>
      <c r="F11" s="200">
        <v>0</v>
      </c>
      <c r="G11" s="200">
        <v>0</v>
      </c>
      <c r="H11" s="200">
        <v>0</v>
      </c>
      <c r="I11" s="200">
        <v>1.0118385105737125E-4</v>
      </c>
      <c r="J11" s="200">
        <v>6.78199218307581E-7</v>
      </c>
      <c r="K11" s="200">
        <v>0</v>
      </c>
      <c r="L11" s="200">
        <v>2.7680128435795944E-5</v>
      </c>
      <c r="M11" s="200">
        <v>0</v>
      </c>
      <c r="N11" s="200">
        <v>0</v>
      </c>
      <c r="O11" s="200">
        <v>0</v>
      </c>
      <c r="P11" s="200">
        <v>0</v>
      </c>
      <c r="Q11" s="200">
        <v>0</v>
      </c>
      <c r="R11" s="200">
        <v>7.3554651105771588E-5</v>
      </c>
      <c r="S11" s="200">
        <v>0</v>
      </c>
      <c r="T11" s="200">
        <v>0</v>
      </c>
      <c r="U11" s="200">
        <v>3.8148524923702949E-4</v>
      </c>
      <c r="V11" s="200">
        <v>1.3470212461987468E-3</v>
      </c>
      <c r="W11" s="200">
        <v>-1.7548292902066488E-6</v>
      </c>
      <c r="X11" s="200">
        <v>6.7204391403751883E-6</v>
      </c>
      <c r="Y11" s="200">
        <v>2.168943334186451E-6</v>
      </c>
      <c r="Z11" s="200">
        <v>0</v>
      </c>
      <c r="AA11" s="200">
        <v>5.7005717673482651E-6</v>
      </c>
      <c r="AB11" s="200">
        <v>0</v>
      </c>
      <c r="AC11" s="200">
        <v>-8.6730520802253162E-5</v>
      </c>
      <c r="AD11" s="200">
        <v>9.7569134701159677E-3</v>
      </c>
      <c r="AE11" s="200">
        <v>0</v>
      </c>
      <c r="AF11" s="200">
        <v>0</v>
      </c>
      <c r="AG11" s="200">
        <v>0</v>
      </c>
      <c r="AH11" s="200">
        <v>2.9002000770939262E-3</v>
      </c>
      <c r="AI11" s="200">
        <v>1.926295726545342E-2</v>
      </c>
      <c r="AJ11" s="200">
        <v>0</v>
      </c>
      <c r="AK11" s="200">
        <v>2.1677403596617102E-3</v>
      </c>
      <c r="AL11" s="200">
        <v>2.4995152793798204E-2</v>
      </c>
      <c r="AM11" s="200">
        <v>0</v>
      </c>
      <c r="AN11" s="200">
        <v>1.8843392564397295E-5</v>
      </c>
      <c r="AO11" s="200">
        <v>0</v>
      </c>
      <c r="AP11" s="200">
        <v>4.7025960616564645E-2</v>
      </c>
      <c r="AQ11" s="200">
        <v>0</v>
      </c>
      <c r="AR11" s="200">
        <v>0</v>
      </c>
      <c r="AS11" s="200">
        <v>0</v>
      </c>
      <c r="AT11" s="200">
        <v>7.7902612386203758E-7</v>
      </c>
      <c r="AU11" s="200">
        <v>0</v>
      </c>
      <c r="AV11" s="200">
        <v>7.3507791825933551E-6</v>
      </c>
      <c r="AW11" s="200">
        <v>0</v>
      </c>
      <c r="AX11" s="200">
        <v>0</v>
      </c>
      <c r="AY11" s="200">
        <v>0</v>
      </c>
      <c r="AZ11" s="200">
        <v>0</v>
      </c>
      <c r="BA11" s="200">
        <v>0</v>
      </c>
      <c r="BB11" s="200">
        <v>0</v>
      </c>
      <c r="BC11" s="200">
        <v>0</v>
      </c>
      <c r="BD11" s="200">
        <v>0</v>
      </c>
      <c r="BE11" s="200">
        <v>0</v>
      </c>
      <c r="BF11" s="200">
        <v>0</v>
      </c>
      <c r="BG11" s="200">
        <v>0</v>
      </c>
      <c r="BH11" s="200">
        <v>0</v>
      </c>
      <c r="BI11" s="200">
        <v>0</v>
      </c>
      <c r="BJ11" s="200">
        <v>5.4678671672802827E-5</v>
      </c>
      <c r="BK11" s="200">
        <v>0</v>
      </c>
      <c r="BL11" s="200">
        <v>1.0114680998522354E-3</v>
      </c>
      <c r="BM11" s="200">
        <v>1.163349589613125E-4</v>
      </c>
      <c r="BN11" s="200">
        <v>3.5150431933273756E-3</v>
      </c>
      <c r="BO11" s="200">
        <v>2.867808803680043E-3</v>
      </c>
      <c r="BP11" s="200">
        <v>-9.7514834444189817E-7</v>
      </c>
      <c r="BQ11" s="200">
        <v>0</v>
      </c>
      <c r="BR11" s="200">
        <v>0</v>
      </c>
      <c r="BS11" s="200">
        <v>0</v>
      </c>
      <c r="BT11" s="200">
        <v>0</v>
      </c>
      <c r="BU11" s="200">
        <v>0</v>
      </c>
      <c r="BV11" s="200">
        <v>0</v>
      </c>
      <c r="BW11" s="200">
        <v>0</v>
      </c>
      <c r="BX11" s="200">
        <v>0</v>
      </c>
      <c r="BY11" s="200">
        <v>0</v>
      </c>
      <c r="BZ11" s="200">
        <v>0</v>
      </c>
      <c r="CA11" s="200">
        <v>0</v>
      </c>
      <c r="CB11" s="200">
        <v>0</v>
      </c>
      <c r="CC11" s="200">
        <v>0</v>
      </c>
      <c r="CD11" s="200">
        <v>0</v>
      </c>
      <c r="CE11" s="200">
        <v>0</v>
      </c>
      <c r="CF11" s="200">
        <v>0</v>
      </c>
      <c r="CG11" s="200">
        <v>0</v>
      </c>
      <c r="CH11" s="200">
        <v>0</v>
      </c>
      <c r="CI11" s="200">
        <v>0</v>
      </c>
      <c r="CJ11" s="200">
        <v>0</v>
      </c>
      <c r="CK11" s="200">
        <v>0</v>
      </c>
      <c r="CL11" s="200">
        <v>0</v>
      </c>
      <c r="CM11" s="200">
        <v>6.7694515574969522E-6</v>
      </c>
      <c r="CN11" s="200">
        <v>0</v>
      </c>
      <c r="CO11" s="200">
        <v>0</v>
      </c>
      <c r="CP11" s="200">
        <v>0</v>
      </c>
      <c r="CQ11" s="200">
        <v>0</v>
      </c>
      <c r="CR11" s="200">
        <v>0</v>
      </c>
      <c r="CS11" s="200">
        <v>0</v>
      </c>
      <c r="CT11" s="200">
        <v>0</v>
      </c>
      <c r="CU11" s="200">
        <v>0</v>
      </c>
      <c r="CV11" s="200">
        <v>0</v>
      </c>
      <c r="CW11" s="200">
        <v>0</v>
      </c>
      <c r="CX11" s="200">
        <v>0</v>
      </c>
      <c r="CY11" s="200">
        <v>-7.1221520294572205E-6</v>
      </c>
      <c r="CZ11" s="200">
        <v>-4.1464355167080623E-6</v>
      </c>
      <c r="DA11" s="200">
        <v>0</v>
      </c>
      <c r="DB11" s="200">
        <v>2.2712612768122393E-6</v>
      </c>
      <c r="DC11" s="200">
        <v>0</v>
      </c>
      <c r="DD11" s="200">
        <v>6.0639688069444574E-6</v>
      </c>
      <c r="DE11" s="200">
        <v>0</v>
      </c>
      <c r="DF11" s="201">
        <v>9.2733696643349288E-6</v>
      </c>
      <c r="DG11" s="201">
        <v>7.6892410863085901E-4</v>
      </c>
    </row>
    <row r="12" spans="1:111">
      <c r="A12" s="308" t="s">
        <v>1091</v>
      </c>
      <c r="B12" s="198" t="s">
        <v>935</v>
      </c>
      <c r="C12" s="200">
        <v>0</v>
      </c>
      <c r="D12" s="200">
        <v>2.4583507640819943E-2</v>
      </c>
      <c r="E12" s="200">
        <v>0</v>
      </c>
      <c r="F12" s="200">
        <v>7.9962663347853138E-2</v>
      </c>
      <c r="G12" s="200">
        <v>4.5595320027529251E-2</v>
      </c>
      <c r="H12" s="200">
        <v>0</v>
      </c>
      <c r="I12" s="200">
        <v>0</v>
      </c>
      <c r="J12" s="200">
        <v>0.25542678059509266</v>
      </c>
      <c r="K12" s="200">
        <v>7.8413132348660319E-2</v>
      </c>
      <c r="L12" s="200">
        <v>0.46962105904171397</v>
      </c>
      <c r="M12" s="200">
        <v>0</v>
      </c>
      <c r="N12" s="200">
        <v>0</v>
      </c>
      <c r="O12" s="200">
        <v>6.5378610460577677E-3</v>
      </c>
      <c r="P12" s="200">
        <v>1.4898371820793871E-3</v>
      </c>
      <c r="Q12" s="200">
        <v>0</v>
      </c>
      <c r="R12" s="200">
        <v>6.7425096846957288E-3</v>
      </c>
      <c r="S12" s="200">
        <v>2.2559012325424008E-4</v>
      </c>
      <c r="T12" s="200">
        <v>0</v>
      </c>
      <c r="U12" s="200">
        <v>0</v>
      </c>
      <c r="V12" s="200">
        <v>2.1089726581899573E-4</v>
      </c>
      <c r="W12" s="200">
        <v>0</v>
      </c>
      <c r="X12" s="200">
        <v>1.4180126586191648E-3</v>
      </c>
      <c r="Y12" s="200">
        <v>3.4703093346983216E-5</v>
      </c>
      <c r="Z12" s="200">
        <v>0</v>
      </c>
      <c r="AA12" s="200">
        <v>1.1458149252370013E-2</v>
      </c>
      <c r="AB12" s="200">
        <v>1.5913551152459703E-2</v>
      </c>
      <c r="AC12" s="200">
        <v>1.0374464210795833E-5</v>
      </c>
      <c r="AD12" s="200">
        <v>0</v>
      </c>
      <c r="AE12" s="200">
        <v>3.5710587117762801E-6</v>
      </c>
      <c r="AF12" s="200">
        <v>0</v>
      </c>
      <c r="AG12" s="200">
        <v>1.0962369558342996E-2</v>
      </c>
      <c r="AH12" s="200">
        <v>9.1778483452339428E-5</v>
      </c>
      <c r="AI12" s="200">
        <v>0</v>
      </c>
      <c r="AJ12" s="200">
        <v>0</v>
      </c>
      <c r="AK12" s="200">
        <v>1.0075412939272738E-3</v>
      </c>
      <c r="AL12" s="200">
        <v>0</v>
      </c>
      <c r="AM12" s="200">
        <v>0</v>
      </c>
      <c r="AN12" s="200">
        <v>0</v>
      </c>
      <c r="AO12" s="200">
        <v>0</v>
      </c>
      <c r="AP12" s="200">
        <v>0</v>
      </c>
      <c r="AQ12" s="200">
        <v>0</v>
      </c>
      <c r="AR12" s="200">
        <v>0</v>
      </c>
      <c r="AS12" s="200">
        <v>0</v>
      </c>
      <c r="AT12" s="200">
        <v>0</v>
      </c>
      <c r="AU12" s="200">
        <v>0</v>
      </c>
      <c r="AV12" s="200">
        <v>0</v>
      </c>
      <c r="AW12" s="200">
        <v>0</v>
      </c>
      <c r="AX12" s="200">
        <v>0</v>
      </c>
      <c r="AY12" s="200">
        <v>0</v>
      </c>
      <c r="AZ12" s="200">
        <v>0</v>
      </c>
      <c r="BA12" s="200">
        <v>0</v>
      </c>
      <c r="BB12" s="200">
        <v>0</v>
      </c>
      <c r="BC12" s="200">
        <v>0</v>
      </c>
      <c r="BD12" s="200">
        <v>0</v>
      </c>
      <c r="BE12" s="200">
        <v>0</v>
      </c>
      <c r="BF12" s="200">
        <v>0</v>
      </c>
      <c r="BG12" s="200">
        <v>0</v>
      </c>
      <c r="BH12" s="200">
        <v>0</v>
      </c>
      <c r="BI12" s="200">
        <v>0</v>
      </c>
      <c r="BJ12" s="200">
        <v>1.5218896948930121E-3</v>
      </c>
      <c r="BK12" s="200">
        <v>0</v>
      </c>
      <c r="BL12" s="200">
        <v>0</v>
      </c>
      <c r="BM12" s="200">
        <v>0</v>
      </c>
      <c r="BN12" s="200">
        <v>0</v>
      </c>
      <c r="BO12" s="200">
        <v>0</v>
      </c>
      <c r="BP12" s="200">
        <v>0</v>
      </c>
      <c r="BQ12" s="200">
        <v>0</v>
      </c>
      <c r="BR12" s="200">
        <v>0</v>
      </c>
      <c r="BS12" s="200">
        <v>0</v>
      </c>
      <c r="BT12" s="200">
        <v>0</v>
      </c>
      <c r="BU12" s="200">
        <v>0</v>
      </c>
      <c r="BV12" s="200">
        <v>0</v>
      </c>
      <c r="BW12" s="200">
        <v>0</v>
      </c>
      <c r="BX12" s="200">
        <v>0</v>
      </c>
      <c r="BY12" s="200">
        <v>0</v>
      </c>
      <c r="BZ12" s="200">
        <v>0</v>
      </c>
      <c r="CA12" s="200">
        <v>0</v>
      </c>
      <c r="CB12" s="200">
        <v>0</v>
      </c>
      <c r="CC12" s="200">
        <v>0</v>
      </c>
      <c r="CD12" s="200">
        <v>0</v>
      </c>
      <c r="CE12" s="200">
        <v>0</v>
      </c>
      <c r="CF12" s="200">
        <v>6.281775602549987E-4</v>
      </c>
      <c r="CG12" s="200">
        <v>0</v>
      </c>
      <c r="CH12" s="200">
        <v>0</v>
      </c>
      <c r="CI12" s="200">
        <v>0</v>
      </c>
      <c r="CJ12" s="200">
        <v>0</v>
      </c>
      <c r="CK12" s="200">
        <v>0</v>
      </c>
      <c r="CL12" s="200">
        <v>0</v>
      </c>
      <c r="CM12" s="200">
        <v>6.6956029950515313E-4</v>
      </c>
      <c r="CN12" s="200">
        <v>5.1586268023122465E-3</v>
      </c>
      <c r="CO12" s="200">
        <v>1.5131620785497585E-3</v>
      </c>
      <c r="CP12" s="200">
        <v>5.2089749062050302E-3</v>
      </c>
      <c r="CQ12" s="200">
        <v>0</v>
      </c>
      <c r="CR12" s="200">
        <v>1.2028638932574991E-2</v>
      </c>
      <c r="CS12" s="200">
        <v>2.0618912758168129E-2</v>
      </c>
      <c r="CT12" s="200">
        <v>1.8681527452346274E-3</v>
      </c>
      <c r="CU12" s="200">
        <v>0</v>
      </c>
      <c r="CV12" s="200">
        <v>0</v>
      </c>
      <c r="CW12" s="200">
        <v>0</v>
      </c>
      <c r="CX12" s="200">
        <v>0</v>
      </c>
      <c r="CY12" s="200">
        <v>6.6933984772838961E-2</v>
      </c>
      <c r="CZ12" s="200">
        <v>0.1548223736131901</v>
      </c>
      <c r="DA12" s="200">
        <v>0</v>
      </c>
      <c r="DB12" s="200">
        <v>2.9526396598559113E-5</v>
      </c>
      <c r="DC12" s="200">
        <v>0</v>
      </c>
      <c r="DD12" s="200">
        <v>4.672287965750704E-3</v>
      </c>
      <c r="DE12" s="200">
        <v>0</v>
      </c>
      <c r="DF12" s="201">
        <v>0</v>
      </c>
      <c r="DG12" s="201">
        <v>1.354188146787976E-2</v>
      </c>
    </row>
    <row r="13" spans="1:111">
      <c r="A13" s="308" t="s">
        <v>1092</v>
      </c>
      <c r="B13" s="198" t="s">
        <v>196</v>
      </c>
      <c r="C13" s="200">
        <v>0</v>
      </c>
      <c r="D13" s="200">
        <v>3.4451362059207129E-4</v>
      </c>
      <c r="E13" s="200">
        <v>0</v>
      </c>
      <c r="F13" s="200">
        <v>0</v>
      </c>
      <c r="G13" s="200">
        <v>1.2345147969717826E-2</v>
      </c>
      <c r="H13" s="200">
        <v>0</v>
      </c>
      <c r="I13" s="200">
        <v>0</v>
      </c>
      <c r="J13" s="200">
        <v>1.6107231434805049E-3</v>
      </c>
      <c r="K13" s="200">
        <v>4.5465188391489796E-2</v>
      </c>
      <c r="L13" s="200">
        <v>0</v>
      </c>
      <c r="M13" s="200">
        <v>0</v>
      </c>
      <c r="N13" s="200">
        <v>0</v>
      </c>
      <c r="O13" s="200">
        <v>0</v>
      </c>
      <c r="P13" s="200">
        <v>0</v>
      </c>
      <c r="Q13" s="200">
        <v>0</v>
      </c>
      <c r="R13" s="200">
        <v>0</v>
      </c>
      <c r="S13" s="200">
        <v>0</v>
      </c>
      <c r="T13" s="200">
        <v>0</v>
      </c>
      <c r="U13" s="200">
        <v>0</v>
      </c>
      <c r="V13" s="200">
        <v>0</v>
      </c>
      <c r="W13" s="200">
        <v>0</v>
      </c>
      <c r="X13" s="200">
        <v>0</v>
      </c>
      <c r="Y13" s="200">
        <v>0</v>
      </c>
      <c r="Z13" s="200">
        <v>0</v>
      </c>
      <c r="AA13" s="200">
        <v>9.6909720044920501E-5</v>
      </c>
      <c r="AB13" s="200">
        <v>0</v>
      </c>
      <c r="AC13" s="200">
        <v>0</v>
      </c>
      <c r="AD13" s="200">
        <v>0</v>
      </c>
      <c r="AE13" s="200">
        <v>0</v>
      </c>
      <c r="AF13" s="200">
        <v>0</v>
      </c>
      <c r="AG13" s="200">
        <v>0</v>
      </c>
      <c r="AH13" s="200">
        <v>0</v>
      </c>
      <c r="AI13" s="200">
        <v>0</v>
      </c>
      <c r="AJ13" s="200">
        <v>0</v>
      </c>
      <c r="AK13" s="200">
        <v>0</v>
      </c>
      <c r="AL13" s="200">
        <v>0</v>
      </c>
      <c r="AM13" s="200">
        <v>0</v>
      </c>
      <c r="AN13" s="200">
        <v>0</v>
      </c>
      <c r="AO13" s="200">
        <v>0</v>
      </c>
      <c r="AP13" s="200">
        <v>0</v>
      </c>
      <c r="AQ13" s="200">
        <v>0</v>
      </c>
      <c r="AR13" s="200">
        <v>0</v>
      </c>
      <c r="AS13" s="200">
        <v>0</v>
      </c>
      <c r="AT13" s="200">
        <v>0</v>
      </c>
      <c r="AU13" s="200">
        <v>0</v>
      </c>
      <c r="AV13" s="200">
        <v>0</v>
      </c>
      <c r="AW13" s="200">
        <v>0</v>
      </c>
      <c r="AX13" s="200">
        <v>0</v>
      </c>
      <c r="AY13" s="200">
        <v>0</v>
      </c>
      <c r="AZ13" s="200">
        <v>0</v>
      </c>
      <c r="BA13" s="200">
        <v>0</v>
      </c>
      <c r="BB13" s="200">
        <v>0</v>
      </c>
      <c r="BC13" s="200">
        <v>0</v>
      </c>
      <c r="BD13" s="200">
        <v>0</v>
      </c>
      <c r="BE13" s="200">
        <v>0</v>
      </c>
      <c r="BF13" s="200">
        <v>0</v>
      </c>
      <c r="BG13" s="200">
        <v>0</v>
      </c>
      <c r="BH13" s="200">
        <v>0</v>
      </c>
      <c r="BI13" s="200">
        <v>0</v>
      </c>
      <c r="BJ13" s="200">
        <v>0</v>
      </c>
      <c r="BK13" s="200">
        <v>0</v>
      </c>
      <c r="BL13" s="200">
        <v>0</v>
      </c>
      <c r="BM13" s="200">
        <v>0</v>
      </c>
      <c r="BN13" s="200">
        <v>0</v>
      </c>
      <c r="BO13" s="200">
        <v>0</v>
      </c>
      <c r="BP13" s="200">
        <v>0</v>
      </c>
      <c r="BQ13" s="200">
        <v>0</v>
      </c>
      <c r="BR13" s="200">
        <v>0</v>
      </c>
      <c r="BS13" s="200">
        <v>0</v>
      </c>
      <c r="BT13" s="200">
        <v>7.1636569687953146E-5</v>
      </c>
      <c r="BU13" s="200">
        <v>0</v>
      </c>
      <c r="BV13" s="200">
        <v>0</v>
      </c>
      <c r="BW13" s="200">
        <v>0</v>
      </c>
      <c r="BX13" s="200">
        <v>0</v>
      </c>
      <c r="BY13" s="200">
        <v>0</v>
      </c>
      <c r="BZ13" s="200">
        <v>0</v>
      </c>
      <c r="CA13" s="200">
        <v>0</v>
      </c>
      <c r="CB13" s="200">
        <v>0</v>
      </c>
      <c r="CC13" s="200">
        <v>0</v>
      </c>
      <c r="CD13" s="200">
        <v>0</v>
      </c>
      <c r="CE13" s="200">
        <v>0</v>
      </c>
      <c r="CF13" s="200">
        <v>7.4898093722711384E-4</v>
      </c>
      <c r="CG13" s="200">
        <v>0</v>
      </c>
      <c r="CH13" s="200">
        <v>0</v>
      </c>
      <c r="CI13" s="200">
        <v>0</v>
      </c>
      <c r="CJ13" s="200">
        <v>0</v>
      </c>
      <c r="CK13" s="200">
        <v>0</v>
      </c>
      <c r="CL13" s="200">
        <v>0</v>
      </c>
      <c r="CM13" s="200">
        <v>4.6770756215433488E-5</v>
      </c>
      <c r="CN13" s="200">
        <v>4.7621083894743796E-5</v>
      </c>
      <c r="CO13" s="200">
        <v>3.1796978164828052E-5</v>
      </c>
      <c r="CP13" s="200">
        <v>4.7553978062146745E-4</v>
      </c>
      <c r="CQ13" s="200">
        <v>0</v>
      </c>
      <c r="CR13" s="200">
        <v>8.0430302116322322E-4</v>
      </c>
      <c r="CS13" s="200">
        <v>1.3663915175796089E-3</v>
      </c>
      <c r="CT13" s="200">
        <v>0</v>
      </c>
      <c r="CU13" s="200">
        <v>0</v>
      </c>
      <c r="CV13" s="200">
        <v>0</v>
      </c>
      <c r="CW13" s="200">
        <v>0</v>
      </c>
      <c r="CX13" s="200">
        <v>6.2804760098377376E-6</v>
      </c>
      <c r="CY13" s="200">
        <v>2.6380451117109547E-2</v>
      </c>
      <c r="CZ13" s="200">
        <v>8.2807081559004472E-2</v>
      </c>
      <c r="DA13" s="200">
        <v>0</v>
      </c>
      <c r="DB13" s="200">
        <v>0</v>
      </c>
      <c r="DC13" s="200">
        <v>2.4607812980621346E-4</v>
      </c>
      <c r="DD13" s="200">
        <v>1.3613609971590305E-3</v>
      </c>
      <c r="DE13" s="200">
        <v>0</v>
      </c>
      <c r="DF13" s="201">
        <v>4.8221522254541637E-3</v>
      </c>
      <c r="DG13" s="201">
        <v>1.9619552604804623E-3</v>
      </c>
    </row>
    <row r="14" spans="1:111">
      <c r="A14" s="308" t="s">
        <v>1093</v>
      </c>
      <c r="B14" s="198" t="s">
        <v>1032</v>
      </c>
      <c r="C14" s="200">
        <v>4.5725777448310792E-3</v>
      </c>
      <c r="D14" s="200">
        <v>0.22321201532265342</v>
      </c>
      <c r="E14" s="200">
        <v>1.5300644237652112E-2</v>
      </c>
      <c r="F14" s="200">
        <v>7.4673304293714996E-3</v>
      </c>
      <c r="G14" s="200">
        <v>3.0239160357880247E-2</v>
      </c>
      <c r="H14" s="200">
        <v>0</v>
      </c>
      <c r="I14" s="200">
        <v>0</v>
      </c>
      <c r="J14" s="200">
        <v>-3.390996091537905E-6</v>
      </c>
      <c r="K14" s="200">
        <v>0</v>
      </c>
      <c r="L14" s="200">
        <v>2.7320286766130596E-2</v>
      </c>
      <c r="M14" s="200">
        <v>0</v>
      </c>
      <c r="N14" s="200">
        <v>0</v>
      </c>
      <c r="O14" s="200">
        <v>0</v>
      </c>
      <c r="P14" s="200">
        <v>0</v>
      </c>
      <c r="Q14" s="200">
        <v>0</v>
      </c>
      <c r="R14" s="200">
        <v>0</v>
      </c>
      <c r="S14" s="200">
        <v>0</v>
      </c>
      <c r="T14" s="200">
        <v>0</v>
      </c>
      <c r="U14" s="200">
        <v>2.5432349949135299E-4</v>
      </c>
      <c r="V14" s="200">
        <v>0</v>
      </c>
      <c r="W14" s="200">
        <v>0</v>
      </c>
      <c r="X14" s="200">
        <v>0</v>
      </c>
      <c r="Y14" s="200">
        <v>0</v>
      </c>
      <c r="Z14" s="200">
        <v>0</v>
      </c>
      <c r="AA14" s="200">
        <v>0</v>
      </c>
      <c r="AB14" s="200">
        <v>0</v>
      </c>
      <c r="AC14" s="200">
        <v>0</v>
      </c>
      <c r="AD14" s="200">
        <v>0</v>
      </c>
      <c r="AE14" s="200">
        <v>0</v>
      </c>
      <c r="AF14" s="200">
        <v>0</v>
      </c>
      <c r="AG14" s="200">
        <v>0</v>
      </c>
      <c r="AH14" s="200">
        <v>0</v>
      </c>
      <c r="AI14" s="200">
        <v>0</v>
      </c>
      <c r="AJ14" s="200">
        <v>0</v>
      </c>
      <c r="AK14" s="200">
        <v>0</v>
      </c>
      <c r="AL14" s="200">
        <v>0</v>
      </c>
      <c r="AM14" s="200">
        <v>0</v>
      </c>
      <c r="AN14" s="200">
        <v>0</v>
      </c>
      <c r="AO14" s="200">
        <v>0</v>
      </c>
      <c r="AP14" s="200">
        <v>0</v>
      </c>
      <c r="AQ14" s="200">
        <v>0</v>
      </c>
      <c r="AR14" s="200">
        <v>0</v>
      </c>
      <c r="AS14" s="200">
        <v>0</v>
      </c>
      <c r="AT14" s="200">
        <v>0</v>
      </c>
      <c r="AU14" s="200">
        <v>0</v>
      </c>
      <c r="AV14" s="200">
        <v>0</v>
      </c>
      <c r="AW14" s="200">
        <v>0</v>
      </c>
      <c r="AX14" s="200">
        <v>0</v>
      </c>
      <c r="AY14" s="200">
        <v>0</v>
      </c>
      <c r="AZ14" s="200">
        <v>0</v>
      </c>
      <c r="BA14" s="200">
        <v>0</v>
      </c>
      <c r="BB14" s="200">
        <v>0</v>
      </c>
      <c r="BC14" s="200">
        <v>0</v>
      </c>
      <c r="BD14" s="200">
        <v>0</v>
      </c>
      <c r="BE14" s="200">
        <v>0</v>
      </c>
      <c r="BF14" s="200">
        <v>0</v>
      </c>
      <c r="BG14" s="200">
        <v>0</v>
      </c>
      <c r="BH14" s="200">
        <v>0</v>
      </c>
      <c r="BI14" s="200">
        <v>0</v>
      </c>
      <c r="BJ14" s="200">
        <v>0</v>
      </c>
      <c r="BK14" s="200">
        <v>0</v>
      </c>
      <c r="BL14" s="200">
        <v>0</v>
      </c>
      <c r="BM14" s="200">
        <v>0</v>
      </c>
      <c r="BN14" s="200">
        <v>5.9577003276735182E-5</v>
      </c>
      <c r="BO14" s="200">
        <v>0</v>
      </c>
      <c r="BP14" s="200">
        <v>0</v>
      </c>
      <c r="BQ14" s="200">
        <v>0</v>
      </c>
      <c r="BR14" s="200">
        <v>0</v>
      </c>
      <c r="BS14" s="200">
        <v>0</v>
      </c>
      <c r="BT14" s="200">
        <v>3.1913922041078651E-5</v>
      </c>
      <c r="BU14" s="200">
        <v>0</v>
      </c>
      <c r="BV14" s="200">
        <v>0</v>
      </c>
      <c r="BW14" s="200">
        <v>0</v>
      </c>
      <c r="BX14" s="200">
        <v>0</v>
      </c>
      <c r="BY14" s="200">
        <v>0</v>
      </c>
      <c r="BZ14" s="200">
        <v>0</v>
      </c>
      <c r="CA14" s="200">
        <v>0</v>
      </c>
      <c r="CB14" s="200">
        <v>0</v>
      </c>
      <c r="CC14" s="200">
        <v>0</v>
      </c>
      <c r="CD14" s="200">
        <v>0</v>
      </c>
      <c r="CE14" s="200">
        <v>0</v>
      </c>
      <c r="CF14" s="200">
        <v>0</v>
      </c>
      <c r="CG14" s="200">
        <v>0</v>
      </c>
      <c r="CH14" s="200">
        <v>0</v>
      </c>
      <c r="CI14" s="200">
        <v>0</v>
      </c>
      <c r="CJ14" s="200">
        <v>0</v>
      </c>
      <c r="CK14" s="200">
        <v>0</v>
      </c>
      <c r="CL14" s="200">
        <v>0</v>
      </c>
      <c r="CM14" s="200">
        <v>0</v>
      </c>
      <c r="CN14" s="200">
        <v>1.0398889748444055E-4</v>
      </c>
      <c r="CO14" s="200">
        <v>1.4701426375032264E-3</v>
      </c>
      <c r="CP14" s="200">
        <v>5.3951802419905443E-5</v>
      </c>
      <c r="CQ14" s="200">
        <v>0</v>
      </c>
      <c r="CR14" s="200">
        <v>3.351262588180097E-5</v>
      </c>
      <c r="CS14" s="200">
        <v>8.6343855771223314E-6</v>
      </c>
      <c r="CT14" s="200">
        <v>0</v>
      </c>
      <c r="CU14" s="200">
        <v>0</v>
      </c>
      <c r="CV14" s="200">
        <v>0</v>
      </c>
      <c r="CW14" s="200">
        <v>0</v>
      </c>
      <c r="CX14" s="200">
        <v>0</v>
      </c>
      <c r="CY14" s="200">
        <v>0</v>
      </c>
      <c r="CZ14" s="200">
        <v>0</v>
      </c>
      <c r="DA14" s="200">
        <v>0</v>
      </c>
      <c r="DB14" s="200">
        <v>7.381599149639778E-4</v>
      </c>
      <c r="DC14" s="200">
        <v>6.3672716087357735E-3</v>
      </c>
      <c r="DD14" s="200">
        <v>0</v>
      </c>
      <c r="DE14" s="200">
        <v>0</v>
      </c>
      <c r="DF14" s="201">
        <v>0</v>
      </c>
      <c r="DG14" s="201">
        <v>7.3650403354973864E-4</v>
      </c>
    </row>
    <row r="15" spans="1:111">
      <c r="A15" s="308" t="s">
        <v>1094</v>
      </c>
      <c r="B15" s="198" t="s">
        <v>72</v>
      </c>
      <c r="C15" s="200">
        <v>0</v>
      </c>
      <c r="D15" s="200">
        <v>0</v>
      </c>
      <c r="E15" s="200">
        <v>0</v>
      </c>
      <c r="F15" s="200">
        <v>0</v>
      </c>
      <c r="G15" s="200">
        <v>0</v>
      </c>
      <c r="H15" s="200">
        <v>0</v>
      </c>
      <c r="I15" s="200">
        <v>0</v>
      </c>
      <c r="J15" s="200">
        <v>0</v>
      </c>
      <c r="K15" s="200">
        <v>0</v>
      </c>
      <c r="L15" s="200">
        <v>0</v>
      </c>
      <c r="M15" s="200">
        <v>0</v>
      </c>
      <c r="N15" s="200">
        <v>0</v>
      </c>
      <c r="O15" s="200">
        <v>0</v>
      </c>
      <c r="P15" s="200">
        <v>0</v>
      </c>
      <c r="Q15" s="200">
        <v>0</v>
      </c>
      <c r="R15" s="200">
        <v>0</v>
      </c>
      <c r="S15" s="200">
        <v>0</v>
      </c>
      <c r="T15" s="200">
        <v>0</v>
      </c>
      <c r="U15" s="200">
        <v>0</v>
      </c>
      <c r="V15" s="200">
        <v>0</v>
      </c>
      <c r="W15" s="200">
        <v>0</v>
      </c>
      <c r="X15" s="200">
        <v>0</v>
      </c>
      <c r="Y15" s="200">
        <v>0</v>
      </c>
      <c r="Z15" s="200">
        <v>0</v>
      </c>
      <c r="AA15" s="200">
        <v>0</v>
      </c>
      <c r="AB15" s="200">
        <v>0</v>
      </c>
      <c r="AC15" s="200">
        <v>0</v>
      </c>
      <c r="AD15" s="200">
        <v>0</v>
      </c>
      <c r="AE15" s="200">
        <v>0</v>
      </c>
      <c r="AF15" s="200">
        <v>0</v>
      </c>
      <c r="AG15" s="200">
        <v>0</v>
      </c>
      <c r="AH15" s="200">
        <v>0</v>
      </c>
      <c r="AI15" s="200">
        <v>0</v>
      </c>
      <c r="AJ15" s="200">
        <v>0</v>
      </c>
      <c r="AK15" s="200">
        <v>0</v>
      </c>
      <c r="AL15" s="200">
        <v>0</v>
      </c>
      <c r="AM15" s="200">
        <v>0</v>
      </c>
      <c r="AN15" s="200">
        <v>0</v>
      </c>
      <c r="AO15" s="200">
        <v>0</v>
      </c>
      <c r="AP15" s="200">
        <v>0</v>
      </c>
      <c r="AQ15" s="200">
        <v>0</v>
      </c>
      <c r="AR15" s="200">
        <v>0</v>
      </c>
      <c r="AS15" s="200">
        <v>0</v>
      </c>
      <c r="AT15" s="200">
        <v>0</v>
      </c>
      <c r="AU15" s="200">
        <v>0</v>
      </c>
      <c r="AV15" s="200">
        <v>0</v>
      </c>
      <c r="AW15" s="200">
        <v>0</v>
      </c>
      <c r="AX15" s="200">
        <v>0</v>
      </c>
      <c r="AY15" s="200">
        <v>0</v>
      </c>
      <c r="AZ15" s="200">
        <v>0</v>
      </c>
      <c r="BA15" s="200">
        <v>0</v>
      </c>
      <c r="BB15" s="200">
        <v>0</v>
      </c>
      <c r="BC15" s="200">
        <v>0</v>
      </c>
      <c r="BD15" s="200">
        <v>0</v>
      </c>
      <c r="BE15" s="200">
        <v>0</v>
      </c>
      <c r="BF15" s="200">
        <v>0</v>
      </c>
      <c r="BG15" s="200">
        <v>0</v>
      </c>
      <c r="BH15" s="200">
        <v>0</v>
      </c>
      <c r="BI15" s="200">
        <v>0</v>
      </c>
      <c r="BJ15" s="200">
        <v>0</v>
      </c>
      <c r="BK15" s="200">
        <v>0</v>
      </c>
      <c r="BL15" s="200">
        <v>0</v>
      </c>
      <c r="BM15" s="200">
        <v>0</v>
      </c>
      <c r="BN15" s="200">
        <v>0</v>
      </c>
      <c r="BO15" s="200">
        <v>0</v>
      </c>
      <c r="BP15" s="200">
        <v>0</v>
      </c>
      <c r="BQ15" s="200">
        <v>0</v>
      </c>
      <c r="BR15" s="200">
        <v>0</v>
      </c>
      <c r="BS15" s="200">
        <v>0</v>
      </c>
      <c r="BT15" s="200">
        <v>0</v>
      </c>
      <c r="BU15" s="200">
        <v>0</v>
      </c>
      <c r="BV15" s="200">
        <v>0</v>
      </c>
      <c r="BW15" s="200">
        <v>0</v>
      </c>
      <c r="BX15" s="200">
        <v>0</v>
      </c>
      <c r="BY15" s="200">
        <v>0</v>
      </c>
      <c r="BZ15" s="200">
        <v>0</v>
      </c>
      <c r="CA15" s="200">
        <v>0</v>
      </c>
      <c r="CB15" s="200">
        <v>0</v>
      </c>
      <c r="CC15" s="200">
        <v>0</v>
      </c>
      <c r="CD15" s="200">
        <v>0</v>
      </c>
      <c r="CE15" s="200">
        <v>0</v>
      </c>
      <c r="CF15" s="200">
        <v>0</v>
      </c>
      <c r="CG15" s="200">
        <v>0</v>
      </c>
      <c r="CH15" s="200">
        <v>0</v>
      </c>
      <c r="CI15" s="200">
        <v>0</v>
      </c>
      <c r="CJ15" s="200">
        <v>0</v>
      </c>
      <c r="CK15" s="200">
        <v>0</v>
      </c>
      <c r="CL15" s="200">
        <v>0</v>
      </c>
      <c r="CM15" s="200">
        <v>0</v>
      </c>
      <c r="CN15" s="200">
        <v>0</v>
      </c>
      <c r="CO15" s="200">
        <v>0</v>
      </c>
      <c r="CP15" s="200">
        <v>0</v>
      </c>
      <c r="CQ15" s="200">
        <v>0</v>
      </c>
      <c r="CR15" s="200">
        <v>0</v>
      </c>
      <c r="CS15" s="200">
        <v>0</v>
      </c>
      <c r="CT15" s="200">
        <v>0</v>
      </c>
      <c r="CU15" s="200">
        <v>0</v>
      </c>
      <c r="CV15" s="200">
        <v>0</v>
      </c>
      <c r="CW15" s="200">
        <v>0</v>
      </c>
      <c r="CX15" s="200">
        <v>0</v>
      </c>
      <c r="CY15" s="200">
        <v>0</v>
      </c>
      <c r="CZ15" s="200">
        <v>0</v>
      </c>
      <c r="DA15" s="200">
        <v>0</v>
      </c>
      <c r="DB15" s="200">
        <v>0</v>
      </c>
      <c r="DC15" s="200">
        <v>0</v>
      </c>
      <c r="DD15" s="200">
        <v>0</v>
      </c>
      <c r="DE15" s="200">
        <v>0</v>
      </c>
      <c r="DF15" s="201">
        <v>0</v>
      </c>
      <c r="DG15" s="201">
        <v>0</v>
      </c>
    </row>
    <row r="16" spans="1:111">
      <c r="A16" s="308" t="s">
        <v>1095</v>
      </c>
      <c r="B16" s="198" t="s">
        <v>937</v>
      </c>
      <c r="C16" s="200">
        <v>4.0367861310707762E-5</v>
      </c>
      <c r="D16" s="200">
        <v>0</v>
      </c>
      <c r="E16" s="200">
        <v>0</v>
      </c>
      <c r="F16" s="200">
        <v>2.1779713752333543E-3</v>
      </c>
      <c r="G16" s="200">
        <v>9.8072952512044051E-3</v>
      </c>
      <c r="H16" s="200">
        <v>0</v>
      </c>
      <c r="I16" s="200">
        <v>0</v>
      </c>
      <c r="J16" s="200">
        <v>0</v>
      </c>
      <c r="K16" s="200">
        <v>5.6954094999430459E-5</v>
      </c>
      <c r="L16" s="200">
        <v>0</v>
      </c>
      <c r="M16" s="200">
        <v>0</v>
      </c>
      <c r="N16" s="200">
        <v>6.1176470588235297E-2</v>
      </c>
      <c r="O16" s="200">
        <v>0.15505464480874318</v>
      </c>
      <c r="P16" s="200">
        <v>2.8377851087226419E-4</v>
      </c>
      <c r="Q16" s="200">
        <v>9.3033437311880918E-4</v>
      </c>
      <c r="R16" s="200">
        <v>4.6584612366988673E-4</v>
      </c>
      <c r="S16" s="200">
        <v>1.9790406267303786E-3</v>
      </c>
      <c r="T16" s="200">
        <v>1.1328726317964027E-4</v>
      </c>
      <c r="U16" s="200">
        <v>5.0864699898270599E-4</v>
      </c>
      <c r="V16" s="200">
        <v>0</v>
      </c>
      <c r="W16" s="200">
        <v>0</v>
      </c>
      <c r="X16" s="200">
        <v>0</v>
      </c>
      <c r="Y16" s="200">
        <v>0</v>
      </c>
      <c r="Z16" s="200">
        <v>0</v>
      </c>
      <c r="AA16" s="200">
        <v>0</v>
      </c>
      <c r="AB16" s="200">
        <v>5.4742178027037158E-6</v>
      </c>
      <c r="AC16" s="200">
        <v>0</v>
      </c>
      <c r="AD16" s="200">
        <v>0</v>
      </c>
      <c r="AE16" s="200">
        <v>1.0713176135328842E-5</v>
      </c>
      <c r="AF16" s="200">
        <v>8.2558203533491105E-5</v>
      </c>
      <c r="AG16" s="200">
        <v>1.9711183725097503E-2</v>
      </c>
      <c r="AH16" s="200">
        <v>7.3422786761871543E-4</v>
      </c>
      <c r="AI16" s="200">
        <v>0</v>
      </c>
      <c r="AJ16" s="200">
        <v>0</v>
      </c>
      <c r="AK16" s="200">
        <v>1.4248058702001851E-4</v>
      </c>
      <c r="AL16" s="200">
        <v>0</v>
      </c>
      <c r="AM16" s="200">
        <v>0</v>
      </c>
      <c r="AN16" s="200">
        <v>0</v>
      </c>
      <c r="AO16" s="200">
        <v>0</v>
      </c>
      <c r="AP16" s="200">
        <v>0</v>
      </c>
      <c r="AQ16" s="200">
        <v>9.9812171640639892E-5</v>
      </c>
      <c r="AR16" s="200">
        <v>1.3393066409519792E-5</v>
      </c>
      <c r="AS16" s="200">
        <v>5.2522663529312898E-5</v>
      </c>
      <c r="AT16" s="200">
        <v>4.6741567431722259E-6</v>
      </c>
      <c r="AU16" s="200">
        <v>8.8993182653823551E-5</v>
      </c>
      <c r="AV16" s="200">
        <v>9.5560129373713619E-5</v>
      </c>
      <c r="AW16" s="200">
        <v>3.953776755387021E-4</v>
      </c>
      <c r="AX16" s="200">
        <v>1.0491528091066463E-5</v>
      </c>
      <c r="AY16" s="200">
        <v>0</v>
      </c>
      <c r="AZ16" s="200">
        <v>4.6992481203007516E-4</v>
      </c>
      <c r="BA16" s="200">
        <v>0</v>
      </c>
      <c r="BB16" s="200">
        <v>4.483500717360115E-5</v>
      </c>
      <c r="BC16" s="200">
        <v>0</v>
      </c>
      <c r="BD16" s="200">
        <v>0</v>
      </c>
      <c r="BE16" s="200">
        <v>0</v>
      </c>
      <c r="BF16" s="200">
        <v>0</v>
      </c>
      <c r="BG16" s="200">
        <v>1.7385689094205598E-4</v>
      </c>
      <c r="BH16" s="200">
        <v>5.4985337243401765E-4</v>
      </c>
      <c r="BI16" s="200">
        <v>2.7495188342040145E-4</v>
      </c>
      <c r="BJ16" s="200">
        <v>1.4672110232202093E-3</v>
      </c>
      <c r="BK16" s="200">
        <v>0</v>
      </c>
      <c r="BL16" s="200">
        <v>2.1968537915342671E-4</v>
      </c>
      <c r="BM16" s="200">
        <v>1.1572266970362138E-3</v>
      </c>
      <c r="BN16" s="200">
        <v>3.3551259740056125E-4</v>
      </c>
      <c r="BO16" s="200">
        <v>1.1049648621173847E-4</v>
      </c>
      <c r="BP16" s="200">
        <v>0</v>
      </c>
      <c r="BQ16" s="200">
        <v>0</v>
      </c>
      <c r="BR16" s="200">
        <v>3.6224592473334673E-5</v>
      </c>
      <c r="BS16" s="200">
        <v>3.6617607210250978E-5</v>
      </c>
      <c r="BT16" s="200">
        <v>1.9929225785226775E-4</v>
      </c>
      <c r="BU16" s="200">
        <v>7.7422818052936557E-6</v>
      </c>
      <c r="BV16" s="200">
        <v>0</v>
      </c>
      <c r="BW16" s="200">
        <v>0</v>
      </c>
      <c r="BX16" s="200">
        <v>0</v>
      </c>
      <c r="BY16" s="200">
        <v>5.7065625469289688E-4</v>
      </c>
      <c r="BZ16" s="200">
        <v>3.6742785470566527E-5</v>
      </c>
      <c r="CA16" s="200">
        <v>6.3631986526987388E-6</v>
      </c>
      <c r="CB16" s="200">
        <v>2.4982410727386966E-3</v>
      </c>
      <c r="CC16" s="200">
        <v>3.3821571881711468E-5</v>
      </c>
      <c r="CD16" s="200">
        <v>3.4167857364726347E-4</v>
      </c>
      <c r="CE16" s="200">
        <v>3.9200510611779252E-4</v>
      </c>
      <c r="CF16" s="200">
        <v>4.5560130743769133E-4</v>
      </c>
      <c r="CG16" s="200">
        <v>0</v>
      </c>
      <c r="CH16" s="200">
        <v>1.7312794588020411E-5</v>
      </c>
      <c r="CI16" s="200">
        <v>0</v>
      </c>
      <c r="CJ16" s="200">
        <v>3.0583497412680765E-4</v>
      </c>
      <c r="CK16" s="200">
        <v>0</v>
      </c>
      <c r="CL16" s="200">
        <v>8.7653942236052063E-5</v>
      </c>
      <c r="CM16" s="200">
        <v>4.4309137467252776E-5</v>
      </c>
      <c r="CN16" s="200">
        <v>2.9155765649843143E-6</v>
      </c>
      <c r="CO16" s="200">
        <v>0</v>
      </c>
      <c r="CP16" s="200">
        <v>9.1192869577008318E-5</v>
      </c>
      <c r="CQ16" s="200">
        <v>1.5813208910059934E-3</v>
      </c>
      <c r="CR16" s="200">
        <v>5.9843974788930303E-5</v>
      </c>
      <c r="CS16" s="200">
        <v>3.8854735097050496E-5</v>
      </c>
      <c r="CT16" s="200">
        <v>8.7074916091444497E-5</v>
      </c>
      <c r="CU16" s="200">
        <v>1.0860982361177565E-4</v>
      </c>
      <c r="CV16" s="200">
        <v>0</v>
      </c>
      <c r="CW16" s="200">
        <v>2.6214275487837583E-5</v>
      </c>
      <c r="CX16" s="200">
        <v>2.1604837473841818E-4</v>
      </c>
      <c r="CY16" s="200">
        <v>5.2703925017983429E-4</v>
      </c>
      <c r="CZ16" s="200">
        <v>0</v>
      </c>
      <c r="DA16" s="200">
        <v>6.2355802207395396E-5</v>
      </c>
      <c r="DB16" s="200">
        <v>1.3082464954438499E-3</v>
      </c>
      <c r="DC16" s="200">
        <v>0</v>
      </c>
      <c r="DD16" s="200">
        <v>2.334627990673616E-4</v>
      </c>
      <c r="DE16" s="200">
        <v>1.5745744938291523E-2</v>
      </c>
      <c r="DF16" s="201">
        <v>1.2364492885779905E-5</v>
      </c>
      <c r="DG16" s="201">
        <v>2.0183740142767058E-4</v>
      </c>
    </row>
    <row r="17" spans="1:111">
      <c r="A17" s="308" t="s">
        <v>1096</v>
      </c>
      <c r="B17" s="198" t="s">
        <v>1033</v>
      </c>
      <c r="C17" s="200">
        <v>6.7524422556092983E-4</v>
      </c>
      <c r="D17" s="200">
        <v>4.921623151315304E-5</v>
      </c>
      <c r="E17" s="200">
        <v>8.9477451682176093E-4</v>
      </c>
      <c r="F17" s="200">
        <v>0</v>
      </c>
      <c r="G17" s="200">
        <v>8.1727460426703376E-4</v>
      </c>
      <c r="H17" s="200">
        <v>2.4863252113376428E-4</v>
      </c>
      <c r="I17" s="200">
        <v>2.0236770211474249E-4</v>
      </c>
      <c r="J17" s="200">
        <v>8.2740304633524878E-5</v>
      </c>
      <c r="K17" s="200">
        <v>3.1641163888572476E-5</v>
      </c>
      <c r="L17" s="200">
        <v>0</v>
      </c>
      <c r="M17" s="200">
        <v>0</v>
      </c>
      <c r="N17" s="200">
        <v>2.7149321266968328E-4</v>
      </c>
      <c r="O17" s="200">
        <v>4.9765807962529277E-3</v>
      </c>
      <c r="P17" s="200">
        <v>1.0641694157709908E-4</v>
      </c>
      <c r="Q17" s="200">
        <v>1.3681387839982489E-4</v>
      </c>
      <c r="R17" s="200">
        <v>9.8072868141028783E-5</v>
      </c>
      <c r="S17" s="200">
        <v>1.845737372080146E-4</v>
      </c>
      <c r="T17" s="200">
        <v>6.6639566576258982E-5</v>
      </c>
      <c r="U17" s="200">
        <v>6.3580874872838254E-4</v>
      </c>
      <c r="V17" s="200">
        <v>4.0818825642386268E-5</v>
      </c>
      <c r="W17" s="200">
        <v>1.7548292902066488E-6</v>
      </c>
      <c r="X17" s="200">
        <v>1.0752702624600301E-5</v>
      </c>
      <c r="Y17" s="200">
        <v>8.6757733367458039E-6</v>
      </c>
      <c r="Z17" s="200">
        <v>0</v>
      </c>
      <c r="AA17" s="200">
        <v>1.0831086357961703E-4</v>
      </c>
      <c r="AB17" s="200">
        <v>2.1896871210814863E-5</v>
      </c>
      <c r="AC17" s="200">
        <v>4.1497856843183335E-7</v>
      </c>
      <c r="AD17" s="200">
        <v>1.5929654645087294E-5</v>
      </c>
      <c r="AE17" s="200">
        <v>7.1421174235525602E-6</v>
      </c>
      <c r="AF17" s="200">
        <v>2.7519401177830372E-5</v>
      </c>
      <c r="AG17" s="200">
        <v>7.3785179719616312E-4</v>
      </c>
      <c r="AH17" s="200">
        <v>4.7724811395216503E-4</v>
      </c>
      <c r="AI17" s="200">
        <v>5.8050097233912865E-5</v>
      </c>
      <c r="AJ17" s="200">
        <v>0</v>
      </c>
      <c r="AK17" s="200">
        <v>1.3230340223287435E-4</v>
      </c>
      <c r="AL17" s="200">
        <v>4.9293622391135038E-6</v>
      </c>
      <c r="AM17" s="200">
        <v>1.7138829517920432E-5</v>
      </c>
      <c r="AN17" s="200">
        <v>9.4216962821986466E-5</v>
      </c>
      <c r="AO17" s="200">
        <v>6.745089574789553E-6</v>
      </c>
      <c r="AP17" s="200">
        <v>1.8437937901025148E-5</v>
      </c>
      <c r="AQ17" s="200">
        <v>2.7221501356538149E-5</v>
      </c>
      <c r="AR17" s="200">
        <v>3.6830932626179427E-5</v>
      </c>
      <c r="AS17" s="200">
        <v>2.1009065411725158E-5</v>
      </c>
      <c r="AT17" s="200">
        <v>2.7265914335171314E-5</v>
      </c>
      <c r="AU17" s="200">
        <v>2.341925859311146E-5</v>
      </c>
      <c r="AV17" s="200">
        <v>3.6753895912966771E-5</v>
      </c>
      <c r="AW17" s="200">
        <v>5.0320795068562087E-5</v>
      </c>
      <c r="AX17" s="200">
        <v>1.6786444945706341E-4</v>
      </c>
      <c r="AY17" s="200">
        <v>6.4994854574012894E-5</v>
      </c>
      <c r="AZ17" s="200">
        <v>0</v>
      </c>
      <c r="BA17" s="200">
        <v>2.932723326881342E-5</v>
      </c>
      <c r="BB17" s="200">
        <v>0</v>
      </c>
      <c r="BC17" s="200">
        <v>5.0594485201113076E-5</v>
      </c>
      <c r="BD17" s="200">
        <v>0</v>
      </c>
      <c r="BE17" s="200">
        <v>0</v>
      </c>
      <c r="BF17" s="200">
        <v>0</v>
      </c>
      <c r="BG17" s="200">
        <v>2.4836698706007996E-5</v>
      </c>
      <c r="BH17" s="200">
        <v>0</v>
      </c>
      <c r="BI17" s="200">
        <v>0</v>
      </c>
      <c r="BJ17" s="200">
        <v>5.4678671672802833E-4</v>
      </c>
      <c r="BK17" s="200">
        <v>1.1213276519398969E-4</v>
      </c>
      <c r="BL17" s="200">
        <v>5.2894485635453031E-4</v>
      </c>
      <c r="BM17" s="200">
        <v>1.1939640524976809E-4</v>
      </c>
      <c r="BN17" s="200">
        <v>2.1635859084709092E-4</v>
      </c>
      <c r="BO17" s="200">
        <v>1.7849432388050059E-4</v>
      </c>
      <c r="BP17" s="200">
        <v>1.0239057616639932E-5</v>
      </c>
      <c r="BQ17" s="200">
        <v>6.1848929571740337E-5</v>
      </c>
      <c r="BR17" s="200">
        <v>7.6474139665928752E-5</v>
      </c>
      <c r="BS17" s="200">
        <v>2.0505860037740547E-4</v>
      </c>
      <c r="BT17" s="200">
        <v>4.5154804590036811E-4</v>
      </c>
      <c r="BU17" s="200">
        <v>1.7721222798783258E-4</v>
      </c>
      <c r="BV17" s="200">
        <v>3.4534704400793105E-5</v>
      </c>
      <c r="BW17" s="200">
        <v>2.9876475711172157E-6</v>
      </c>
      <c r="BX17" s="200">
        <v>0</v>
      </c>
      <c r="BY17" s="200">
        <v>1.0345230348233803E-4</v>
      </c>
      <c r="BZ17" s="200">
        <v>5.6784304818148265E-5</v>
      </c>
      <c r="CA17" s="200">
        <v>2.5452794610794955E-5</v>
      </c>
      <c r="CB17" s="200">
        <v>4.3643970547844704E-4</v>
      </c>
      <c r="CC17" s="200">
        <v>9.6633062519175622E-5</v>
      </c>
      <c r="CD17" s="200">
        <v>3.1061688513387586E-5</v>
      </c>
      <c r="CE17" s="200">
        <v>2.613367374118617E-4</v>
      </c>
      <c r="CF17" s="200">
        <v>3.1754030518384548E-4</v>
      </c>
      <c r="CG17" s="200">
        <v>1.0467696688020768E-4</v>
      </c>
      <c r="CH17" s="200">
        <v>3.8953787823045927E-5</v>
      </c>
      <c r="CI17" s="200">
        <v>6.0427829029529063E-5</v>
      </c>
      <c r="CJ17" s="200">
        <v>9.5991999178487083E-5</v>
      </c>
      <c r="CK17" s="200">
        <v>7.1526700423980689E-5</v>
      </c>
      <c r="CL17" s="200">
        <v>1.0956742779506508E-4</v>
      </c>
      <c r="CM17" s="200">
        <v>5.4155612459975619E-4</v>
      </c>
      <c r="CN17" s="200">
        <v>1.8465318244900657E-5</v>
      </c>
      <c r="CO17" s="200">
        <v>1.2531750217902821E-4</v>
      </c>
      <c r="CP17" s="200">
        <v>7.2763315830031772E-4</v>
      </c>
      <c r="CQ17" s="200">
        <v>1.1323038478808349E-3</v>
      </c>
      <c r="CR17" s="200">
        <v>7.7079039528142232E-4</v>
      </c>
      <c r="CS17" s="200">
        <v>4.0365752573046901E-4</v>
      </c>
      <c r="CT17" s="200">
        <v>2.2243683110632637E-3</v>
      </c>
      <c r="CU17" s="200">
        <v>6.164341340127807E-4</v>
      </c>
      <c r="CV17" s="200">
        <v>0</v>
      </c>
      <c r="CW17" s="200">
        <v>9.8807653761849362E-5</v>
      </c>
      <c r="CX17" s="200">
        <v>1.9532280390595363E-4</v>
      </c>
      <c r="CY17" s="200">
        <v>7.6919241918137985E-4</v>
      </c>
      <c r="CZ17" s="200">
        <v>1.5618240446267032E-4</v>
      </c>
      <c r="DA17" s="200">
        <v>1.6628213921972106E-3</v>
      </c>
      <c r="DB17" s="200">
        <v>2.8617892087834216E-4</v>
      </c>
      <c r="DC17" s="200">
        <v>2.1839434020301447E-3</v>
      </c>
      <c r="DD17" s="200">
        <v>4.0325392566180638E-4</v>
      </c>
      <c r="DE17" s="200">
        <v>1.5326288618214084E-3</v>
      </c>
      <c r="DF17" s="201">
        <v>1.8546739328669858E-5</v>
      </c>
      <c r="DG17" s="201">
        <v>2.0478258922780075E-4</v>
      </c>
    </row>
    <row r="18" spans="1:111">
      <c r="A18" s="308" t="s">
        <v>1097</v>
      </c>
      <c r="B18" s="198" t="s">
        <v>939</v>
      </c>
      <c r="C18" s="200">
        <v>1.357828062269261E-4</v>
      </c>
      <c r="D18" s="200">
        <v>3.1252307010852178E-3</v>
      </c>
      <c r="E18" s="200">
        <v>0</v>
      </c>
      <c r="F18" s="200">
        <v>2.7691350342252646E-2</v>
      </c>
      <c r="G18" s="200">
        <v>1.2044046799724708E-3</v>
      </c>
      <c r="H18" s="200">
        <v>1.4917951268025859E-4</v>
      </c>
      <c r="I18" s="200">
        <v>1.0118385105737125E-4</v>
      </c>
      <c r="J18" s="200">
        <v>3.7775696459732262E-4</v>
      </c>
      <c r="K18" s="200">
        <v>4.2399159610687119E-4</v>
      </c>
      <c r="L18" s="200">
        <v>7.4736346776649038E-4</v>
      </c>
      <c r="M18" s="200">
        <v>0</v>
      </c>
      <c r="N18" s="200">
        <v>0</v>
      </c>
      <c r="O18" s="200">
        <v>1.95160031225605E-4</v>
      </c>
      <c r="P18" s="200">
        <v>6.2590897804263773E-2</v>
      </c>
      <c r="Q18" s="200">
        <v>3.7268100476112294E-2</v>
      </c>
      <c r="R18" s="200">
        <v>3.5306232530770364E-3</v>
      </c>
      <c r="S18" s="200">
        <v>4.3067205348536739E-4</v>
      </c>
      <c r="T18" s="200">
        <v>2.6655826630503595E-5</v>
      </c>
      <c r="U18" s="200">
        <v>2.5432349949135299E-4</v>
      </c>
      <c r="V18" s="200">
        <v>0</v>
      </c>
      <c r="W18" s="200">
        <v>0</v>
      </c>
      <c r="X18" s="200">
        <v>1.3440878280750377E-5</v>
      </c>
      <c r="Y18" s="200">
        <v>0</v>
      </c>
      <c r="Z18" s="200">
        <v>0</v>
      </c>
      <c r="AA18" s="200">
        <v>1.140114353469653E-5</v>
      </c>
      <c r="AB18" s="200">
        <v>4.1056633520277871E-5</v>
      </c>
      <c r="AC18" s="200">
        <v>0</v>
      </c>
      <c r="AD18" s="200">
        <v>0</v>
      </c>
      <c r="AE18" s="200">
        <v>2.1426352270657683E-5</v>
      </c>
      <c r="AF18" s="200">
        <v>0</v>
      </c>
      <c r="AG18" s="200">
        <v>3.1622219879835566E-4</v>
      </c>
      <c r="AH18" s="200">
        <v>3.1204684373795409E-3</v>
      </c>
      <c r="AI18" s="200">
        <v>1.9350032411304288E-5</v>
      </c>
      <c r="AJ18" s="200">
        <v>0</v>
      </c>
      <c r="AK18" s="200">
        <v>4.0708739148576718E-4</v>
      </c>
      <c r="AL18" s="200">
        <v>0</v>
      </c>
      <c r="AM18" s="200">
        <v>3.5705894829000897E-6</v>
      </c>
      <c r="AN18" s="200">
        <v>1.6959053307957563E-4</v>
      </c>
      <c r="AO18" s="200">
        <v>0</v>
      </c>
      <c r="AP18" s="200">
        <v>0</v>
      </c>
      <c r="AQ18" s="200">
        <v>6.9868520148447916E-4</v>
      </c>
      <c r="AR18" s="200">
        <v>1.1384106448091823E-4</v>
      </c>
      <c r="AS18" s="200">
        <v>1.0854683796057999E-4</v>
      </c>
      <c r="AT18" s="200">
        <v>1.4801496353378715E-5</v>
      </c>
      <c r="AU18" s="200">
        <v>3.0445036171044896E-5</v>
      </c>
      <c r="AV18" s="200">
        <v>2.5727727139076743E-4</v>
      </c>
      <c r="AW18" s="200">
        <v>1.7971712524486459E-5</v>
      </c>
      <c r="AX18" s="200">
        <v>6.2949168546398785E-5</v>
      </c>
      <c r="AY18" s="200">
        <v>5.4162378811677407E-5</v>
      </c>
      <c r="AZ18" s="200">
        <v>0</v>
      </c>
      <c r="BA18" s="200">
        <v>2.932723326881342E-5</v>
      </c>
      <c r="BB18" s="200">
        <v>1.3450502152080344E-4</v>
      </c>
      <c r="BC18" s="200">
        <v>2.5297242600556538E-5</v>
      </c>
      <c r="BD18" s="200">
        <v>0</v>
      </c>
      <c r="BE18" s="200">
        <v>0</v>
      </c>
      <c r="BF18" s="200">
        <v>2.1706099413935315E-4</v>
      </c>
      <c r="BG18" s="200">
        <v>7.4510096118023998E-5</v>
      </c>
      <c r="BH18" s="200">
        <v>9.1642228739002938E-4</v>
      </c>
      <c r="BI18" s="200">
        <v>6.8737970855100358E-4</v>
      </c>
      <c r="BJ18" s="200">
        <v>1.263988626836292E-2</v>
      </c>
      <c r="BK18" s="200">
        <v>0</v>
      </c>
      <c r="BL18" s="200">
        <v>3.0410733199952925E-2</v>
      </c>
      <c r="BM18" s="200">
        <v>5.1860900126437732E-3</v>
      </c>
      <c r="BN18" s="200">
        <v>6.7416082655252969E-4</v>
      </c>
      <c r="BO18" s="200">
        <v>1.0454667541572179E-3</v>
      </c>
      <c r="BP18" s="200">
        <v>8.8836014178656929E-4</v>
      </c>
      <c r="BQ18" s="200">
        <v>0</v>
      </c>
      <c r="BR18" s="200">
        <v>0</v>
      </c>
      <c r="BS18" s="200">
        <v>0</v>
      </c>
      <c r="BT18" s="200">
        <v>5.2386363520621657E-4</v>
      </c>
      <c r="BU18" s="200">
        <v>1.0495093113842512E-4</v>
      </c>
      <c r="BV18" s="200">
        <v>0</v>
      </c>
      <c r="BW18" s="200">
        <v>0</v>
      </c>
      <c r="BX18" s="200">
        <v>2.0450056667107025E-6</v>
      </c>
      <c r="BY18" s="200">
        <v>0</v>
      </c>
      <c r="BZ18" s="200">
        <v>0</v>
      </c>
      <c r="CA18" s="200">
        <v>0</v>
      </c>
      <c r="CB18" s="200">
        <v>3.2356736785471075E-4</v>
      </c>
      <c r="CC18" s="200">
        <v>0</v>
      </c>
      <c r="CD18" s="200">
        <v>0</v>
      </c>
      <c r="CE18" s="200">
        <v>6.5836755001834378E-4</v>
      </c>
      <c r="CF18" s="200">
        <v>3.0787603502607629E-3</v>
      </c>
      <c r="CG18" s="200">
        <v>4.1870786752083069E-5</v>
      </c>
      <c r="CH18" s="200">
        <v>3.8953787823045927E-5</v>
      </c>
      <c r="CI18" s="200">
        <v>8.0570438706038751E-5</v>
      </c>
      <c r="CJ18" s="200">
        <v>1.7858976591346434E-5</v>
      </c>
      <c r="CK18" s="200">
        <v>3.4530131239163088E-5</v>
      </c>
      <c r="CL18" s="200">
        <v>8.7653942236052063E-5</v>
      </c>
      <c r="CM18" s="200">
        <v>1.9077545298400503E-5</v>
      </c>
      <c r="CN18" s="200">
        <v>2.5268330229864056E-5</v>
      </c>
      <c r="CO18" s="200">
        <v>9.7261344974768169E-5</v>
      </c>
      <c r="CP18" s="200">
        <v>3.3421470525605145E-6</v>
      </c>
      <c r="CQ18" s="200">
        <v>1.7570232122288815E-4</v>
      </c>
      <c r="CR18" s="200">
        <v>3.351262588180097E-5</v>
      </c>
      <c r="CS18" s="200">
        <v>2.3744560337086414E-5</v>
      </c>
      <c r="CT18" s="200">
        <v>1.4248622633145463E-4</v>
      </c>
      <c r="CU18" s="200">
        <v>4.1095608934185382E-5</v>
      </c>
      <c r="CV18" s="200">
        <v>0</v>
      </c>
      <c r="CW18" s="200">
        <v>8.0659309193346417E-6</v>
      </c>
      <c r="CX18" s="200">
        <v>1.7020089986660269E-4</v>
      </c>
      <c r="CY18" s="200">
        <v>1.9229810479534496E-4</v>
      </c>
      <c r="CZ18" s="200">
        <v>5.4041876234428403E-4</v>
      </c>
      <c r="DA18" s="200">
        <v>1.7667477292095362E-4</v>
      </c>
      <c r="DB18" s="200">
        <v>3.9974198471895412E-4</v>
      </c>
      <c r="DC18" s="200">
        <v>0</v>
      </c>
      <c r="DD18" s="200">
        <v>4.7602155134513987E-4</v>
      </c>
      <c r="DE18" s="200">
        <v>0</v>
      </c>
      <c r="DF18" s="201">
        <v>9.2733696643349288E-6</v>
      </c>
      <c r="DG18" s="201">
        <v>1.516518614990463E-3</v>
      </c>
    </row>
    <row r="19" spans="1:111">
      <c r="A19" s="308" t="s">
        <v>1098</v>
      </c>
      <c r="B19" s="198" t="s">
        <v>940</v>
      </c>
      <c r="C19" s="200">
        <v>0</v>
      </c>
      <c r="D19" s="200">
        <v>0</v>
      </c>
      <c r="E19" s="200">
        <v>0</v>
      </c>
      <c r="F19" s="200">
        <v>3.1113876789047915E-4</v>
      </c>
      <c r="G19" s="200">
        <v>6.0220233998623538E-4</v>
      </c>
      <c r="H19" s="200">
        <v>3.6797613127797116E-3</v>
      </c>
      <c r="I19" s="200">
        <v>6.0710310634422748E-4</v>
      </c>
      <c r="J19" s="200">
        <v>6.3479446833589583E-4</v>
      </c>
      <c r="K19" s="200">
        <v>4.493045272177292E-4</v>
      </c>
      <c r="L19" s="200">
        <v>0</v>
      </c>
      <c r="M19" s="200">
        <v>0</v>
      </c>
      <c r="N19" s="200">
        <v>1.5384615384615385E-3</v>
      </c>
      <c r="O19" s="200">
        <v>2.7322404371584699E-3</v>
      </c>
      <c r="P19" s="200">
        <v>1.0819055727005072E-3</v>
      </c>
      <c r="Q19" s="200">
        <v>1.8935040770535764E-2</v>
      </c>
      <c r="R19" s="200">
        <v>1.6427205413622322E-3</v>
      </c>
      <c r="S19" s="200">
        <v>2.2866635220770699E-3</v>
      </c>
      <c r="T19" s="200">
        <v>1.0129214119591367E-3</v>
      </c>
      <c r="U19" s="200">
        <v>1.1444557477110885E-3</v>
      </c>
      <c r="V19" s="200">
        <v>7.415419991700172E-4</v>
      </c>
      <c r="W19" s="200">
        <v>4.2115902964959571E-5</v>
      </c>
      <c r="X19" s="200">
        <v>2.2177449163238123E-4</v>
      </c>
      <c r="Y19" s="200">
        <v>1.5833286339561093E-4</v>
      </c>
      <c r="Z19" s="200">
        <v>0</v>
      </c>
      <c r="AA19" s="200">
        <v>1.9894995468045444E-3</v>
      </c>
      <c r="AB19" s="200">
        <v>2.2444292991085236E-4</v>
      </c>
      <c r="AC19" s="200">
        <v>0</v>
      </c>
      <c r="AD19" s="200">
        <v>3.3452274754683316E-4</v>
      </c>
      <c r="AE19" s="200">
        <v>1.2498705491216982E-4</v>
      </c>
      <c r="AF19" s="200">
        <v>2.2015520942264297E-4</v>
      </c>
      <c r="AG19" s="200">
        <v>2.635184989986297E-3</v>
      </c>
      <c r="AH19" s="200">
        <v>5.139595073331008E-4</v>
      </c>
      <c r="AI19" s="200">
        <v>6.3855106957304156E-4</v>
      </c>
      <c r="AJ19" s="200">
        <v>0</v>
      </c>
      <c r="AK19" s="200">
        <v>1.9845510334931152E-3</v>
      </c>
      <c r="AL19" s="200">
        <v>1.3966526344154925E-4</v>
      </c>
      <c r="AM19" s="200">
        <v>1.5996240883392403E-4</v>
      </c>
      <c r="AN19" s="200">
        <v>9.2332623565546739E-4</v>
      </c>
      <c r="AO19" s="200">
        <v>2.6980358299158212E-5</v>
      </c>
      <c r="AP19" s="200">
        <v>3.2727339774319639E-4</v>
      </c>
      <c r="AQ19" s="200">
        <v>4.0832252034807227E-4</v>
      </c>
      <c r="AR19" s="200">
        <v>1.3727893069757785E-4</v>
      </c>
      <c r="AS19" s="200">
        <v>1.8558007780357223E-4</v>
      </c>
      <c r="AT19" s="200">
        <v>2.1111607956661219E-4</v>
      </c>
      <c r="AU19" s="200">
        <v>3.0445036171044897E-4</v>
      </c>
      <c r="AV19" s="200">
        <v>5.8071155542487507E-4</v>
      </c>
      <c r="AW19" s="200">
        <v>5.6431177326887478E-4</v>
      </c>
      <c r="AX19" s="200">
        <v>1.2065257304726433E-3</v>
      </c>
      <c r="AY19" s="200">
        <v>3.7913665168174185E-4</v>
      </c>
      <c r="AZ19" s="200">
        <v>4.6992481203007516E-4</v>
      </c>
      <c r="BA19" s="200">
        <v>5.2789019883864156E-4</v>
      </c>
      <c r="BB19" s="200">
        <v>3.586800573888092E-4</v>
      </c>
      <c r="BC19" s="200">
        <v>8.348090058183658E-4</v>
      </c>
      <c r="BD19" s="200">
        <v>1.6847909327615256E-3</v>
      </c>
      <c r="BE19" s="200">
        <v>0</v>
      </c>
      <c r="BF19" s="200">
        <v>1.302365964836119E-3</v>
      </c>
      <c r="BG19" s="200">
        <v>7.6993765988624791E-4</v>
      </c>
      <c r="BH19" s="200">
        <v>3.4824046920821114E-3</v>
      </c>
      <c r="BI19" s="200">
        <v>1.6497113005224085E-3</v>
      </c>
      <c r="BJ19" s="200">
        <v>2.5881237925126674E-3</v>
      </c>
      <c r="BK19" s="200">
        <v>1.3455931823278761E-4</v>
      </c>
      <c r="BL19" s="200">
        <v>1.3440691485883907E-2</v>
      </c>
      <c r="BM19" s="200">
        <v>2.3652734024607904E-2</v>
      </c>
      <c r="BN19" s="200">
        <v>8.1526425536584978E-5</v>
      </c>
      <c r="BO19" s="200">
        <v>1.1899621592033373E-4</v>
      </c>
      <c r="BP19" s="200">
        <v>8.4155302125335822E-4</v>
      </c>
      <c r="BQ19" s="200">
        <v>7.4218715486088405E-4</v>
      </c>
      <c r="BR19" s="200">
        <v>4.2463272288186761E-3</v>
      </c>
      <c r="BS19" s="200">
        <v>3.9742309692192392E-3</v>
      </c>
      <c r="BT19" s="200">
        <v>1.5661587486754873E-3</v>
      </c>
      <c r="BU19" s="200">
        <v>5.509063631233397E-3</v>
      </c>
      <c r="BV19" s="200">
        <v>1.3170821747336958E-3</v>
      </c>
      <c r="BW19" s="200">
        <v>4.3903481057567485E-3</v>
      </c>
      <c r="BX19" s="200">
        <v>4.2168016847574682E-4</v>
      </c>
      <c r="BY19" s="200">
        <v>5.4395888605229348E-4</v>
      </c>
      <c r="BZ19" s="200">
        <v>4.0918102001312722E-4</v>
      </c>
      <c r="CA19" s="200">
        <v>0</v>
      </c>
      <c r="CB19" s="200">
        <v>1.8247694582504035E-3</v>
      </c>
      <c r="CC19" s="200">
        <v>8.4553929704278671E-4</v>
      </c>
      <c r="CD19" s="200">
        <v>6.2123377026775172E-4</v>
      </c>
      <c r="CE19" s="200">
        <v>3.9904109520195801E-3</v>
      </c>
      <c r="CF19" s="200">
        <v>6.2714210273809483E-3</v>
      </c>
      <c r="CG19" s="200">
        <v>3.1403090064062303E-4</v>
      </c>
      <c r="CH19" s="200">
        <v>4.968772046761858E-3</v>
      </c>
      <c r="CI19" s="200">
        <v>1.037344398340249E-3</v>
      </c>
      <c r="CJ19" s="200">
        <v>4.4803707523540367E-3</v>
      </c>
      <c r="CK19" s="200">
        <v>5.4064319768746781E-3</v>
      </c>
      <c r="CL19" s="200">
        <v>2.7172722093176142E-3</v>
      </c>
      <c r="CM19" s="200">
        <v>1.3803527130423331E-3</v>
      </c>
      <c r="CN19" s="200">
        <v>4.4452824027460848E-3</v>
      </c>
      <c r="CO19" s="200">
        <v>6.6287347421265068E-3</v>
      </c>
      <c r="CP19" s="200">
        <v>5.9542736989260251E-3</v>
      </c>
      <c r="CQ19" s="200">
        <v>1.0151689670655759E-3</v>
      </c>
      <c r="CR19" s="200">
        <v>1.3764114201453969E-2</v>
      </c>
      <c r="CS19" s="200">
        <v>5.4159183532499827E-3</v>
      </c>
      <c r="CT19" s="200">
        <v>2.77373187258565E-2</v>
      </c>
      <c r="CU19" s="200">
        <v>4.458873569359114E-3</v>
      </c>
      <c r="CV19" s="200">
        <v>3.0941790756140009E-4</v>
      </c>
      <c r="CW19" s="200">
        <v>3.7506578774906081E-4</v>
      </c>
      <c r="CX19" s="200">
        <v>3.2539146206969319E-3</v>
      </c>
      <c r="CY19" s="200">
        <v>2.5995854907518855E-3</v>
      </c>
      <c r="CZ19" s="200">
        <v>3.6101631898804859E-3</v>
      </c>
      <c r="DA19" s="200">
        <v>8.2101806239737272E-4</v>
      </c>
      <c r="DB19" s="200">
        <v>4.955892106004306E-3</v>
      </c>
      <c r="DC19" s="200">
        <v>0</v>
      </c>
      <c r="DD19" s="200">
        <v>3.8293963015854247E-3</v>
      </c>
      <c r="DE19" s="200">
        <v>0</v>
      </c>
      <c r="DF19" s="201">
        <v>1.050981895291292E-4</v>
      </c>
      <c r="DG19" s="201">
        <v>2.6681560726804243E-3</v>
      </c>
    </row>
    <row r="20" spans="1:111">
      <c r="A20" s="308" t="s">
        <v>1099</v>
      </c>
      <c r="B20" s="198" t="s">
        <v>1034</v>
      </c>
      <c r="C20" s="200">
        <v>2.6422600130645077E-4</v>
      </c>
      <c r="D20" s="200">
        <v>0</v>
      </c>
      <c r="E20" s="200">
        <v>0</v>
      </c>
      <c r="F20" s="200">
        <v>0</v>
      </c>
      <c r="G20" s="200">
        <v>4.3014452856159668E-5</v>
      </c>
      <c r="H20" s="200">
        <v>0</v>
      </c>
      <c r="I20" s="200">
        <v>0</v>
      </c>
      <c r="J20" s="200">
        <v>8.7487699161677946E-5</v>
      </c>
      <c r="K20" s="200">
        <v>4.4297629444001471E-5</v>
      </c>
      <c r="L20" s="200">
        <v>2.7680128435795944E-5</v>
      </c>
      <c r="M20" s="200">
        <v>0</v>
      </c>
      <c r="N20" s="200">
        <v>-2.7149321266968328E-4</v>
      </c>
      <c r="O20" s="200">
        <v>7.8064012490241998E-4</v>
      </c>
      <c r="P20" s="200">
        <v>2.9619382072292575E-3</v>
      </c>
      <c r="Q20" s="200">
        <v>1.3316550830916288E-3</v>
      </c>
      <c r="R20" s="200">
        <v>3.1040062766635609E-2</v>
      </c>
      <c r="S20" s="200">
        <v>0.19189516211726584</v>
      </c>
      <c r="T20" s="200">
        <v>1.9785287316491294E-2</v>
      </c>
      <c r="U20" s="200">
        <v>0</v>
      </c>
      <c r="V20" s="200">
        <v>3.9458198120973393E-4</v>
      </c>
      <c r="W20" s="200">
        <v>0</v>
      </c>
      <c r="X20" s="200">
        <v>0</v>
      </c>
      <c r="Y20" s="200">
        <v>-4.3378866683729019E-6</v>
      </c>
      <c r="Z20" s="200">
        <v>0</v>
      </c>
      <c r="AA20" s="200">
        <v>1.869787539690231E-3</v>
      </c>
      <c r="AB20" s="200">
        <v>1.6148942517975963E-4</v>
      </c>
      <c r="AC20" s="200">
        <v>0</v>
      </c>
      <c r="AD20" s="200">
        <v>0</v>
      </c>
      <c r="AE20" s="200">
        <v>7.4992232947301886E-5</v>
      </c>
      <c r="AF20" s="200">
        <v>8.2558203533491105E-5</v>
      </c>
      <c r="AG20" s="200">
        <v>0</v>
      </c>
      <c r="AH20" s="200">
        <v>5.5617760972117699E-3</v>
      </c>
      <c r="AI20" s="200">
        <v>0</v>
      </c>
      <c r="AJ20" s="200">
        <v>0</v>
      </c>
      <c r="AK20" s="200">
        <v>1.8929563704088174E-3</v>
      </c>
      <c r="AL20" s="200">
        <v>0</v>
      </c>
      <c r="AM20" s="200">
        <v>3.5705894829000897E-6</v>
      </c>
      <c r="AN20" s="200">
        <v>0</v>
      </c>
      <c r="AO20" s="200">
        <v>2.6980358299158212E-5</v>
      </c>
      <c r="AP20" s="200">
        <v>0</v>
      </c>
      <c r="AQ20" s="200">
        <v>2.8128884735089424E-4</v>
      </c>
      <c r="AR20" s="200">
        <v>2.0089599614279686E-5</v>
      </c>
      <c r="AS20" s="200">
        <v>1.1204834886253418E-4</v>
      </c>
      <c r="AT20" s="200">
        <v>1.4801496353378715E-4</v>
      </c>
      <c r="AU20" s="200">
        <v>3.278696203035604E-5</v>
      </c>
      <c r="AV20" s="200">
        <v>1.470155836518671E-5</v>
      </c>
      <c r="AW20" s="200">
        <v>2.3003792031342667E-4</v>
      </c>
      <c r="AX20" s="200">
        <v>5.8752557309972196E-4</v>
      </c>
      <c r="AY20" s="200">
        <v>8.7743053674917398E-4</v>
      </c>
      <c r="AZ20" s="200">
        <v>4.6992481203007516E-4</v>
      </c>
      <c r="BA20" s="200">
        <v>2.932723326881342E-5</v>
      </c>
      <c r="BB20" s="200">
        <v>6.2769010043041602E-4</v>
      </c>
      <c r="BC20" s="200">
        <v>2.5297242600556537E-4</v>
      </c>
      <c r="BD20" s="200">
        <v>1.021085413794864E-4</v>
      </c>
      <c r="BE20" s="200">
        <v>0</v>
      </c>
      <c r="BF20" s="200">
        <v>0</v>
      </c>
      <c r="BG20" s="200">
        <v>9.9346794824031984E-5</v>
      </c>
      <c r="BH20" s="200">
        <v>0</v>
      </c>
      <c r="BI20" s="200">
        <v>0</v>
      </c>
      <c r="BJ20" s="200">
        <v>3.02555316589509E-3</v>
      </c>
      <c r="BK20" s="200">
        <v>2.2426553038797935E-5</v>
      </c>
      <c r="BL20" s="200">
        <v>2.8572175800609364E-3</v>
      </c>
      <c r="BM20" s="200">
        <v>2.1919955425342042E-3</v>
      </c>
      <c r="BN20" s="200">
        <v>0</v>
      </c>
      <c r="BO20" s="200">
        <v>0</v>
      </c>
      <c r="BP20" s="200">
        <v>0</v>
      </c>
      <c r="BQ20" s="200">
        <v>0</v>
      </c>
      <c r="BR20" s="200">
        <v>0</v>
      </c>
      <c r="BS20" s="200">
        <v>3.6617607210250978E-5</v>
      </c>
      <c r="BT20" s="200">
        <v>3.6463353480977096E-4</v>
      </c>
      <c r="BU20" s="200">
        <v>1.0581118467234664E-4</v>
      </c>
      <c r="BV20" s="200">
        <v>0</v>
      </c>
      <c r="BW20" s="200">
        <v>0</v>
      </c>
      <c r="BX20" s="200">
        <v>8.3027230068454525E-5</v>
      </c>
      <c r="BY20" s="200">
        <v>0</v>
      </c>
      <c r="BZ20" s="200">
        <v>1.3361012898387826E-4</v>
      </c>
      <c r="CA20" s="200">
        <v>0</v>
      </c>
      <c r="CB20" s="200">
        <v>7.5248225082490864E-6</v>
      </c>
      <c r="CC20" s="200">
        <v>1.4494959377876343E-5</v>
      </c>
      <c r="CD20" s="200">
        <v>1.0560974094551781E-3</v>
      </c>
      <c r="CE20" s="200">
        <v>2.8596269920644094E-3</v>
      </c>
      <c r="CF20" s="200">
        <v>2.8026383457530708E-3</v>
      </c>
      <c r="CG20" s="200">
        <v>0</v>
      </c>
      <c r="CH20" s="200">
        <v>8.0793041410761915E-5</v>
      </c>
      <c r="CI20" s="200">
        <v>0</v>
      </c>
      <c r="CJ20" s="200">
        <v>1.0090321774110734E-3</v>
      </c>
      <c r="CK20" s="200">
        <v>1.8991572181539698E-4</v>
      </c>
      <c r="CL20" s="200">
        <v>1.0102116842705001E-2</v>
      </c>
      <c r="CM20" s="200">
        <v>2.400078279476192E-5</v>
      </c>
      <c r="CN20" s="200">
        <v>3.9943398940285103E-4</v>
      </c>
      <c r="CO20" s="200">
        <v>6.8644064626422916E-4</v>
      </c>
      <c r="CP20" s="200">
        <v>0</v>
      </c>
      <c r="CQ20" s="200">
        <v>8.0042168557093493E-4</v>
      </c>
      <c r="CR20" s="200">
        <v>2.2980086318949235E-4</v>
      </c>
      <c r="CS20" s="200">
        <v>1.2951578365683498E-4</v>
      </c>
      <c r="CT20" s="200">
        <v>3.4829966436577799E-4</v>
      </c>
      <c r="CU20" s="200">
        <v>0</v>
      </c>
      <c r="CV20" s="200">
        <v>0</v>
      </c>
      <c r="CW20" s="200">
        <v>8.6708757382847394E-5</v>
      </c>
      <c r="CX20" s="200">
        <v>5.7905988810703945E-4</v>
      </c>
      <c r="CY20" s="200">
        <v>6.4099368265114988E-5</v>
      </c>
      <c r="CZ20" s="200">
        <v>0</v>
      </c>
      <c r="DA20" s="200">
        <v>1.0392633701232566E-4</v>
      </c>
      <c r="DB20" s="200">
        <v>5.6781531920305983E-5</v>
      </c>
      <c r="DC20" s="200">
        <v>0</v>
      </c>
      <c r="DD20" s="200">
        <v>9.7023500911111319E-5</v>
      </c>
      <c r="DE20" s="200">
        <v>3.7267080745341616E-2</v>
      </c>
      <c r="DF20" s="201">
        <v>5.2549094764564598E-5</v>
      </c>
      <c r="DG20" s="201">
        <v>8.9220782920193282E-4</v>
      </c>
    </row>
    <row r="21" spans="1:111">
      <c r="A21" s="308" t="s">
        <v>1100</v>
      </c>
      <c r="B21" s="198" t="s">
        <v>942</v>
      </c>
      <c r="C21" s="200">
        <v>4.6856077565010604E-2</v>
      </c>
      <c r="D21" s="200">
        <v>6.0453937708656313E-3</v>
      </c>
      <c r="E21" s="200">
        <v>4.3664996420901936E-2</v>
      </c>
      <c r="F21" s="200">
        <v>1.9290603609209707E-2</v>
      </c>
      <c r="G21" s="200">
        <v>1.4194769442532691E-3</v>
      </c>
      <c r="H21" s="200">
        <v>0</v>
      </c>
      <c r="I21" s="200">
        <v>0</v>
      </c>
      <c r="J21" s="200">
        <v>1.4003457459614932E-2</v>
      </c>
      <c r="K21" s="200">
        <v>1.9551075166748935E-2</v>
      </c>
      <c r="L21" s="200">
        <v>2.4912115592216346E-4</v>
      </c>
      <c r="M21" s="200">
        <v>0</v>
      </c>
      <c r="N21" s="200">
        <v>1.2669683257918551E-3</v>
      </c>
      <c r="O21" s="200">
        <v>2.7322404371584699E-3</v>
      </c>
      <c r="P21" s="200">
        <v>1.6494625944450357E-3</v>
      </c>
      <c r="Q21" s="200">
        <v>2.9186960725295975E-3</v>
      </c>
      <c r="R21" s="200">
        <v>1.005246898445545E-3</v>
      </c>
      <c r="S21" s="200">
        <v>6.1319497139107077E-3</v>
      </c>
      <c r="T21" s="200">
        <v>1.1128807618235252E-3</v>
      </c>
      <c r="U21" s="200">
        <v>1.6531027466937945E-3</v>
      </c>
      <c r="V21" s="200">
        <v>6.6670748549230901E-4</v>
      </c>
      <c r="W21" s="200">
        <v>0</v>
      </c>
      <c r="X21" s="200">
        <v>3.5887145009603507E-4</v>
      </c>
      <c r="Y21" s="200">
        <v>6.8538609360291856E-4</v>
      </c>
      <c r="Z21" s="200">
        <v>0</v>
      </c>
      <c r="AA21" s="200">
        <v>1.7363941603342814E-2</v>
      </c>
      <c r="AB21" s="200">
        <v>6.9248855204202013E-3</v>
      </c>
      <c r="AC21" s="200">
        <v>0</v>
      </c>
      <c r="AD21" s="200">
        <v>0</v>
      </c>
      <c r="AE21" s="200">
        <v>2.5354516853611588E-4</v>
      </c>
      <c r="AF21" s="200">
        <v>3.0271341295613405E-4</v>
      </c>
      <c r="AG21" s="200">
        <v>4.0054811847791711E-3</v>
      </c>
      <c r="AH21" s="200">
        <v>7.7644597000679164E-3</v>
      </c>
      <c r="AI21" s="200">
        <v>2.1188285490378197E-3</v>
      </c>
      <c r="AJ21" s="200">
        <v>0</v>
      </c>
      <c r="AK21" s="200">
        <v>1.0787815874372831E-3</v>
      </c>
      <c r="AL21" s="200">
        <v>0</v>
      </c>
      <c r="AM21" s="200">
        <v>0</v>
      </c>
      <c r="AN21" s="200">
        <v>9.4216962821986466E-5</v>
      </c>
      <c r="AO21" s="200">
        <v>9.4431254047053743E-5</v>
      </c>
      <c r="AP21" s="200">
        <v>0</v>
      </c>
      <c r="AQ21" s="200">
        <v>7.2590670284101736E-5</v>
      </c>
      <c r="AR21" s="200">
        <v>5.3572265638079168E-5</v>
      </c>
      <c r="AS21" s="200">
        <v>6.6528707137129676E-4</v>
      </c>
      <c r="AT21" s="200">
        <v>1.5424717252468344E-4</v>
      </c>
      <c r="AU21" s="200">
        <v>1.0304473780969042E-4</v>
      </c>
      <c r="AV21" s="200">
        <v>1.4407527197882975E-3</v>
      </c>
      <c r="AW21" s="200">
        <v>2.6598134536239958E-4</v>
      </c>
      <c r="AX21" s="200">
        <v>5.6654251691758909E-4</v>
      </c>
      <c r="AY21" s="200">
        <v>7.041109245518063E-4</v>
      </c>
      <c r="AZ21" s="200">
        <v>1.8796992481203006E-3</v>
      </c>
      <c r="BA21" s="200">
        <v>5.8654466537626841E-5</v>
      </c>
      <c r="BB21" s="200">
        <v>1.9727403156384504E-3</v>
      </c>
      <c r="BC21" s="200">
        <v>7.5891727801669616E-4</v>
      </c>
      <c r="BD21" s="200">
        <v>3.5737989482820238E-4</v>
      </c>
      <c r="BE21" s="200">
        <v>0</v>
      </c>
      <c r="BF21" s="200">
        <v>0</v>
      </c>
      <c r="BG21" s="200">
        <v>2.2353028835407198E-4</v>
      </c>
      <c r="BH21" s="200">
        <v>0</v>
      </c>
      <c r="BI21" s="200">
        <v>2.0621391256530106E-4</v>
      </c>
      <c r="BJ21" s="200">
        <v>2.4149746655487917E-3</v>
      </c>
      <c r="BK21" s="200">
        <v>6.5037003812514014E-4</v>
      </c>
      <c r="BL21" s="200">
        <v>5.8844297987525005E-6</v>
      </c>
      <c r="BM21" s="200">
        <v>1.8980966988424672E-4</v>
      </c>
      <c r="BN21" s="200">
        <v>0</v>
      </c>
      <c r="BO21" s="200">
        <v>0</v>
      </c>
      <c r="BP21" s="200">
        <v>0</v>
      </c>
      <c r="BQ21" s="200">
        <v>0</v>
      </c>
      <c r="BR21" s="200">
        <v>8.0499094385188165E-6</v>
      </c>
      <c r="BS21" s="200">
        <v>2.2947033851757279E-4</v>
      </c>
      <c r="BT21" s="200">
        <v>5.4630523357765588E-3</v>
      </c>
      <c r="BU21" s="200">
        <v>9.8757105694190195E-4</v>
      </c>
      <c r="BV21" s="200">
        <v>7.8596223808701556E-5</v>
      </c>
      <c r="BW21" s="200">
        <v>0</v>
      </c>
      <c r="BX21" s="200">
        <v>0</v>
      </c>
      <c r="BY21" s="200">
        <v>8.3429277001885504E-5</v>
      </c>
      <c r="BZ21" s="200">
        <v>3.0062279021372611E-4</v>
      </c>
      <c r="CA21" s="200">
        <v>0</v>
      </c>
      <c r="CB21" s="200">
        <v>1.5425886141910627E-4</v>
      </c>
      <c r="CC21" s="200">
        <v>1.6669203284557795E-4</v>
      </c>
      <c r="CD21" s="200">
        <v>6.2123377026775172E-5</v>
      </c>
      <c r="CE21" s="200">
        <v>1.241349502706343E-3</v>
      </c>
      <c r="CF21" s="200">
        <v>6.1195539249017175E-3</v>
      </c>
      <c r="CG21" s="200">
        <v>1.8841854038437382E-4</v>
      </c>
      <c r="CH21" s="200">
        <v>1.7889887740954425E-4</v>
      </c>
      <c r="CI21" s="200">
        <v>8.0570438706038751E-5</v>
      </c>
      <c r="CJ21" s="200">
        <v>3.8843274086178492E-4</v>
      </c>
      <c r="CK21" s="200">
        <v>2.8364036375026823E-4</v>
      </c>
      <c r="CL21" s="200">
        <v>3.2870228338519525E-4</v>
      </c>
      <c r="CM21" s="200">
        <v>7.4463967132466473E-5</v>
      </c>
      <c r="CN21" s="200">
        <v>5.0633846345227585E-4</v>
      </c>
      <c r="CO21" s="200">
        <v>1.855447196441731E-3</v>
      </c>
      <c r="CP21" s="200">
        <v>6.956440365115242E-4</v>
      </c>
      <c r="CQ21" s="200">
        <v>4.5487378716592159E-3</v>
      </c>
      <c r="CR21" s="200">
        <v>1.4913118517401432E-3</v>
      </c>
      <c r="CS21" s="200">
        <v>1.6750708019617323E-3</v>
      </c>
      <c r="CT21" s="200">
        <v>1.0053194857830409E-3</v>
      </c>
      <c r="CU21" s="200">
        <v>1.7612403828936592E-5</v>
      </c>
      <c r="CV21" s="200">
        <v>7.7354476890350023E-5</v>
      </c>
      <c r="CW21" s="200">
        <v>0</v>
      </c>
      <c r="CX21" s="200">
        <v>2.154203271374344E-4</v>
      </c>
      <c r="CY21" s="200">
        <v>3.9171836162014712E-4</v>
      </c>
      <c r="CZ21" s="200">
        <v>1.0449017502104315E-3</v>
      </c>
      <c r="DA21" s="200">
        <v>2.3383425827773274E-4</v>
      </c>
      <c r="DB21" s="200">
        <v>1.5671702810004452E-4</v>
      </c>
      <c r="DC21" s="200">
        <v>9.2279298677330049E-5</v>
      </c>
      <c r="DD21" s="200">
        <v>5.1846933299375109E-4</v>
      </c>
      <c r="DE21" s="200">
        <v>0.14117931757683311</v>
      </c>
      <c r="DF21" s="201">
        <v>1.1746268241490911E-4</v>
      </c>
      <c r="DG21" s="201">
        <v>1.9770263386764408E-3</v>
      </c>
    </row>
    <row r="22" spans="1:111">
      <c r="A22" s="308" t="s">
        <v>1101</v>
      </c>
      <c r="B22" s="198" t="s">
        <v>943</v>
      </c>
      <c r="C22" s="200">
        <v>1.0275455606361975E-4</v>
      </c>
      <c r="D22" s="200">
        <v>0</v>
      </c>
      <c r="E22" s="200">
        <v>2.6843235504652829E-4</v>
      </c>
      <c r="F22" s="200">
        <v>0</v>
      </c>
      <c r="G22" s="200">
        <v>3.4411562284927734E-4</v>
      </c>
      <c r="H22" s="200">
        <v>5.9671805072103435E-4</v>
      </c>
      <c r="I22" s="200">
        <v>4.0473540422948499E-4</v>
      </c>
      <c r="J22" s="200">
        <v>6.634144753484757E-3</v>
      </c>
      <c r="K22" s="200">
        <v>9.9036842971231861E-4</v>
      </c>
      <c r="L22" s="200">
        <v>0</v>
      </c>
      <c r="M22" s="200">
        <v>0</v>
      </c>
      <c r="N22" s="200">
        <v>9.0497737556561084E-5</v>
      </c>
      <c r="O22" s="200">
        <v>6.8306010928961749E-4</v>
      </c>
      <c r="P22" s="200">
        <v>4.611400801674293E-4</v>
      </c>
      <c r="Q22" s="200">
        <v>2.280231306663748E-4</v>
      </c>
      <c r="R22" s="200">
        <v>6.1295542588142994E-4</v>
      </c>
      <c r="S22" s="200">
        <v>1.9072619511494842E-3</v>
      </c>
      <c r="T22" s="200">
        <v>4.3249078707992085E-2</v>
      </c>
      <c r="U22" s="200">
        <v>0</v>
      </c>
      <c r="V22" s="200">
        <v>8.1637651284772536E-5</v>
      </c>
      <c r="W22" s="200">
        <v>1.403863432165319E-5</v>
      </c>
      <c r="X22" s="200">
        <v>4.032263484225113E-6</v>
      </c>
      <c r="Y22" s="200">
        <v>1.0844716670932255E-5</v>
      </c>
      <c r="Z22" s="200">
        <v>0</v>
      </c>
      <c r="AA22" s="200">
        <v>2.8559864554414806E-3</v>
      </c>
      <c r="AB22" s="200">
        <v>1.5355180936583923E-3</v>
      </c>
      <c r="AC22" s="200">
        <v>6.6396570949093336E-6</v>
      </c>
      <c r="AD22" s="200">
        <v>8.7613100547980115E-5</v>
      </c>
      <c r="AE22" s="200">
        <v>6.7850115523749322E-5</v>
      </c>
      <c r="AF22" s="200">
        <v>2.7519401177830372E-5</v>
      </c>
      <c r="AG22" s="200">
        <v>3.1622219879835566E-4</v>
      </c>
      <c r="AH22" s="200">
        <v>2.7349988068797152E-3</v>
      </c>
      <c r="AI22" s="200">
        <v>5.8050097233912865E-5</v>
      </c>
      <c r="AJ22" s="200">
        <v>0</v>
      </c>
      <c r="AK22" s="200">
        <v>2.035436957428836E-5</v>
      </c>
      <c r="AL22" s="200">
        <v>2.4646811195567516E-5</v>
      </c>
      <c r="AM22" s="200">
        <v>1.2854122138440323E-5</v>
      </c>
      <c r="AN22" s="200">
        <v>8.8563945052667285E-4</v>
      </c>
      <c r="AO22" s="200">
        <v>6.745089574789553E-6</v>
      </c>
      <c r="AP22" s="200">
        <v>7.3751751604100591E-5</v>
      </c>
      <c r="AQ22" s="200">
        <v>1.4518134056820347E-4</v>
      </c>
      <c r="AR22" s="200">
        <v>7.7010131854738807E-5</v>
      </c>
      <c r="AS22" s="200">
        <v>2.1009065411725159E-4</v>
      </c>
      <c r="AT22" s="200">
        <v>1.9086140034619921E-4</v>
      </c>
      <c r="AU22" s="200">
        <v>4.7775287529947376E-4</v>
      </c>
      <c r="AV22" s="200">
        <v>8.8944428109379589E-4</v>
      </c>
      <c r="AW22" s="200">
        <v>1.0243876138957282E-3</v>
      </c>
      <c r="AX22" s="200">
        <v>3.0425431464092747E-4</v>
      </c>
      <c r="AY22" s="200">
        <v>1.7331961219736771E-4</v>
      </c>
      <c r="AZ22" s="200">
        <v>3.2894736842105261E-3</v>
      </c>
      <c r="BA22" s="200">
        <v>1.4663616634406711E-4</v>
      </c>
      <c r="BB22" s="200">
        <v>8.96700143472023E-5</v>
      </c>
      <c r="BC22" s="200">
        <v>1.543131798633949E-3</v>
      </c>
      <c r="BD22" s="200">
        <v>7.1475978965640475E-4</v>
      </c>
      <c r="BE22" s="200">
        <v>0</v>
      </c>
      <c r="BF22" s="200">
        <v>6.5118298241805949E-4</v>
      </c>
      <c r="BG22" s="200">
        <v>1.9869358964806397E-4</v>
      </c>
      <c r="BH22" s="200">
        <v>3.6656891495601173E-4</v>
      </c>
      <c r="BI22" s="200">
        <v>2.3370910090734121E-3</v>
      </c>
      <c r="BJ22" s="200">
        <v>2.8979695986585501E-3</v>
      </c>
      <c r="BK22" s="200">
        <v>2.4444942812289752E-3</v>
      </c>
      <c r="BL22" s="200">
        <v>4.9102297542923644E-4</v>
      </c>
      <c r="BM22" s="200">
        <v>6.2453504284494077E-4</v>
      </c>
      <c r="BN22" s="200">
        <v>3.4178386090337552E-4</v>
      </c>
      <c r="BO22" s="200">
        <v>1.6999459417190533E-4</v>
      </c>
      <c r="BP22" s="200">
        <v>1.0390205610028426E-3</v>
      </c>
      <c r="BQ22" s="200">
        <v>4.4752118325837829E-3</v>
      </c>
      <c r="BR22" s="200">
        <v>2.0728516804185953E-3</v>
      </c>
      <c r="BS22" s="200">
        <v>3.9180839714968545E-3</v>
      </c>
      <c r="BT22" s="200">
        <v>5.9641688137832835E-3</v>
      </c>
      <c r="BU22" s="200">
        <v>2.0672752673667985E-2</v>
      </c>
      <c r="BV22" s="200">
        <v>3.3582022900081573E-4</v>
      </c>
      <c r="BW22" s="200">
        <v>3.4357947067847983E-5</v>
      </c>
      <c r="BX22" s="200">
        <v>0</v>
      </c>
      <c r="BY22" s="200">
        <v>1.1546611937060954E-3</v>
      </c>
      <c r="BZ22" s="200">
        <v>8.2671267308774673E-4</v>
      </c>
      <c r="CA22" s="200">
        <v>0</v>
      </c>
      <c r="CB22" s="200">
        <v>1.1475354325079857E-3</v>
      </c>
      <c r="CC22" s="200">
        <v>4.1310634226947578E-4</v>
      </c>
      <c r="CD22" s="200">
        <v>1.2114058520221159E-3</v>
      </c>
      <c r="CE22" s="200">
        <v>9.5990993933972265E-4</v>
      </c>
      <c r="CF22" s="200">
        <v>7.0065958643826774E-3</v>
      </c>
      <c r="CG22" s="200">
        <v>3.5799522673031028E-3</v>
      </c>
      <c r="CH22" s="200">
        <v>7.4805699949071526E-3</v>
      </c>
      <c r="CI22" s="200">
        <v>2.1653305402247916E-3</v>
      </c>
      <c r="CJ22" s="200">
        <v>6.473879014363082E-3</v>
      </c>
      <c r="CK22" s="200">
        <v>8.8347807213344422E-3</v>
      </c>
      <c r="CL22" s="200">
        <v>8.9407021080773114E-2</v>
      </c>
      <c r="CM22" s="200">
        <v>5.7128017098403826E-3</v>
      </c>
      <c r="CN22" s="200">
        <v>2.733838959100292E-3</v>
      </c>
      <c r="CO22" s="200">
        <v>2.1406847946850417E-2</v>
      </c>
      <c r="CP22" s="200">
        <v>3.5846914386606201E-3</v>
      </c>
      <c r="CQ22" s="200">
        <v>8.3360990180192489E-3</v>
      </c>
      <c r="CR22" s="200">
        <v>8.0885116324718193E-3</v>
      </c>
      <c r="CS22" s="200">
        <v>1.299475029356911E-3</v>
      </c>
      <c r="CT22" s="200">
        <v>4.1313089734658984E-2</v>
      </c>
      <c r="CU22" s="200">
        <v>2.348320510524879E-4</v>
      </c>
      <c r="CV22" s="200">
        <v>1.5664281570295882E-2</v>
      </c>
      <c r="CW22" s="200">
        <v>1.1090655014085132E-3</v>
      </c>
      <c r="CX22" s="200">
        <v>3.4165789493517291E-3</v>
      </c>
      <c r="CY22" s="200">
        <v>4.2020696973797602E-4</v>
      </c>
      <c r="CZ22" s="200">
        <v>2.4740398583024772E-4</v>
      </c>
      <c r="DA22" s="200">
        <v>1.3770239654133151E-3</v>
      </c>
      <c r="DB22" s="200">
        <v>3.6635444394981422E-3</v>
      </c>
      <c r="DC22" s="200">
        <v>0</v>
      </c>
      <c r="DD22" s="200">
        <v>1.8222226264868093E-3</v>
      </c>
      <c r="DE22" s="200">
        <v>0</v>
      </c>
      <c r="DF22" s="201">
        <v>2.472898577155981E-5</v>
      </c>
      <c r="DG22" s="201">
        <v>3.1935959836473971E-3</v>
      </c>
    </row>
    <row r="23" spans="1:111">
      <c r="A23" s="308" t="s">
        <v>1102</v>
      </c>
      <c r="B23" s="198" t="s">
        <v>944</v>
      </c>
      <c r="C23" s="200">
        <v>2.8209795445037322E-2</v>
      </c>
      <c r="D23" s="200">
        <v>0</v>
      </c>
      <c r="E23" s="200">
        <v>8.0529706513958487E-4</v>
      </c>
      <c r="F23" s="200">
        <v>0</v>
      </c>
      <c r="G23" s="200">
        <v>0</v>
      </c>
      <c r="H23" s="200">
        <v>0</v>
      </c>
      <c r="I23" s="200">
        <v>0</v>
      </c>
      <c r="J23" s="200">
        <v>3.390996091537905E-6</v>
      </c>
      <c r="K23" s="200">
        <v>4.7461745832858715E-5</v>
      </c>
      <c r="L23" s="200">
        <v>0</v>
      </c>
      <c r="M23" s="200">
        <v>0</v>
      </c>
      <c r="N23" s="200">
        <v>0</v>
      </c>
      <c r="O23" s="200">
        <v>0</v>
      </c>
      <c r="P23" s="200">
        <v>0</v>
      </c>
      <c r="Q23" s="200">
        <v>0</v>
      </c>
      <c r="R23" s="200">
        <v>0</v>
      </c>
      <c r="S23" s="200">
        <v>0</v>
      </c>
      <c r="T23" s="200">
        <v>0</v>
      </c>
      <c r="U23" s="200">
        <v>6.9430315361139375E-2</v>
      </c>
      <c r="V23" s="200">
        <v>1.6463593009095796E-3</v>
      </c>
      <c r="W23" s="200">
        <v>0</v>
      </c>
      <c r="X23" s="200">
        <v>7.1371063670784508E-4</v>
      </c>
      <c r="Y23" s="200">
        <v>2.5593531343400124E-4</v>
      </c>
      <c r="Z23" s="200">
        <v>0</v>
      </c>
      <c r="AA23" s="200">
        <v>3.8193830841233377E-4</v>
      </c>
      <c r="AB23" s="200">
        <v>2.7644799903653766E-4</v>
      </c>
      <c r="AC23" s="200">
        <v>3.3198285474546668E-6</v>
      </c>
      <c r="AD23" s="200">
        <v>-6.7701032241620997E-4</v>
      </c>
      <c r="AE23" s="200">
        <v>0</v>
      </c>
      <c r="AF23" s="200">
        <v>0</v>
      </c>
      <c r="AG23" s="200">
        <v>0</v>
      </c>
      <c r="AH23" s="200">
        <v>0</v>
      </c>
      <c r="AI23" s="200">
        <v>0</v>
      </c>
      <c r="AJ23" s="200">
        <v>0</v>
      </c>
      <c r="AK23" s="200">
        <v>2.035436957428836E-5</v>
      </c>
      <c r="AL23" s="200">
        <v>-1.232340559778376E-3</v>
      </c>
      <c r="AM23" s="200">
        <v>4.2132955898221061E-5</v>
      </c>
      <c r="AN23" s="200">
        <v>0</v>
      </c>
      <c r="AO23" s="200">
        <v>0</v>
      </c>
      <c r="AP23" s="200">
        <v>5.0704329227819162E-5</v>
      </c>
      <c r="AQ23" s="200">
        <v>0</v>
      </c>
      <c r="AR23" s="200">
        <v>0</v>
      </c>
      <c r="AS23" s="200">
        <v>0</v>
      </c>
      <c r="AT23" s="200">
        <v>0</v>
      </c>
      <c r="AU23" s="200">
        <v>0</v>
      </c>
      <c r="AV23" s="200">
        <v>0</v>
      </c>
      <c r="AW23" s="200">
        <v>0</v>
      </c>
      <c r="AX23" s="200">
        <v>0</v>
      </c>
      <c r="AY23" s="200">
        <v>0</v>
      </c>
      <c r="AZ23" s="200">
        <v>0</v>
      </c>
      <c r="BA23" s="200">
        <v>0</v>
      </c>
      <c r="BB23" s="200">
        <v>4.483500717360115E-5</v>
      </c>
      <c r="BC23" s="200">
        <v>0</v>
      </c>
      <c r="BD23" s="200">
        <v>0</v>
      </c>
      <c r="BE23" s="200">
        <v>0</v>
      </c>
      <c r="BF23" s="200">
        <v>0</v>
      </c>
      <c r="BG23" s="200">
        <v>0</v>
      </c>
      <c r="BH23" s="200">
        <v>0</v>
      </c>
      <c r="BI23" s="200">
        <v>0</v>
      </c>
      <c r="BJ23" s="200">
        <v>9.1131119454671383E-6</v>
      </c>
      <c r="BK23" s="200">
        <v>0</v>
      </c>
      <c r="BL23" s="200">
        <v>0</v>
      </c>
      <c r="BM23" s="200">
        <v>0</v>
      </c>
      <c r="BN23" s="200">
        <v>9.4068952542213449E-5</v>
      </c>
      <c r="BO23" s="200">
        <v>6.2897999843604968E-5</v>
      </c>
      <c r="BP23" s="200">
        <v>3.9981082122117824E-5</v>
      </c>
      <c r="BQ23" s="200">
        <v>5.3013368204348862E-5</v>
      </c>
      <c r="BR23" s="200">
        <v>0</v>
      </c>
      <c r="BS23" s="200">
        <v>0</v>
      </c>
      <c r="BT23" s="200">
        <v>0</v>
      </c>
      <c r="BU23" s="200">
        <v>0</v>
      </c>
      <c r="BV23" s="200">
        <v>3.5725556276682526E-6</v>
      </c>
      <c r="BW23" s="200">
        <v>0</v>
      </c>
      <c r="BX23" s="200">
        <v>0</v>
      </c>
      <c r="BY23" s="200">
        <v>0</v>
      </c>
      <c r="BZ23" s="200">
        <v>0</v>
      </c>
      <c r="CA23" s="200">
        <v>0</v>
      </c>
      <c r="CB23" s="200">
        <v>0</v>
      </c>
      <c r="CC23" s="200">
        <v>0</v>
      </c>
      <c r="CD23" s="200">
        <v>0</v>
      </c>
      <c r="CE23" s="200">
        <v>0</v>
      </c>
      <c r="CF23" s="200">
        <v>0</v>
      </c>
      <c r="CG23" s="200">
        <v>0</v>
      </c>
      <c r="CH23" s="200">
        <v>0</v>
      </c>
      <c r="CI23" s="200">
        <v>0</v>
      </c>
      <c r="CJ23" s="200">
        <v>0</v>
      </c>
      <c r="CK23" s="200">
        <v>0</v>
      </c>
      <c r="CL23" s="200">
        <v>0</v>
      </c>
      <c r="CM23" s="200">
        <v>1.230809374090355E-6</v>
      </c>
      <c r="CN23" s="200">
        <v>0</v>
      </c>
      <c r="CO23" s="200">
        <v>0</v>
      </c>
      <c r="CP23" s="200">
        <v>0</v>
      </c>
      <c r="CQ23" s="200">
        <v>0</v>
      </c>
      <c r="CR23" s="200">
        <v>0</v>
      </c>
      <c r="CS23" s="200">
        <v>0</v>
      </c>
      <c r="CT23" s="200">
        <v>0</v>
      </c>
      <c r="CU23" s="200">
        <v>0</v>
      </c>
      <c r="CV23" s="200">
        <v>0</v>
      </c>
      <c r="CW23" s="200">
        <v>0</v>
      </c>
      <c r="CX23" s="200">
        <v>0</v>
      </c>
      <c r="CY23" s="200">
        <v>0</v>
      </c>
      <c r="CZ23" s="200">
        <v>0</v>
      </c>
      <c r="DA23" s="200">
        <v>0</v>
      </c>
      <c r="DB23" s="200">
        <v>3.8611441705808072E-5</v>
      </c>
      <c r="DC23" s="200">
        <v>0</v>
      </c>
      <c r="DD23" s="200">
        <v>1.9707898622569486E-4</v>
      </c>
      <c r="DE23" s="200">
        <v>0</v>
      </c>
      <c r="DF23" s="201">
        <v>2.1019637905825839E-4</v>
      </c>
      <c r="DG23" s="201">
        <v>2.0469055210904668E-4</v>
      </c>
    </row>
    <row r="24" spans="1:111">
      <c r="A24" s="308" t="s">
        <v>1103</v>
      </c>
      <c r="B24" s="198" t="s">
        <v>945</v>
      </c>
      <c r="C24" s="200">
        <v>2.6862976799489164E-3</v>
      </c>
      <c r="D24" s="200">
        <v>2.4280007546488834E-3</v>
      </c>
      <c r="E24" s="200">
        <v>0</v>
      </c>
      <c r="F24" s="200">
        <v>0</v>
      </c>
      <c r="G24" s="200">
        <v>3.4841706813489334E-3</v>
      </c>
      <c r="H24" s="200">
        <v>0</v>
      </c>
      <c r="I24" s="200">
        <v>2.0236770211474249E-4</v>
      </c>
      <c r="J24" s="200">
        <v>9.4371421227499898E-3</v>
      </c>
      <c r="K24" s="200">
        <v>6.3219045449367812E-3</v>
      </c>
      <c r="L24" s="200">
        <v>6.5601904392836386E-3</v>
      </c>
      <c r="M24" s="200">
        <v>0</v>
      </c>
      <c r="N24" s="200">
        <v>3.8914027149321265E-3</v>
      </c>
      <c r="O24" s="200">
        <v>2.2443403590944573E-3</v>
      </c>
      <c r="P24" s="200">
        <v>7.8039090489872653E-4</v>
      </c>
      <c r="Q24" s="200">
        <v>5.5637643882595455E-4</v>
      </c>
      <c r="R24" s="200">
        <v>8.802039915657334E-3</v>
      </c>
      <c r="S24" s="200">
        <v>1.3227784499907714E-3</v>
      </c>
      <c r="T24" s="200">
        <v>0</v>
      </c>
      <c r="U24" s="200">
        <v>7.0956256358087486E-2</v>
      </c>
      <c r="V24" s="200">
        <v>0.16282629548747882</v>
      </c>
      <c r="W24" s="200">
        <v>4.4467374213836477E-3</v>
      </c>
      <c r="X24" s="200">
        <v>1.4805127426246541E-2</v>
      </c>
      <c r="Y24" s="200">
        <v>7.3895899395732389E-3</v>
      </c>
      <c r="Z24" s="200">
        <v>0</v>
      </c>
      <c r="AA24" s="200">
        <v>4.5946608444827015E-2</v>
      </c>
      <c r="AB24" s="200">
        <v>2.6155812661318355E-2</v>
      </c>
      <c r="AC24" s="200">
        <v>9.0880306486571498E-5</v>
      </c>
      <c r="AD24" s="200">
        <v>3.7434688415955141E-4</v>
      </c>
      <c r="AE24" s="200">
        <v>7.8563291659078166E-4</v>
      </c>
      <c r="AF24" s="200">
        <v>2.4767461060047334E-3</v>
      </c>
      <c r="AG24" s="200">
        <v>2.1081479919890377E-3</v>
      </c>
      <c r="AH24" s="200">
        <v>4.0492666899172157E-2</v>
      </c>
      <c r="AI24" s="200">
        <v>1.6641027873721688E-3</v>
      </c>
      <c r="AJ24" s="200">
        <v>0</v>
      </c>
      <c r="AK24" s="200">
        <v>5.4142623067607041E-3</v>
      </c>
      <c r="AL24" s="200">
        <v>1.748773410362834E-2</v>
      </c>
      <c r="AM24" s="200">
        <v>5.3387453948322144E-3</v>
      </c>
      <c r="AN24" s="200">
        <v>2.1481467523412913E-3</v>
      </c>
      <c r="AO24" s="200">
        <v>8.0941074897474639E-5</v>
      </c>
      <c r="AP24" s="200">
        <v>7.3429087690832654E-3</v>
      </c>
      <c r="AQ24" s="200">
        <v>1.9327265963142088E-3</v>
      </c>
      <c r="AR24" s="200">
        <v>4.8382452404390243E-3</v>
      </c>
      <c r="AS24" s="200">
        <v>4.7270397176381611E-4</v>
      </c>
      <c r="AT24" s="200">
        <v>7.0813474659059221E-4</v>
      </c>
      <c r="AU24" s="200">
        <v>5.7845568724985302E-4</v>
      </c>
      <c r="AV24" s="200">
        <v>6.4686856806821528E-4</v>
      </c>
      <c r="AW24" s="200">
        <v>7.8967704832593501E-3</v>
      </c>
      <c r="AX24" s="200">
        <v>3.0215600902271417E-3</v>
      </c>
      <c r="AY24" s="200">
        <v>7.7993825488815473E-4</v>
      </c>
      <c r="AZ24" s="200">
        <v>4.2293233082706765E-3</v>
      </c>
      <c r="BA24" s="200">
        <v>5.8654466537626845E-4</v>
      </c>
      <c r="BB24" s="200">
        <v>9.7740315638450495E-3</v>
      </c>
      <c r="BC24" s="200">
        <v>3.1621553250695674E-3</v>
      </c>
      <c r="BD24" s="200">
        <v>1.8890080155204983E-3</v>
      </c>
      <c r="BE24" s="200">
        <v>0</v>
      </c>
      <c r="BF24" s="200">
        <v>0</v>
      </c>
      <c r="BG24" s="200">
        <v>2.9804038447209599E-4</v>
      </c>
      <c r="BH24" s="200">
        <v>2.1994134897360706E-3</v>
      </c>
      <c r="BI24" s="200">
        <v>2.3370910090734121E-3</v>
      </c>
      <c r="BJ24" s="200">
        <v>3.4174169795501766E-3</v>
      </c>
      <c r="BK24" s="200">
        <v>1.4352993944830679E-3</v>
      </c>
      <c r="BL24" s="200">
        <v>3.0141357080276697E-4</v>
      </c>
      <c r="BM24" s="200">
        <v>5.9698202624884047E-4</v>
      </c>
      <c r="BN24" s="200">
        <v>1.3232365990938023E-3</v>
      </c>
      <c r="BO24" s="200">
        <v>1.1423636728352038E-3</v>
      </c>
      <c r="BP24" s="200">
        <v>8.7763350999770844E-6</v>
      </c>
      <c r="BQ24" s="200">
        <v>5.74311488880446E-5</v>
      </c>
      <c r="BR24" s="200">
        <v>1.2779231233648622E-2</v>
      </c>
      <c r="BS24" s="200">
        <v>1.0904723427212741E-2</v>
      </c>
      <c r="BT24" s="200">
        <v>0</v>
      </c>
      <c r="BU24" s="200">
        <v>0</v>
      </c>
      <c r="BV24" s="200">
        <v>0</v>
      </c>
      <c r="BW24" s="200">
        <v>0</v>
      </c>
      <c r="BX24" s="200">
        <v>0</v>
      </c>
      <c r="BY24" s="200">
        <v>1.6685855400377101E-4</v>
      </c>
      <c r="BZ24" s="200">
        <v>7.6825824165730004E-5</v>
      </c>
      <c r="CA24" s="200">
        <v>0</v>
      </c>
      <c r="CB24" s="200">
        <v>0</v>
      </c>
      <c r="CC24" s="200">
        <v>0</v>
      </c>
      <c r="CD24" s="200">
        <v>0</v>
      </c>
      <c r="CE24" s="200">
        <v>1.7640229775300663E-3</v>
      </c>
      <c r="CF24" s="200">
        <v>5.522440090153834E-4</v>
      </c>
      <c r="CG24" s="200">
        <v>0</v>
      </c>
      <c r="CH24" s="200">
        <v>0</v>
      </c>
      <c r="CI24" s="200">
        <v>0</v>
      </c>
      <c r="CJ24" s="200">
        <v>0</v>
      </c>
      <c r="CK24" s="200">
        <v>0</v>
      </c>
      <c r="CL24" s="200">
        <v>5.2592365341631235E-4</v>
      </c>
      <c r="CM24" s="200">
        <v>3.3170312631735065E-4</v>
      </c>
      <c r="CN24" s="200">
        <v>4.6649225039749029E-5</v>
      </c>
      <c r="CO24" s="200">
        <v>1.1645175650248203E-2</v>
      </c>
      <c r="CP24" s="200">
        <v>1.5402523416514599E-3</v>
      </c>
      <c r="CQ24" s="200">
        <v>3.7658864182105692E-2</v>
      </c>
      <c r="CR24" s="200">
        <v>9.2638472973264111E-4</v>
      </c>
      <c r="CS24" s="200">
        <v>7.4903294881536228E-4</v>
      </c>
      <c r="CT24" s="200">
        <v>0</v>
      </c>
      <c r="CU24" s="200">
        <v>0</v>
      </c>
      <c r="CV24" s="200">
        <v>2.3206343067105008E-4</v>
      </c>
      <c r="CW24" s="200">
        <v>9.5581281394115504E-4</v>
      </c>
      <c r="CX24" s="200">
        <v>5.6524284088539642E-6</v>
      </c>
      <c r="CY24" s="200">
        <v>2.5639747306045995E-4</v>
      </c>
      <c r="CZ24" s="200">
        <v>7.2009763473496679E-4</v>
      </c>
      <c r="DA24" s="200">
        <v>3.7569370829955728E-3</v>
      </c>
      <c r="DB24" s="200">
        <v>1.092476674146687E-3</v>
      </c>
      <c r="DC24" s="200">
        <v>1.4764687788372808E-2</v>
      </c>
      <c r="DD24" s="200">
        <v>2.3952676787430605E-4</v>
      </c>
      <c r="DE24" s="200">
        <v>0</v>
      </c>
      <c r="DF24" s="201">
        <v>1.2055380563635409E-3</v>
      </c>
      <c r="DG24" s="201">
        <v>3.0555403055162952E-3</v>
      </c>
    </row>
    <row r="25" spans="1:111">
      <c r="A25" s="308" t="s">
        <v>1104</v>
      </c>
      <c r="B25" s="198" t="s">
        <v>946</v>
      </c>
      <c r="C25" s="200">
        <v>0</v>
      </c>
      <c r="D25" s="200">
        <v>0</v>
      </c>
      <c r="E25" s="200">
        <v>0</v>
      </c>
      <c r="F25" s="200">
        <v>0</v>
      </c>
      <c r="G25" s="200">
        <v>0</v>
      </c>
      <c r="H25" s="200">
        <v>0</v>
      </c>
      <c r="I25" s="200">
        <v>0</v>
      </c>
      <c r="J25" s="200">
        <v>0</v>
      </c>
      <c r="K25" s="200">
        <v>0</v>
      </c>
      <c r="L25" s="200">
        <v>0</v>
      </c>
      <c r="M25" s="200">
        <v>0</v>
      </c>
      <c r="N25" s="200">
        <v>9.0497737556561084E-5</v>
      </c>
      <c r="O25" s="200">
        <v>0</v>
      </c>
      <c r="P25" s="200">
        <v>0</v>
      </c>
      <c r="Q25" s="200">
        <v>0</v>
      </c>
      <c r="R25" s="200">
        <v>1.1768744176923454E-3</v>
      </c>
      <c r="S25" s="200">
        <v>8.2032772092450931E-5</v>
      </c>
      <c r="T25" s="200">
        <v>1.3327913315251796E-4</v>
      </c>
      <c r="U25" s="200">
        <v>6.3708036622583925E-2</v>
      </c>
      <c r="V25" s="200">
        <v>1.0021021695205828E-2</v>
      </c>
      <c r="W25" s="200">
        <v>0.23164448562443846</v>
      </c>
      <c r="X25" s="200">
        <v>0.28196677683706561</v>
      </c>
      <c r="Y25" s="200">
        <v>0.2231690864844465</v>
      </c>
      <c r="Z25" s="200">
        <v>0</v>
      </c>
      <c r="AA25" s="200">
        <v>1.0204023463553395E-3</v>
      </c>
      <c r="AB25" s="200">
        <v>1.8357789401366911E-2</v>
      </c>
      <c r="AC25" s="200">
        <v>5.3449239614020139E-4</v>
      </c>
      <c r="AD25" s="200">
        <v>0</v>
      </c>
      <c r="AE25" s="200">
        <v>3.5710587117762801E-6</v>
      </c>
      <c r="AF25" s="200">
        <v>2.4767461060047331E-4</v>
      </c>
      <c r="AG25" s="200">
        <v>0</v>
      </c>
      <c r="AH25" s="200">
        <v>2.0007709392609995E-3</v>
      </c>
      <c r="AI25" s="200">
        <v>0</v>
      </c>
      <c r="AJ25" s="200">
        <v>0</v>
      </c>
      <c r="AK25" s="200">
        <v>3.1549272840146957E-4</v>
      </c>
      <c r="AL25" s="200">
        <v>0</v>
      </c>
      <c r="AM25" s="200">
        <v>0</v>
      </c>
      <c r="AN25" s="200">
        <v>0</v>
      </c>
      <c r="AO25" s="200">
        <v>0</v>
      </c>
      <c r="AP25" s="200">
        <v>0</v>
      </c>
      <c r="AQ25" s="200">
        <v>0</v>
      </c>
      <c r="AR25" s="200">
        <v>0</v>
      </c>
      <c r="AS25" s="200">
        <v>0</v>
      </c>
      <c r="AT25" s="200">
        <v>2.7265914335171314E-5</v>
      </c>
      <c r="AU25" s="200">
        <v>0</v>
      </c>
      <c r="AV25" s="200">
        <v>0</v>
      </c>
      <c r="AW25" s="200">
        <v>3.9537767553870205E-5</v>
      </c>
      <c r="AX25" s="200">
        <v>3.462204270051933E-4</v>
      </c>
      <c r="AY25" s="200">
        <v>0</v>
      </c>
      <c r="AZ25" s="200">
        <v>0</v>
      </c>
      <c r="BA25" s="200">
        <v>0</v>
      </c>
      <c r="BB25" s="200">
        <v>0</v>
      </c>
      <c r="BC25" s="200">
        <v>0</v>
      </c>
      <c r="BD25" s="200">
        <v>0</v>
      </c>
      <c r="BE25" s="200">
        <v>0</v>
      </c>
      <c r="BF25" s="200">
        <v>0</v>
      </c>
      <c r="BG25" s="200">
        <v>0</v>
      </c>
      <c r="BH25" s="200">
        <v>0</v>
      </c>
      <c r="BI25" s="200">
        <v>0</v>
      </c>
      <c r="BJ25" s="200">
        <v>6.1057850034629821E-4</v>
      </c>
      <c r="BK25" s="200">
        <v>0</v>
      </c>
      <c r="BL25" s="200">
        <v>0</v>
      </c>
      <c r="BM25" s="200">
        <v>0</v>
      </c>
      <c r="BN25" s="200">
        <v>0</v>
      </c>
      <c r="BO25" s="200">
        <v>0</v>
      </c>
      <c r="BP25" s="200">
        <v>0</v>
      </c>
      <c r="BQ25" s="200">
        <v>1.384974244338614E-3</v>
      </c>
      <c r="BR25" s="200">
        <v>0</v>
      </c>
      <c r="BS25" s="200">
        <v>0</v>
      </c>
      <c r="BT25" s="200">
        <v>0</v>
      </c>
      <c r="BU25" s="200">
        <v>0</v>
      </c>
      <c r="BV25" s="200">
        <v>0</v>
      </c>
      <c r="BW25" s="200">
        <v>0</v>
      </c>
      <c r="BX25" s="200">
        <v>0</v>
      </c>
      <c r="BY25" s="200">
        <v>0</v>
      </c>
      <c r="BZ25" s="200">
        <v>0</v>
      </c>
      <c r="CA25" s="200">
        <v>0</v>
      </c>
      <c r="CB25" s="200">
        <v>0</v>
      </c>
      <c r="CC25" s="200">
        <v>0</v>
      </c>
      <c r="CD25" s="200">
        <v>0</v>
      </c>
      <c r="CE25" s="200">
        <v>0</v>
      </c>
      <c r="CF25" s="200">
        <v>0</v>
      </c>
      <c r="CG25" s="200">
        <v>0</v>
      </c>
      <c r="CH25" s="200">
        <v>0</v>
      </c>
      <c r="CI25" s="200">
        <v>0</v>
      </c>
      <c r="CJ25" s="200">
        <v>0</v>
      </c>
      <c r="CK25" s="200">
        <v>0</v>
      </c>
      <c r="CL25" s="200">
        <v>8.7653942236052063E-5</v>
      </c>
      <c r="CM25" s="200">
        <v>0</v>
      </c>
      <c r="CN25" s="200">
        <v>0</v>
      </c>
      <c r="CO25" s="200">
        <v>4.4235207858716675E-3</v>
      </c>
      <c r="CP25" s="200">
        <v>6.7941075082765881E-4</v>
      </c>
      <c r="CQ25" s="200">
        <v>2.7331472190227047E-4</v>
      </c>
      <c r="CR25" s="200">
        <v>0</v>
      </c>
      <c r="CS25" s="200">
        <v>0</v>
      </c>
      <c r="CT25" s="200">
        <v>0</v>
      </c>
      <c r="CU25" s="200">
        <v>0</v>
      </c>
      <c r="CV25" s="200">
        <v>0</v>
      </c>
      <c r="CW25" s="200">
        <v>0</v>
      </c>
      <c r="CX25" s="200">
        <v>0</v>
      </c>
      <c r="CY25" s="200">
        <v>0</v>
      </c>
      <c r="CZ25" s="200">
        <v>0</v>
      </c>
      <c r="DA25" s="200">
        <v>0</v>
      </c>
      <c r="DB25" s="200">
        <v>0</v>
      </c>
      <c r="DC25" s="200">
        <v>0</v>
      </c>
      <c r="DD25" s="200">
        <v>0</v>
      </c>
      <c r="DE25" s="200">
        <v>0</v>
      </c>
      <c r="DF25" s="201">
        <v>0</v>
      </c>
      <c r="DG25" s="201">
        <v>1.0575847260351795E-2</v>
      </c>
    </row>
    <row r="26" spans="1:111">
      <c r="A26" s="308" t="s">
        <v>1105</v>
      </c>
      <c r="B26" s="198" t="s">
        <v>1035</v>
      </c>
      <c r="C26" s="200">
        <v>0</v>
      </c>
      <c r="D26" s="200">
        <v>0</v>
      </c>
      <c r="E26" s="200">
        <v>0</v>
      </c>
      <c r="F26" s="200">
        <v>0</v>
      </c>
      <c r="G26" s="200">
        <v>0</v>
      </c>
      <c r="H26" s="200">
        <v>0</v>
      </c>
      <c r="I26" s="200">
        <v>1.9224931700900535E-3</v>
      </c>
      <c r="J26" s="200">
        <v>1.8091642347573031E-2</v>
      </c>
      <c r="K26" s="200">
        <v>1.6776145093721127E-2</v>
      </c>
      <c r="L26" s="200">
        <v>7.6673955767154762E-3</v>
      </c>
      <c r="M26" s="200">
        <v>0</v>
      </c>
      <c r="N26" s="200">
        <v>1.6108597285067874E-2</v>
      </c>
      <c r="O26" s="200">
        <v>4.4691647150663545E-2</v>
      </c>
      <c r="P26" s="200">
        <v>1.3177964598630769E-2</v>
      </c>
      <c r="Q26" s="200">
        <v>3.7578211933818567E-3</v>
      </c>
      <c r="R26" s="200">
        <v>0.12379247781101359</v>
      </c>
      <c r="S26" s="200">
        <v>2.9111379996308525E-2</v>
      </c>
      <c r="T26" s="200">
        <v>2.2657452635928056E-3</v>
      </c>
      <c r="U26" s="200">
        <v>2.4415055951169887E-2</v>
      </c>
      <c r="V26" s="200">
        <v>4.8145804845194602E-2</v>
      </c>
      <c r="W26" s="200">
        <v>2.7368317610062892E-2</v>
      </c>
      <c r="X26" s="200">
        <v>0.34976256688517054</v>
      </c>
      <c r="Y26" s="200">
        <v>0.43165876448311913</v>
      </c>
      <c r="Z26" s="200">
        <v>0</v>
      </c>
      <c r="AA26" s="200">
        <v>0.25388066423062233</v>
      </c>
      <c r="AB26" s="200">
        <v>0.22801485702711655</v>
      </c>
      <c r="AC26" s="200">
        <v>1.0449160353113564E-3</v>
      </c>
      <c r="AD26" s="200">
        <v>2.7343252198292339E-2</v>
      </c>
      <c r="AE26" s="200">
        <v>2.1554910384281627E-2</v>
      </c>
      <c r="AF26" s="200">
        <v>0.37043865925477459</v>
      </c>
      <c r="AG26" s="200">
        <v>1.2965110150732581E-2</v>
      </c>
      <c r="AH26" s="200">
        <v>4.1869344150957249E-2</v>
      </c>
      <c r="AI26" s="200">
        <v>5.5147592372217227E-4</v>
      </c>
      <c r="AJ26" s="200">
        <v>0</v>
      </c>
      <c r="AK26" s="200">
        <v>5.5038215328875727E-2</v>
      </c>
      <c r="AL26" s="200">
        <v>3.1876542479600657E-4</v>
      </c>
      <c r="AM26" s="200">
        <v>0</v>
      </c>
      <c r="AN26" s="200">
        <v>0</v>
      </c>
      <c r="AO26" s="200">
        <v>0</v>
      </c>
      <c r="AP26" s="200">
        <v>1.8345748211520024E-3</v>
      </c>
      <c r="AQ26" s="200">
        <v>3.8627310424927633E-2</v>
      </c>
      <c r="AR26" s="200">
        <v>2.1094079594993672E-4</v>
      </c>
      <c r="AS26" s="200">
        <v>7.633293766260141E-4</v>
      </c>
      <c r="AT26" s="200">
        <v>3.6380519984357157E-4</v>
      </c>
      <c r="AU26" s="200">
        <v>1.8735406874489168E-5</v>
      </c>
      <c r="AV26" s="200">
        <v>4.8515142605116144E-3</v>
      </c>
      <c r="AW26" s="200">
        <v>1.5513182251136711E-2</v>
      </c>
      <c r="AX26" s="200">
        <v>3.776950112783927E-3</v>
      </c>
      <c r="AY26" s="200">
        <v>3.0547581649786057E-3</v>
      </c>
      <c r="AZ26" s="200">
        <v>6.5789473684210523E-3</v>
      </c>
      <c r="BA26" s="200">
        <v>2.639450994193208E-3</v>
      </c>
      <c r="BB26" s="200">
        <v>3.9454806312769009E-3</v>
      </c>
      <c r="BC26" s="200">
        <v>5.8183657981280038E-4</v>
      </c>
      <c r="BD26" s="200">
        <v>0</v>
      </c>
      <c r="BE26" s="200">
        <v>0</v>
      </c>
      <c r="BF26" s="200">
        <v>2.1706099413935315E-4</v>
      </c>
      <c r="BG26" s="200">
        <v>1.2418349353003999E-3</v>
      </c>
      <c r="BH26" s="200">
        <v>3.6656891495601173E-4</v>
      </c>
      <c r="BI26" s="200">
        <v>1.3747594171020073E-4</v>
      </c>
      <c r="BJ26" s="200">
        <v>1.5501403419239602E-2</v>
      </c>
      <c r="BK26" s="200">
        <v>0</v>
      </c>
      <c r="BL26" s="200">
        <v>2.5956873667830474E-4</v>
      </c>
      <c r="BM26" s="200">
        <v>7.4393144809470888E-4</v>
      </c>
      <c r="BN26" s="200">
        <v>0</v>
      </c>
      <c r="BO26" s="200">
        <v>0</v>
      </c>
      <c r="BP26" s="200">
        <v>0</v>
      </c>
      <c r="BQ26" s="200">
        <v>0</v>
      </c>
      <c r="BR26" s="200">
        <v>1.7709800764741397E-4</v>
      </c>
      <c r="BS26" s="200">
        <v>0</v>
      </c>
      <c r="BT26" s="200">
        <v>0</v>
      </c>
      <c r="BU26" s="200">
        <v>0</v>
      </c>
      <c r="BV26" s="200">
        <v>0</v>
      </c>
      <c r="BW26" s="200">
        <v>0</v>
      </c>
      <c r="BX26" s="200">
        <v>0</v>
      </c>
      <c r="BY26" s="200">
        <v>0</v>
      </c>
      <c r="BZ26" s="200">
        <v>0</v>
      </c>
      <c r="CA26" s="200">
        <v>0</v>
      </c>
      <c r="CB26" s="200">
        <v>0</v>
      </c>
      <c r="CC26" s="200">
        <v>0</v>
      </c>
      <c r="CD26" s="200">
        <v>0</v>
      </c>
      <c r="CE26" s="200">
        <v>0</v>
      </c>
      <c r="CF26" s="200">
        <v>1.7533747286238425E-3</v>
      </c>
      <c r="CG26" s="200">
        <v>0</v>
      </c>
      <c r="CH26" s="200">
        <v>0</v>
      </c>
      <c r="CI26" s="200">
        <v>0</v>
      </c>
      <c r="CJ26" s="200">
        <v>0</v>
      </c>
      <c r="CK26" s="200">
        <v>0</v>
      </c>
      <c r="CL26" s="200">
        <v>1.4243765613358461E-3</v>
      </c>
      <c r="CM26" s="200">
        <v>2.2769973420671568E-5</v>
      </c>
      <c r="CN26" s="200">
        <v>4.340321646406649E-3</v>
      </c>
      <c r="CO26" s="200">
        <v>4.5260192801912305E-2</v>
      </c>
      <c r="CP26" s="200">
        <v>4.8356093354761272E-3</v>
      </c>
      <c r="CQ26" s="200">
        <v>7.0085703687796496E-3</v>
      </c>
      <c r="CR26" s="200">
        <v>9.3356600670731272E-5</v>
      </c>
      <c r="CS26" s="200">
        <v>2.7198314567935346E-4</v>
      </c>
      <c r="CT26" s="200">
        <v>0</v>
      </c>
      <c r="CU26" s="200">
        <v>0</v>
      </c>
      <c r="CV26" s="200">
        <v>0</v>
      </c>
      <c r="CW26" s="200">
        <v>1.9277574897209793E-3</v>
      </c>
      <c r="CX26" s="200">
        <v>0</v>
      </c>
      <c r="CY26" s="200">
        <v>0</v>
      </c>
      <c r="CZ26" s="200">
        <v>0</v>
      </c>
      <c r="DA26" s="200">
        <v>2.608551059009374E-3</v>
      </c>
      <c r="DB26" s="200">
        <v>0</v>
      </c>
      <c r="DC26" s="200">
        <v>8.7050138418948014E-3</v>
      </c>
      <c r="DD26" s="200">
        <v>3.1229439355763956E-4</v>
      </c>
      <c r="DE26" s="200">
        <v>0</v>
      </c>
      <c r="DF26" s="201">
        <v>1.1560800848204212E-3</v>
      </c>
      <c r="DG26" s="201">
        <v>1.7063198622130703E-2</v>
      </c>
    </row>
    <row r="27" spans="1:111">
      <c r="A27" s="308" t="s">
        <v>1106</v>
      </c>
      <c r="B27" s="198" t="s">
        <v>948</v>
      </c>
      <c r="C27" s="200">
        <v>0</v>
      </c>
      <c r="D27" s="200">
        <v>0</v>
      </c>
      <c r="E27" s="200">
        <v>0</v>
      </c>
      <c r="F27" s="200">
        <v>0</v>
      </c>
      <c r="G27" s="200">
        <v>0</v>
      </c>
      <c r="H27" s="200">
        <v>0</v>
      </c>
      <c r="I27" s="200">
        <v>0</v>
      </c>
      <c r="J27" s="200">
        <v>1.7511103816701741E-3</v>
      </c>
      <c r="K27" s="200">
        <v>0</v>
      </c>
      <c r="L27" s="200">
        <v>3.4046557976029007E-3</v>
      </c>
      <c r="M27" s="200">
        <v>0</v>
      </c>
      <c r="N27" s="200">
        <v>0.28588235294117648</v>
      </c>
      <c r="O27" s="200">
        <v>0</v>
      </c>
      <c r="P27" s="200">
        <v>0.10675392855875988</v>
      </c>
      <c r="Q27" s="200">
        <v>6.1292617523121548E-3</v>
      </c>
      <c r="R27" s="200">
        <v>0.23098612268915805</v>
      </c>
      <c r="S27" s="200">
        <v>7.3993560427390748E-2</v>
      </c>
      <c r="T27" s="200">
        <v>1.5347092182512444E-2</v>
      </c>
      <c r="U27" s="200">
        <v>0</v>
      </c>
      <c r="V27" s="200">
        <v>0</v>
      </c>
      <c r="W27" s="200">
        <v>0</v>
      </c>
      <c r="X27" s="200">
        <v>0</v>
      </c>
      <c r="Y27" s="200">
        <v>1.4521075622378289E-2</v>
      </c>
      <c r="Z27" s="200">
        <v>0</v>
      </c>
      <c r="AA27" s="200">
        <v>0</v>
      </c>
      <c r="AB27" s="200">
        <v>0.17259661310144547</v>
      </c>
      <c r="AC27" s="200">
        <v>0</v>
      </c>
      <c r="AD27" s="200">
        <v>0</v>
      </c>
      <c r="AE27" s="200">
        <v>0.51587157044448972</v>
      </c>
      <c r="AF27" s="200">
        <v>3.5775221531179481E-3</v>
      </c>
      <c r="AG27" s="200">
        <v>9.5920733635501215E-2</v>
      </c>
      <c r="AH27" s="200">
        <v>2.5257438646083812E-2</v>
      </c>
      <c r="AI27" s="200">
        <v>0</v>
      </c>
      <c r="AJ27" s="200">
        <v>0</v>
      </c>
      <c r="AK27" s="200">
        <v>4.6387608259803176E-2</v>
      </c>
      <c r="AL27" s="200">
        <v>0</v>
      </c>
      <c r="AM27" s="200">
        <v>1.2354239610834312E-4</v>
      </c>
      <c r="AN27" s="200">
        <v>0</v>
      </c>
      <c r="AO27" s="200">
        <v>0</v>
      </c>
      <c r="AP27" s="200">
        <v>0</v>
      </c>
      <c r="AQ27" s="200">
        <v>0.11972923679984029</v>
      </c>
      <c r="AR27" s="200">
        <v>1.3058239749281798E-4</v>
      </c>
      <c r="AS27" s="200">
        <v>5.5674023341071677E-4</v>
      </c>
      <c r="AT27" s="200">
        <v>0</v>
      </c>
      <c r="AU27" s="200">
        <v>6.2061035271745372E-4</v>
      </c>
      <c r="AV27" s="200">
        <v>5.2315495442516909E-2</v>
      </c>
      <c r="AW27" s="200">
        <v>5.5234261272756678E-2</v>
      </c>
      <c r="AX27" s="200">
        <v>5.6843099197398099E-2</v>
      </c>
      <c r="AY27" s="200">
        <v>4.8811135785083684E-2</v>
      </c>
      <c r="AZ27" s="200">
        <v>6.156015037593985E-2</v>
      </c>
      <c r="BA27" s="200">
        <v>0</v>
      </c>
      <c r="BB27" s="200">
        <v>6.424856527977045E-2</v>
      </c>
      <c r="BC27" s="200">
        <v>1.4748292436124463E-2</v>
      </c>
      <c r="BD27" s="200">
        <v>1.91453515086537E-2</v>
      </c>
      <c r="BE27" s="200">
        <v>0</v>
      </c>
      <c r="BF27" s="200">
        <v>0</v>
      </c>
      <c r="BG27" s="200">
        <v>8.2606859896182605E-2</v>
      </c>
      <c r="BH27" s="200">
        <v>5.3152492668621697E-3</v>
      </c>
      <c r="BI27" s="200">
        <v>1.168545504536706E-3</v>
      </c>
      <c r="BJ27" s="200">
        <v>0.15935187547843838</v>
      </c>
      <c r="BK27" s="200">
        <v>0</v>
      </c>
      <c r="BL27" s="200">
        <v>0</v>
      </c>
      <c r="BM27" s="200">
        <v>0</v>
      </c>
      <c r="BN27" s="200">
        <v>0</v>
      </c>
      <c r="BO27" s="200">
        <v>0</v>
      </c>
      <c r="BP27" s="200">
        <v>0</v>
      </c>
      <c r="BQ27" s="200">
        <v>0</v>
      </c>
      <c r="BR27" s="200">
        <v>0</v>
      </c>
      <c r="BS27" s="200">
        <v>0</v>
      </c>
      <c r="BT27" s="200">
        <v>0</v>
      </c>
      <c r="BU27" s="200">
        <v>0</v>
      </c>
      <c r="BV27" s="200">
        <v>0</v>
      </c>
      <c r="BW27" s="200">
        <v>0</v>
      </c>
      <c r="BX27" s="200">
        <v>0</v>
      </c>
      <c r="BY27" s="200">
        <v>0</v>
      </c>
      <c r="BZ27" s="200">
        <v>0</v>
      </c>
      <c r="CA27" s="200">
        <v>0</v>
      </c>
      <c r="CB27" s="200">
        <v>0</v>
      </c>
      <c r="CC27" s="200">
        <v>0</v>
      </c>
      <c r="CD27" s="200">
        <v>0</v>
      </c>
      <c r="CE27" s="200">
        <v>0</v>
      </c>
      <c r="CF27" s="200">
        <v>0</v>
      </c>
      <c r="CG27" s="200">
        <v>0</v>
      </c>
      <c r="CH27" s="200">
        <v>0</v>
      </c>
      <c r="CI27" s="200">
        <v>0</v>
      </c>
      <c r="CJ27" s="200">
        <v>0</v>
      </c>
      <c r="CK27" s="200">
        <v>0</v>
      </c>
      <c r="CL27" s="200">
        <v>1.3586361046588071E-3</v>
      </c>
      <c r="CM27" s="200">
        <v>0</v>
      </c>
      <c r="CN27" s="200">
        <v>0</v>
      </c>
      <c r="CO27" s="200">
        <v>0</v>
      </c>
      <c r="CP27" s="200">
        <v>1.4618073758320752E-2</v>
      </c>
      <c r="CQ27" s="200">
        <v>2.0537649102942038E-2</v>
      </c>
      <c r="CR27" s="200">
        <v>0</v>
      </c>
      <c r="CS27" s="200">
        <v>4.1660910409615251E-4</v>
      </c>
      <c r="CT27" s="200">
        <v>0</v>
      </c>
      <c r="CU27" s="200">
        <v>0</v>
      </c>
      <c r="CV27" s="200">
        <v>0</v>
      </c>
      <c r="CW27" s="200">
        <v>0</v>
      </c>
      <c r="CX27" s="200">
        <v>0</v>
      </c>
      <c r="CY27" s="200">
        <v>0</v>
      </c>
      <c r="CZ27" s="200">
        <v>0</v>
      </c>
      <c r="DA27" s="200">
        <v>0</v>
      </c>
      <c r="DB27" s="200">
        <v>0</v>
      </c>
      <c r="DC27" s="200">
        <v>0</v>
      </c>
      <c r="DD27" s="200">
        <v>0</v>
      </c>
      <c r="DE27" s="200">
        <v>0</v>
      </c>
      <c r="DF27" s="201">
        <v>2.2002615090245342E-2</v>
      </c>
      <c r="DG27" s="201">
        <v>8.3142191412080881E-3</v>
      </c>
    </row>
    <row r="28" spans="1:111">
      <c r="A28" s="308" t="s">
        <v>1107</v>
      </c>
      <c r="B28" s="198" t="s">
        <v>949</v>
      </c>
      <c r="C28" s="200">
        <v>0</v>
      </c>
      <c r="D28" s="200">
        <v>0</v>
      </c>
      <c r="E28" s="200">
        <v>0</v>
      </c>
      <c r="F28" s="200">
        <v>0</v>
      </c>
      <c r="G28" s="200">
        <v>0</v>
      </c>
      <c r="H28" s="200">
        <v>0</v>
      </c>
      <c r="I28" s="200">
        <v>0</v>
      </c>
      <c r="J28" s="200">
        <v>0</v>
      </c>
      <c r="K28" s="200">
        <v>0</v>
      </c>
      <c r="L28" s="200">
        <v>0</v>
      </c>
      <c r="M28" s="200">
        <v>0</v>
      </c>
      <c r="N28" s="200">
        <v>0</v>
      </c>
      <c r="O28" s="200">
        <v>0</v>
      </c>
      <c r="P28" s="200">
        <v>0</v>
      </c>
      <c r="Q28" s="200">
        <v>0</v>
      </c>
      <c r="R28" s="200">
        <v>0</v>
      </c>
      <c r="S28" s="200">
        <v>0</v>
      </c>
      <c r="T28" s="200">
        <v>0</v>
      </c>
      <c r="U28" s="200">
        <v>0</v>
      </c>
      <c r="V28" s="200">
        <v>0</v>
      </c>
      <c r="W28" s="200">
        <v>0</v>
      </c>
      <c r="X28" s="200">
        <v>0</v>
      </c>
      <c r="Y28" s="200">
        <v>0</v>
      </c>
      <c r="Z28" s="200">
        <v>0</v>
      </c>
      <c r="AA28" s="200">
        <v>0</v>
      </c>
      <c r="AB28" s="200">
        <v>0</v>
      </c>
      <c r="AC28" s="200">
        <v>0</v>
      </c>
      <c r="AD28" s="200">
        <v>0</v>
      </c>
      <c r="AE28" s="200">
        <v>0</v>
      </c>
      <c r="AF28" s="200">
        <v>0</v>
      </c>
      <c r="AG28" s="200">
        <v>0</v>
      </c>
      <c r="AH28" s="200">
        <v>0</v>
      </c>
      <c r="AI28" s="200">
        <v>0</v>
      </c>
      <c r="AJ28" s="200">
        <v>0</v>
      </c>
      <c r="AK28" s="200">
        <v>0</v>
      </c>
      <c r="AL28" s="200">
        <v>0</v>
      </c>
      <c r="AM28" s="200">
        <v>0</v>
      </c>
      <c r="AN28" s="200">
        <v>0</v>
      </c>
      <c r="AO28" s="200">
        <v>0</v>
      </c>
      <c r="AP28" s="200">
        <v>0</v>
      </c>
      <c r="AQ28" s="200">
        <v>0</v>
      </c>
      <c r="AR28" s="200">
        <v>0</v>
      </c>
      <c r="AS28" s="200">
        <v>0</v>
      </c>
      <c r="AT28" s="200">
        <v>0</v>
      </c>
      <c r="AU28" s="200">
        <v>0</v>
      </c>
      <c r="AV28" s="200">
        <v>0</v>
      </c>
      <c r="AW28" s="200">
        <v>0</v>
      </c>
      <c r="AX28" s="200">
        <v>0</v>
      </c>
      <c r="AY28" s="200">
        <v>0</v>
      </c>
      <c r="AZ28" s="200">
        <v>0</v>
      </c>
      <c r="BA28" s="200">
        <v>0</v>
      </c>
      <c r="BB28" s="200">
        <v>0</v>
      </c>
      <c r="BC28" s="200">
        <v>0</v>
      </c>
      <c r="BD28" s="200">
        <v>0</v>
      </c>
      <c r="BE28" s="200">
        <v>0</v>
      </c>
      <c r="BF28" s="200">
        <v>0</v>
      </c>
      <c r="BG28" s="200">
        <v>0</v>
      </c>
      <c r="BH28" s="200">
        <v>0</v>
      </c>
      <c r="BI28" s="200">
        <v>0</v>
      </c>
      <c r="BJ28" s="200">
        <v>0</v>
      </c>
      <c r="BK28" s="200">
        <v>0</v>
      </c>
      <c r="BL28" s="200">
        <v>0</v>
      </c>
      <c r="BM28" s="200">
        <v>0</v>
      </c>
      <c r="BN28" s="200">
        <v>0</v>
      </c>
      <c r="BO28" s="200">
        <v>0</v>
      </c>
      <c r="BP28" s="200">
        <v>0</v>
      </c>
      <c r="BQ28" s="200">
        <v>0</v>
      </c>
      <c r="BR28" s="200">
        <v>0</v>
      </c>
      <c r="BS28" s="200">
        <v>0</v>
      </c>
      <c r="BT28" s="200">
        <v>0</v>
      </c>
      <c r="BU28" s="200">
        <v>0</v>
      </c>
      <c r="BV28" s="200">
        <v>0</v>
      </c>
      <c r="BW28" s="200">
        <v>0</v>
      </c>
      <c r="BX28" s="200">
        <v>0</v>
      </c>
      <c r="BY28" s="200">
        <v>0</v>
      </c>
      <c r="BZ28" s="200">
        <v>0</v>
      </c>
      <c r="CA28" s="200">
        <v>0</v>
      </c>
      <c r="CB28" s="200">
        <v>0</v>
      </c>
      <c r="CC28" s="200">
        <v>0</v>
      </c>
      <c r="CD28" s="200">
        <v>0</v>
      </c>
      <c r="CE28" s="200">
        <v>0</v>
      </c>
      <c r="CF28" s="200">
        <v>0</v>
      </c>
      <c r="CG28" s="200">
        <v>0</v>
      </c>
      <c r="CH28" s="200">
        <v>0</v>
      </c>
      <c r="CI28" s="200">
        <v>0</v>
      </c>
      <c r="CJ28" s="200">
        <v>0</v>
      </c>
      <c r="CK28" s="200">
        <v>0</v>
      </c>
      <c r="CL28" s="200">
        <v>0</v>
      </c>
      <c r="CM28" s="200">
        <v>0</v>
      </c>
      <c r="CN28" s="200">
        <v>0</v>
      </c>
      <c r="CO28" s="200">
        <v>0</v>
      </c>
      <c r="CP28" s="200">
        <v>0</v>
      </c>
      <c r="CQ28" s="200">
        <v>0</v>
      </c>
      <c r="CR28" s="200">
        <v>0</v>
      </c>
      <c r="CS28" s="200">
        <v>0</v>
      </c>
      <c r="CT28" s="200">
        <v>0</v>
      </c>
      <c r="CU28" s="200">
        <v>0</v>
      </c>
      <c r="CV28" s="200">
        <v>0</v>
      </c>
      <c r="CW28" s="200">
        <v>0</v>
      </c>
      <c r="CX28" s="200">
        <v>0</v>
      </c>
      <c r="CY28" s="200">
        <v>0</v>
      </c>
      <c r="CZ28" s="200">
        <v>0</v>
      </c>
      <c r="DA28" s="200">
        <v>0</v>
      </c>
      <c r="DB28" s="200">
        <v>0</v>
      </c>
      <c r="DC28" s="200">
        <v>0</v>
      </c>
      <c r="DD28" s="200">
        <v>0</v>
      </c>
      <c r="DE28" s="200">
        <v>0</v>
      </c>
      <c r="DF28" s="201">
        <v>0</v>
      </c>
      <c r="DG28" s="201">
        <v>0</v>
      </c>
    </row>
    <row r="29" spans="1:111">
      <c r="A29" s="308" t="s">
        <v>1108</v>
      </c>
      <c r="B29" s="198" t="s">
        <v>73</v>
      </c>
      <c r="C29" s="200">
        <v>0</v>
      </c>
      <c r="D29" s="200">
        <v>3.2072577536071396E-3</v>
      </c>
      <c r="E29" s="200">
        <v>8.9477451682176088E-5</v>
      </c>
      <c r="F29" s="200">
        <v>0</v>
      </c>
      <c r="G29" s="200">
        <v>1.4194769442532691E-3</v>
      </c>
      <c r="H29" s="200">
        <v>0</v>
      </c>
      <c r="I29" s="200">
        <v>0</v>
      </c>
      <c r="J29" s="200">
        <v>0</v>
      </c>
      <c r="K29" s="200">
        <v>0</v>
      </c>
      <c r="L29" s="200">
        <v>0</v>
      </c>
      <c r="M29" s="200">
        <v>0</v>
      </c>
      <c r="N29" s="200">
        <v>0</v>
      </c>
      <c r="O29" s="200">
        <v>0</v>
      </c>
      <c r="P29" s="200">
        <v>0</v>
      </c>
      <c r="Q29" s="200">
        <v>0</v>
      </c>
      <c r="R29" s="200">
        <v>0</v>
      </c>
      <c r="S29" s="200">
        <v>0</v>
      </c>
      <c r="T29" s="200">
        <v>0</v>
      </c>
      <c r="U29" s="200">
        <v>0</v>
      </c>
      <c r="V29" s="200">
        <v>0</v>
      </c>
      <c r="W29" s="200">
        <v>0</v>
      </c>
      <c r="X29" s="200">
        <v>0</v>
      </c>
      <c r="Y29" s="200">
        <v>0</v>
      </c>
      <c r="Z29" s="200">
        <v>0</v>
      </c>
      <c r="AA29" s="200">
        <v>7.6273650247119787E-3</v>
      </c>
      <c r="AB29" s="200">
        <v>6.0216395829740879E-5</v>
      </c>
      <c r="AC29" s="200">
        <v>0</v>
      </c>
      <c r="AD29" s="200">
        <v>0</v>
      </c>
      <c r="AE29" s="200">
        <v>0</v>
      </c>
      <c r="AF29" s="200">
        <v>0</v>
      </c>
      <c r="AG29" s="200">
        <v>0</v>
      </c>
      <c r="AH29" s="200">
        <v>0</v>
      </c>
      <c r="AI29" s="200">
        <v>0</v>
      </c>
      <c r="AJ29" s="200">
        <v>0</v>
      </c>
      <c r="AK29" s="200">
        <v>0</v>
      </c>
      <c r="AL29" s="200">
        <v>0</v>
      </c>
      <c r="AM29" s="200">
        <v>0</v>
      </c>
      <c r="AN29" s="200">
        <v>0</v>
      </c>
      <c r="AO29" s="200">
        <v>0</v>
      </c>
      <c r="AP29" s="200">
        <v>0</v>
      </c>
      <c r="AQ29" s="200">
        <v>0</v>
      </c>
      <c r="AR29" s="200">
        <v>0</v>
      </c>
      <c r="AS29" s="200">
        <v>0</v>
      </c>
      <c r="AT29" s="200">
        <v>0</v>
      </c>
      <c r="AU29" s="200">
        <v>0</v>
      </c>
      <c r="AV29" s="200">
        <v>0</v>
      </c>
      <c r="AW29" s="200">
        <v>0</v>
      </c>
      <c r="AX29" s="200">
        <v>0</v>
      </c>
      <c r="AY29" s="200">
        <v>0</v>
      </c>
      <c r="AZ29" s="200">
        <v>0</v>
      </c>
      <c r="BA29" s="200">
        <v>0</v>
      </c>
      <c r="BB29" s="200">
        <v>0</v>
      </c>
      <c r="BC29" s="200">
        <v>0</v>
      </c>
      <c r="BD29" s="200">
        <v>0</v>
      </c>
      <c r="BE29" s="200">
        <v>0</v>
      </c>
      <c r="BF29" s="200">
        <v>0</v>
      </c>
      <c r="BG29" s="200">
        <v>0</v>
      </c>
      <c r="BH29" s="200">
        <v>0</v>
      </c>
      <c r="BI29" s="200">
        <v>0</v>
      </c>
      <c r="BJ29" s="200">
        <v>0</v>
      </c>
      <c r="BK29" s="200">
        <v>0</v>
      </c>
      <c r="BL29" s="200">
        <v>0</v>
      </c>
      <c r="BM29" s="200">
        <v>0</v>
      </c>
      <c r="BN29" s="200">
        <v>0</v>
      </c>
      <c r="BO29" s="200">
        <v>0</v>
      </c>
      <c r="BP29" s="200">
        <v>0</v>
      </c>
      <c r="BQ29" s="200">
        <v>0</v>
      </c>
      <c r="BR29" s="200">
        <v>8.0499094385188165E-6</v>
      </c>
      <c r="BS29" s="200">
        <v>1.0033224375608767E-3</v>
      </c>
      <c r="BT29" s="200">
        <v>0</v>
      </c>
      <c r="BU29" s="200">
        <v>0</v>
      </c>
      <c r="BV29" s="200">
        <v>0</v>
      </c>
      <c r="BW29" s="200">
        <v>0</v>
      </c>
      <c r="BX29" s="200">
        <v>0</v>
      </c>
      <c r="BY29" s="200">
        <v>0</v>
      </c>
      <c r="BZ29" s="200">
        <v>3.3402532245969568E-6</v>
      </c>
      <c r="CA29" s="200">
        <v>0</v>
      </c>
      <c r="CB29" s="200">
        <v>3.7624112541245432E-6</v>
      </c>
      <c r="CC29" s="200">
        <v>0</v>
      </c>
      <c r="CD29" s="200">
        <v>0</v>
      </c>
      <c r="CE29" s="200">
        <v>0</v>
      </c>
      <c r="CF29" s="200">
        <v>0</v>
      </c>
      <c r="CG29" s="200">
        <v>1.0467696688020768E-4</v>
      </c>
      <c r="CH29" s="200">
        <v>0</v>
      </c>
      <c r="CI29" s="200">
        <v>0</v>
      </c>
      <c r="CJ29" s="200">
        <v>0</v>
      </c>
      <c r="CK29" s="200">
        <v>0</v>
      </c>
      <c r="CL29" s="200">
        <v>0</v>
      </c>
      <c r="CM29" s="200">
        <v>7.3233157758376114E-5</v>
      </c>
      <c r="CN29" s="200">
        <v>1.9437177099895427E-6</v>
      </c>
      <c r="CO29" s="200">
        <v>1.9265227946925232E-4</v>
      </c>
      <c r="CP29" s="200">
        <v>8.8106635498758148E-2</v>
      </c>
      <c r="CQ29" s="200">
        <v>4.7634851531538564E-3</v>
      </c>
      <c r="CR29" s="200">
        <v>2.0897515996294463E-3</v>
      </c>
      <c r="CS29" s="200">
        <v>1.0382848656489605E-3</v>
      </c>
      <c r="CT29" s="200">
        <v>0</v>
      </c>
      <c r="CU29" s="200">
        <v>0</v>
      </c>
      <c r="CV29" s="200">
        <v>0</v>
      </c>
      <c r="CW29" s="200">
        <v>0</v>
      </c>
      <c r="CX29" s="200">
        <v>0</v>
      </c>
      <c r="CY29" s="200">
        <v>7.1221520294572205E-6</v>
      </c>
      <c r="CZ29" s="200">
        <v>0</v>
      </c>
      <c r="DA29" s="200">
        <v>0</v>
      </c>
      <c r="DB29" s="200">
        <v>4.5425225536244785E-6</v>
      </c>
      <c r="DC29" s="200">
        <v>3.1559520147646875E-2</v>
      </c>
      <c r="DD29" s="200">
        <v>0</v>
      </c>
      <c r="DE29" s="200">
        <v>0</v>
      </c>
      <c r="DF29" s="201">
        <v>2.2565199516548328E-4</v>
      </c>
      <c r="DG29" s="201">
        <v>4.3640780414022536E-3</v>
      </c>
    </row>
    <row r="30" spans="1:111">
      <c r="A30" s="308" t="s">
        <v>1109</v>
      </c>
      <c r="B30" s="198" t="s">
        <v>950</v>
      </c>
      <c r="C30" s="200">
        <v>1.207366033747532E-3</v>
      </c>
      <c r="D30" s="200">
        <v>5.741893676534521E-5</v>
      </c>
      <c r="E30" s="200">
        <v>8.9477451682176093E-4</v>
      </c>
      <c r="F30" s="200">
        <v>3.1113876789047915E-4</v>
      </c>
      <c r="G30" s="200">
        <v>1.049552649690296E-2</v>
      </c>
      <c r="H30" s="200">
        <v>2.4365987071108901E-3</v>
      </c>
      <c r="I30" s="200">
        <v>5.5651118081554186E-3</v>
      </c>
      <c r="J30" s="200">
        <v>4.3628555713726685E-3</v>
      </c>
      <c r="K30" s="200">
        <v>3.4425586310766853E-3</v>
      </c>
      <c r="L30" s="200">
        <v>0</v>
      </c>
      <c r="M30" s="200">
        <v>0</v>
      </c>
      <c r="N30" s="200">
        <v>1.5565610859728506E-2</v>
      </c>
      <c r="O30" s="200">
        <v>2.8981264637002343E-2</v>
      </c>
      <c r="P30" s="200">
        <v>6.5499627540704486E-2</v>
      </c>
      <c r="Q30" s="200">
        <v>4.3178460022984734E-2</v>
      </c>
      <c r="R30" s="200">
        <v>2.9274751140097092E-2</v>
      </c>
      <c r="S30" s="200">
        <v>5.0706507249646232E-2</v>
      </c>
      <c r="T30" s="200">
        <v>8.7671013787726321E-2</v>
      </c>
      <c r="U30" s="200">
        <v>6.2309257375381486E-3</v>
      </c>
      <c r="V30" s="200">
        <v>1.8041920933934731E-2</v>
      </c>
      <c r="W30" s="200">
        <v>3.0884995507637018E-3</v>
      </c>
      <c r="X30" s="200">
        <v>8.1223227450574528E-3</v>
      </c>
      <c r="Y30" s="200">
        <v>4.0515861482602906E-3</v>
      </c>
      <c r="Z30" s="200">
        <v>0</v>
      </c>
      <c r="AA30" s="200">
        <v>2.4934300910381312E-2</v>
      </c>
      <c r="AB30" s="200">
        <v>9.9513068326449503E-2</v>
      </c>
      <c r="AC30" s="200">
        <v>1.3544900473615041E-3</v>
      </c>
      <c r="AD30" s="200">
        <v>1.9736842105263157E-2</v>
      </c>
      <c r="AE30" s="200">
        <v>1.3248627820690001E-3</v>
      </c>
      <c r="AF30" s="200">
        <v>3.632560955473609E-3</v>
      </c>
      <c r="AG30" s="200">
        <v>1.1594813955939707E-2</v>
      </c>
      <c r="AH30" s="200">
        <v>4.5338570825455681E-3</v>
      </c>
      <c r="AI30" s="200">
        <v>1.3428922493445176E-2</v>
      </c>
      <c r="AJ30" s="200">
        <v>0</v>
      </c>
      <c r="AK30" s="200">
        <v>1.253829165776163E-2</v>
      </c>
      <c r="AL30" s="200">
        <v>5.783785027226511E-4</v>
      </c>
      <c r="AM30" s="200">
        <v>1.4196663784010756E-3</v>
      </c>
      <c r="AN30" s="200">
        <v>9.0071416457819069E-3</v>
      </c>
      <c r="AO30" s="200">
        <v>1.0792143319663285E-4</v>
      </c>
      <c r="AP30" s="200">
        <v>5.0704329227819162E-5</v>
      </c>
      <c r="AQ30" s="200">
        <v>2.4771566234449718E-3</v>
      </c>
      <c r="AR30" s="200">
        <v>7.5302515887525024E-3</v>
      </c>
      <c r="AS30" s="200">
        <v>4.8390880665006948E-3</v>
      </c>
      <c r="AT30" s="200">
        <v>1.5985616061649011E-3</v>
      </c>
      <c r="AU30" s="200">
        <v>3.2974316099100933E-3</v>
      </c>
      <c r="AV30" s="200">
        <v>5.7997647750661569E-3</v>
      </c>
      <c r="AW30" s="200">
        <v>2.3327282856783422E-3</v>
      </c>
      <c r="AX30" s="200">
        <v>5.1723233488957668E-3</v>
      </c>
      <c r="AY30" s="200">
        <v>3.9971835563017925E-3</v>
      </c>
      <c r="AZ30" s="200">
        <v>2.819548872180451E-3</v>
      </c>
      <c r="BA30" s="200">
        <v>3.6659041586016776E-3</v>
      </c>
      <c r="BB30" s="200">
        <v>5.5147058823529415E-3</v>
      </c>
      <c r="BC30" s="200">
        <v>6.0966354667341257E-3</v>
      </c>
      <c r="BD30" s="200">
        <v>5.1054270689743194E-3</v>
      </c>
      <c r="BE30" s="200">
        <v>0</v>
      </c>
      <c r="BF30" s="200">
        <v>2.0620794443238551E-2</v>
      </c>
      <c r="BG30" s="200">
        <v>1.5796140377021085E-2</v>
      </c>
      <c r="BH30" s="200">
        <v>2.2360703812316716E-2</v>
      </c>
      <c r="BI30" s="200">
        <v>1.1960406928787462E-2</v>
      </c>
      <c r="BJ30" s="200">
        <v>2.7612729194765429E-2</v>
      </c>
      <c r="BK30" s="200">
        <v>2.4669208342677733E-4</v>
      </c>
      <c r="BL30" s="200">
        <v>1.1653132478129536E-2</v>
      </c>
      <c r="BM30" s="200">
        <v>1.1948824863842177E-2</v>
      </c>
      <c r="BN30" s="200">
        <v>3.3363121834971703E-3</v>
      </c>
      <c r="BO30" s="200">
        <v>2.0042362652867639E-3</v>
      </c>
      <c r="BP30" s="200">
        <v>2.8425574240481332E-4</v>
      </c>
      <c r="BQ30" s="200">
        <v>6.5361065215278451E-3</v>
      </c>
      <c r="BR30" s="200">
        <v>1.7428053934393237E-3</v>
      </c>
      <c r="BS30" s="200">
        <v>3.5665549422784454E-3</v>
      </c>
      <c r="BT30" s="200">
        <v>2.8858333760549841E-5</v>
      </c>
      <c r="BU30" s="200">
        <v>7.226129684940746E-5</v>
      </c>
      <c r="BV30" s="200">
        <v>8.9313890691706307E-5</v>
      </c>
      <c r="BW30" s="200">
        <v>8.3654131991282049E-5</v>
      </c>
      <c r="BX30" s="200">
        <v>2.1022658253786022E-4</v>
      </c>
      <c r="BY30" s="200">
        <v>3.036825682868632E-4</v>
      </c>
      <c r="BZ30" s="200">
        <v>5.7953393446757203E-4</v>
      </c>
      <c r="CA30" s="200">
        <v>1.5271676766476973E-4</v>
      </c>
      <c r="CB30" s="200">
        <v>3.1980495660058621E-4</v>
      </c>
      <c r="CC30" s="200">
        <v>2.7782005474262994E-4</v>
      </c>
      <c r="CD30" s="200">
        <v>0</v>
      </c>
      <c r="CE30" s="200">
        <v>7.4380456032606781E-4</v>
      </c>
      <c r="CF30" s="200">
        <v>2.3642946635971103E-3</v>
      </c>
      <c r="CG30" s="200">
        <v>0</v>
      </c>
      <c r="CH30" s="200">
        <v>0</v>
      </c>
      <c r="CI30" s="200">
        <v>7.6541916770736821E-4</v>
      </c>
      <c r="CJ30" s="200">
        <v>1.549266219299303E-3</v>
      </c>
      <c r="CK30" s="200">
        <v>0</v>
      </c>
      <c r="CL30" s="200">
        <v>7.2314502344742954E-3</v>
      </c>
      <c r="CM30" s="200">
        <v>8.3510416032030578E-4</v>
      </c>
      <c r="CN30" s="200">
        <v>1.6230042878412682E-4</v>
      </c>
      <c r="CO30" s="200">
        <v>1.1431948855495828E-2</v>
      </c>
      <c r="CP30" s="200">
        <v>7.3870998853166111E-3</v>
      </c>
      <c r="CQ30" s="200">
        <v>2.5906331140308065E-2</v>
      </c>
      <c r="CR30" s="200">
        <v>9.9580374048780021E-3</v>
      </c>
      <c r="CS30" s="200">
        <v>7.5442943980106375E-3</v>
      </c>
      <c r="CT30" s="200">
        <v>4.2191754797036287E-3</v>
      </c>
      <c r="CU30" s="200">
        <v>5.9794110999239732E-3</v>
      </c>
      <c r="CV30" s="200">
        <v>5.1440727132082767E-3</v>
      </c>
      <c r="CW30" s="200">
        <v>2.1717519000308522E-2</v>
      </c>
      <c r="CX30" s="200">
        <v>9.5218296785149932E-3</v>
      </c>
      <c r="CY30" s="200">
        <v>1.2307078706902078E-2</v>
      </c>
      <c r="CZ30" s="200">
        <v>7.8657881751951937E-3</v>
      </c>
      <c r="DA30" s="200">
        <v>5.2233376982394879E-2</v>
      </c>
      <c r="DB30" s="200">
        <v>2.6778170453616301E-3</v>
      </c>
      <c r="DC30" s="200">
        <v>1.1996308828052906E-3</v>
      </c>
      <c r="DD30" s="200">
        <v>1.1433613185493774E-2</v>
      </c>
      <c r="DE30" s="200">
        <v>2.2666774219569252E-2</v>
      </c>
      <c r="DF30" s="201">
        <v>1.2859072601211102E-3</v>
      </c>
      <c r="DG30" s="201">
        <v>5.3789023220642933E-3</v>
      </c>
    </row>
    <row r="31" spans="1:111">
      <c r="A31" s="308" t="s">
        <v>1110</v>
      </c>
      <c r="B31" s="198" t="s">
        <v>951</v>
      </c>
      <c r="C31" s="200">
        <v>4.2966083656887859E-2</v>
      </c>
      <c r="D31" s="200">
        <v>8.6866648620715116E-3</v>
      </c>
      <c r="E31" s="200">
        <v>1.6911238367931281E-2</v>
      </c>
      <c r="F31" s="200">
        <v>7.7784691972619793E-2</v>
      </c>
      <c r="G31" s="200">
        <v>0.14938919476944254</v>
      </c>
      <c r="H31" s="200">
        <v>1.0293386374937841E-2</v>
      </c>
      <c r="I31" s="200">
        <v>5.585348578366893E-2</v>
      </c>
      <c r="J31" s="200">
        <v>1.2425287878613191E-2</v>
      </c>
      <c r="K31" s="200">
        <v>7.2141853665945244E-3</v>
      </c>
      <c r="L31" s="200">
        <v>8.4424391729177629E-3</v>
      </c>
      <c r="M31" s="200">
        <v>0</v>
      </c>
      <c r="N31" s="200">
        <v>1.3574660633484163E-2</v>
      </c>
      <c r="O31" s="200">
        <v>1.0050741608118658E-2</v>
      </c>
      <c r="P31" s="200">
        <v>6.7397396332162744E-3</v>
      </c>
      <c r="Q31" s="200">
        <v>3.0372681004761123E-3</v>
      </c>
      <c r="R31" s="200">
        <v>1.4661893787083803E-2</v>
      </c>
      <c r="S31" s="200">
        <v>8.1827690162219798E-3</v>
      </c>
      <c r="T31" s="200">
        <v>4.3448997407720862E-3</v>
      </c>
      <c r="U31" s="200">
        <v>0.12385554425228891</v>
      </c>
      <c r="V31" s="200">
        <v>2.4960711880319203E-2</v>
      </c>
      <c r="W31" s="200">
        <v>0.58614807951482484</v>
      </c>
      <c r="X31" s="200">
        <v>1.2728511731870607E-2</v>
      </c>
      <c r="Y31" s="200">
        <v>1.023741253736005E-3</v>
      </c>
      <c r="Z31" s="200">
        <v>0</v>
      </c>
      <c r="AA31" s="200">
        <v>4.6687682774582294E-3</v>
      </c>
      <c r="AB31" s="200">
        <v>6.2077629882660145E-3</v>
      </c>
      <c r="AC31" s="200">
        <v>0.14566328721953153</v>
      </c>
      <c r="AD31" s="200">
        <v>0.17313145151013126</v>
      </c>
      <c r="AE31" s="200">
        <v>2.3926093368901077E-4</v>
      </c>
      <c r="AF31" s="200">
        <v>1.045737244757554E-3</v>
      </c>
      <c r="AG31" s="200">
        <v>4.5325181827764313E-3</v>
      </c>
      <c r="AH31" s="200">
        <v>5.5838029332403311E-2</v>
      </c>
      <c r="AI31" s="200">
        <v>1.7860079915633858E-2</v>
      </c>
      <c r="AJ31" s="200">
        <v>0.11764705882352941</v>
      </c>
      <c r="AK31" s="200">
        <v>3.7289205060096274E-2</v>
      </c>
      <c r="AL31" s="200">
        <v>5.3220680974962126E-3</v>
      </c>
      <c r="AM31" s="200">
        <v>5.2437677145870717E-3</v>
      </c>
      <c r="AN31" s="200">
        <v>5.0311858146940775E-3</v>
      </c>
      <c r="AO31" s="200">
        <v>2.630584934167926E-4</v>
      </c>
      <c r="AP31" s="200">
        <v>1.3667121469134891E-2</v>
      </c>
      <c r="AQ31" s="200">
        <v>2.4590089558739463E-3</v>
      </c>
      <c r="AR31" s="200">
        <v>3.4755007332703861E-3</v>
      </c>
      <c r="AS31" s="200">
        <v>3.606556229012819E-3</v>
      </c>
      <c r="AT31" s="200">
        <v>1.1140073571227138E-3</v>
      </c>
      <c r="AU31" s="200">
        <v>1.0234216005189708E-3</v>
      </c>
      <c r="AV31" s="200">
        <v>1.1467215524845634E-3</v>
      </c>
      <c r="AW31" s="200">
        <v>1.6785579497870353E-3</v>
      </c>
      <c r="AX31" s="200">
        <v>1.5632376855689032E-3</v>
      </c>
      <c r="AY31" s="200">
        <v>1.2998970914802578E-3</v>
      </c>
      <c r="AZ31" s="200">
        <v>9.3984962406015032E-4</v>
      </c>
      <c r="BA31" s="200">
        <v>4.1058126576338789E-4</v>
      </c>
      <c r="BB31" s="200">
        <v>1.3002152080344332E-3</v>
      </c>
      <c r="BC31" s="200">
        <v>5.8183657981280038E-4</v>
      </c>
      <c r="BD31" s="200">
        <v>3.0632562413845916E-4</v>
      </c>
      <c r="BE31" s="200">
        <v>0</v>
      </c>
      <c r="BF31" s="200">
        <v>1.5194269589754721E-3</v>
      </c>
      <c r="BG31" s="200">
        <v>4.8183195489655516E-3</v>
      </c>
      <c r="BH31" s="200">
        <v>5.131964809384164E-3</v>
      </c>
      <c r="BI31" s="200">
        <v>1.2785262579048667E-2</v>
      </c>
      <c r="BJ31" s="200">
        <v>1.9228666204935661E-3</v>
      </c>
      <c r="BK31" s="200">
        <v>2.1484637811168425E-2</v>
      </c>
      <c r="BL31" s="200">
        <v>5.8027016071031607E-3</v>
      </c>
      <c r="BM31" s="200">
        <v>6.8760083638712598E-3</v>
      </c>
      <c r="BN31" s="200">
        <v>2.585641942210307E-2</v>
      </c>
      <c r="BO31" s="200">
        <v>8.3450346278988331E-3</v>
      </c>
      <c r="BP31" s="200">
        <v>4.4202011731034586E-2</v>
      </c>
      <c r="BQ31" s="200">
        <v>7.9323461066098833E-2</v>
      </c>
      <c r="BR31" s="200">
        <v>3.1189374119541154E-2</v>
      </c>
      <c r="BS31" s="200">
        <v>3.3863963148040105E-2</v>
      </c>
      <c r="BT31" s="200">
        <v>5.5856153768066592E-3</v>
      </c>
      <c r="BU31" s="200">
        <v>1.9243871553824344E-3</v>
      </c>
      <c r="BV31" s="200">
        <v>6.23530042215699E-3</v>
      </c>
      <c r="BW31" s="200">
        <v>3.9003739040935253E-3</v>
      </c>
      <c r="BX31" s="200">
        <v>1.3497037400290636E-5</v>
      </c>
      <c r="BY31" s="200">
        <v>1.0952595484807528E-2</v>
      </c>
      <c r="BZ31" s="200">
        <v>0.11565960815489422</v>
      </c>
      <c r="CA31" s="200">
        <v>0.58816529893246738</v>
      </c>
      <c r="CB31" s="200">
        <v>0.10890675616188904</v>
      </c>
      <c r="CC31" s="200">
        <v>0.47575114087409437</v>
      </c>
      <c r="CD31" s="200">
        <v>7.3647263465241974E-2</v>
      </c>
      <c r="CE31" s="200">
        <v>5.3322745844997157E-3</v>
      </c>
      <c r="CF31" s="200">
        <v>9.3881481532615187E-3</v>
      </c>
      <c r="CG31" s="200">
        <v>7.6204831888791189E-3</v>
      </c>
      <c r="CH31" s="200">
        <v>2.8479547097293579E-3</v>
      </c>
      <c r="CI31" s="200">
        <v>2.850179269226121E-3</v>
      </c>
      <c r="CJ31" s="200">
        <v>3.024864160159302E-3</v>
      </c>
      <c r="CK31" s="200">
        <v>8.8791766043562232E-4</v>
      </c>
      <c r="CL31" s="200">
        <v>5.8070736731384498E-3</v>
      </c>
      <c r="CM31" s="200">
        <v>3.2752452849231388E-2</v>
      </c>
      <c r="CN31" s="200">
        <v>4.8991404880286424E-3</v>
      </c>
      <c r="CO31" s="200">
        <v>2.0056411580085365E-2</v>
      </c>
      <c r="CP31" s="200">
        <v>1.2778937980254595E-2</v>
      </c>
      <c r="CQ31" s="200">
        <v>2.2294672315170919E-2</v>
      </c>
      <c r="CR31" s="200">
        <v>6.207017065107851E-3</v>
      </c>
      <c r="CS31" s="200">
        <v>8.9214788975616501E-3</v>
      </c>
      <c r="CT31" s="200">
        <v>1.2317142676207966E-2</v>
      </c>
      <c r="CU31" s="200">
        <v>9.8600107435663359E-3</v>
      </c>
      <c r="CV31" s="200">
        <v>1.5857667762521756E-3</v>
      </c>
      <c r="CW31" s="200">
        <v>1.1659303143898224E-2</v>
      </c>
      <c r="CX31" s="200">
        <v>6.4695183377338535E-3</v>
      </c>
      <c r="CY31" s="200">
        <v>7.122152029457221E-3</v>
      </c>
      <c r="CZ31" s="200">
        <v>7.9984741117298513E-3</v>
      </c>
      <c r="DA31" s="200">
        <v>2.0608592629544179E-2</v>
      </c>
      <c r="DB31" s="200">
        <v>1.7624987508062979E-2</v>
      </c>
      <c r="DC31" s="200">
        <v>0</v>
      </c>
      <c r="DD31" s="200">
        <v>9.1778167893104366E-3</v>
      </c>
      <c r="DE31" s="200">
        <v>0</v>
      </c>
      <c r="DF31" s="201">
        <v>2.7248251197037467E-2</v>
      </c>
      <c r="DG31" s="201">
        <v>3.9935343003704077E-2</v>
      </c>
    </row>
    <row r="32" spans="1:111">
      <c r="A32" s="308" t="s">
        <v>1111</v>
      </c>
      <c r="B32" s="198" t="s">
        <v>952</v>
      </c>
      <c r="C32" s="200">
        <v>0</v>
      </c>
      <c r="D32" s="200">
        <v>0</v>
      </c>
      <c r="E32" s="200">
        <v>0</v>
      </c>
      <c r="F32" s="200">
        <v>0</v>
      </c>
      <c r="G32" s="200">
        <v>0</v>
      </c>
      <c r="H32" s="200">
        <v>0</v>
      </c>
      <c r="I32" s="200">
        <v>0</v>
      </c>
      <c r="J32" s="200">
        <v>1.0172988274613715E-5</v>
      </c>
      <c r="K32" s="200">
        <v>0</v>
      </c>
      <c r="L32" s="200">
        <v>0</v>
      </c>
      <c r="M32" s="200">
        <v>0</v>
      </c>
      <c r="N32" s="200">
        <v>0</v>
      </c>
      <c r="O32" s="200">
        <v>0</v>
      </c>
      <c r="P32" s="200">
        <v>0</v>
      </c>
      <c r="Q32" s="200">
        <v>0</v>
      </c>
      <c r="R32" s="200">
        <v>0</v>
      </c>
      <c r="S32" s="200">
        <v>0</v>
      </c>
      <c r="T32" s="200">
        <v>0</v>
      </c>
      <c r="U32" s="200">
        <v>2.6703967446592065E-3</v>
      </c>
      <c r="V32" s="200">
        <v>2.857317794967039E-4</v>
      </c>
      <c r="W32" s="200">
        <v>7.7212488769092547E-5</v>
      </c>
      <c r="X32" s="200">
        <v>7.809150281115969E-4</v>
      </c>
      <c r="Y32" s="200">
        <v>0</v>
      </c>
      <c r="Z32" s="200">
        <v>0</v>
      </c>
      <c r="AA32" s="200">
        <v>0</v>
      </c>
      <c r="AB32" s="200">
        <v>9.3061702645963178E-5</v>
      </c>
      <c r="AC32" s="200">
        <v>0</v>
      </c>
      <c r="AD32" s="200">
        <v>2.4021919204791641E-2</v>
      </c>
      <c r="AE32" s="200">
        <v>7.1421174235525602E-6</v>
      </c>
      <c r="AF32" s="200">
        <v>0</v>
      </c>
      <c r="AG32" s="200">
        <v>0</v>
      </c>
      <c r="AH32" s="200">
        <v>0</v>
      </c>
      <c r="AI32" s="200">
        <v>5.8050097233912865E-5</v>
      </c>
      <c r="AJ32" s="200">
        <v>0</v>
      </c>
      <c r="AK32" s="200">
        <v>4.0708739148576723E-3</v>
      </c>
      <c r="AL32" s="200">
        <v>9.4380855671559877E-2</v>
      </c>
      <c r="AM32" s="200">
        <v>7.7546062389624157E-3</v>
      </c>
      <c r="AN32" s="200">
        <v>1.1682903389926322E-2</v>
      </c>
      <c r="AO32" s="200">
        <v>2.023526872436866E-5</v>
      </c>
      <c r="AP32" s="200">
        <v>1.4058927649531676E-3</v>
      </c>
      <c r="AQ32" s="200">
        <v>5.4443002713076299E-5</v>
      </c>
      <c r="AR32" s="200">
        <v>0</v>
      </c>
      <c r="AS32" s="200">
        <v>7.0030218039083862E-6</v>
      </c>
      <c r="AT32" s="200">
        <v>5.4531828670342628E-6</v>
      </c>
      <c r="AU32" s="200">
        <v>9.3677034372445839E-6</v>
      </c>
      <c r="AV32" s="200">
        <v>1.470155836518671E-5</v>
      </c>
      <c r="AW32" s="200">
        <v>0</v>
      </c>
      <c r="AX32" s="200">
        <v>0</v>
      </c>
      <c r="AY32" s="200">
        <v>0</v>
      </c>
      <c r="AZ32" s="200">
        <v>0</v>
      </c>
      <c r="BA32" s="200">
        <v>0</v>
      </c>
      <c r="BB32" s="200">
        <v>0</v>
      </c>
      <c r="BC32" s="200">
        <v>0</v>
      </c>
      <c r="BD32" s="200">
        <v>0</v>
      </c>
      <c r="BE32" s="200">
        <v>0</v>
      </c>
      <c r="BF32" s="200">
        <v>0</v>
      </c>
      <c r="BG32" s="200">
        <v>4.9673397412015992E-5</v>
      </c>
      <c r="BH32" s="200">
        <v>0</v>
      </c>
      <c r="BI32" s="200">
        <v>6.8737970855100358E-4</v>
      </c>
      <c r="BJ32" s="200">
        <v>0</v>
      </c>
      <c r="BK32" s="200">
        <v>1.7941242431038348E-4</v>
      </c>
      <c r="BL32" s="200">
        <v>6.6886352045820096E-4</v>
      </c>
      <c r="BM32" s="200">
        <v>2.1430124019189144E-5</v>
      </c>
      <c r="BN32" s="200">
        <v>2.175814872301397E-2</v>
      </c>
      <c r="BO32" s="200">
        <v>6.7045867941399467E-3</v>
      </c>
      <c r="BP32" s="200">
        <v>1.2929004324782908E-2</v>
      </c>
      <c r="BQ32" s="200">
        <v>0</v>
      </c>
      <c r="BR32" s="200">
        <v>0</v>
      </c>
      <c r="BS32" s="200">
        <v>1.1717634307280312E-4</v>
      </c>
      <c r="BT32" s="200">
        <v>-2.0370588536858715E-6</v>
      </c>
      <c r="BU32" s="200">
        <v>0</v>
      </c>
      <c r="BV32" s="200">
        <v>0</v>
      </c>
      <c r="BW32" s="200">
        <v>0</v>
      </c>
      <c r="BX32" s="200">
        <v>0</v>
      </c>
      <c r="BY32" s="200">
        <v>2.6697368640603359E-5</v>
      </c>
      <c r="BZ32" s="200">
        <v>0</v>
      </c>
      <c r="CA32" s="200">
        <v>0</v>
      </c>
      <c r="CB32" s="200">
        <v>0</v>
      </c>
      <c r="CC32" s="200">
        <v>0</v>
      </c>
      <c r="CD32" s="200">
        <v>0</v>
      </c>
      <c r="CE32" s="200">
        <v>0</v>
      </c>
      <c r="CF32" s="200">
        <v>0</v>
      </c>
      <c r="CG32" s="200">
        <v>0</v>
      </c>
      <c r="CH32" s="200">
        <v>0</v>
      </c>
      <c r="CI32" s="200">
        <v>0</v>
      </c>
      <c r="CJ32" s="200">
        <v>0</v>
      </c>
      <c r="CK32" s="200">
        <v>0</v>
      </c>
      <c r="CL32" s="200">
        <v>2.1913485559013016E-5</v>
      </c>
      <c r="CM32" s="200">
        <v>0</v>
      </c>
      <c r="CN32" s="200">
        <v>0</v>
      </c>
      <c r="CO32" s="200">
        <v>0</v>
      </c>
      <c r="CP32" s="200">
        <v>0</v>
      </c>
      <c r="CQ32" s="200">
        <v>0</v>
      </c>
      <c r="CR32" s="200">
        <v>9.575035966228848E-6</v>
      </c>
      <c r="CS32" s="200">
        <v>1.7268771154244663E-5</v>
      </c>
      <c r="CT32" s="200">
        <v>2.612247482743335E-4</v>
      </c>
      <c r="CU32" s="200">
        <v>1.4677003190780494E-5</v>
      </c>
      <c r="CV32" s="200">
        <v>0</v>
      </c>
      <c r="CW32" s="200">
        <v>0</v>
      </c>
      <c r="CX32" s="200">
        <v>2.512190403935095E-6</v>
      </c>
      <c r="CY32" s="200">
        <v>0</v>
      </c>
      <c r="CZ32" s="200">
        <v>4.7407579407695509E-4</v>
      </c>
      <c r="DA32" s="200">
        <v>0</v>
      </c>
      <c r="DB32" s="200">
        <v>0</v>
      </c>
      <c r="DC32" s="200">
        <v>0</v>
      </c>
      <c r="DD32" s="200">
        <v>8.7927547700694626E-5</v>
      </c>
      <c r="DE32" s="200">
        <v>0</v>
      </c>
      <c r="DF32" s="201">
        <v>1.2364492885779905E-5</v>
      </c>
      <c r="DG32" s="201">
        <v>2.584862480207993E-3</v>
      </c>
    </row>
    <row r="33" spans="1:111">
      <c r="A33" s="308" t="s">
        <v>1112</v>
      </c>
      <c r="B33" s="198" t="s">
        <v>953</v>
      </c>
      <c r="C33" s="200">
        <v>1.9633459819298774E-2</v>
      </c>
      <c r="D33" s="200">
        <v>1.9686492605261213E-3</v>
      </c>
      <c r="E33" s="200">
        <v>6.6213314244810305E-3</v>
      </c>
      <c r="F33" s="200">
        <v>3.702551337896702E-2</v>
      </c>
      <c r="G33" s="200">
        <v>1.9872677219545769E-2</v>
      </c>
      <c r="H33" s="200">
        <v>1.442068622575833E-3</v>
      </c>
      <c r="I33" s="200">
        <v>2.0236770211474249E-4</v>
      </c>
      <c r="J33" s="200">
        <v>2.4405677070016608E-2</v>
      </c>
      <c r="K33" s="200">
        <v>2.994836162053385E-2</v>
      </c>
      <c r="L33" s="200">
        <v>1.9376089905057158E-4</v>
      </c>
      <c r="M33" s="200">
        <v>0</v>
      </c>
      <c r="N33" s="200">
        <v>4.9773755656108594E-3</v>
      </c>
      <c r="O33" s="200">
        <v>1.4832162373145981E-2</v>
      </c>
      <c r="P33" s="200">
        <v>2.0112801958071726E-2</v>
      </c>
      <c r="Q33" s="200">
        <v>4.0606359109068027E-2</v>
      </c>
      <c r="R33" s="200">
        <v>2.446918060118668E-2</v>
      </c>
      <c r="S33" s="200">
        <v>2.2671807387051126E-2</v>
      </c>
      <c r="T33" s="200">
        <v>4.7893856498357333E-2</v>
      </c>
      <c r="U33" s="200">
        <v>1.0681586978636826E-2</v>
      </c>
      <c r="V33" s="200">
        <v>4.5444959215190043E-3</v>
      </c>
      <c r="W33" s="200">
        <v>0</v>
      </c>
      <c r="X33" s="200">
        <v>7.5000100806587103E-4</v>
      </c>
      <c r="Y33" s="200">
        <v>3.1232784012284894E-4</v>
      </c>
      <c r="Z33" s="200">
        <v>0</v>
      </c>
      <c r="AA33" s="200">
        <v>5.2952611146898032E-2</v>
      </c>
      <c r="AB33" s="200">
        <v>1.6526663546362518E-2</v>
      </c>
      <c r="AC33" s="200">
        <v>8.880541364441233E-5</v>
      </c>
      <c r="AD33" s="200">
        <v>0</v>
      </c>
      <c r="AE33" s="200">
        <v>2.7875684304125643E-2</v>
      </c>
      <c r="AF33" s="200">
        <v>5.6965160438108868E-3</v>
      </c>
      <c r="AG33" s="200">
        <v>6.72499209444503E-2</v>
      </c>
      <c r="AH33" s="200">
        <v>1.9677306852181574E-2</v>
      </c>
      <c r="AI33" s="200">
        <v>1.0449017502104315E-3</v>
      </c>
      <c r="AJ33" s="200">
        <v>0</v>
      </c>
      <c r="AK33" s="200">
        <v>2.3102209466817291E-3</v>
      </c>
      <c r="AL33" s="200">
        <v>0</v>
      </c>
      <c r="AM33" s="200">
        <v>8.5694147589602161E-6</v>
      </c>
      <c r="AN33" s="200">
        <v>3.7686785128794587E-4</v>
      </c>
      <c r="AO33" s="200">
        <v>6.745089574789553E-6</v>
      </c>
      <c r="AP33" s="200">
        <v>3.4571133564422157E-4</v>
      </c>
      <c r="AQ33" s="200">
        <v>7.1592548567695341E-3</v>
      </c>
      <c r="AR33" s="200">
        <v>5.9264318862125079E-4</v>
      </c>
      <c r="AS33" s="200">
        <v>7.0030218039083864E-4</v>
      </c>
      <c r="AT33" s="200">
        <v>1.1085541742556794E-3</v>
      </c>
      <c r="AU33" s="200">
        <v>2.7541048105499074E-3</v>
      </c>
      <c r="AV33" s="200">
        <v>1.5767421346662747E-2</v>
      </c>
      <c r="AW33" s="200">
        <v>8.2885538162931552E-3</v>
      </c>
      <c r="AX33" s="200">
        <v>8.8863242931332947E-3</v>
      </c>
      <c r="AY33" s="200">
        <v>9.3700915344201909E-3</v>
      </c>
      <c r="AZ33" s="200">
        <v>1.9736842105263157E-2</v>
      </c>
      <c r="BA33" s="200">
        <v>3.4019590591823569E-3</v>
      </c>
      <c r="BB33" s="200">
        <v>4.4341822094691535E-2</v>
      </c>
      <c r="BC33" s="200">
        <v>2.2843410068302556E-2</v>
      </c>
      <c r="BD33" s="200">
        <v>1.6031040996579364E-2</v>
      </c>
      <c r="BE33" s="200">
        <v>0</v>
      </c>
      <c r="BF33" s="200">
        <v>6.9459518124593009E-3</v>
      </c>
      <c r="BG33" s="200">
        <v>3.7627598539602118E-2</v>
      </c>
      <c r="BH33" s="200">
        <v>3.4824046920821114E-3</v>
      </c>
      <c r="BI33" s="200">
        <v>9.1421501237283469E-3</v>
      </c>
      <c r="BJ33" s="200">
        <v>5.5380381292603802E-2</v>
      </c>
      <c r="BK33" s="200">
        <v>2.5342004933841668E-3</v>
      </c>
      <c r="BL33" s="200">
        <v>1.3778065461012384E-2</v>
      </c>
      <c r="BM33" s="200">
        <v>1.3868351686703832E-2</v>
      </c>
      <c r="BN33" s="200">
        <v>1.2693037329696E-2</v>
      </c>
      <c r="BO33" s="200">
        <v>8.3535343576074273E-3</v>
      </c>
      <c r="BP33" s="200">
        <v>0</v>
      </c>
      <c r="BQ33" s="200">
        <v>0</v>
      </c>
      <c r="BR33" s="200">
        <v>3.7081907828536931E-2</v>
      </c>
      <c r="BS33" s="200">
        <v>2.4069973806204975E-3</v>
      </c>
      <c r="BT33" s="200">
        <v>8.2134212980614334E-3</v>
      </c>
      <c r="BU33" s="200">
        <v>4.7167701264916794E-3</v>
      </c>
      <c r="BV33" s="200">
        <v>1.3254181378649216E-3</v>
      </c>
      <c r="BW33" s="200">
        <v>3.8346456575289465E-3</v>
      </c>
      <c r="BX33" s="200">
        <v>9.6278866788739872E-4</v>
      </c>
      <c r="BY33" s="200">
        <v>0</v>
      </c>
      <c r="BZ33" s="200">
        <v>3.6742785470566522E-4</v>
      </c>
      <c r="CA33" s="200">
        <v>2.5452794610794955E-5</v>
      </c>
      <c r="CB33" s="200">
        <v>2.257446752474726E-4</v>
      </c>
      <c r="CC33" s="200">
        <v>6.7159978450827057E-4</v>
      </c>
      <c r="CD33" s="200">
        <v>2.0811331303969682E-3</v>
      </c>
      <c r="CE33" s="200">
        <v>4.9653980108253721E-3</v>
      </c>
      <c r="CF33" s="200">
        <v>3.7897745118680689E-3</v>
      </c>
      <c r="CG33" s="200">
        <v>0</v>
      </c>
      <c r="CH33" s="200">
        <v>4.1839253587715995E-5</v>
      </c>
      <c r="CI33" s="200">
        <v>9.7691656931071986E-4</v>
      </c>
      <c r="CJ33" s="200">
        <v>1.3075003236939508E-2</v>
      </c>
      <c r="CK33" s="200">
        <v>1.2085545933707081E-4</v>
      </c>
      <c r="CL33" s="200">
        <v>3.6595520883551738E-3</v>
      </c>
      <c r="CM33" s="200">
        <v>8.8556734465801044E-4</v>
      </c>
      <c r="CN33" s="200">
        <v>3.9554655398287198E-4</v>
      </c>
      <c r="CO33" s="200">
        <v>1.0571560034565186E-2</v>
      </c>
      <c r="CP33" s="200">
        <v>3.6443726360277724E-3</v>
      </c>
      <c r="CQ33" s="200">
        <v>0</v>
      </c>
      <c r="CR33" s="200">
        <v>2.5373845310506447E-4</v>
      </c>
      <c r="CS33" s="200">
        <v>3.1731366995924569E-4</v>
      </c>
      <c r="CT33" s="200">
        <v>4.0291938445950227E-3</v>
      </c>
      <c r="CU33" s="200">
        <v>6.0762793209831239E-4</v>
      </c>
      <c r="CV33" s="200">
        <v>2.320634306710501E-3</v>
      </c>
      <c r="CW33" s="200">
        <v>1.0638962882602392E-2</v>
      </c>
      <c r="CX33" s="200">
        <v>2.3438736468714438E-3</v>
      </c>
      <c r="CY33" s="200">
        <v>1.2463766051550136E-3</v>
      </c>
      <c r="CZ33" s="200">
        <v>9.592087495317983E-4</v>
      </c>
      <c r="DA33" s="200">
        <v>3.8972376379622126E-3</v>
      </c>
      <c r="DB33" s="200">
        <v>5.7440197690581535E-3</v>
      </c>
      <c r="DC33" s="200">
        <v>3.691171947093202E-4</v>
      </c>
      <c r="DD33" s="200">
        <v>6.3974870913264018E-4</v>
      </c>
      <c r="DE33" s="200">
        <v>7.8680325885294833E-2</v>
      </c>
      <c r="DF33" s="201">
        <v>2.089599297696804E-3</v>
      </c>
      <c r="DG33" s="201">
        <v>5.5165208238813126E-3</v>
      </c>
    </row>
    <row r="34" spans="1:111">
      <c r="A34" s="308" t="s">
        <v>1113</v>
      </c>
      <c r="B34" s="198" t="s">
        <v>954</v>
      </c>
      <c r="C34" s="200">
        <v>1.3468186455481588E-3</v>
      </c>
      <c r="D34" s="200">
        <v>5.5778395714906775E-4</v>
      </c>
      <c r="E34" s="200">
        <v>8.9477451682176093E-4</v>
      </c>
      <c r="F34" s="200">
        <v>0</v>
      </c>
      <c r="G34" s="200">
        <v>7.3124569855471434E-4</v>
      </c>
      <c r="H34" s="200">
        <v>4.8234709099950271E-3</v>
      </c>
      <c r="I34" s="200">
        <v>2.5295962764342811E-3</v>
      </c>
      <c r="J34" s="200">
        <v>2.5025551155549741E-4</v>
      </c>
      <c r="K34" s="200">
        <v>1.5187758666514788E-4</v>
      </c>
      <c r="L34" s="200">
        <v>0</v>
      </c>
      <c r="M34" s="200">
        <v>0</v>
      </c>
      <c r="N34" s="200">
        <v>9.0497737556561084E-5</v>
      </c>
      <c r="O34" s="200">
        <v>6.733021077283372E-3</v>
      </c>
      <c r="P34" s="200">
        <v>5.4982086481501183E-4</v>
      </c>
      <c r="Q34" s="200">
        <v>6.567066163191594E-4</v>
      </c>
      <c r="R34" s="200">
        <v>3.1873682145834353E-4</v>
      </c>
      <c r="S34" s="200">
        <v>7.5880314185517112E-4</v>
      </c>
      <c r="T34" s="200">
        <v>2.5989430964741008E-4</v>
      </c>
      <c r="U34" s="200">
        <v>8.9013224821973553E-4</v>
      </c>
      <c r="V34" s="200">
        <v>8.844078889183692E-5</v>
      </c>
      <c r="W34" s="200">
        <v>1.4565083108715183E-4</v>
      </c>
      <c r="X34" s="200">
        <v>2.8091435606768288E-4</v>
      </c>
      <c r="Y34" s="200">
        <v>1.2796765671700062E-4</v>
      </c>
      <c r="Z34" s="200">
        <v>0</v>
      </c>
      <c r="AA34" s="200">
        <v>1.7329738172738726E-3</v>
      </c>
      <c r="AB34" s="200">
        <v>1.8886051419327821E-4</v>
      </c>
      <c r="AC34" s="200">
        <v>0</v>
      </c>
      <c r="AD34" s="200">
        <v>1.5929654645087296E-4</v>
      </c>
      <c r="AE34" s="200">
        <v>7.8563291659078168E-5</v>
      </c>
      <c r="AF34" s="200">
        <v>6.4395398756123068E-3</v>
      </c>
      <c r="AG34" s="200">
        <v>3.2992516074628442E-2</v>
      </c>
      <c r="AH34" s="200">
        <v>1.4684557352374309E-4</v>
      </c>
      <c r="AI34" s="200">
        <v>1.2093770257065181E-3</v>
      </c>
      <c r="AJ34" s="200">
        <v>0</v>
      </c>
      <c r="AK34" s="200">
        <v>6.9204856552580426E-4</v>
      </c>
      <c r="AL34" s="200">
        <v>7.0982816243234451E-4</v>
      </c>
      <c r="AM34" s="200">
        <v>4.6132016119069163E-4</v>
      </c>
      <c r="AN34" s="200">
        <v>5.8414516949631607E-4</v>
      </c>
      <c r="AO34" s="200">
        <v>1.3490179149579106E-5</v>
      </c>
      <c r="AP34" s="200">
        <v>3.2266391326794014E-5</v>
      </c>
      <c r="AQ34" s="200">
        <v>7.2590670284101736E-5</v>
      </c>
      <c r="AR34" s="200">
        <v>7.73449585149768E-4</v>
      </c>
      <c r="AS34" s="200">
        <v>1.1905137066644258E-4</v>
      </c>
      <c r="AT34" s="200">
        <v>1.1942470478805037E-3</v>
      </c>
      <c r="AU34" s="200">
        <v>4.580806980812601E-3</v>
      </c>
      <c r="AV34" s="200">
        <v>5.8365186709791236E-3</v>
      </c>
      <c r="AW34" s="200">
        <v>1.0243876138957282E-3</v>
      </c>
      <c r="AX34" s="200">
        <v>9.4423752819598178E-5</v>
      </c>
      <c r="AY34" s="200">
        <v>3.4772247197096895E-3</v>
      </c>
      <c r="AZ34" s="200">
        <v>2.3496240601503758E-3</v>
      </c>
      <c r="BA34" s="200">
        <v>1.7596339961288053E-4</v>
      </c>
      <c r="BB34" s="200">
        <v>1.3450502152080345E-3</v>
      </c>
      <c r="BC34" s="200">
        <v>3.465722236276246E-3</v>
      </c>
      <c r="BD34" s="200">
        <v>6.1265124827691831E-4</v>
      </c>
      <c r="BE34" s="200">
        <v>0</v>
      </c>
      <c r="BF34" s="200">
        <v>2.1706099413935317E-3</v>
      </c>
      <c r="BG34" s="200">
        <v>1.1201351116409608E-2</v>
      </c>
      <c r="BH34" s="200">
        <v>5.4985337243401763E-3</v>
      </c>
      <c r="BI34" s="200">
        <v>7.8361286774814402E-3</v>
      </c>
      <c r="BJ34" s="200">
        <v>3.0802318375678928E-3</v>
      </c>
      <c r="BK34" s="200">
        <v>4.1489123121776182E-3</v>
      </c>
      <c r="BL34" s="200">
        <v>2.314542387509317E-4</v>
      </c>
      <c r="BM34" s="200">
        <v>1.7756388473042436E-4</v>
      </c>
      <c r="BN34" s="200">
        <v>2.7060502014643402E-3</v>
      </c>
      <c r="BO34" s="200">
        <v>2.0246356165873926E-3</v>
      </c>
      <c r="BP34" s="200">
        <v>0</v>
      </c>
      <c r="BQ34" s="200">
        <v>0</v>
      </c>
      <c r="BR34" s="200">
        <v>1.0142885892533708E-3</v>
      </c>
      <c r="BS34" s="200">
        <v>1.3209191507644536E-2</v>
      </c>
      <c r="BT34" s="200">
        <v>1.0830362905429883E-4</v>
      </c>
      <c r="BU34" s="200">
        <v>1.2903803008822759E-5</v>
      </c>
      <c r="BV34" s="200">
        <v>0</v>
      </c>
      <c r="BW34" s="200">
        <v>0</v>
      </c>
      <c r="BX34" s="200">
        <v>0</v>
      </c>
      <c r="BY34" s="200">
        <v>1.7019572508384642E-4</v>
      </c>
      <c r="BZ34" s="200">
        <v>1.1273354633014728E-3</v>
      </c>
      <c r="CA34" s="200">
        <v>1.4847463522963724E-5</v>
      </c>
      <c r="CB34" s="200">
        <v>2.6637871679201768E-3</v>
      </c>
      <c r="CC34" s="200">
        <v>0</v>
      </c>
      <c r="CD34" s="200">
        <v>7.144188358079145E-4</v>
      </c>
      <c r="CE34" s="200">
        <v>6.2318760459751635E-4</v>
      </c>
      <c r="CF34" s="200">
        <v>1.2770642708480743E-4</v>
      </c>
      <c r="CG34" s="200">
        <v>1.4654775363229076E-4</v>
      </c>
      <c r="CH34" s="200">
        <v>1.6302881570385888E-4</v>
      </c>
      <c r="CI34" s="200">
        <v>5.0356524191274219E-5</v>
      </c>
      <c r="CJ34" s="200">
        <v>0</v>
      </c>
      <c r="CK34" s="200">
        <v>2.9350611553288623E-4</v>
      </c>
      <c r="CL34" s="200">
        <v>2.1913485559013016E-5</v>
      </c>
      <c r="CM34" s="200">
        <v>9.3049188681230835E-4</v>
      </c>
      <c r="CN34" s="200">
        <v>5.8311531299686285E-5</v>
      </c>
      <c r="CO34" s="200">
        <v>4.2645358950475272E-4</v>
      </c>
      <c r="CP34" s="200">
        <v>2.085977210376698E-3</v>
      </c>
      <c r="CQ34" s="200">
        <v>5.4662944380454094E-4</v>
      </c>
      <c r="CR34" s="200">
        <v>1.7067501609802922E-3</v>
      </c>
      <c r="CS34" s="200">
        <v>1.2692546798369828E-3</v>
      </c>
      <c r="CT34" s="200">
        <v>5.1374200493952251E-3</v>
      </c>
      <c r="CU34" s="200">
        <v>5.3717831678256603E-4</v>
      </c>
      <c r="CV34" s="200">
        <v>0</v>
      </c>
      <c r="CW34" s="200">
        <v>5.7550417109452669E-3</v>
      </c>
      <c r="CX34" s="200">
        <v>5.6524284088539635E-5</v>
      </c>
      <c r="CY34" s="200">
        <v>2.8488608117828885E-4</v>
      </c>
      <c r="CZ34" s="200">
        <v>8.2928710334161232E-5</v>
      </c>
      <c r="DA34" s="200">
        <v>4.3649061545176777E-4</v>
      </c>
      <c r="DB34" s="200">
        <v>1.224209828201797E-3</v>
      </c>
      <c r="DC34" s="200">
        <v>1.5718240541371886E-2</v>
      </c>
      <c r="DD34" s="200">
        <v>6.6703656876389023E-4</v>
      </c>
      <c r="DE34" s="200">
        <v>1.6197467129144147E-2</v>
      </c>
      <c r="DF34" s="201">
        <v>1.0200706630768422E-4</v>
      </c>
      <c r="DG34" s="201">
        <v>7.9471751116168656E-4</v>
      </c>
    </row>
    <row r="35" spans="1:111">
      <c r="A35" s="308" t="s">
        <v>1114</v>
      </c>
      <c r="B35" s="198" t="s">
        <v>955</v>
      </c>
      <c r="C35" s="200">
        <v>1.1743377835842257E-4</v>
      </c>
      <c r="D35" s="200">
        <v>0</v>
      </c>
      <c r="E35" s="200">
        <v>0</v>
      </c>
      <c r="F35" s="200">
        <v>0</v>
      </c>
      <c r="G35" s="200">
        <v>2.5808671713695803E-4</v>
      </c>
      <c r="H35" s="200">
        <v>0</v>
      </c>
      <c r="I35" s="200">
        <v>1.1130223616310838E-3</v>
      </c>
      <c r="J35" s="200">
        <v>1.7633179675997105E-5</v>
      </c>
      <c r="K35" s="200">
        <v>0</v>
      </c>
      <c r="L35" s="200">
        <v>0</v>
      </c>
      <c r="M35" s="200">
        <v>0</v>
      </c>
      <c r="N35" s="200">
        <v>9.0497737556561084E-5</v>
      </c>
      <c r="O35" s="200">
        <v>7.0257611241217799E-3</v>
      </c>
      <c r="P35" s="200">
        <v>7.0944627718066047E-5</v>
      </c>
      <c r="Q35" s="200">
        <v>4.0132070997281962E-4</v>
      </c>
      <c r="R35" s="200">
        <v>0</v>
      </c>
      <c r="S35" s="200">
        <v>1.2304915813867641E-4</v>
      </c>
      <c r="T35" s="200">
        <v>6.6639566576258982E-5</v>
      </c>
      <c r="U35" s="200">
        <v>0</v>
      </c>
      <c r="V35" s="200">
        <v>0</v>
      </c>
      <c r="W35" s="200">
        <v>8.774146451033244E-6</v>
      </c>
      <c r="X35" s="200">
        <v>0</v>
      </c>
      <c r="Y35" s="200">
        <v>0</v>
      </c>
      <c r="Z35" s="200">
        <v>0</v>
      </c>
      <c r="AA35" s="200">
        <v>1.140114353469653E-5</v>
      </c>
      <c r="AB35" s="200">
        <v>3.5582415717574154E-5</v>
      </c>
      <c r="AC35" s="200">
        <v>0</v>
      </c>
      <c r="AD35" s="200">
        <v>5.5753791257805533E-5</v>
      </c>
      <c r="AE35" s="200">
        <v>3.5710587117762801E-6</v>
      </c>
      <c r="AF35" s="200">
        <v>2.7519401177830372E-5</v>
      </c>
      <c r="AG35" s="200">
        <v>0.12185095393696638</v>
      </c>
      <c r="AH35" s="200">
        <v>0</v>
      </c>
      <c r="AI35" s="200">
        <v>5.8050097233912865E-5</v>
      </c>
      <c r="AJ35" s="200">
        <v>0</v>
      </c>
      <c r="AK35" s="200">
        <v>1.5265777180716269E-4</v>
      </c>
      <c r="AL35" s="200">
        <v>1.6431207463711679E-5</v>
      </c>
      <c r="AM35" s="200">
        <v>8.5694147589602161E-6</v>
      </c>
      <c r="AN35" s="200">
        <v>1.3190374795078106E-4</v>
      </c>
      <c r="AO35" s="200">
        <v>0</v>
      </c>
      <c r="AP35" s="200">
        <v>0</v>
      </c>
      <c r="AQ35" s="200">
        <v>9.073833785512717E-6</v>
      </c>
      <c r="AR35" s="200">
        <v>1.1718933108329818E-4</v>
      </c>
      <c r="AS35" s="200">
        <v>3.5015109019541931E-6</v>
      </c>
      <c r="AT35" s="200">
        <v>4.6741567431722259E-6</v>
      </c>
      <c r="AU35" s="200">
        <v>4.683851718622292E-5</v>
      </c>
      <c r="AV35" s="200">
        <v>2.2052337547780066E-4</v>
      </c>
      <c r="AW35" s="200">
        <v>8.6264220117534998E-5</v>
      </c>
      <c r="AX35" s="200">
        <v>1.0491528091066464E-4</v>
      </c>
      <c r="AY35" s="200">
        <v>2.1664951524670964E-5</v>
      </c>
      <c r="AZ35" s="200">
        <v>0</v>
      </c>
      <c r="BA35" s="200">
        <v>0</v>
      </c>
      <c r="BB35" s="200">
        <v>0</v>
      </c>
      <c r="BC35" s="200">
        <v>1.5178345560333924E-4</v>
      </c>
      <c r="BD35" s="200">
        <v>0</v>
      </c>
      <c r="BE35" s="200">
        <v>0</v>
      </c>
      <c r="BF35" s="200">
        <v>0</v>
      </c>
      <c r="BG35" s="200">
        <v>4.9673397412015992E-5</v>
      </c>
      <c r="BH35" s="200">
        <v>0</v>
      </c>
      <c r="BI35" s="200">
        <v>6.8737970855100363E-5</v>
      </c>
      <c r="BJ35" s="200">
        <v>1.1664783290197937E-3</v>
      </c>
      <c r="BK35" s="200">
        <v>8.9706212155191741E-5</v>
      </c>
      <c r="BL35" s="200">
        <v>0</v>
      </c>
      <c r="BM35" s="200">
        <v>6.1228925769111843E-6</v>
      </c>
      <c r="BN35" s="200">
        <v>6.2712635028142294E-6</v>
      </c>
      <c r="BO35" s="200">
        <v>2.2099297242347692E-5</v>
      </c>
      <c r="BP35" s="200">
        <v>3.5592914572129286E-5</v>
      </c>
      <c r="BQ35" s="200">
        <v>3.7374424584065949E-3</v>
      </c>
      <c r="BR35" s="200">
        <v>9.6598913262225798E-5</v>
      </c>
      <c r="BS35" s="200">
        <v>2.0749977419142219E-4</v>
      </c>
      <c r="BT35" s="200">
        <v>8.4537942427963651E-5</v>
      </c>
      <c r="BU35" s="200">
        <v>1.2731752302038457E-4</v>
      </c>
      <c r="BV35" s="200">
        <v>0</v>
      </c>
      <c r="BW35" s="200">
        <v>0</v>
      </c>
      <c r="BX35" s="200">
        <v>0</v>
      </c>
      <c r="BY35" s="200">
        <v>1.4016118536316763E-4</v>
      </c>
      <c r="BZ35" s="200">
        <v>2.5051899184477176E-5</v>
      </c>
      <c r="CA35" s="200">
        <v>0</v>
      </c>
      <c r="CB35" s="200">
        <v>0</v>
      </c>
      <c r="CC35" s="200">
        <v>0</v>
      </c>
      <c r="CD35" s="200">
        <v>0</v>
      </c>
      <c r="CE35" s="200">
        <v>0</v>
      </c>
      <c r="CF35" s="200">
        <v>2.4160675394423025E-5</v>
      </c>
      <c r="CG35" s="200">
        <v>1.8841854038437382E-4</v>
      </c>
      <c r="CH35" s="200">
        <v>3.606832205837586E-4</v>
      </c>
      <c r="CI35" s="200">
        <v>2.0142609676509688E-4</v>
      </c>
      <c r="CJ35" s="200">
        <v>4.4647441478366085E-6</v>
      </c>
      <c r="CK35" s="200">
        <v>1.2825477317403433E-4</v>
      </c>
      <c r="CL35" s="200">
        <v>2.1913485559013016E-5</v>
      </c>
      <c r="CM35" s="200">
        <v>1.8339059673946287E-4</v>
      </c>
      <c r="CN35" s="200">
        <v>7.386127297960263E-5</v>
      </c>
      <c r="CO35" s="200">
        <v>6.0227217465144906E-4</v>
      </c>
      <c r="CP35" s="200">
        <v>6.6365491472273068E-5</v>
      </c>
      <c r="CQ35" s="200">
        <v>1.3665736095113524E-4</v>
      </c>
      <c r="CR35" s="200">
        <v>7.6600287729830784E-5</v>
      </c>
      <c r="CS35" s="200">
        <v>4.1013331491331077E-5</v>
      </c>
      <c r="CT35" s="200">
        <v>1.4486099677031221E-3</v>
      </c>
      <c r="CU35" s="200">
        <v>6.9568995124299538E-4</v>
      </c>
      <c r="CV35" s="200">
        <v>0</v>
      </c>
      <c r="CW35" s="200">
        <v>0</v>
      </c>
      <c r="CX35" s="200">
        <v>1.1242052057609551E-4</v>
      </c>
      <c r="CY35" s="200">
        <v>7.8343672324029435E-5</v>
      </c>
      <c r="CZ35" s="200">
        <v>5.5285806889440827E-6</v>
      </c>
      <c r="DA35" s="200">
        <v>1.4549687181725592E-4</v>
      </c>
      <c r="DB35" s="200">
        <v>1.7034459576091796E-4</v>
      </c>
      <c r="DC35" s="200">
        <v>0</v>
      </c>
      <c r="DD35" s="200">
        <v>6.6703656876389023E-4</v>
      </c>
      <c r="DE35" s="200">
        <v>0</v>
      </c>
      <c r="DF35" s="201">
        <v>3.0293007570160772E-4</v>
      </c>
      <c r="DG35" s="201">
        <v>1.4580980538613184E-4</v>
      </c>
    </row>
    <row r="36" spans="1:111">
      <c r="A36" s="308" t="s">
        <v>1115</v>
      </c>
      <c r="B36" s="198" t="s">
        <v>956</v>
      </c>
      <c r="C36" s="200">
        <v>0</v>
      </c>
      <c r="D36" s="200">
        <v>0</v>
      </c>
      <c r="E36" s="200">
        <v>0</v>
      </c>
      <c r="F36" s="200">
        <v>2.1779713752333543E-3</v>
      </c>
      <c r="G36" s="200">
        <v>0</v>
      </c>
      <c r="H36" s="200">
        <v>0</v>
      </c>
      <c r="I36" s="200">
        <v>0</v>
      </c>
      <c r="J36" s="200">
        <v>1.8853938268950752E-3</v>
      </c>
      <c r="K36" s="200">
        <v>1.5444052094012227E-2</v>
      </c>
      <c r="L36" s="200">
        <v>0</v>
      </c>
      <c r="M36" s="200">
        <v>0</v>
      </c>
      <c r="N36" s="200">
        <v>4.5248868778280545E-4</v>
      </c>
      <c r="O36" s="200">
        <v>2.1467603434816552E-3</v>
      </c>
      <c r="P36" s="200">
        <v>1.241530985066156E-4</v>
      </c>
      <c r="Q36" s="200">
        <v>8.7196045166821716E-3</v>
      </c>
      <c r="R36" s="200">
        <v>1.4710930221154318E-4</v>
      </c>
      <c r="S36" s="200">
        <v>0</v>
      </c>
      <c r="T36" s="200">
        <v>0</v>
      </c>
      <c r="U36" s="200">
        <v>0</v>
      </c>
      <c r="V36" s="200">
        <v>1.1837459436292018E-3</v>
      </c>
      <c r="W36" s="200">
        <v>2.6322439353099732E-5</v>
      </c>
      <c r="X36" s="200">
        <v>3.3064560570645929E-4</v>
      </c>
      <c r="Y36" s="200">
        <v>2.168943334186451E-5</v>
      </c>
      <c r="Z36" s="200">
        <v>0</v>
      </c>
      <c r="AA36" s="200">
        <v>1.8407146236767549E-2</v>
      </c>
      <c r="AB36" s="200">
        <v>1.9241875576503562E-3</v>
      </c>
      <c r="AC36" s="200">
        <v>0</v>
      </c>
      <c r="AD36" s="200">
        <v>0</v>
      </c>
      <c r="AE36" s="200">
        <v>6.1422209842552022E-4</v>
      </c>
      <c r="AF36" s="200">
        <v>1.926358082448126E-4</v>
      </c>
      <c r="AG36" s="200">
        <v>0</v>
      </c>
      <c r="AH36" s="200">
        <v>5.8793296499568638E-2</v>
      </c>
      <c r="AI36" s="200">
        <v>1.8382530790739076E-4</v>
      </c>
      <c r="AJ36" s="200">
        <v>0</v>
      </c>
      <c r="AK36" s="200">
        <v>6.9408400248323308E-3</v>
      </c>
      <c r="AL36" s="200">
        <v>0</v>
      </c>
      <c r="AM36" s="200">
        <v>0</v>
      </c>
      <c r="AN36" s="200">
        <v>0</v>
      </c>
      <c r="AO36" s="200">
        <v>0</v>
      </c>
      <c r="AP36" s="200">
        <v>0</v>
      </c>
      <c r="AQ36" s="200">
        <v>6.1157639714355715E-3</v>
      </c>
      <c r="AR36" s="200">
        <v>1.2053759768567812E-4</v>
      </c>
      <c r="AS36" s="200">
        <v>1.0294442051745328E-3</v>
      </c>
      <c r="AT36" s="200">
        <v>9.3483134863444508E-5</v>
      </c>
      <c r="AU36" s="200">
        <v>1.1943821882486844E-4</v>
      </c>
      <c r="AV36" s="200">
        <v>6.6965598353425464E-3</v>
      </c>
      <c r="AW36" s="200">
        <v>4.6223244612979171E-3</v>
      </c>
      <c r="AX36" s="200">
        <v>7.5643917536589202E-3</v>
      </c>
      <c r="AY36" s="200">
        <v>1.0832475762335481E-4</v>
      </c>
      <c r="AZ36" s="200">
        <v>1.4097744360902255E-3</v>
      </c>
      <c r="BA36" s="200">
        <v>1.4663616634406711E-4</v>
      </c>
      <c r="BB36" s="200">
        <v>6.994261119081779E-3</v>
      </c>
      <c r="BC36" s="200">
        <v>3.0356691120667848E-4</v>
      </c>
      <c r="BD36" s="200">
        <v>4.5948843620768876E-4</v>
      </c>
      <c r="BE36" s="200">
        <v>0</v>
      </c>
      <c r="BF36" s="200">
        <v>1.2589537660082483E-2</v>
      </c>
      <c r="BG36" s="200">
        <v>4.9673397412015992E-5</v>
      </c>
      <c r="BH36" s="200">
        <v>7.3313782991202346E-4</v>
      </c>
      <c r="BI36" s="200">
        <v>1.6222161121803684E-2</v>
      </c>
      <c r="BJ36" s="200">
        <v>8.1744614150840236E-3</v>
      </c>
      <c r="BK36" s="200">
        <v>0</v>
      </c>
      <c r="BL36" s="200">
        <v>5.7588952963791139E-3</v>
      </c>
      <c r="BM36" s="200">
        <v>3.0124631478403029E-3</v>
      </c>
      <c r="BN36" s="200">
        <v>4.0763212768292489E-5</v>
      </c>
      <c r="BO36" s="200">
        <v>5.7798162018447816E-5</v>
      </c>
      <c r="BP36" s="200">
        <v>0</v>
      </c>
      <c r="BQ36" s="200">
        <v>0</v>
      </c>
      <c r="BR36" s="200">
        <v>0</v>
      </c>
      <c r="BS36" s="200">
        <v>1.9529390512133853E-4</v>
      </c>
      <c r="BT36" s="200">
        <v>1.5006333555485918E-4</v>
      </c>
      <c r="BU36" s="200">
        <v>1.3764056542744278E-5</v>
      </c>
      <c r="BV36" s="200">
        <v>0</v>
      </c>
      <c r="BW36" s="200">
        <v>0</v>
      </c>
      <c r="BX36" s="200">
        <v>0</v>
      </c>
      <c r="BY36" s="200">
        <v>0</v>
      </c>
      <c r="BZ36" s="200">
        <v>5.3444051593551309E-5</v>
      </c>
      <c r="CA36" s="200">
        <v>0</v>
      </c>
      <c r="CB36" s="200">
        <v>9.7822692607238122E-5</v>
      </c>
      <c r="CC36" s="200">
        <v>1.0146471564513441E-4</v>
      </c>
      <c r="CD36" s="200">
        <v>0</v>
      </c>
      <c r="CE36" s="200">
        <v>0</v>
      </c>
      <c r="CF36" s="200">
        <v>0</v>
      </c>
      <c r="CG36" s="200">
        <v>0</v>
      </c>
      <c r="CH36" s="200">
        <v>0</v>
      </c>
      <c r="CI36" s="200">
        <v>0</v>
      </c>
      <c r="CJ36" s="200">
        <v>0</v>
      </c>
      <c r="CK36" s="200">
        <v>0</v>
      </c>
      <c r="CL36" s="200">
        <v>2.1913485559013016E-5</v>
      </c>
      <c r="CM36" s="200">
        <v>1.8462140611355323E-4</v>
      </c>
      <c r="CN36" s="200">
        <v>8.941101465951897E-4</v>
      </c>
      <c r="CO36" s="200">
        <v>4.5226525413267198E-3</v>
      </c>
      <c r="CP36" s="200">
        <v>1.0179225022941452E-3</v>
      </c>
      <c r="CQ36" s="200">
        <v>1.390000585674404E-2</v>
      </c>
      <c r="CR36" s="200">
        <v>4.2130158251406933E-4</v>
      </c>
      <c r="CS36" s="200">
        <v>4.0797471851903021E-4</v>
      </c>
      <c r="CT36" s="200">
        <v>6.7285162434298023E-4</v>
      </c>
      <c r="CU36" s="200">
        <v>0</v>
      </c>
      <c r="CV36" s="200">
        <v>3.8677238445175011E-5</v>
      </c>
      <c r="CW36" s="200">
        <v>1.5030862268180104E-2</v>
      </c>
      <c r="CX36" s="200">
        <v>2.8262142044269818E-5</v>
      </c>
      <c r="CY36" s="200">
        <v>9.4724621991781031E-4</v>
      </c>
      <c r="CZ36" s="200">
        <v>3.3586127685335303E-4</v>
      </c>
      <c r="DA36" s="200">
        <v>2.7020847623204672E-4</v>
      </c>
      <c r="DB36" s="200">
        <v>1.4331658656685231E-3</v>
      </c>
      <c r="DC36" s="200">
        <v>0</v>
      </c>
      <c r="DD36" s="200">
        <v>2.8803851832986173E-4</v>
      </c>
      <c r="DE36" s="200">
        <v>0</v>
      </c>
      <c r="DF36" s="201">
        <v>1.1406244687131963E-3</v>
      </c>
      <c r="DG36" s="201">
        <v>1.1284210944842478E-3</v>
      </c>
    </row>
    <row r="37" spans="1:111">
      <c r="A37" s="308" t="s">
        <v>1116</v>
      </c>
      <c r="B37" s="198" t="s">
        <v>957</v>
      </c>
      <c r="C37" s="200">
        <v>0</v>
      </c>
      <c r="D37" s="200">
        <v>0</v>
      </c>
      <c r="E37" s="200">
        <v>0</v>
      </c>
      <c r="F37" s="200">
        <v>0</v>
      </c>
      <c r="G37" s="200">
        <v>0</v>
      </c>
      <c r="H37" s="200">
        <v>6.4644455494778719E-4</v>
      </c>
      <c r="I37" s="200">
        <v>0</v>
      </c>
      <c r="J37" s="200">
        <v>0</v>
      </c>
      <c r="K37" s="200">
        <v>0</v>
      </c>
      <c r="L37" s="200">
        <v>0</v>
      </c>
      <c r="M37" s="200">
        <v>0</v>
      </c>
      <c r="N37" s="200">
        <v>0</v>
      </c>
      <c r="O37" s="200">
        <v>0</v>
      </c>
      <c r="P37" s="200">
        <v>0</v>
      </c>
      <c r="Q37" s="200">
        <v>0</v>
      </c>
      <c r="R37" s="200">
        <v>0</v>
      </c>
      <c r="S37" s="200">
        <v>0</v>
      </c>
      <c r="T37" s="200">
        <v>0</v>
      </c>
      <c r="U37" s="200">
        <v>0</v>
      </c>
      <c r="V37" s="200">
        <v>0</v>
      </c>
      <c r="W37" s="200">
        <v>0</v>
      </c>
      <c r="X37" s="200">
        <v>0</v>
      </c>
      <c r="Y37" s="200">
        <v>0</v>
      </c>
      <c r="Z37" s="200">
        <v>0</v>
      </c>
      <c r="AA37" s="200">
        <v>0</v>
      </c>
      <c r="AB37" s="200">
        <v>2.7371089013518579E-6</v>
      </c>
      <c r="AC37" s="200">
        <v>0</v>
      </c>
      <c r="AD37" s="200">
        <v>4.7788963935261883E-5</v>
      </c>
      <c r="AE37" s="200">
        <v>0</v>
      </c>
      <c r="AF37" s="200">
        <v>0</v>
      </c>
      <c r="AG37" s="200">
        <v>0</v>
      </c>
      <c r="AH37" s="200">
        <v>0</v>
      </c>
      <c r="AI37" s="200">
        <v>8.7133195948103218E-2</v>
      </c>
      <c r="AJ37" s="200">
        <v>0</v>
      </c>
      <c r="AK37" s="200">
        <v>6.8187138073866002E-4</v>
      </c>
      <c r="AL37" s="200">
        <v>0</v>
      </c>
      <c r="AM37" s="200">
        <v>0</v>
      </c>
      <c r="AN37" s="200">
        <v>0</v>
      </c>
      <c r="AO37" s="200">
        <v>0</v>
      </c>
      <c r="AP37" s="200">
        <v>0</v>
      </c>
      <c r="AQ37" s="200">
        <v>0</v>
      </c>
      <c r="AR37" s="200">
        <v>0</v>
      </c>
      <c r="AS37" s="200">
        <v>2.4510576313679353E-5</v>
      </c>
      <c r="AT37" s="200">
        <v>0</v>
      </c>
      <c r="AU37" s="200">
        <v>0</v>
      </c>
      <c r="AV37" s="200">
        <v>0</v>
      </c>
      <c r="AW37" s="200">
        <v>0</v>
      </c>
      <c r="AX37" s="200">
        <v>0</v>
      </c>
      <c r="AY37" s="200">
        <v>0</v>
      </c>
      <c r="AZ37" s="200">
        <v>0</v>
      </c>
      <c r="BA37" s="200">
        <v>0</v>
      </c>
      <c r="BB37" s="200">
        <v>0</v>
      </c>
      <c r="BC37" s="200">
        <v>0</v>
      </c>
      <c r="BD37" s="200">
        <v>0</v>
      </c>
      <c r="BE37" s="200">
        <v>0</v>
      </c>
      <c r="BF37" s="200">
        <v>0</v>
      </c>
      <c r="BG37" s="200">
        <v>0</v>
      </c>
      <c r="BH37" s="200">
        <v>0</v>
      </c>
      <c r="BI37" s="200">
        <v>0</v>
      </c>
      <c r="BJ37" s="200">
        <v>2.8250647030948127E-4</v>
      </c>
      <c r="BK37" s="200">
        <v>0</v>
      </c>
      <c r="BL37" s="200">
        <v>2.9122043074026126E-2</v>
      </c>
      <c r="BM37" s="200">
        <v>2.7785686514022953E-2</v>
      </c>
      <c r="BN37" s="200">
        <v>5.3854475330417192E-2</v>
      </c>
      <c r="BO37" s="200">
        <v>2.2913571348431121E-2</v>
      </c>
      <c r="BP37" s="200">
        <v>0</v>
      </c>
      <c r="BQ37" s="200">
        <v>0</v>
      </c>
      <c r="BR37" s="200">
        <v>0</v>
      </c>
      <c r="BS37" s="200">
        <v>1.5135277646903737E-4</v>
      </c>
      <c r="BT37" s="200">
        <v>0</v>
      </c>
      <c r="BU37" s="200">
        <v>0</v>
      </c>
      <c r="BV37" s="200">
        <v>0</v>
      </c>
      <c r="BW37" s="200">
        <v>9.7098546061309517E-5</v>
      </c>
      <c r="BX37" s="200">
        <v>2.0409156553772811E-4</v>
      </c>
      <c r="BY37" s="200">
        <v>0</v>
      </c>
      <c r="BZ37" s="200">
        <v>0</v>
      </c>
      <c r="CA37" s="200">
        <v>0</v>
      </c>
      <c r="CB37" s="200">
        <v>0</v>
      </c>
      <c r="CC37" s="200">
        <v>0</v>
      </c>
      <c r="CD37" s="200">
        <v>0</v>
      </c>
      <c r="CE37" s="200">
        <v>0</v>
      </c>
      <c r="CF37" s="200">
        <v>0</v>
      </c>
      <c r="CG37" s="200">
        <v>0</v>
      </c>
      <c r="CH37" s="200">
        <v>0</v>
      </c>
      <c r="CI37" s="200">
        <v>0</v>
      </c>
      <c r="CJ37" s="200">
        <v>0</v>
      </c>
      <c r="CK37" s="200">
        <v>0</v>
      </c>
      <c r="CL37" s="200">
        <v>0</v>
      </c>
      <c r="CM37" s="200">
        <v>4.9232374963614199E-6</v>
      </c>
      <c r="CN37" s="200">
        <v>0</v>
      </c>
      <c r="CO37" s="200">
        <v>2.9926567684544051E-5</v>
      </c>
      <c r="CP37" s="200">
        <v>0</v>
      </c>
      <c r="CQ37" s="200">
        <v>0</v>
      </c>
      <c r="CR37" s="200">
        <v>0</v>
      </c>
      <c r="CS37" s="200">
        <v>0</v>
      </c>
      <c r="CT37" s="200">
        <v>0</v>
      </c>
      <c r="CU37" s="200">
        <v>0</v>
      </c>
      <c r="CV37" s="200">
        <v>0</v>
      </c>
      <c r="CW37" s="200">
        <v>0</v>
      </c>
      <c r="CX37" s="200">
        <v>0</v>
      </c>
      <c r="CY37" s="200">
        <v>0</v>
      </c>
      <c r="CZ37" s="200">
        <v>0</v>
      </c>
      <c r="DA37" s="200">
        <v>0</v>
      </c>
      <c r="DB37" s="200">
        <v>0</v>
      </c>
      <c r="DC37" s="200">
        <v>0</v>
      </c>
      <c r="DD37" s="200">
        <v>0</v>
      </c>
      <c r="DE37" s="200">
        <v>0</v>
      </c>
      <c r="DF37" s="201">
        <v>4.0493714200929193E-4</v>
      </c>
      <c r="DG37" s="201">
        <v>2.1670829889035908E-3</v>
      </c>
    </row>
    <row r="38" spans="1:111">
      <c r="A38" s="308" t="s">
        <v>1117</v>
      </c>
      <c r="B38" s="198" t="s">
        <v>958</v>
      </c>
      <c r="C38" s="200">
        <v>0</v>
      </c>
      <c r="D38" s="200">
        <v>0</v>
      </c>
      <c r="E38" s="200">
        <v>0</v>
      </c>
      <c r="F38" s="200">
        <v>0</v>
      </c>
      <c r="G38" s="200">
        <v>0</v>
      </c>
      <c r="H38" s="200">
        <v>0</v>
      </c>
      <c r="I38" s="200">
        <v>0</v>
      </c>
      <c r="J38" s="200">
        <v>0</v>
      </c>
      <c r="K38" s="200">
        <v>0</v>
      </c>
      <c r="L38" s="200">
        <v>0</v>
      </c>
      <c r="M38" s="200">
        <v>0</v>
      </c>
      <c r="N38" s="200">
        <v>0</v>
      </c>
      <c r="O38" s="200">
        <v>0</v>
      </c>
      <c r="P38" s="200">
        <v>0</v>
      </c>
      <c r="Q38" s="200">
        <v>0</v>
      </c>
      <c r="R38" s="200">
        <v>0</v>
      </c>
      <c r="S38" s="200">
        <v>0</v>
      </c>
      <c r="T38" s="200">
        <v>0</v>
      </c>
      <c r="U38" s="200">
        <v>0</v>
      </c>
      <c r="V38" s="200">
        <v>0</v>
      </c>
      <c r="W38" s="200">
        <v>0</v>
      </c>
      <c r="X38" s="200">
        <v>0</v>
      </c>
      <c r="Y38" s="200">
        <v>0</v>
      </c>
      <c r="Z38" s="200">
        <v>0</v>
      </c>
      <c r="AA38" s="200">
        <v>0</v>
      </c>
      <c r="AB38" s="200">
        <v>0</v>
      </c>
      <c r="AC38" s="200">
        <v>0</v>
      </c>
      <c r="AD38" s="200">
        <v>0</v>
      </c>
      <c r="AE38" s="200">
        <v>0</v>
      </c>
      <c r="AF38" s="200">
        <v>0</v>
      </c>
      <c r="AG38" s="200">
        <v>0</v>
      </c>
      <c r="AH38" s="200">
        <v>0</v>
      </c>
      <c r="AI38" s="200">
        <v>0</v>
      </c>
      <c r="AJ38" s="200">
        <v>0</v>
      </c>
      <c r="AK38" s="200">
        <v>0</v>
      </c>
      <c r="AL38" s="200">
        <v>0</v>
      </c>
      <c r="AM38" s="200">
        <v>0</v>
      </c>
      <c r="AN38" s="200">
        <v>0</v>
      </c>
      <c r="AO38" s="200">
        <v>0</v>
      </c>
      <c r="AP38" s="200">
        <v>0</v>
      </c>
      <c r="AQ38" s="200">
        <v>0</v>
      </c>
      <c r="AR38" s="200">
        <v>0</v>
      </c>
      <c r="AS38" s="200">
        <v>0</v>
      </c>
      <c r="AT38" s="200">
        <v>0</v>
      </c>
      <c r="AU38" s="200">
        <v>0</v>
      </c>
      <c r="AV38" s="200">
        <v>0</v>
      </c>
      <c r="AW38" s="200">
        <v>0</v>
      </c>
      <c r="AX38" s="200">
        <v>3.1474584273199393E-5</v>
      </c>
      <c r="AY38" s="200">
        <v>0</v>
      </c>
      <c r="AZ38" s="200">
        <v>0</v>
      </c>
      <c r="BA38" s="200">
        <v>0</v>
      </c>
      <c r="BB38" s="200">
        <v>0</v>
      </c>
      <c r="BC38" s="200">
        <v>0</v>
      </c>
      <c r="BD38" s="200">
        <v>0</v>
      </c>
      <c r="BE38" s="200">
        <v>0</v>
      </c>
      <c r="BF38" s="200">
        <v>0</v>
      </c>
      <c r="BG38" s="200">
        <v>0</v>
      </c>
      <c r="BH38" s="200">
        <v>0</v>
      </c>
      <c r="BI38" s="200">
        <v>0</v>
      </c>
      <c r="BJ38" s="200">
        <v>0</v>
      </c>
      <c r="BK38" s="200">
        <v>0</v>
      </c>
      <c r="BL38" s="200">
        <v>6.538255331947223E-6</v>
      </c>
      <c r="BM38" s="200">
        <v>0</v>
      </c>
      <c r="BN38" s="200">
        <v>0</v>
      </c>
      <c r="BO38" s="200">
        <v>0</v>
      </c>
      <c r="BP38" s="200">
        <v>0</v>
      </c>
      <c r="BQ38" s="200">
        <v>0</v>
      </c>
      <c r="BR38" s="200">
        <v>0</v>
      </c>
      <c r="BS38" s="200">
        <v>0</v>
      </c>
      <c r="BT38" s="200">
        <v>0</v>
      </c>
      <c r="BU38" s="200">
        <v>0</v>
      </c>
      <c r="BV38" s="200">
        <v>0</v>
      </c>
      <c r="BW38" s="200">
        <v>0</v>
      </c>
      <c r="BX38" s="200">
        <v>0</v>
      </c>
      <c r="BY38" s="200">
        <v>0</v>
      </c>
      <c r="BZ38" s="200">
        <v>0</v>
      </c>
      <c r="CA38" s="200">
        <v>0</v>
      </c>
      <c r="CB38" s="200">
        <v>0</v>
      </c>
      <c r="CC38" s="200">
        <v>0</v>
      </c>
      <c r="CD38" s="200">
        <v>0</v>
      </c>
      <c r="CE38" s="200">
        <v>0</v>
      </c>
      <c r="CF38" s="200">
        <v>0</v>
      </c>
      <c r="CG38" s="200">
        <v>0</v>
      </c>
      <c r="CH38" s="200">
        <v>0</v>
      </c>
      <c r="CI38" s="200">
        <v>0</v>
      </c>
      <c r="CJ38" s="200">
        <v>0</v>
      </c>
      <c r="CK38" s="200">
        <v>0</v>
      </c>
      <c r="CL38" s="200">
        <v>0</v>
      </c>
      <c r="CM38" s="200">
        <v>0</v>
      </c>
      <c r="CN38" s="200">
        <v>0</v>
      </c>
      <c r="CO38" s="200">
        <v>0</v>
      </c>
      <c r="CP38" s="200">
        <v>4.7744957893721637E-7</v>
      </c>
      <c r="CQ38" s="200">
        <v>0</v>
      </c>
      <c r="CR38" s="200">
        <v>0</v>
      </c>
      <c r="CS38" s="200">
        <v>0</v>
      </c>
      <c r="CT38" s="200">
        <v>0</v>
      </c>
      <c r="CU38" s="200">
        <v>0</v>
      </c>
      <c r="CV38" s="200">
        <v>0</v>
      </c>
      <c r="CW38" s="200">
        <v>0</v>
      </c>
      <c r="CX38" s="200">
        <v>0</v>
      </c>
      <c r="CY38" s="200">
        <v>0</v>
      </c>
      <c r="CZ38" s="200">
        <v>1.3821451722360207E-6</v>
      </c>
      <c r="DA38" s="200">
        <v>0</v>
      </c>
      <c r="DB38" s="200">
        <v>0</v>
      </c>
      <c r="DC38" s="200">
        <v>0</v>
      </c>
      <c r="DD38" s="200">
        <v>0</v>
      </c>
      <c r="DE38" s="200">
        <v>0</v>
      </c>
      <c r="DF38" s="201">
        <v>0</v>
      </c>
      <c r="DG38" s="201">
        <v>3.4513919532775408E-7</v>
      </c>
    </row>
    <row r="39" spans="1:111">
      <c r="A39" s="308" t="s">
        <v>1118</v>
      </c>
      <c r="B39" s="198" t="s">
        <v>1036</v>
      </c>
      <c r="C39" s="200">
        <v>3.9780692418915648E-3</v>
      </c>
      <c r="D39" s="200">
        <v>9.1870298824552337E-4</v>
      </c>
      <c r="E39" s="200">
        <v>7.7845382963493198E-3</v>
      </c>
      <c r="F39" s="200">
        <v>0</v>
      </c>
      <c r="G39" s="200">
        <v>0</v>
      </c>
      <c r="H39" s="200">
        <v>1.0442565887618101E-3</v>
      </c>
      <c r="I39" s="200">
        <v>0</v>
      </c>
      <c r="J39" s="200">
        <v>1.2817965226013281E-4</v>
      </c>
      <c r="K39" s="200">
        <v>4.1133513055144221E-5</v>
      </c>
      <c r="L39" s="200">
        <v>2.2144102748636755E-4</v>
      </c>
      <c r="M39" s="200">
        <v>0</v>
      </c>
      <c r="N39" s="200">
        <v>0</v>
      </c>
      <c r="O39" s="200">
        <v>0</v>
      </c>
      <c r="P39" s="200">
        <v>4.0793160937887976E-4</v>
      </c>
      <c r="Q39" s="200">
        <v>6.8406939199912439E-4</v>
      </c>
      <c r="R39" s="200">
        <v>9.8072868141028794E-4</v>
      </c>
      <c r="S39" s="200">
        <v>1.0254096511556366E-5</v>
      </c>
      <c r="T39" s="200">
        <v>1.9991869972877695E-5</v>
      </c>
      <c r="U39" s="200">
        <v>4.0691759918616479E-3</v>
      </c>
      <c r="V39" s="200">
        <v>7.4426325421284301E-3</v>
      </c>
      <c r="W39" s="200">
        <v>0</v>
      </c>
      <c r="X39" s="200">
        <v>1.9758091072703054E-4</v>
      </c>
      <c r="Y39" s="200">
        <v>8.2419846699085137E-5</v>
      </c>
      <c r="Z39" s="200">
        <v>0</v>
      </c>
      <c r="AA39" s="200">
        <v>1.1572160687716977E-3</v>
      </c>
      <c r="AB39" s="200">
        <v>1.8612340529192636E-4</v>
      </c>
      <c r="AC39" s="200">
        <v>1.0789442779227667E-5</v>
      </c>
      <c r="AD39" s="200">
        <v>4.8346501847839939E-3</v>
      </c>
      <c r="AE39" s="200">
        <v>7.1421174235525602E-6</v>
      </c>
      <c r="AF39" s="200">
        <v>2.7519401177830372E-5</v>
      </c>
      <c r="AG39" s="200">
        <v>0</v>
      </c>
      <c r="AH39" s="200">
        <v>7.3789900695680902E-3</v>
      </c>
      <c r="AI39" s="200">
        <v>2.787372168848383E-2</v>
      </c>
      <c r="AJ39" s="200">
        <v>0</v>
      </c>
      <c r="AK39" s="200">
        <v>6.4910084572405588E-2</v>
      </c>
      <c r="AL39" s="200">
        <v>9.3427845638664603E-3</v>
      </c>
      <c r="AM39" s="200">
        <v>5.3701665822817354E-4</v>
      </c>
      <c r="AN39" s="200">
        <v>1.0175431984774538E-2</v>
      </c>
      <c r="AO39" s="200">
        <v>0</v>
      </c>
      <c r="AP39" s="200">
        <v>1.2427170145290951E-2</v>
      </c>
      <c r="AQ39" s="200">
        <v>3.811010189915341E-4</v>
      </c>
      <c r="AR39" s="200">
        <v>2.3806175542921428E-3</v>
      </c>
      <c r="AS39" s="200">
        <v>9.3840492172372382E-4</v>
      </c>
      <c r="AT39" s="200">
        <v>6.9496920509732373E-3</v>
      </c>
      <c r="AU39" s="200">
        <v>1.861831058152361E-3</v>
      </c>
      <c r="AV39" s="200">
        <v>8.4533960599823582E-4</v>
      </c>
      <c r="AW39" s="200">
        <v>3.6913897525295185E-3</v>
      </c>
      <c r="AX39" s="200">
        <v>1.6156953260242355E-3</v>
      </c>
      <c r="AY39" s="200">
        <v>2.1881601039917672E-3</v>
      </c>
      <c r="AZ39" s="200">
        <v>4.6992481203007516E-4</v>
      </c>
      <c r="BA39" s="200">
        <v>9.3847146460202945E-4</v>
      </c>
      <c r="BB39" s="200">
        <v>2.3762553802008607E-3</v>
      </c>
      <c r="BC39" s="200">
        <v>5.5653933721224391E-4</v>
      </c>
      <c r="BD39" s="200">
        <v>5.1054270689743198E-4</v>
      </c>
      <c r="BE39" s="200">
        <v>0</v>
      </c>
      <c r="BF39" s="200">
        <v>6.5118298241805949E-4</v>
      </c>
      <c r="BG39" s="200">
        <v>1.6888955120085438E-3</v>
      </c>
      <c r="BH39" s="200">
        <v>5.4985337243401765E-4</v>
      </c>
      <c r="BI39" s="200">
        <v>1.168545504536706E-3</v>
      </c>
      <c r="BJ39" s="200">
        <v>1.6676994860204864E-3</v>
      </c>
      <c r="BK39" s="200">
        <v>0</v>
      </c>
      <c r="BL39" s="200">
        <v>1.3328887319707609E-2</v>
      </c>
      <c r="BM39" s="200">
        <v>3.3238122353762362E-2</v>
      </c>
      <c r="BN39" s="200">
        <v>1.2950159133311384E-2</v>
      </c>
      <c r="BO39" s="200">
        <v>1.672066828274861E-2</v>
      </c>
      <c r="BP39" s="200">
        <v>2.8766876161035998E-5</v>
      </c>
      <c r="BQ39" s="200">
        <v>2.2530681486848268E-4</v>
      </c>
      <c r="BR39" s="200">
        <v>3.658683839806802E-3</v>
      </c>
      <c r="BS39" s="200">
        <v>0</v>
      </c>
      <c r="BT39" s="200">
        <v>6.5185883317947887E-5</v>
      </c>
      <c r="BU39" s="200">
        <v>3.4410141356860695E-6</v>
      </c>
      <c r="BV39" s="200">
        <v>0</v>
      </c>
      <c r="BW39" s="200">
        <v>0</v>
      </c>
      <c r="BX39" s="200">
        <v>0</v>
      </c>
      <c r="BY39" s="200">
        <v>0</v>
      </c>
      <c r="BZ39" s="200">
        <v>0</v>
      </c>
      <c r="CA39" s="200">
        <v>0</v>
      </c>
      <c r="CB39" s="200">
        <v>0</v>
      </c>
      <c r="CC39" s="200">
        <v>0</v>
      </c>
      <c r="CD39" s="200">
        <v>0</v>
      </c>
      <c r="CE39" s="200">
        <v>0</v>
      </c>
      <c r="CF39" s="200">
        <v>0</v>
      </c>
      <c r="CG39" s="200">
        <v>0</v>
      </c>
      <c r="CH39" s="200">
        <v>0</v>
      </c>
      <c r="CI39" s="200">
        <v>0</v>
      </c>
      <c r="CJ39" s="200">
        <v>0</v>
      </c>
      <c r="CK39" s="200">
        <v>0</v>
      </c>
      <c r="CL39" s="200">
        <v>6.5740456677039044E-5</v>
      </c>
      <c r="CM39" s="200">
        <v>5.8463445269291862E-5</v>
      </c>
      <c r="CN39" s="200">
        <v>1.0136487857595466E-3</v>
      </c>
      <c r="CO39" s="200">
        <v>2.6559828820032843E-4</v>
      </c>
      <c r="CP39" s="200">
        <v>2.5591297431034796E-4</v>
      </c>
      <c r="CQ39" s="200">
        <v>0</v>
      </c>
      <c r="CR39" s="200">
        <v>0</v>
      </c>
      <c r="CS39" s="200">
        <v>3.6696138702769914E-5</v>
      </c>
      <c r="CT39" s="200">
        <v>0</v>
      </c>
      <c r="CU39" s="200">
        <v>0</v>
      </c>
      <c r="CV39" s="200">
        <v>0</v>
      </c>
      <c r="CW39" s="200">
        <v>2.3592847939053825E-4</v>
      </c>
      <c r="CX39" s="200">
        <v>2.512190403935095E-6</v>
      </c>
      <c r="CY39" s="200">
        <v>4.9855064206200547E-5</v>
      </c>
      <c r="CZ39" s="200">
        <v>4.975722620049674E-5</v>
      </c>
      <c r="DA39" s="200">
        <v>5.7159485356779113E-5</v>
      </c>
      <c r="DB39" s="200">
        <v>3.906569396117052E-4</v>
      </c>
      <c r="DC39" s="200">
        <v>0</v>
      </c>
      <c r="DD39" s="200">
        <v>7.9134792930625161E-4</v>
      </c>
      <c r="DE39" s="200">
        <v>8.614987496975075E-3</v>
      </c>
      <c r="DF39" s="201">
        <v>1.2704516440138853E-3</v>
      </c>
      <c r="DG39" s="201">
        <v>1.9718952693059018E-3</v>
      </c>
    </row>
    <row r="40" spans="1:111">
      <c r="A40" s="308" t="s">
        <v>1119</v>
      </c>
      <c r="B40" s="198" t="s">
        <v>960</v>
      </c>
      <c r="C40" s="200">
        <v>0</v>
      </c>
      <c r="D40" s="200">
        <v>0</v>
      </c>
      <c r="E40" s="200">
        <v>0</v>
      </c>
      <c r="F40" s="200">
        <v>0</v>
      </c>
      <c r="G40" s="200">
        <v>0</v>
      </c>
      <c r="H40" s="200">
        <v>0</v>
      </c>
      <c r="I40" s="200">
        <v>0</v>
      </c>
      <c r="J40" s="200">
        <v>0</v>
      </c>
      <c r="K40" s="200">
        <v>0</v>
      </c>
      <c r="L40" s="200">
        <v>0</v>
      </c>
      <c r="M40" s="200">
        <v>0</v>
      </c>
      <c r="N40" s="200">
        <v>0</v>
      </c>
      <c r="O40" s="200">
        <v>0</v>
      </c>
      <c r="P40" s="200">
        <v>0</v>
      </c>
      <c r="Q40" s="200">
        <v>0</v>
      </c>
      <c r="R40" s="200">
        <v>0</v>
      </c>
      <c r="S40" s="200">
        <v>0</v>
      </c>
      <c r="T40" s="200">
        <v>0</v>
      </c>
      <c r="U40" s="200">
        <v>0</v>
      </c>
      <c r="V40" s="200">
        <v>-2.0409412821193134E-5</v>
      </c>
      <c r="W40" s="200">
        <v>0</v>
      </c>
      <c r="X40" s="200">
        <v>0</v>
      </c>
      <c r="Y40" s="200">
        <v>0</v>
      </c>
      <c r="Z40" s="200">
        <v>0</v>
      </c>
      <c r="AA40" s="200">
        <v>0</v>
      </c>
      <c r="AB40" s="200">
        <v>0</v>
      </c>
      <c r="AC40" s="200">
        <v>0</v>
      </c>
      <c r="AD40" s="200">
        <v>0</v>
      </c>
      <c r="AE40" s="200">
        <v>0</v>
      </c>
      <c r="AF40" s="200">
        <v>0</v>
      </c>
      <c r="AG40" s="200">
        <v>0</v>
      </c>
      <c r="AH40" s="200">
        <v>0</v>
      </c>
      <c r="AI40" s="200">
        <v>0</v>
      </c>
      <c r="AJ40" s="200">
        <v>0</v>
      </c>
      <c r="AK40" s="200">
        <v>0</v>
      </c>
      <c r="AL40" s="200">
        <v>0.31909240582453441</v>
      </c>
      <c r="AM40" s="200">
        <v>0.26856760089950288</v>
      </c>
      <c r="AN40" s="200">
        <v>6.1109122086340423E-2</v>
      </c>
      <c r="AO40" s="200">
        <v>1.342272825383121E-3</v>
      </c>
      <c r="AP40" s="200">
        <v>0</v>
      </c>
      <c r="AQ40" s="200">
        <v>0</v>
      </c>
      <c r="AR40" s="200">
        <v>1.0044799807139843E-4</v>
      </c>
      <c r="AS40" s="200">
        <v>4.3068584094036578E-4</v>
      </c>
      <c r="AT40" s="200">
        <v>1.4957301578151123E-4</v>
      </c>
      <c r="AU40" s="200">
        <v>2.5292799280560375E-4</v>
      </c>
      <c r="AV40" s="200">
        <v>2.2052337547780066E-5</v>
      </c>
      <c r="AW40" s="200">
        <v>0</v>
      </c>
      <c r="AX40" s="200">
        <v>0</v>
      </c>
      <c r="AY40" s="200">
        <v>8.6659806098683854E-5</v>
      </c>
      <c r="AZ40" s="200">
        <v>0</v>
      </c>
      <c r="BA40" s="200">
        <v>0</v>
      </c>
      <c r="BB40" s="200">
        <v>1.793400286944046E-4</v>
      </c>
      <c r="BC40" s="200">
        <v>7.5891727801669621E-5</v>
      </c>
      <c r="BD40" s="200">
        <v>0</v>
      </c>
      <c r="BE40" s="200">
        <v>0</v>
      </c>
      <c r="BF40" s="200">
        <v>6.5118298241805949E-4</v>
      </c>
      <c r="BG40" s="200">
        <v>1.49020192236048E-4</v>
      </c>
      <c r="BH40" s="200">
        <v>1.4662756598240469E-3</v>
      </c>
      <c r="BI40" s="200">
        <v>3.4368985427550179E-4</v>
      </c>
      <c r="BJ40" s="200">
        <v>1.8226223890934277E-5</v>
      </c>
      <c r="BK40" s="200">
        <v>0</v>
      </c>
      <c r="BL40" s="200">
        <v>0</v>
      </c>
      <c r="BM40" s="200">
        <v>1.7450243844196876E-4</v>
      </c>
      <c r="BN40" s="200">
        <v>5.9577003276735182E-5</v>
      </c>
      <c r="BO40" s="200">
        <v>3.7398810717819175E-5</v>
      </c>
      <c r="BP40" s="200">
        <v>0</v>
      </c>
      <c r="BQ40" s="200">
        <v>0</v>
      </c>
      <c r="BR40" s="200">
        <v>0</v>
      </c>
      <c r="BS40" s="200">
        <v>0</v>
      </c>
      <c r="BT40" s="200">
        <v>0</v>
      </c>
      <c r="BU40" s="200">
        <v>0</v>
      </c>
      <c r="BV40" s="200">
        <v>0</v>
      </c>
      <c r="BW40" s="200">
        <v>0</v>
      </c>
      <c r="BX40" s="200">
        <v>0</v>
      </c>
      <c r="BY40" s="200">
        <v>0</v>
      </c>
      <c r="BZ40" s="200">
        <v>0</v>
      </c>
      <c r="CA40" s="200">
        <v>0</v>
      </c>
      <c r="CB40" s="200">
        <v>0</v>
      </c>
      <c r="CC40" s="200">
        <v>0</v>
      </c>
      <c r="CD40" s="200">
        <v>0</v>
      </c>
      <c r="CE40" s="200">
        <v>0</v>
      </c>
      <c r="CF40" s="200">
        <v>0</v>
      </c>
      <c r="CG40" s="200">
        <v>0</v>
      </c>
      <c r="CH40" s="200">
        <v>0</v>
      </c>
      <c r="CI40" s="200">
        <v>0</v>
      </c>
      <c r="CJ40" s="200">
        <v>0</v>
      </c>
      <c r="CK40" s="200">
        <v>0</v>
      </c>
      <c r="CL40" s="200">
        <v>0</v>
      </c>
      <c r="CM40" s="200">
        <v>0</v>
      </c>
      <c r="CN40" s="200">
        <v>0</v>
      </c>
      <c r="CO40" s="200">
        <v>0</v>
      </c>
      <c r="CP40" s="200">
        <v>0</v>
      </c>
      <c r="CQ40" s="200">
        <v>0</v>
      </c>
      <c r="CR40" s="200">
        <v>0</v>
      </c>
      <c r="CS40" s="200">
        <v>0</v>
      </c>
      <c r="CT40" s="200">
        <v>0</v>
      </c>
      <c r="CU40" s="200">
        <v>0</v>
      </c>
      <c r="CV40" s="200">
        <v>0</v>
      </c>
      <c r="CW40" s="200">
        <v>0</v>
      </c>
      <c r="CX40" s="200">
        <v>0</v>
      </c>
      <c r="CY40" s="200">
        <v>0</v>
      </c>
      <c r="CZ40" s="200">
        <v>0</v>
      </c>
      <c r="DA40" s="200">
        <v>0</v>
      </c>
      <c r="DB40" s="200">
        <v>0</v>
      </c>
      <c r="DC40" s="200">
        <v>0</v>
      </c>
      <c r="DD40" s="200">
        <v>0</v>
      </c>
      <c r="DE40" s="200">
        <v>0</v>
      </c>
      <c r="DF40" s="201">
        <v>0</v>
      </c>
      <c r="DG40" s="201">
        <v>1.3214551455030917E-2</v>
      </c>
    </row>
    <row r="41" spans="1:111">
      <c r="A41" s="308" t="s">
        <v>1120</v>
      </c>
      <c r="B41" s="198" t="s">
        <v>961</v>
      </c>
      <c r="C41" s="200">
        <v>7.7065917047714817E-4</v>
      </c>
      <c r="D41" s="200">
        <v>0</v>
      </c>
      <c r="E41" s="200">
        <v>0</v>
      </c>
      <c r="F41" s="200">
        <v>0</v>
      </c>
      <c r="G41" s="200">
        <v>0</v>
      </c>
      <c r="H41" s="200">
        <v>2.8592739930382895E-2</v>
      </c>
      <c r="I41" s="200">
        <v>5.2615602549833046E-3</v>
      </c>
      <c r="J41" s="200">
        <v>0</v>
      </c>
      <c r="K41" s="200">
        <v>0</v>
      </c>
      <c r="L41" s="200">
        <v>0</v>
      </c>
      <c r="M41" s="200">
        <v>0</v>
      </c>
      <c r="N41" s="200">
        <v>1.0859728506787331E-3</v>
      </c>
      <c r="O41" s="200">
        <v>2.5370804059328652E-3</v>
      </c>
      <c r="P41" s="200">
        <v>3.8664822106345997E-3</v>
      </c>
      <c r="Q41" s="200">
        <v>0.10670570422663675</v>
      </c>
      <c r="R41" s="200">
        <v>0</v>
      </c>
      <c r="S41" s="200">
        <v>0</v>
      </c>
      <c r="T41" s="200">
        <v>0</v>
      </c>
      <c r="U41" s="200">
        <v>0</v>
      </c>
      <c r="V41" s="200">
        <v>0</v>
      </c>
      <c r="W41" s="200">
        <v>0</v>
      </c>
      <c r="X41" s="200">
        <v>0</v>
      </c>
      <c r="Y41" s="200">
        <v>0</v>
      </c>
      <c r="Z41" s="200">
        <v>0</v>
      </c>
      <c r="AA41" s="200">
        <v>0</v>
      </c>
      <c r="AB41" s="200">
        <v>0</v>
      </c>
      <c r="AC41" s="200">
        <v>0</v>
      </c>
      <c r="AD41" s="200">
        <v>0</v>
      </c>
      <c r="AE41" s="200">
        <v>1.4248524259987357E-3</v>
      </c>
      <c r="AF41" s="200">
        <v>6.4120204744344761E-3</v>
      </c>
      <c r="AG41" s="200">
        <v>0</v>
      </c>
      <c r="AH41" s="200">
        <v>0</v>
      </c>
      <c r="AI41" s="200">
        <v>5.0039183815632889E-2</v>
      </c>
      <c r="AJ41" s="200">
        <v>0</v>
      </c>
      <c r="AK41" s="200">
        <v>3.1345729144404075E-3</v>
      </c>
      <c r="AL41" s="200">
        <v>0</v>
      </c>
      <c r="AM41" s="200">
        <v>0.35093110261945587</v>
      </c>
      <c r="AN41" s="200">
        <v>0.17667564868378902</v>
      </c>
      <c r="AO41" s="200">
        <v>0.57041199007122811</v>
      </c>
      <c r="AP41" s="200">
        <v>2.5075595545394204E-3</v>
      </c>
      <c r="AQ41" s="200">
        <v>4.092299037266235E-3</v>
      </c>
      <c r="AR41" s="200">
        <v>0.21969651311516028</v>
      </c>
      <c r="AS41" s="200">
        <v>0.23199610631987702</v>
      </c>
      <c r="AT41" s="200">
        <v>8.0333952918777179E-2</v>
      </c>
      <c r="AU41" s="200">
        <v>0.10738666835285328</v>
      </c>
      <c r="AV41" s="200">
        <v>3.6731843575418997E-2</v>
      </c>
      <c r="AW41" s="200">
        <v>2.6130870010603311E-3</v>
      </c>
      <c r="AX41" s="200">
        <v>2.3605938204899545E-2</v>
      </c>
      <c r="AY41" s="200">
        <v>0.1194930401343227</v>
      </c>
      <c r="AZ41" s="200">
        <v>8.3176691729323307E-2</v>
      </c>
      <c r="BA41" s="200">
        <v>1.8036248460320252E-2</v>
      </c>
      <c r="BB41" s="200">
        <v>8.2496413199426105E-2</v>
      </c>
      <c r="BC41" s="200">
        <v>1.6443207690361752E-2</v>
      </c>
      <c r="BD41" s="200">
        <v>1.2253024965538368E-2</v>
      </c>
      <c r="BE41" s="200">
        <v>0</v>
      </c>
      <c r="BF41" s="200">
        <v>0.39288039939222924</v>
      </c>
      <c r="BG41" s="200">
        <v>7.9452599160519582E-2</v>
      </c>
      <c r="BH41" s="200">
        <v>0.23112170087976538</v>
      </c>
      <c r="BI41" s="200">
        <v>0.10310695628265054</v>
      </c>
      <c r="BJ41" s="200">
        <v>2.3001494550359058E-2</v>
      </c>
      <c r="BK41" s="200">
        <v>0</v>
      </c>
      <c r="BL41" s="200">
        <v>6.7788631281628806E-2</v>
      </c>
      <c r="BM41" s="200">
        <v>7.0970447858977534E-2</v>
      </c>
      <c r="BN41" s="200">
        <v>6.7927190630732326E-2</v>
      </c>
      <c r="BO41" s="200">
        <v>8.2316482335861724E-2</v>
      </c>
      <c r="BP41" s="200">
        <v>0</v>
      </c>
      <c r="BQ41" s="200">
        <v>0</v>
      </c>
      <c r="BR41" s="200">
        <v>0</v>
      </c>
      <c r="BS41" s="200">
        <v>0</v>
      </c>
      <c r="BT41" s="200">
        <v>0</v>
      </c>
      <c r="BU41" s="200">
        <v>0</v>
      </c>
      <c r="BV41" s="200">
        <v>0</v>
      </c>
      <c r="BW41" s="200">
        <v>0</v>
      </c>
      <c r="BX41" s="200">
        <v>0</v>
      </c>
      <c r="BY41" s="200">
        <v>0</v>
      </c>
      <c r="BZ41" s="200">
        <v>0</v>
      </c>
      <c r="CA41" s="200">
        <v>0</v>
      </c>
      <c r="CB41" s="200">
        <v>0</v>
      </c>
      <c r="CC41" s="200">
        <v>0</v>
      </c>
      <c r="CD41" s="200">
        <v>0</v>
      </c>
      <c r="CE41" s="200">
        <v>0</v>
      </c>
      <c r="CF41" s="200">
        <v>1.1075943905814784E-2</v>
      </c>
      <c r="CG41" s="200">
        <v>0</v>
      </c>
      <c r="CH41" s="200">
        <v>0</v>
      </c>
      <c r="CI41" s="200">
        <v>0</v>
      </c>
      <c r="CJ41" s="200">
        <v>0</v>
      </c>
      <c r="CK41" s="200">
        <v>0</v>
      </c>
      <c r="CL41" s="200">
        <v>0</v>
      </c>
      <c r="CM41" s="200">
        <v>2.5231592168852276E-5</v>
      </c>
      <c r="CN41" s="200">
        <v>0</v>
      </c>
      <c r="CO41" s="200">
        <v>0</v>
      </c>
      <c r="CP41" s="200">
        <v>0</v>
      </c>
      <c r="CQ41" s="200">
        <v>0</v>
      </c>
      <c r="CR41" s="200">
        <v>0</v>
      </c>
      <c r="CS41" s="200">
        <v>0</v>
      </c>
      <c r="CT41" s="200">
        <v>0</v>
      </c>
      <c r="CU41" s="200">
        <v>0</v>
      </c>
      <c r="CV41" s="200">
        <v>0</v>
      </c>
      <c r="CW41" s="200">
        <v>4.3979488337672129E-3</v>
      </c>
      <c r="CX41" s="200">
        <v>0</v>
      </c>
      <c r="CY41" s="200">
        <v>0</v>
      </c>
      <c r="CZ41" s="200">
        <v>0</v>
      </c>
      <c r="DA41" s="200">
        <v>0</v>
      </c>
      <c r="DB41" s="200">
        <v>0</v>
      </c>
      <c r="DC41" s="200">
        <v>0</v>
      </c>
      <c r="DD41" s="200">
        <v>1.2704014650548638E-3</v>
      </c>
      <c r="DE41" s="200">
        <v>0</v>
      </c>
      <c r="DF41" s="201">
        <v>9.1960915837988044E-3</v>
      </c>
      <c r="DG41" s="201">
        <v>2.5878559874954687E-2</v>
      </c>
    </row>
    <row r="42" spans="1:111">
      <c r="A42" s="308" t="s">
        <v>1121</v>
      </c>
      <c r="B42" s="198" t="s">
        <v>962</v>
      </c>
      <c r="C42" s="200">
        <v>0</v>
      </c>
      <c r="D42" s="200">
        <v>0</v>
      </c>
      <c r="E42" s="200">
        <v>0</v>
      </c>
      <c r="F42" s="200">
        <v>0</v>
      </c>
      <c r="G42" s="200">
        <v>3.8713007570543705E-4</v>
      </c>
      <c r="H42" s="200">
        <v>0</v>
      </c>
      <c r="I42" s="200">
        <v>4.0473540422948499E-4</v>
      </c>
      <c r="J42" s="200">
        <v>0</v>
      </c>
      <c r="K42" s="200">
        <v>0</v>
      </c>
      <c r="L42" s="200">
        <v>0</v>
      </c>
      <c r="M42" s="200">
        <v>0</v>
      </c>
      <c r="N42" s="200">
        <v>0</v>
      </c>
      <c r="O42" s="200">
        <v>0</v>
      </c>
      <c r="P42" s="200">
        <v>0</v>
      </c>
      <c r="Q42" s="200">
        <v>9.0297159743884419E-4</v>
      </c>
      <c r="R42" s="200">
        <v>0</v>
      </c>
      <c r="S42" s="200">
        <v>0</v>
      </c>
      <c r="T42" s="200">
        <v>0</v>
      </c>
      <c r="U42" s="200">
        <v>0</v>
      </c>
      <c r="V42" s="200">
        <v>0</v>
      </c>
      <c r="W42" s="200">
        <v>0</v>
      </c>
      <c r="X42" s="200">
        <v>0</v>
      </c>
      <c r="Y42" s="200">
        <v>0</v>
      </c>
      <c r="Z42" s="200">
        <v>0</v>
      </c>
      <c r="AA42" s="200">
        <v>0</v>
      </c>
      <c r="AB42" s="200">
        <v>0</v>
      </c>
      <c r="AC42" s="200">
        <v>0</v>
      </c>
      <c r="AD42" s="200">
        <v>0</v>
      </c>
      <c r="AE42" s="200">
        <v>0</v>
      </c>
      <c r="AF42" s="200">
        <v>0</v>
      </c>
      <c r="AG42" s="200">
        <v>0</v>
      </c>
      <c r="AH42" s="200">
        <v>0</v>
      </c>
      <c r="AI42" s="200">
        <v>2.1285035652434718E-4</v>
      </c>
      <c r="AJ42" s="200">
        <v>0</v>
      </c>
      <c r="AK42" s="200">
        <v>1.017718478714418E-4</v>
      </c>
      <c r="AL42" s="200">
        <v>0</v>
      </c>
      <c r="AM42" s="200">
        <v>0</v>
      </c>
      <c r="AN42" s="200">
        <v>9.6101302078426196E-3</v>
      </c>
      <c r="AO42" s="200">
        <v>0</v>
      </c>
      <c r="AP42" s="200">
        <v>0</v>
      </c>
      <c r="AQ42" s="200">
        <v>0</v>
      </c>
      <c r="AR42" s="200">
        <v>1.8301625248608795E-2</v>
      </c>
      <c r="AS42" s="200">
        <v>3.4840033474444225E-3</v>
      </c>
      <c r="AT42" s="200">
        <v>1.5441855827193309E-2</v>
      </c>
      <c r="AU42" s="200">
        <v>2.4009423909657868E-2</v>
      </c>
      <c r="AV42" s="200">
        <v>5.321964128197589E-3</v>
      </c>
      <c r="AW42" s="200">
        <v>0</v>
      </c>
      <c r="AX42" s="200">
        <v>6.1900015737292142E-4</v>
      </c>
      <c r="AY42" s="200">
        <v>1.0615826247088771E-2</v>
      </c>
      <c r="AZ42" s="200">
        <v>9.3984962406015032E-4</v>
      </c>
      <c r="BA42" s="200">
        <v>2.7274326939996482E-3</v>
      </c>
      <c r="BB42" s="200">
        <v>1.4347202295552368E-3</v>
      </c>
      <c r="BC42" s="200">
        <v>3.5416139640779155E-4</v>
      </c>
      <c r="BD42" s="200">
        <v>1.6847909327615256E-3</v>
      </c>
      <c r="BE42" s="200">
        <v>0</v>
      </c>
      <c r="BF42" s="200">
        <v>1.302365964836119E-3</v>
      </c>
      <c r="BG42" s="200">
        <v>4.1998857511859521E-2</v>
      </c>
      <c r="BH42" s="200">
        <v>3.9772727272727272E-2</v>
      </c>
      <c r="BI42" s="200">
        <v>3.5400054990376684E-2</v>
      </c>
      <c r="BJ42" s="200">
        <v>2.3056173222031858E-3</v>
      </c>
      <c r="BK42" s="200">
        <v>0</v>
      </c>
      <c r="BL42" s="200">
        <v>5.7471264367816091E-4</v>
      </c>
      <c r="BM42" s="200">
        <v>4.2247958780687172E-4</v>
      </c>
      <c r="BN42" s="200">
        <v>2.1479077497138736E-3</v>
      </c>
      <c r="BO42" s="200">
        <v>9.7389903001084566E-3</v>
      </c>
      <c r="BP42" s="200">
        <v>0</v>
      </c>
      <c r="BQ42" s="200">
        <v>0</v>
      </c>
      <c r="BR42" s="200">
        <v>4.4274501911853492E-5</v>
      </c>
      <c r="BS42" s="200">
        <v>0</v>
      </c>
      <c r="BT42" s="200">
        <v>0</v>
      </c>
      <c r="BU42" s="200">
        <v>0</v>
      </c>
      <c r="BV42" s="200">
        <v>0</v>
      </c>
      <c r="BW42" s="200">
        <v>0</v>
      </c>
      <c r="BX42" s="200">
        <v>0</v>
      </c>
      <c r="BY42" s="200">
        <v>0</v>
      </c>
      <c r="BZ42" s="200">
        <v>0</v>
      </c>
      <c r="CA42" s="200">
        <v>0</v>
      </c>
      <c r="CB42" s="200">
        <v>0</v>
      </c>
      <c r="CC42" s="200">
        <v>0</v>
      </c>
      <c r="CD42" s="200">
        <v>0</v>
      </c>
      <c r="CE42" s="200">
        <v>0</v>
      </c>
      <c r="CF42" s="200">
        <v>0</v>
      </c>
      <c r="CG42" s="200">
        <v>0</v>
      </c>
      <c r="CH42" s="200">
        <v>0</v>
      </c>
      <c r="CI42" s="200">
        <v>0</v>
      </c>
      <c r="CJ42" s="200">
        <v>0</v>
      </c>
      <c r="CK42" s="200">
        <v>0</v>
      </c>
      <c r="CL42" s="200">
        <v>0</v>
      </c>
      <c r="CM42" s="200">
        <v>4.9232374963614199E-6</v>
      </c>
      <c r="CN42" s="200">
        <v>0</v>
      </c>
      <c r="CO42" s="200">
        <v>0</v>
      </c>
      <c r="CP42" s="200">
        <v>0</v>
      </c>
      <c r="CQ42" s="200">
        <v>0</v>
      </c>
      <c r="CR42" s="200">
        <v>2.3937589915572122E-5</v>
      </c>
      <c r="CS42" s="200">
        <v>2.3744560337086414E-5</v>
      </c>
      <c r="CT42" s="200">
        <v>0</v>
      </c>
      <c r="CU42" s="200">
        <v>0</v>
      </c>
      <c r="CV42" s="200">
        <v>0</v>
      </c>
      <c r="CW42" s="200">
        <v>0</v>
      </c>
      <c r="CX42" s="200">
        <v>0</v>
      </c>
      <c r="CY42" s="200">
        <v>7.1221520294572211E-5</v>
      </c>
      <c r="CZ42" s="200">
        <v>6.0814387578384911E-5</v>
      </c>
      <c r="DA42" s="200">
        <v>0</v>
      </c>
      <c r="DB42" s="200">
        <v>0</v>
      </c>
      <c r="DC42" s="200">
        <v>0</v>
      </c>
      <c r="DD42" s="200">
        <v>7.8831594490277946E-5</v>
      </c>
      <c r="DE42" s="200">
        <v>0</v>
      </c>
      <c r="DF42" s="201">
        <v>5.0694420831697614E-4</v>
      </c>
      <c r="DG42" s="201">
        <v>1.1394885580144243E-3</v>
      </c>
    </row>
    <row r="43" spans="1:111">
      <c r="A43" s="308" t="s">
        <v>1122</v>
      </c>
      <c r="B43" s="198" t="s">
        <v>963</v>
      </c>
      <c r="C43" s="200">
        <v>0</v>
      </c>
      <c r="D43" s="200">
        <v>0</v>
      </c>
      <c r="E43" s="200">
        <v>0</v>
      </c>
      <c r="F43" s="200">
        <v>0</v>
      </c>
      <c r="G43" s="200">
        <v>0</v>
      </c>
      <c r="H43" s="200">
        <v>0</v>
      </c>
      <c r="I43" s="200">
        <v>0</v>
      </c>
      <c r="J43" s="200">
        <v>0</v>
      </c>
      <c r="K43" s="200">
        <v>0</v>
      </c>
      <c r="L43" s="200">
        <v>0</v>
      </c>
      <c r="M43" s="200">
        <v>0</v>
      </c>
      <c r="N43" s="200">
        <v>0</v>
      </c>
      <c r="O43" s="200">
        <v>0</v>
      </c>
      <c r="P43" s="200">
        <v>3.0151466780178068E-4</v>
      </c>
      <c r="Q43" s="200">
        <v>0.12435469454021415</v>
      </c>
      <c r="R43" s="200">
        <v>0</v>
      </c>
      <c r="S43" s="200">
        <v>0</v>
      </c>
      <c r="T43" s="200">
        <v>0</v>
      </c>
      <c r="U43" s="200">
        <v>0</v>
      </c>
      <c r="V43" s="200">
        <v>5.0343218292276401E-4</v>
      </c>
      <c r="W43" s="200">
        <v>0</v>
      </c>
      <c r="X43" s="200">
        <v>0</v>
      </c>
      <c r="Y43" s="200">
        <v>0</v>
      </c>
      <c r="Z43" s="200">
        <v>0</v>
      </c>
      <c r="AA43" s="200">
        <v>0</v>
      </c>
      <c r="AB43" s="200">
        <v>2.7371089013518581E-5</v>
      </c>
      <c r="AC43" s="200">
        <v>0</v>
      </c>
      <c r="AD43" s="200">
        <v>0</v>
      </c>
      <c r="AE43" s="200">
        <v>3.213952840598652E-5</v>
      </c>
      <c r="AF43" s="200">
        <v>0</v>
      </c>
      <c r="AG43" s="200">
        <v>0</v>
      </c>
      <c r="AH43" s="200">
        <v>2.7533545035701831E-4</v>
      </c>
      <c r="AI43" s="200">
        <v>1.1126268636499966E-2</v>
      </c>
      <c r="AJ43" s="200">
        <v>0</v>
      </c>
      <c r="AK43" s="200">
        <v>4.4576069367691512E-3</v>
      </c>
      <c r="AL43" s="200">
        <v>6.6546390228032297E-4</v>
      </c>
      <c r="AM43" s="200">
        <v>0</v>
      </c>
      <c r="AN43" s="200">
        <v>2.110459967212497E-3</v>
      </c>
      <c r="AO43" s="200">
        <v>0</v>
      </c>
      <c r="AP43" s="200">
        <v>0</v>
      </c>
      <c r="AQ43" s="200">
        <v>6.8053753391345375E-4</v>
      </c>
      <c r="AR43" s="200">
        <v>0.15770000870549317</v>
      </c>
      <c r="AS43" s="200">
        <v>9.4372721829469416E-2</v>
      </c>
      <c r="AT43" s="200">
        <v>2.081791510796523E-2</v>
      </c>
      <c r="AU43" s="200">
        <v>3.4245981840706888E-2</v>
      </c>
      <c r="AV43" s="200">
        <v>1.7612466921493677E-2</v>
      </c>
      <c r="AW43" s="200">
        <v>3.5224556547993458E-4</v>
      </c>
      <c r="AX43" s="200">
        <v>1.3712427215023868E-2</v>
      </c>
      <c r="AY43" s="200">
        <v>2.1773276282294318E-2</v>
      </c>
      <c r="AZ43" s="200">
        <v>4.2293233082706765E-2</v>
      </c>
      <c r="BA43" s="200">
        <v>2.932723326881342E-5</v>
      </c>
      <c r="BB43" s="200">
        <v>1.6857962697274031E-2</v>
      </c>
      <c r="BC43" s="200">
        <v>1.3028079939286617E-2</v>
      </c>
      <c r="BD43" s="200">
        <v>1.6847909327615256E-3</v>
      </c>
      <c r="BE43" s="200">
        <v>0</v>
      </c>
      <c r="BF43" s="200">
        <v>2.5613197308443674E-2</v>
      </c>
      <c r="BG43" s="200">
        <v>3.5218438765119341E-2</v>
      </c>
      <c r="BH43" s="200">
        <v>0.11950146627565983</v>
      </c>
      <c r="BI43" s="200">
        <v>0.12524058289799286</v>
      </c>
      <c r="BJ43" s="200">
        <v>6.6525717201910105E-3</v>
      </c>
      <c r="BK43" s="200">
        <v>0</v>
      </c>
      <c r="BL43" s="200">
        <v>1.0095066232526512E-3</v>
      </c>
      <c r="BM43" s="200">
        <v>2.1889340962457484E-3</v>
      </c>
      <c r="BN43" s="200">
        <v>1.363999811862095E-3</v>
      </c>
      <c r="BO43" s="200">
        <v>2.7709118850020571E-4</v>
      </c>
      <c r="BP43" s="200">
        <v>0</v>
      </c>
      <c r="BQ43" s="200">
        <v>0</v>
      </c>
      <c r="BR43" s="200">
        <v>0</v>
      </c>
      <c r="BS43" s="200">
        <v>0</v>
      </c>
      <c r="BT43" s="200">
        <v>0</v>
      </c>
      <c r="BU43" s="200">
        <v>0</v>
      </c>
      <c r="BV43" s="200">
        <v>0</v>
      </c>
      <c r="BW43" s="200">
        <v>0</v>
      </c>
      <c r="BX43" s="200">
        <v>0</v>
      </c>
      <c r="BY43" s="200">
        <v>0</v>
      </c>
      <c r="BZ43" s="200">
        <v>0</v>
      </c>
      <c r="CA43" s="200">
        <v>0</v>
      </c>
      <c r="CB43" s="200">
        <v>0</v>
      </c>
      <c r="CC43" s="200">
        <v>0</v>
      </c>
      <c r="CD43" s="200">
        <v>0</v>
      </c>
      <c r="CE43" s="200">
        <v>0</v>
      </c>
      <c r="CF43" s="200">
        <v>0</v>
      </c>
      <c r="CG43" s="200">
        <v>0</v>
      </c>
      <c r="CH43" s="200">
        <v>0</v>
      </c>
      <c r="CI43" s="200">
        <v>0</v>
      </c>
      <c r="CJ43" s="200">
        <v>0</v>
      </c>
      <c r="CK43" s="200">
        <v>0</v>
      </c>
      <c r="CL43" s="200">
        <v>0</v>
      </c>
      <c r="CM43" s="200">
        <v>1.2800417490539692E-4</v>
      </c>
      <c r="CN43" s="200">
        <v>0</v>
      </c>
      <c r="CO43" s="200">
        <v>0</v>
      </c>
      <c r="CP43" s="200">
        <v>0</v>
      </c>
      <c r="CQ43" s="200">
        <v>0</v>
      </c>
      <c r="CR43" s="200">
        <v>0</v>
      </c>
      <c r="CS43" s="200">
        <v>0</v>
      </c>
      <c r="CT43" s="200">
        <v>0</v>
      </c>
      <c r="CU43" s="200">
        <v>0</v>
      </c>
      <c r="CV43" s="200">
        <v>0</v>
      </c>
      <c r="CW43" s="200">
        <v>1.2784500507145406E-3</v>
      </c>
      <c r="CX43" s="200">
        <v>0</v>
      </c>
      <c r="CY43" s="200">
        <v>0</v>
      </c>
      <c r="CZ43" s="200">
        <v>0</v>
      </c>
      <c r="DA43" s="200">
        <v>0</v>
      </c>
      <c r="DB43" s="200">
        <v>0</v>
      </c>
      <c r="DC43" s="200">
        <v>0</v>
      </c>
      <c r="DD43" s="200">
        <v>0</v>
      </c>
      <c r="DE43" s="200">
        <v>0</v>
      </c>
      <c r="DF43" s="201">
        <v>1.6321130609229476E-3</v>
      </c>
      <c r="DG43" s="201">
        <v>3.3853323112918087E-3</v>
      </c>
    </row>
    <row r="44" spans="1:111">
      <c r="A44" s="308" t="s">
        <v>1123</v>
      </c>
      <c r="B44" s="198" t="s">
        <v>964</v>
      </c>
      <c r="C44" s="200">
        <v>0</v>
      </c>
      <c r="D44" s="200">
        <v>0</v>
      </c>
      <c r="E44" s="200">
        <v>0</v>
      </c>
      <c r="F44" s="200">
        <v>0</v>
      </c>
      <c r="G44" s="200">
        <v>0</v>
      </c>
      <c r="H44" s="200">
        <v>0</v>
      </c>
      <c r="I44" s="200">
        <v>0</v>
      </c>
      <c r="J44" s="200">
        <v>0</v>
      </c>
      <c r="K44" s="200">
        <v>0</v>
      </c>
      <c r="L44" s="200">
        <v>0</v>
      </c>
      <c r="M44" s="200">
        <v>0</v>
      </c>
      <c r="N44" s="200">
        <v>0</v>
      </c>
      <c r="O44" s="200">
        <v>0</v>
      </c>
      <c r="P44" s="200">
        <v>0</v>
      </c>
      <c r="Q44" s="200">
        <v>0</v>
      </c>
      <c r="R44" s="200">
        <v>0</v>
      </c>
      <c r="S44" s="200">
        <v>0</v>
      </c>
      <c r="T44" s="200">
        <v>-9.1296206209474809E-4</v>
      </c>
      <c r="U44" s="200">
        <v>0</v>
      </c>
      <c r="V44" s="200">
        <v>5.877230578742916E-2</v>
      </c>
      <c r="W44" s="200">
        <v>0</v>
      </c>
      <c r="X44" s="200">
        <v>1.2728511731870608E-3</v>
      </c>
      <c r="Y44" s="200">
        <v>0</v>
      </c>
      <c r="Z44" s="200">
        <v>0</v>
      </c>
      <c r="AA44" s="200">
        <v>0</v>
      </c>
      <c r="AB44" s="200">
        <v>3.3611697308600819E-3</v>
      </c>
      <c r="AC44" s="200">
        <v>0</v>
      </c>
      <c r="AD44" s="200">
        <v>0</v>
      </c>
      <c r="AE44" s="200">
        <v>2.2854775755368193E-4</v>
      </c>
      <c r="AF44" s="200">
        <v>0</v>
      </c>
      <c r="AG44" s="200">
        <v>0</v>
      </c>
      <c r="AH44" s="200">
        <v>1.2720497806494245E-2</v>
      </c>
      <c r="AI44" s="200">
        <v>0</v>
      </c>
      <c r="AJ44" s="200">
        <v>0.11764705882352941</v>
      </c>
      <c r="AK44" s="200">
        <v>3.3309925808322899E-2</v>
      </c>
      <c r="AL44" s="200">
        <v>3.8536110864643001E-2</v>
      </c>
      <c r="AM44" s="200">
        <v>1.4334488538050701E-2</v>
      </c>
      <c r="AN44" s="200">
        <v>5.0311858146940775E-3</v>
      </c>
      <c r="AO44" s="200">
        <v>-4.0470537448737319E-5</v>
      </c>
      <c r="AP44" s="200">
        <v>0.44465391990559777</v>
      </c>
      <c r="AQ44" s="200">
        <v>0.49267287921819847</v>
      </c>
      <c r="AR44" s="200">
        <v>1.8381983647065914E-3</v>
      </c>
      <c r="AS44" s="200">
        <v>2.4734673011404421E-2</v>
      </c>
      <c r="AT44" s="200">
        <v>1.4692432696038029E-3</v>
      </c>
      <c r="AU44" s="200">
        <v>1.5105421792556892E-3</v>
      </c>
      <c r="AV44" s="200">
        <v>3.4107615407233165E-2</v>
      </c>
      <c r="AW44" s="200">
        <v>3.6838416332692345E-2</v>
      </c>
      <c r="AX44" s="200">
        <v>4.5302418297224992E-2</v>
      </c>
      <c r="AY44" s="200">
        <v>1.7906082435140552E-2</v>
      </c>
      <c r="AZ44" s="200">
        <v>1.8796992481203006E-3</v>
      </c>
      <c r="BA44" s="200">
        <v>1.9942518622793125E-3</v>
      </c>
      <c r="BB44" s="200">
        <v>9.2180774748923958E-2</v>
      </c>
      <c r="BC44" s="200">
        <v>1.8719959524411839E-3</v>
      </c>
      <c r="BD44" s="200">
        <v>5.1054270689743199E-5</v>
      </c>
      <c r="BE44" s="200">
        <v>0</v>
      </c>
      <c r="BF44" s="200">
        <v>-4.3412198827870631E-4</v>
      </c>
      <c r="BG44" s="200">
        <v>1.8528177234681965E-2</v>
      </c>
      <c r="BH44" s="200">
        <v>1.0997067448680353E-3</v>
      </c>
      <c r="BI44" s="200">
        <v>1.9934011547979103E-3</v>
      </c>
      <c r="BJ44" s="200">
        <v>3.1221521525170416E-2</v>
      </c>
      <c r="BK44" s="200">
        <v>0</v>
      </c>
      <c r="BL44" s="200">
        <v>2.7199142180900446E-4</v>
      </c>
      <c r="BM44" s="200">
        <v>0</v>
      </c>
      <c r="BN44" s="200">
        <v>-6.2712635028142294E-6</v>
      </c>
      <c r="BO44" s="200">
        <v>-6.7997837668762135E-6</v>
      </c>
      <c r="BP44" s="200">
        <v>2.7791727816594101E-5</v>
      </c>
      <c r="BQ44" s="200">
        <v>0</v>
      </c>
      <c r="BR44" s="200">
        <v>6.4399275508150532E-5</v>
      </c>
      <c r="BS44" s="200">
        <v>0</v>
      </c>
      <c r="BT44" s="200">
        <v>0</v>
      </c>
      <c r="BU44" s="200">
        <v>0</v>
      </c>
      <c r="BV44" s="200">
        <v>0</v>
      </c>
      <c r="BW44" s="200">
        <v>0</v>
      </c>
      <c r="BX44" s="200">
        <v>0</v>
      </c>
      <c r="BY44" s="200">
        <v>0</v>
      </c>
      <c r="BZ44" s="200">
        <v>0</v>
      </c>
      <c r="CA44" s="200">
        <v>0</v>
      </c>
      <c r="CB44" s="200">
        <v>0</v>
      </c>
      <c r="CC44" s="200">
        <v>0</v>
      </c>
      <c r="CD44" s="200">
        <v>0</v>
      </c>
      <c r="CE44" s="200">
        <v>0</v>
      </c>
      <c r="CF44" s="200">
        <v>0</v>
      </c>
      <c r="CG44" s="200">
        <v>0</v>
      </c>
      <c r="CH44" s="200">
        <v>0</v>
      </c>
      <c r="CI44" s="200">
        <v>0</v>
      </c>
      <c r="CJ44" s="200">
        <v>0</v>
      </c>
      <c r="CK44" s="200">
        <v>0</v>
      </c>
      <c r="CL44" s="200">
        <v>5.4783713897532541E-4</v>
      </c>
      <c r="CM44" s="200">
        <v>1.4769712489084259E-5</v>
      </c>
      <c r="CN44" s="200">
        <v>0</v>
      </c>
      <c r="CO44" s="200">
        <v>2.5998705675947645E-4</v>
      </c>
      <c r="CP44" s="200">
        <v>0</v>
      </c>
      <c r="CQ44" s="200">
        <v>0</v>
      </c>
      <c r="CR44" s="200">
        <v>0</v>
      </c>
      <c r="CS44" s="200">
        <v>0</v>
      </c>
      <c r="CT44" s="200">
        <v>0</v>
      </c>
      <c r="CU44" s="200">
        <v>0</v>
      </c>
      <c r="CV44" s="200">
        <v>0</v>
      </c>
      <c r="CW44" s="200">
        <v>0</v>
      </c>
      <c r="CX44" s="200">
        <v>0</v>
      </c>
      <c r="CY44" s="200">
        <v>0</v>
      </c>
      <c r="CZ44" s="200">
        <v>0</v>
      </c>
      <c r="DA44" s="200">
        <v>0</v>
      </c>
      <c r="DB44" s="200">
        <v>0</v>
      </c>
      <c r="DC44" s="200">
        <v>0</v>
      </c>
      <c r="DD44" s="200">
        <v>5.4575719262500117E-5</v>
      </c>
      <c r="DE44" s="200">
        <v>0</v>
      </c>
      <c r="DF44" s="201">
        <v>3.1220344536594261E-3</v>
      </c>
      <c r="DG44" s="201">
        <v>5.7147687776775745E-3</v>
      </c>
    </row>
    <row r="45" spans="1:111">
      <c r="A45" s="308" t="s">
        <v>1124</v>
      </c>
      <c r="B45" s="198" t="s">
        <v>965</v>
      </c>
      <c r="C45" s="200">
        <v>0</v>
      </c>
      <c r="D45" s="200">
        <v>0</v>
      </c>
      <c r="E45" s="200">
        <v>0</v>
      </c>
      <c r="F45" s="200">
        <v>0</v>
      </c>
      <c r="G45" s="200">
        <v>0</v>
      </c>
      <c r="H45" s="200">
        <v>5.3704624564893085E-3</v>
      </c>
      <c r="I45" s="200">
        <v>5.0591925528685618E-4</v>
      </c>
      <c r="J45" s="200">
        <v>9.3048932751800106E-4</v>
      </c>
      <c r="K45" s="200">
        <v>1.5535811469289086E-3</v>
      </c>
      <c r="L45" s="200">
        <v>0</v>
      </c>
      <c r="M45" s="200">
        <v>0</v>
      </c>
      <c r="N45" s="200">
        <v>0</v>
      </c>
      <c r="O45" s="200">
        <v>0</v>
      </c>
      <c r="P45" s="200">
        <v>1.0819055727005072E-3</v>
      </c>
      <c r="Q45" s="200">
        <v>8.3456465823893173E-3</v>
      </c>
      <c r="R45" s="200">
        <v>0</v>
      </c>
      <c r="S45" s="200">
        <v>1.4355735116178912E-4</v>
      </c>
      <c r="T45" s="200">
        <v>2.0991463471521582E-3</v>
      </c>
      <c r="U45" s="200">
        <v>0</v>
      </c>
      <c r="V45" s="200">
        <v>3.6056629317441204E-4</v>
      </c>
      <c r="W45" s="200">
        <v>0</v>
      </c>
      <c r="X45" s="200">
        <v>0</v>
      </c>
      <c r="Y45" s="200">
        <v>0</v>
      </c>
      <c r="Z45" s="200">
        <v>0</v>
      </c>
      <c r="AA45" s="200">
        <v>1.2484252170492701E-3</v>
      </c>
      <c r="AB45" s="200">
        <v>4.4067453311764915E-4</v>
      </c>
      <c r="AC45" s="200">
        <v>1.1204421347659499E-5</v>
      </c>
      <c r="AD45" s="200">
        <v>0</v>
      </c>
      <c r="AE45" s="200">
        <v>1.9640822914769541E-4</v>
      </c>
      <c r="AF45" s="200">
        <v>5.5038802355660743E-5</v>
      </c>
      <c r="AG45" s="200">
        <v>1.2648887951934226E-3</v>
      </c>
      <c r="AH45" s="200">
        <v>8.2600635107105494E-4</v>
      </c>
      <c r="AI45" s="200">
        <v>2.8057546996391216E-4</v>
      </c>
      <c r="AJ45" s="200">
        <v>0</v>
      </c>
      <c r="AK45" s="200">
        <v>2.1982719140231431E-3</v>
      </c>
      <c r="AL45" s="200">
        <v>0</v>
      </c>
      <c r="AM45" s="200">
        <v>4.6203427908727163E-4</v>
      </c>
      <c r="AN45" s="200">
        <v>7.5373570257589181E-5</v>
      </c>
      <c r="AO45" s="200">
        <v>0</v>
      </c>
      <c r="AP45" s="200">
        <v>1.0647909137842023E-3</v>
      </c>
      <c r="AQ45" s="200">
        <v>3.1068806881595544E-2</v>
      </c>
      <c r="AR45" s="200">
        <v>8.598348634911707E-3</v>
      </c>
      <c r="AS45" s="200">
        <v>8.6662394823366282E-3</v>
      </c>
      <c r="AT45" s="200">
        <v>9.394276027652311E-3</v>
      </c>
      <c r="AU45" s="200">
        <v>8.8712151550706213E-3</v>
      </c>
      <c r="AV45" s="200">
        <v>1.1636283446045281E-2</v>
      </c>
      <c r="AW45" s="200">
        <v>9.3129414301888827E-3</v>
      </c>
      <c r="AX45" s="200">
        <v>4.7631537533441744E-2</v>
      </c>
      <c r="AY45" s="200">
        <v>4.4510642907436497E-2</v>
      </c>
      <c r="AZ45" s="200">
        <v>1.9736842105263157E-2</v>
      </c>
      <c r="BA45" s="200">
        <v>1.2405419672708076E-2</v>
      </c>
      <c r="BB45" s="200">
        <v>2.4479913916786226E-2</v>
      </c>
      <c r="BC45" s="200">
        <v>6.2534783708575764E-2</v>
      </c>
      <c r="BD45" s="200">
        <v>1.6388420891407567E-2</v>
      </c>
      <c r="BE45" s="200">
        <v>0</v>
      </c>
      <c r="BF45" s="200">
        <v>1.6496635554590841E-2</v>
      </c>
      <c r="BG45" s="200">
        <v>3.9937411519260863E-2</v>
      </c>
      <c r="BH45" s="200">
        <v>1.7961876832844576E-2</v>
      </c>
      <c r="BI45" s="200">
        <v>2.124003299422601E-2</v>
      </c>
      <c r="BJ45" s="200">
        <v>8.2838187584296282E-3</v>
      </c>
      <c r="BK45" s="200">
        <v>0</v>
      </c>
      <c r="BL45" s="200">
        <v>1.4058556614752919E-2</v>
      </c>
      <c r="BM45" s="200">
        <v>1.5965442394295912E-2</v>
      </c>
      <c r="BN45" s="200">
        <v>7.1994105012307356E-3</v>
      </c>
      <c r="BO45" s="200">
        <v>5.502555018750404E-2</v>
      </c>
      <c r="BP45" s="200">
        <v>5.0610199076534521E-4</v>
      </c>
      <c r="BQ45" s="200">
        <v>0</v>
      </c>
      <c r="BR45" s="200">
        <v>1.7709800764741397E-4</v>
      </c>
      <c r="BS45" s="200">
        <v>0</v>
      </c>
      <c r="BT45" s="200">
        <v>1.2901372740010517E-5</v>
      </c>
      <c r="BU45" s="200">
        <v>0</v>
      </c>
      <c r="BV45" s="200">
        <v>0</v>
      </c>
      <c r="BW45" s="200">
        <v>0</v>
      </c>
      <c r="BX45" s="200">
        <v>0</v>
      </c>
      <c r="BY45" s="200">
        <v>0</v>
      </c>
      <c r="BZ45" s="200">
        <v>0</v>
      </c>
      <c r="CA45" s="200">
        <v>0</v>
      </c>
      <c r="CB45" s="200">
        <v>5.2673757557743609E-5</v>
      </c>
      <c r="CC45" s="200">
        <v>0</v>
      </c>
      <c r="CD45" s="200">
        <v>0</v>
      </c>
      <c r="CE45" s="200">
        <v>0</v>
      </c>
      <c r="CF45" s="200">
        <v>1.3806100225384586E-5</v>
      </c>
      <c r="CG45" s="200">
        <v>0</v>
      </c>
      <c r="CH45" s="200">
        <v>0</v>
      </c>
      <c r="CI45" s="200">
        <v>0</v>
      </c>
      <c r="CJ45" s="200">
        <v>0</v>
      </c>
      <c r="CK45" s="200">
        <v>0</v>
      </c>
      <c r="CL45" s="200">
        <v>5.040101678572994E-4</v>
      </c>
      <c r="CM45" s="200">
        <v>4.9663158244545827E-4</v>
      </c>
      <c r="CN45" s="200">
        <v>0</v>
      </c>
      <c r="CO45" s="200">
        <v>2.936544454045885E-4</v>
      </c>
      <c r="CP45" s="200">
        <v>4.4383712858003634E-3</v>
      </c>
      <c r="CQ45" s="200">
        <v>0</v>
      </c>
      <c r="CR45" s="200">
        <v>1.57988093442776E-4</v>
      </c>
      <c r="CS45" s="200">
        <v>4.0581612212474958E-4</v>
      </c>
      <c r="CT45" s="200">
        <v>2.374770438857577E-4</v>
      </c>
      <c r="CU45" s="200">
        <v>0</v>
      </c>
      <c r="CV45" s="200">
        <v>0</v>
      </c>
      <c r="CW45" s="200">
        <v>3.9462567022844732E-3</v>
      </c>
      <c r="CX45" s="200">
        <v>1.601521382508623E-4</v>
      </c>
      <c r="CY45" s="200">
        <v>6.2674937859223548E-4</v>
      </c>
      <c r="CZ45" s="200">
        <v>2.999255023752165E-4</v>
      </c>
      <c r="DA45" s="200">
        <v>6.8591382428134936E-4</v>
      </c>
      <c r="DB45" s="200">
        <v>0</v>
      </c>
      <c r="DC45" s="200">
        <v>0</v>
      </c>
      <c r="DD45" s="200">
        <v>4.3054178529305644E-4</v>
      </c>
      <c r="DE45" s="200">
        <v>1.5810276679841897E-3</v>
      </c>
      <c r="DF45" s="201">
        <v>2.5130831790347659E-3</v>
      </c>
      <c r="DG45" s="201">
        <v>2.8925425682028412E-3</v>
      </c>
    </row>
    <row r="46" spans="1:111">
      <c r="A46" s="308" t="s">
        <v>1125</v>
      </c>
      <c r="B46" s="198" t="s">
        <v>1037</v>
      </c>
      <c r="C46" s="200">
        <v>0</v>
      </c>
      <c r="D46" s="200">
        <v>0</v>
      </c>
      <c r="E46" s="200">
        <v>0</v>
      </c>
      <c r="F46" s="200">
        <v>0</v>
      </c>
      <c r="G46" s="200">
        <v>6.4521679284239503E-4</v>
      </c>
      <c r="H46" s="200">
        <v>4.9726504226752855E-4</v>
      </c>
      <c r="I46" s="200">
        <v>0</v>
      </c>
      <c r="J46" s="200">
        <v>0</v>
      </c>
      <c r="K46" s="200">
        <v>0</v>
      </c>
      <c r="L46" s="200">
        <v>0</v>
      </c>
      <c r="M46" s="200">
        <v>0</v>
      </c>
      <c r="N46" s="200">
        <v>0</v>
      </c>
      <c r="O46" s="200">
        <v>0</v>
      </c>
      <c r="P46" s="200">
        <v>3.1925082473129723E-4</v>
      </c>
      <c r="Q46" s="200">
        <v>7.2055309290574437E-4</v>
      </c>
      <c r="R46" s="200">
        <v>0</v>
      </c>
      <c r="S46" s="200">
        <v>0</v>
      </c>
      <c r="T46" s="200">
        <v>0</v>
      </c>
      <c r="U46" s="200">
        <v>0</v>
      </c>
      <c r="V46" s="200">
        <v>0</v>
      </c>
      <c r="W46" s="200">
        <v>0</v>
      </c>
      <c r="X46" s="200">
        <v>0</v>
      </c>
      <c r="Y46" s="200">
        <v>0</v>
      </c>
      <c r="Z46" s="200">
        <v>0</v>
      </c>
      <c r="AA46" s="200">
        <v>0</v>
      </c>
      <c r="AB46" s="200">
        <v>0</v>
      </c>
      <c r="AC46" s="200">
        <v>0</v>
      </c>
      <c r="AD46" s="200">
        <v>0</v>
      </c>
      <c r="AE46" s="200">
        <v>0</v>
      </c>
      <c r="AF46" s="200">
        <v>0</v>
      </c>
      <c r="AG46" s="200">
        <v>0</v>
      </c>
      <c r="AH46" s="200">
        <v>0</v>
      </c>
      <c r="AI46" s="200">
        <v>1.2577521067347788E-4</v>
      </c>
      <c r="AJ46" s="200">
        <v>0</v>
      </c>
      <c r="AK46" s="200">
        <v>0</v>
      </c>
      <c r="AL46" s="200">
        <v>0</v>
      </c>
      <c r="AM46" s="200">
        <v>0</v>
      </c>
      <c r="AN46" s="200">
        <v>3.7686785128794591E-5</v>
      </c>
      <c r="AO46" s="200">
        <v>0</v>
      </c>
      <c r="AP46" s="200">
        <v>0</v>
      </c>
      <c r="AQ46" s="200">
        <v>0</v>
      </c>
      <c r="AR46" s="200">
        <v>2.6615371222318204E-2</v>
      </c>
      <c r="AS46" s="200">
        <v>2.5210878494070192E-4</v>
      </c>
      <c r="AT46" s="200">
        <v>1.3399249330427047E-4</v>
      </c>
      <c r="AU46" s="200">
        <v>2.1077332733800312E-5</v>
      </c>
      <c r="AV46" s="200">
        <v>0</v>
      </c>
      <c r="AW46" s="200">
        <v>0</v>
      </c>
      <c r="AX46" s="200">
        <v>2.0983056182132926E-5</v>
      </c>
      <c r="AY46" s="200">
        <v>0</v>
      </c>
      <c r="AZ46" s="200">
        <v>0</v>
      </c>
      <c r="BA46" s="200">
        <v>0</v>
      </c>
      <c r="BB46" s="200">
        <v>0</v>
      </c>
      <c r="BC46" s="200">
        <v>5.0594485201113076E-5</v>
      </c>
      <c r="BD46" s="200">
        <v>0</v>
      </c>
      <c r="BE46" s="200">
        <v>0</v>
      </c>
      <c r="BF46" s="200">
        <v>0</v>
      </c>
      <c r="BG46" s="200">
        <v>0</v>
      </c>
      <c r="BH46" s="200">
        <v>4.7653958944281526E-3</v>
      </c>
      <c r="BI46" s="200">
        <v>4.3992301347264232E-3</v>
      </c>
      <c r="BJ46" s="200">
        <v>3.5176612109503154E-3</v>
      </c>
      <c r="BK46" s="200">
        <v>0</v>
      </c>
      <c r="BL46" s="200">
        <v>0.10828004655237797</v>
      </c>
      <c r="BM46" s="200">
        <v>0.11030084832676654</v>
      </c>
      <c r="BN46" s="200">
        <v>6.4550115234466868E-2</v>
      </c>
      <c r="BO46" s="200">
        <v>0.10297422541963165</v>
      </c>
      <c r="BP46" s="200">
        <v>0</v>
      </c>
      <c r="BQ46" s="200">
        <v>0</v>
      </c>
      <c r="BR46" s="200">
        <v>0</v>
      </c>
      <c r="BS46" s="200">
        <v>0</v>
      </c>
      <c r="BT46" s="200">
        <v>0</v>
      </c>
      <c r="BU46" s="200">
        <v>0</v>
      </c>
      <c r="BV46" s="200">
        <v>0</v>
      </c>
      <c r="BW46" s="200">
        <v>1.2099972663024725E-4</v>
      </c>
      <c r="BX46" s="200">
        <v>9.8160272002113713E-6</v>
      </c>
      <c r="BY46" s="200">
        <v>7.0080592681583817E-5</v>
      </c>
      <c r="BZ46" s="200">
        <v>0</v>
      </c>
      <c r="CA46" s="200">
        <v>0</v>
      </c>
      <c r="CB46" s="200">
        <v>4.326772942243225E-4</v>
      </c>
      <c r="CC46" s="200">
        <v>0</v>
      </c>
      <c r="CD46" s="200">
        <v>0</v>
      </c>
      <c r="CE46" s="200">
        <v>0</v>
      </c>
      <c r="CF46" s="200">
        <v>1.7257625281730731E-5</v>
      </c>
      <c r="CG46" s="200">
        <v>0</v>
      </c>
      <c r="CH46" s="200">
        <v>0</v>
      </c>
      <c r="CI46" s="200">
        <v>0</v>
      </c>
      <c r="CJ46" s="200">
        <v>0</v>
      </c>
      <c r="CK46" s="200">
        <v>0</v>
      </c>
      <c r="CL46" s="200">
        <v>0</v>
      </c>
      <c r="CM46" s="200">
        <v>1.2923498427948726E-5</v>
      </c>
      <c r="CN46" s="200">
        <v>0</v>
      </c>
      <c r="CO46" s="200">
        <v>0</v>
      </c>
      <c r="CP46" s="200">
        <v>0</v>
      </c>
      <c r="CQ46" s="200">
        <v>0</v>
      </c>
      <c r="CR46" s="200">
        <v>0</v>
      </c>
      <c r="CS46" s="200">
        <v>0</v>
      </c>
      <c r="CT46" s="200">
        <v>0</v>
      </c>
      <c r="CU46" s="200">
        <v>1.1154522424993175E-4</v>
      </c>
      <c r="CV46" s="200">
        <v>0</v>
      </c>
      <c r="CW46" s="200">
        <v>1.9559882479386505E-4</v>
      </c>
      <c r="CX46" s="200">
        <v>0</v>
      </c>
      <c r="CY46" s="200">
        <v>0</v>
      </c>
      <c r="CZ46" s="200">
        <v>0</v>
      </c>
      <c r="DA46" s="200">
        <v>0</v>
      </c>
      <c r="DB46" s="200">
        <v>0</v>
      </c>
      <c r="DC46" s="200">
        <v>0</v>
      </c>
      <c r="DD46" s="200">
        <v>0</v>
      </c>
      <c r="DE46" s="200">
        <v>0</v>
      </c>
      <c r="DF46" s="201">
        <v>1.9783188617247848E-4</v>
      </c>
      <c r="DG46" s="201">
        <v>6.7206654578204697E-3</v>
      </c>
    </row>
    <row r="47" spans="1:111">
      <c r="A47" s="308" t="s">
        <v>1126</v>
      </c>
      <c r="B47" s="198" t="s">
        <v>967</v>
      </c>
      <c r="C47" s="200">
        <v>1.0649775774879447E-2</v>
      </c>
      <c r="D47" s="200">
        <v>1.845608681743239E-3</v>
      </c>
      <c r="E47" s="200">
        <v>0</v>
      </c>
      <c r="F47" s="200">
        <v>1.2445550715619166E-3</v>
      </c>
      <c r="G47" s="200">
        <v>2.9679972470750171E-3</v>
      </c>
      <c r="H47" s="200">
        <v>2.8194927896568873E-2</v>
      </c>
      <c r="I47" s="200">
        <v>1.2647981382171405E-2</v>
      </c>
      <c r="J47" s="200">
        <v>7.9824047994802288E-3</v>
      </c>
      <c r="K47" s="200">
        <v>9.1730898229360466E-2</v>
      </c>
      <c r="L47" s="200">
        <v>3.0448141279375534E-4</v>
      </c>
      <c r="M47" s="200">
        <v>0</v>
      </c>
      <c r="N47" s="200">
        <v>1.8099547511312217E-4</v>
      </c>
      <c r="O47" s="200">
        <v>4.5862607338017173E-3</v>
      </c>
      <c r="P47" s="200">
        <v>2.4688730445886986E-2</v>
      </c>
      <c r="Q47" s="200">
        <v>6.7686386107006696E-2</v>
      </c>
      <c r="R47" s="200">
        <v>1.0542833325160594E-3</v>
      </c>
      <c r="S47" s="200">
        <v>1.8559914685917023E-3</v>
      </c>
      <c r="T47" s="200">
        <v>8.9297019212187048E-4</v>
      </c>
      <c r="U47" s="200">
        <v>0</v>
      </c>
      <c r="V47" s="200">
        <v>1.0871413896088877E-2</v>
      </c>
      <c r="W47" s="200">
        <v>9.651561096136568E-5</v>
      </c>
      <c r="X47" s="200">
        <v>1.9032283645542534E-3</v>
      </c>
      <c r="Y47" s="200">
        <v>6.2248673691151142E-4</v>
      </c>
      <c r="Z47" s="200">
        <v>0</v>
      </c>
      <c r="AA47" s="200">
        <v>2.6102918122687706E-2</v>
      </c>
      <c r="AB47" s="200">
        <v>7.2314417173716091E-3</v>
      </c>
      <c r="AC47" s="200">
        <v>4.9921921782349553E-4</v>
      </c>
      <c r="AD47" s="200">
        <v>1.3301261628647892E-3</v>
      </c>
      <c r="AE47" s="200">
        <v>3.7139010602473314E-4</v>
      </c>
      <c r="AF47" s="200">
        <v>6.852330893279762E-3</v>
      </c>
      <c r="AG47" s="200">
        <v>1.9500368925898598E-2</v>
      </c>
      <c r="AH47" s="200">
        <v>1.1417243341471026E-2</v>
      </c>
      <c r="AI47" s="200">
        <v>1.1310093944407356E-2</v>
      </c>
      <c r="AJ47" s="200">
        <v>0</v>
      </c>
      <c r="AK47" s="200">
        <v>9.6072624390641063E-3</v>
      </c>
      <c r="AL47" s="200">
        <v>1.6266895389074562E-4</v>
      </c>
      <c r="AM47" s="200">
        <v>4.848860517778322E-4</v>
      </c>
      <c r="AN47" s="200">
        <v>1.3284591757900092E-2</v>
      </c>
      <c r="AO47" s="200">
        <v>5.3960716598316424E-5</v>
      </c>
      <c r="AP47" s="200">
        <v>1.3275315288738107E-3</v>
      </c>
      <c r="AQ47" s="200">
        <v>2.2866061139492047E-3</v>
      </c>
      <c r="AR47" s="200">
        <v>2.3692334478440512E-2</v>
      </c>
      <c r="AS47" s="200">
        <v>3.090433522064771E-2</v>
      </c>
      <c r="AT47" s="200">
        <v>1.475008062920382E-2</v>
      </c>
      <c r="AU47" s="200">
        <v>2.4049236649266156E-2</v>
      </c>
      <c r="AV47" s="200">
        <v>4.1958247574242873E-2</v>
      </c>
      <c r="AW47" s="200">
        <v>7.3899681900688316E-3</v>
      </c>
      <c r="AX47" s="200">
        <v>2.7173057755862141E-2</v>
      </c>
      <c r="AY47" s="200">
        <v>2.5033851486757297E-2</v>
      </c>
      <c r="AZ47" s="200">
        <v>1.9266917293233082E-2</v>
      </c>
      <c r="BA47" s="200">
        <v>1.9209337791072791E-2</v>
      </c>
      <c r="BB47" s="200">
        <v>1.4661047345767576E-2</v>
      </c>
      <c r="BC47" s="200">
        <v>2.3222868707310901E-2</v>
      </c>
      <c r="BD47" s="200">
        <v>2.3178638893143411E-2</v>
      </c>
      <c r="BE47" s="200">
        <v>0</v>
      </c>
      <c r="BF47" s="200">
        <v>1.4977208595615368E-2</v>
      </c>
      <c r="BG47" s="200">
        <v>1.4504632044308671E-2</v>
      </c>
      <c r="BH47" s="200">
        <v>4.0139296187683284E-2</v>
      </c>
      <c r="BI47" s="200">
        <v>1.8146824305746493E-2</v>
      </c>
      <c r="BJ47" s="200">
        <v>2.1816789997448328E-2</v>
      </c>
      <c r="BK47" s="200">
        <v>3.3639829558196907E-4</v>
      </c>
      <c r="BL47" s="200">
        <v>1.7695134230381965E-2</v>
      </c>
      <c r="BM47" s="200">
        <v>6.5750681937160757E-2</v>
      </c>
      <c r="BN47" s="200">
        <v>9.5887618958029573E-3</v>
      </c>
      <c r="BO47" s="200">
        <v>6.5090930108422556E-3</v>
      </c>
      <c r="BP47" s="200">
        <v>5.3145584772083451E-4</v>
      </c>
      <c r="BQ47" s="200">
        <v>2.7169351204728793E-3</v>
      </c>
      <c r="BR47" s="200">
        <v>1.0827128194807808E-3</v>
      </c>
      <c r="BS47" s="200">
        <v>2.1970564326150585E-4</v>
      </c>
      <c r="BT47" s="200">
        <v>4.9290034063019135E-3</v>
      </c>
      <c r="BU47" s="200">
        <v>2.9936822980468803E-4</v>
      </c>
      <c r="BV47" s="200">
        <v>1.1670348383716292E-4</v>
      </c>
      <c r="BW47" s="200">
        <v>3.2565358525177653E-4</v>
      </c>
      <c r="BX47" s="200">
        <v>1.1889662946256024E-3</v>
      </c>
      <c r="BY47" s="200">
        <v>1.168009878026397E-3</v>
      </c>
      <c r="BZ47" s="200">
        <v>1.7452823098519099E-3</v>
      </c>
      <c r="CA47" s="200">
        <v>0</v>
      </c>
      <c r="CB47" s="200">
        <v>3.7736984878869169E-3</v>
      </c>
      <c r="CC47" s="200">
        <v>8.9385582830237454E-5</v>
      </c>
      <c r="CD47" s="200">
        <v>2.1121948189103562E-3</v>
      </c>
      <c r="CE47" s="200">
        <v>5.4579172467169573E-3</v>
      </c>
      <c r="CF47" s="200">
        <v>5.9952990228732562E-3</v>
      </c>
      <c r="CG47" s="200">
        <v>0</v>
      </c>
      <c r="CH47" s="200">
        <v>1.4398474165703643E-3</v>
      </c>
      <c r="CI47" s="200">
        <v>9.0641743544293601E-5</v>
      </c>
      <c r="CJ47" s="200">
        <v>5.3130455359255637E-4</v>
      </c>
      <c r="CK47" s="200">
        <v>7.9172658055509648E-4</v>
      </c>
      <c r="CL47" s="200">
        <v>7.4505850900644251E-4</v>
      </c>
      <c r="CM47" s="200">
        <v>7.0956160416308965E-3</v>
      </c>
      <c r="CN47" s="200">
        <v>3.5667219978308113E-4</v>
      </c>
      <c r="CO47" s="200">
        <v>4.152311266230487E-4</v>
      </c>
      <c r="CP47" s="200">
        <v>1.1711838171329916E-3</v>
      </c>
      <c r="CQ47" s="200">
        <v>2.928372020381469E-4</v>
      </c>
      <c r="CR47" s="200">
        <v>1.2567234705675363E-3</v>
      </c>
      <c r="CS47" s="200">
        <v>8.8934171444360018E-4</v>
      </c>
      <c r="CT47" s="200">
        <v>4.8841112025837501E-3</v>
      </c>
      <c r="CU47" s="200">
        <v>2.6271835711497082E-3</v>
      </c>
      <c r="CV47" s="200">
        <v>0</v>
      </c>
      <c r="CW47" s="200">
        <v>6.1684206705611673E-3</v>
      </c>
      <c r="CX47" s="200">
        <v>4.7606008154570052E-4</v>
      </c>
      <c r="CY47" s="200">
        <v>1.9229810479534496E-3</v>
      </c>
      <c r="CZ47" s="200">
        <v>4.6951471500857617E-3</v>
      </c>
      <c r="DA47" s="200">
        <v>6.9266903618715051E-3</v>
      </c>
      <c r="DB47" s="200">
        <v>2.4756747917253409E-4</v>
      </c>
      <c r="DC47" s="200">
        <v>0</v>
      </c>
      <c r="DD47" s="200">
        <v>9.2990961654493241E-3</v>
      </c>
      <c r="DE47" s="200">
        <v>1.2906348310075019E-3</v>
      </c>
      <c r="DF47" s="201">
        <v>4.370848235123197E-3</v>
      </c>
      <c r="DG47" s="201">
        <v>5.7175759097995741E-3</v>
      </c>
    </row>
    <row r="48" spans="1:111">
      <c r="A48" s="308" t="s">
        <v>1127</v>
      </c>
      <c r="B48" s="198" t="s">
        <v>59</v>
      </c>
      <c r="C48" s="200">
        <v>0</v>
      </c>
      <c r="D48" s="200">
        <v>0</v>
      </c>
      <c r="E48" s="200">
        <v>0</v>
      </c>
      <c r="F48" s="200">
        <v>0</v>
      </c>
      <c r="G48" s="200">
        <v>0</v>
      </c>
      <c r="H48" s="200">
        <v>1.3276976628543014E-2</v>
      </c>
      <c r="I48" s="200">
        <v>3.8449863401801072E-2</v>
      </c>
      <c r="J48" s="200">
        <v>0</v>
      </c>
      <c r="K48" s="200">
        <v>0</v>
      </c>
      <c r="L48" s="200">
        <v>0</v>
      </c>
      <c r="M48" s="200">
        <v>0</v>
      </c>
      <c r="N48" s="200">
        <v>0</v>
      </c>
      <c r="O48" s="200">
        <v>0</v>
      </c>
      <c r="P48" s="200">
        <v>4.0793160937887976E-4</v>
      </c>
      <c r="Q48" s="200">
        <v>4.0861745015414366E-3</v>
      </c>
      <c r="R48" s="200">
        <v>0</v>
      </c>
      <c r="S48" s="200">
        <v>0</v>
      </c>
      <c r="T48" s="200">
        <v>0</v>
      </c>
      <c r="U48" s="200">
        <v>0</v>
      </c>
      <c r="V48" s="200">
        <v>0</v>
      </c>
      <c r="W48" s="200">
        <v>0</v>
      </c>
      <c r="X48" s="200">
        <v>0</v>
      </c>
      <c r="Y48" s="200">
        <v>0</v>
      </c>
      <c r="Z48" s="200">
        <v>0</v>
      </c>
      <c r="AA48" s="200">
        <v>0</v>
      </c>
      <c r="AB48" s="200">
        <v>1.5054098957435218E-4</v>
      </c>
      <c r="AC48" s="200">
        <v>0</v>
      </c>
      <c r="AD48" s="200">
        <v>0</v>
      </c>
      <c r="AE48" s="200">
        <v>4.8566398480157411E-4</v>
      </c>
      <c r="AF48" s="200">
        <v>0</v>
      </c>
      <c r="AG48" s="200">
        <v>0</v>
      </c>
      <c r="AH48" s="200">
        <v>3.1314818553938216E-2</v>
      </c>
      <c r="AI48" s="200">
        <v>1.9737033059530375E-3</v>
      </c>
      <c r="AJ48" s="200">
        <v>0.11764705882352941</v>
      </c>
      <c r="AK48" s="200">
        <v>9.5767308847026743E-3</v>
      </c>
      <c r="AL48" s="200">
        <v>0</v>
      </c>
      <c r="AM48" s="200">
        <v>0</v>
      </c>
      <c r="AN48" s="200">
        <v>1.100454125760802E-2</v>
      </c>
      <c r="AO48" s="200">
        <v>0</v>
      </c>
      <c r="AP48" s="200">
        <v>0</v>
      </c>
      <c r="AQ48" s="200">
        <v>6.3516836498589017E-5</v>
      </c>
      <c r="AR48" s="200">
        <v>5.6183913587935525E-3</v>
      </c>
      <c r="AS48" s="200">
        <v>2.2934896407799965E-3</v>
      </c>
      <c r="AT48" s="200">
        <v>0.314654104610744</v>
      </c>
      <c r="AU48" s="200">
        <v>0.11128363298274703</v>
      </c>
      <c r="AV48" s="200">
        <v>2.9042928550426346E-2</v>
      </c>
      <c r="AW48" s="200">
        <v>6.9442697194615679E-3</v>
      </c>
      <c r="AX48" s="200">
        <v>1.4782563080312647E-2</v>
      </c>
      <c r="AY48" s="200">
        <v>6.7583816281211073E-2</v>
      </c>
      <c r="AZ48" s="200">
        <v>3.9943609022556392E-2</v>
      </c>
      <c r="BA48" s="200">
        <v>1.0675112909848085E-2</v>
      </c>
      <c r="BB48" s="200">
        <v>9.4153515064562408E-4</v>
      </c>
      <c r="BC48" s="200">
        <v>1.0801922590437642E-2</v>
      </c>
      <c r="BD48" s="200">
        <v>2.5527135344871597E-3</v>
      </c>
      <c r="BE48" s="200">
        <v>0</v>
      </c>
      <c r="BF48" s="200">
        <v>3.4729759062296505E-3</v>
      </c>
      <c r="BG48" s="200">
        <v>8.2880063581948688E-2</v>
      </c>
      <c r="BH48" s="200">
        <v>9.7873900293255128E-2</v>
      </c>
      <c r="BI48" s="200">
        <v>9.6576849051416003E-2</v>
      </c>
      <c r="BJ48" s="200">
        <v>4.7570444355338462E-3</v>
      </c>
      <c r="BK48" s="200">
        <v>0</v>
      </c>
      <c r="BL48" s="200">
        <v>1.3420422894354871E-2</v>
      </c>
      <c r="BM48" s="200">
        <v>5.5871394764314556E-3</v>
      </c>
      <c r="BN48" s="200">
        <v>8.9553642820187195E-3</v>
      </c>
      <c r="BO48" s="200">
        <v>7.1414729011617427E-3</v>
      </c>
      <c r="BP48" s="200">
        <v>0</v>
      </c>
      <c r="BQ48" s="200">
        <v>0</v>
      </c>
      <c r="BR48" s="200">
        <v>9.8506741799154765E-2</v>
      </c>
      <c r="BS48" s="200">
        <v>0</v>
      </c>
      <c r="BT48" s="200">
        <v>5.601911847636146E-5</v>
      </c>
      <c r="BU48" s="200">
        <v>0</v>
      </c>
      <c r="BV48" s="200">
        <v>0</v>
      </c>
      <c r="BW48" s="200">
        <v>0</v>
      </c>
      <c r="BX48" s="200">
        <v>0</v>
      </c>
      <c r="BY48" s="200">
        <v>3.0334885117885568E-3</v>
      </c>
      <c r="BZ48" s="200">
        <v>0</v>
      </c>
      <c r="CA48" s="200">
        <v>0</v>
      </c>
      <c r="CB48" s="200">
        <v>0</v>
      </c>
      <c r="CC48" s="200">
        <v>5.5564010948525987E-4</v>
      </c>
      <c r="CD48" s="200">
        <v>1.4598993601292166E-3</v>
      </c>
      <c r="CE48" s="200">
        <v>8.6442151605461938E-4</v>
      </c>
      <c r="CF48" s="200">
        <v>6.0056535980422951E-3</v>
      </c>
      <c r="CG48" s="200">
        <v>4.6057865427291379E-4</v>
      </c>
      <c r="CH48" s="200">
        <v>0</v>
      </c>
      <c r="CI48" s="200">
        <v>0</v>
      </c>
      <c r="CJ48" s="200">
        <v>0</v>
      </c>
      <c r="CK48" s="200">
        <v>0</v>
      </c>
      <c r="CL48" s="200">
        <v>3.7252925450322126E-4</v>
      </c>
      <c r="CM48" s="200">
        <v>2.5071586950220531E-3</v>
      </c>
      <c r="CN48" s="200">
        <v>0</v>
      </c>
      <c r="CO48" s="200">
        <v>0</v>
      </c>
      <c r="CP48" s="200">
        <v>0</v>
      </c>
      <c r="CQ48" s="200">
        <v>0</v>
      </c>
      <c r="CR48" s="200">
        <v>0</v>
      </c>
      <c r="CS48" s="200">
        <v>0</v>
      </c>
      <c r="CT48" s="200">
        <v>0</v>
      </c>
      <c r="CU48" s="200">
        <v>0</v>
      </c>
      <c r="CV48" s="200">
        <v>0</v>
      </c>
      <c r="CW48" s="200">
        <v>0.1508752543288843</v>
      </c>
      <c r="CX48" s="200">
        <v>1.8357831376755707E-3</v>
      </c>
      <c r="CY48" s="200">
        <v>0</v>
      </c>
      <c r="CZ48" s="200">
        <v>0</v>
      </c>
      <c r="DA48" s="200">
        <v>0</v>
      </c>
      <c r="DB48" s="200">
        <v>0</v>
      </c>
      <c r="DC48" s="200">
        <v>0</v>
      </c>
      <c r="DD48" s="200">
        <v>1.5887598274194478E-3</v>
      </c>
      <c r="DE48" s="200">
        <v>0</v>
      </c>
      <c r="DF48" s="201">
        <v>0</v>
      </c>
      <c r="DG48" s="201">
        <v>1.4227304900520991E-2</v>
      </c>
    </row>
    <row r="49" spans="1:111">
      <c r="A49" s="308" t="s">
        <v>1128</v>
      </c>
      <c r="B49" s="198" t="s">
        <v>60</v>
      </c>
      <c r="C49" s="200">
        <v>0</v>
      </c>
      <c r="D49" s="200">
        <v>0</v>
      </c>
      <c r="E49" s="200">
        <v>0</v>
      </c>
      <c r="F49" s="200">
        <v>0</v>
      </c>
      <c r="G49" s="200">
        <v>0</v>
      </c>
      <c r="H49" s="200">
        <v>1.5415216310293387E-3</v>
      </c>
      <c r="I49" s="200">
        <v>4.0473540422948499E-4</v>
      </c>
      <c r="J49" s="200">
        <v>0</v>
      </c>
      <c r="K49" s="200">
        <v>0</v>
      </c>
      <c r="L49" s="200">
        <v>0</v>
      </c>
      <c r="M49" s="200">
        <v>0</v>
      </c>
      <c r="N49" s="200">
        <v>0</v>
      </c>
      <c r="O49" s="200">
        <v>0</v>
      </c>
      <c r="P49" s="200">
        <v>2.6604235394274769E-4</v>
      </c>
      <c r="Q49" s="200">
        <v>1.9153942975975484E-4</v>
      </c>
      <c r="R49" s="200">
        <v>0</v>
      </c>
      <c r="S49" s="200">
        <v>0</v>
      </c>
      <c r="T49" s="200">
        <v>0</v>
      </c>
      <c r="U49" s="200">
        <v>0</v>
      </c>
      <c r="V49" s="200">
        <v>0</v>
      </c>
      <c r="W49" s="200">
        <v>0</v>
      </c>
      <c r="X49" s="200">
        <v>0</v>
      </c>
      <c r="Y49" s="200">
        <v>0</v>
      </c>
      <c r="Z49" s="200">
        <v>0</v>
      </c>
      <c r="AA49" s="200">
        <v>0</v>
      </c>
      <c r="AB49" s="200">
        <v>0</v>
      </c>
      <c r="AC49" s="200">
        <v>5.3947213896138335E-6</v>
      </c>
      <c r="AD49" s="200">
        <v>0</v>
      </c>
      <c r="AE49" s="200">
        <v>2.9996893178920754E-4</v>
      </c>
      <c r="AF49" s="200">
        <v>0</v>
      </c>
      <c r="AG49" s="200">
        <v>0</v>
      </c>
      <c r="AH49" s="200">
        <v>2.3862405697608251E-4</v>
      </c>
      <c r="AI49" s="200">
        <v>3.5797559960912934E-4</v>
      </c>
      <c r="AJ49" s="200">
        <v>0</v>
      </c>
      <c r="AK49" s="200">
        <v>1.1093131417987156E-3</v>
      </c>
      <c r="AL49" s="200">
        <v>0</v>
      </c>
      <c r="AM49" s="200">
        <v>0</v>
      </c>
      <c r="AN49" s="200">
        <v>8.8563945052667285E-4</v>
      </c>
      <c r="AO49" s="200">
        <v>5.3960716598316424E-5</v>
      </c>
      <c r="AP49" s="200">
        <v>3.2266391326794014E-5</v>
      </c>
      <c r="AQ49" s="200">
        <v>4.5369168927563587E-5</v>
      </c>
      <c r="AR49" s="200">
        <v>8.0358398457118746E-5</v>
      </c>
      <c r="AS49" s="200">
        <v>1.8558007780357223E-4</v>
      </c>
      <c r="AT49" s="200">
        <v>1.5627264044672474E-3</v>
      </c>
      <c r="AU49" s="200">
        <v>0.15583174667856364</v>
      </c>
      <c r="AV49" s="200">
        <v>8.8944428109379589E-4</v>
      </c>
      <c r="AW49" s="200">
        <v>1.2723972467336413E-3</v>
      </c>
      <c r="AX49" s="200">
        <v>1.1121019776530452E-3</v>
      </c>
      <c r="AY49" s="200">
        <v>1.0940800519958836E-3</v>
      </c>
      <c r="AZ49" s="200">
        <v>4.6992481203007516E-4</v>
      </c>
      <c r="BA49" s="200">
        <v>1.0851076309460965E-3</v>
      </c>
      <c r="BB49" s="200">
        <v>8.96700143472023E-5</v>
      </c>
      <c r="BC49" s="200">
        <v>3.0356691120667848E-4</v>
      </c>
      <c r="BD49" s="200">
        <v>3.0632562413845916E-4</v>
      </c>
      <c r="BE49" s="200">
        <v>0</v>
      </c>
      <c r="BF49" s="200">
        <v>4.3412198827870631E-4</v>
      </c>
      <c r="BG49" s="200">
        <v>6.7059086506221597E-4</v>
      </c>
      <c r="BH49" s="200">
        <v>5.131964809384164E-3</v>
      </c>
      <c r="BI49" s="200">
        <v>1.3747594171020072E-3</v>
      </c>
      <c r="BJ49" s="200">
        <v>1.184704552910728E-4</v>
      </c>
      <c r="BK49" s="200">
        <v>0</v>
      </c>
      <c r="BL49" s="200">
        <v>1.9614765995841669E-5</v>
      </c>
      <c r="BM49" s="200">
        <v>6.7351818346023025E-5</v>
      </c>
      <c r="BN49" s="200">
        <v>9.4068952542213449E-5</v>
      </c>
      <c r="BO49" s="200">
        <v>6.7997837668762135E-6</v>
      </c>
      <c r="BP49" s="200">
        <v>0</v>
      </c>
      <c r="BQ49" s="200">
        <v>2.2088903418478694E-5</v>
      </c>
      <c r="BR49" s="200">
        <v>2.1332260012074864E-4</v>
      </c>
      <c r="BS49" s="200">
        <v>0</v>
      </c>
      <c r="BT49" s="200">
        <v>2.7160784715811617E-6</v>
      </c>
      <c r="BU49" s="200">
        <v>0</v>
      </c>
      <c r="BV49" s="200">
        <v>0</v>
      </c>
      <c r="BW49" s="200">
        <v>0</v>
      </c>
      <c r="BX49" s="200">
        <v>0</v>
      </c>
      <c r="BY49" s="200">
        <v>4.6720395121055883E-5</v>
      </c>
      <c r="BZ49" s="200">
        <v>8.350633061492391E-6</v>
      </c>
      <c r="CA49" s="200">
        <v>0</v>
      </c>
      <c r="CB49" s="200">
        <v>1.2415957138610994E-4</v>
      </c>
      <c r="CC49" s="200">
        <v>4.348487813362903E-5</v>
      </c>
      <c r="CD49" s="200">
        <v>0</v>
      </c>
      <c r="CE49" s="200">
        <v>6.5334184352965424E-5</v>
      </c>
      <c r="CF49" s="200">
        <v>2.2089760360615338E-4</v>
      </c>
      <c r="CG49" s="200">
        <v>4.1870786752083069E-5</v>
      </c>
      <c r="CH49" s="200">
        <v>5.7709315293401375E-6</v>
      </c>
      <c r="CI49" s="200">
        <v>0</v>
      </c>
      <c r="CJ49" s="200">
        <v>0</v>
      </c>
      <c r="CK49" s="200">
        <v>2.4664379456545063E-5</v>
      </c>
      <c r="CL49" s="200">
        <v>0</v>
      </c>
      <c r="CM49" s="200">
        <v>2.0308354672490856E-5</v>
      </c>
      <c r="CN49" s="200">
        <v>0</v>
      </c>
      <c r="CO49" s="200">
        <v>0</v>
      </c>
      <c r="CP49" s="200">
        <v>0</v>
      </c>
      <c r="CQ49" s="200">
        <v>0</v>
      </c>
      <c r="CR49" s="200">
        <v>0</v>
      </c>
      <c r="CS49" s="200">
        <v>0</v>
      </c>
      <c r="CT49" s="200">
        <v>0</v>
      </c>
      <c r="CU49" s="200">
        <v>1.5557623382227325E-4</v>
      </c>
      <c r="CV49" s="200">
        <v>0</v>
      </c>
      <c r="CW49" s="200">
        <v>5.4209105226118291E-2</v>
      </c>
      <c r="CX49" s="200">
        <v>1.3188999620659249E-5</v>
      </c>
      <c r="CY49" s="200">
        <v>0</v>
      </c>
      <c r="CZ49" s="200">
        <v>0</v>
      </c>
      <c r="DA49" s="200">
        <v>0</v>
      </c>
      <c r="DB49" s="200">
        <v>0</v>
      </c>
      <c r="DC49" s="200">
        <v>0</v>
      </c>
      <c r="DD49" s="200">
        <v>4.2447781648611202E-5</v>
      </c>
      <c r="DE49" s="200">
        <v>0</v>
      </c>
      <c r="DF49" s="201">
        <v>0</v>
      </c>
      <c r="DG49" s="201">
        <v>2.2358347166128792E-3</v>
      </c>
    </row>
    <row r="50" spans="1:111">
      <c r="A50" s="308" t="s">
        <v>1129</v>
      </c>
      <c r="B50" s="198" t="s">
        <v>61</v>
      </c>
      <c r="C50" s="200">
        <v>0</v>
      </c>
      <c r="D50" s="200">
        <v>0</v>
      </c>
      <c r="E50" s="200">
        <v>8.9477451682176088E-5</v>
      </c>
      <c r="F50" s="200">
        <v>0</v>
      </c>
      <c r="G50" s="200">
        <v>0</v>
      </c>
      <c r="H50" s="200">
        <v>0</v>
      </c>
      <c r="I50" s="200">
        <v>0</v>
      </c>
      <c r="J50" s="200">
        <v>0</v>
      </c>
      <c r="K50" s="200">
        <v>0</v>
      </c>
      <c r="L50" s="200">
        <v>0</v>
      </c>
      <c r="M50" s="200">
        <v>0</v>
      </c>
      <c r="N50" s="200">
        <v>0</v>
      </c>
      <c r="O50" s="200">
        <v>0</v>
      </c>
      <c r="P50" s="200">
        <v>0</v>
      </c>
      <c r="Q50" s="200">
        <v>0</v>
      </c>
      <c r="R50" s="200">
        <v>0</v>
      </c>
      <c r="S50" s="200">
        <v>0</v>
      </c>
      <c r="T50" s="200">
        <v>0</v>
      </c>
      <c r="U50" s="200">
        <v>0</v>
      </c>
      <c r="V50" s="200">
        <v>0</v>
      </c>
      <c r="W50" s="200">
        <v>0</v>
      </c>
      <c r="X50" s="200">
        <v>0</v>
      </c>
      <c r="Y50" s="200">
        <v>0</v>
      </c>
      <c r="Z50" s="200">
        <v>0</v>
      </c>
      <c r="AA50" s="200">
        <v>0</v>
      </c>
      <c r="AB50" s="200">
        <v>0</v>
      </c>
      <c r="AC50" s="200">
        <v>0</v>
      </c>
      <c r="AD50" s="200">
        <v>0</v>
      </c>
      <c r="AE50" s="200">
        <v>0</v>
      </c>
      <c r="AF50" s="200">
        <v>0</v>
      </c>
      <c r="AG50" s="200">
        <v>0</v>
      </c>
      <c r="AH50" s="200">
        <v>0</v>
      </c>
      <c r="AI50" s="200">
        <v>0</v>
      </c>
      <c r="AJ50" s="200">
        <v>0</v>
      </c>
      <c r="AK50" s="200">
        <v>0</v>
      </c>
      <c r="AL50" s="200">
        <v>0</v>
      </c>
      <c r="AM50" s="200">
        <v>0</v>
      </c>
      <c r="AN50" s="200">
        <v>0</v>
      </c>
      <c r="AO50" s="200">
        <v>0</v>
      </c>
      <c r="AP50" s="200">
        <v>0</v>
      </c>
      <c r="AQ50" s="200">
        <v>0</v>
      </c>
      <c r="AR50" s="200">
        <v>1.0044799807139843E-5</v>
      </c>
      <c r="AS50" s="200">
        <v>0</v>
      </c>
      <c r="AT50" s="200">
        <v>1.7060672112578624E-4</v>
      </c>
      <c r="AU50" s="200">
        <v>1.1100728573134832E-3</v>
      </c>
      <c r="AV50" s="200">
        <v>8.3475448397530141E-2</v>
      </c>
      <c r="AW50" s="200">
        <v>1.7971712524486459E-5</v>
      </c>
      <c r="AX50" s="200">
        <v>0</v>
      </c>
      <c r="AY50" s="200">
        <v>2.1664951524670963E-4</v>
      </c>
      <c r="AZ50" s="200">
        <v>0</v>
      </c>
      <c r="BA50" s="200">
        <v>8.7981699806440264E-5</v>
      </c>
      <c r="BB50" s="200">
        <v>0</v>
      </c>
      <c r="BC50" s="200">
        <v>0</v>
      </c>
      <c r="BD50" s="200">
        <v>1.5316281206922958E-4</v>
      </c>
      <c r="BE50" s="200">
        <v>0</v>
      </c>
      <c r="BF50" s="200">
        <v>2.1706099413935315E-4</v>
      </c>
      <c r="BG50" s="200">
        <v>9.9346794824031984E-5</v>
      </c>
      <c r="BH50" s="200">
        <v>3.6656891495601173E-4</v>
      </c>
      <c r="BI50" s="200">
        <v>6.8737970855100363E-5</v>
      </c>
      <c r="BJ50" s="200">
        <v>6.3791783618269963E-5</v>
      </c>
      <c r="BK50" s="200">
        <v>0</v>
      </c>
      <c r="BL50" s="200">
        <v>1.4776457050200725E-4</v>
      </c>
      <c r="BM50" s="200">
        <v>0</v>
      </c>
      <c r="BN50" s="200">
        <v>1.5678158757035575E-5</v>
      </c>
      <c r="BO50" s="200">
        <v>0</v>
      </c>
      <c r="BP50" s="200">
        <v>0</v>
      </c>
      <c r="BQ50" s="200">
        <v>0</v>
      </c>
      <c r="BR50" s="200">
        <v>3.6224592473334673E-5</v>
      </c>
      <c r="BS50" s="200">
        <v>7.3235214420501951E-6</v>
      </c>
      <c r="BT50" s="200">
        <v>3.9077579009873963E-4</v>
      </c>
      <c r="BU50" s="200">
        <v>7.7422818052936557E-6</v>
      </c>
      <c r="BV50" s="200">
        <v>0</v>
      </c>
      <c r="BW50" s="200">
        <v>0</v>
      </c>
      <c r="BX50" s="200">
        <v>0</v>
      </c>
      <c r="BY50" s="200">
        <v>0</v>
      </c>
      <c r="BZ50" s="200">
        <v>0</v>
      </c>
      <c r="CA50" s="200">
        <v>0</v>
      </c>
      <c r="CB50" s="200">
        <v>0</v>
      </c>
      <c r="CC50" s="200">
        <v>0</v>
      </c>
      <c r="CD50" s="200">
        <v>1.8637013108032551E-4</v>
      </c>
      <c r="CE50" s="200">
        <v>3.5179945420827532E-5</v>
      </c>
      <c r="CF50" s="200">
        <v>5.8675925957884488E-5</v>
      </c>
      <c r="CG50" s="200">
        <v>2.0935393376041534E-5</v>
      </c>
      <c r="CH50" s="200">
        <v>5.7709315293401375E-6</v>
      </c>
      <c r="CI50" s="200">
        <v>0</v>
      </c>
      <c r="CJ50" s="200">
        <v>0</v>
      </c>
      <c r="CK50" s="200">
        <v>4.4395883021781113E-5</v>
      </c>
      <c r="CL50" s="200">
        <v>6.7931805232940355E-4</v>
      </c>
      <c r="CM50" s="200">
        <v>3.2185665132462783E-4</v>
      </c>
      <c r="CN50" s="200">
        <v>0</v>
      </c>
      <c r="CO50" s="200">
        <v>0</v>
      </c>
      <c r="CP50" s="200">
        <v>1.0913065025767953E-2</v>
      </c>
      <c r="CQ50" s="200">
        <v>3.2212092224196162E-3</v>
      </c>
      <c r="CR50" s="200">
        <v>1.1944857367870488E-3</v>
      </c>
      <c r="CS50" s="200">
        <v>8.9365890723216133E-4</v>
      </c>
      <c r="CT50" s="200">
        <v>0</v>
      </c>
      <c r="CU50" s="200">
        <v>5.1956591295362951E-4</v>
      </c>
      <c r="CV50" s="200">
        <v>0</v>
      </c>
      <c r="CW50" s="200">
        <v>4.4503773847428887E-3</v>
      </c>
      <c r="CX50" s="200">
        <v>1.2498147259577098E-4</v>
      </c>
      <c r="CY50" s="200">
        <v>1.4244304058914441E-5</v>
      </c>
      <c r="CZ50" s="200">
        <v>0</v>
      </c>
      <c r="DA50" s="200">
        <v>0</v>
      </c>
      <c r="DB50" s="200">
        <v>6.4730946389148824E-3</v>
      </c>
      <c r="DC50" s="200">
        <v>5.1676407259304826E-3</v>
      </c>
      <c r="DD50" s="200">
        <v>1.6069517338402811E-4</v>
      </c>
      <c r="DE50" s="200">
        <v>2.8555295636040977E-3</v>
      </c>
      <c r="DF50" s="201">
        <v>0</v>
      </c>
      <c r="DG50" s="201">
        <v>1.0095781648930577E-3</v>
      </c>
    </row>
    <row r="51" spans="1:111">
      <c r="A51" s="308" t="s">
        <v>1130</v>
      </c>
      <c r="B51" s="198" t="s">
        <v>968</v>
      </c>
      <c r="C51" s="200">
        <v>0</v>
      </c>
      <c r="D51" s="200">
        <v>0</v>
      </c>
      <c r="E51" s="200">
        <v>0</v>
      </c>
      <c r="F51" s="200">
        <v>0</v>
      </c>
      <c r="G51" s="200">
        <v>0</v>
      </c>
      <c r="H51" s="200">
        <v>0</v>
      </c>
      <c r="I51" s="200">
        <v>0</v>
      </c>
      <c r="J51" s="200">
        <v>0</v>
      </c>
      <c r="K51" s="200">
        <v>0</v>
      </c>
      <c r="L51" s="200">
        <v>0</v>
      </c>
      <c r="M51" s="200">
        <v>0</v>
      </c>
      <c r="N51" s="200">
        <v>0</v>
      </c>
      <c r="O51" s="200">
        <v>0</v>
      </c>
      <c r="P51" s="200">
        <v>0</v>
      </c>
      <c r="Q51" s="200">
        <v>0</v>
      </c>
      <c r="R51" s="200">
        <v>0</v>
      </c>
      <c r="S51" s="200">
        <v>0</v>
      </c>
      <c r="T51" s="200">
        <v>0</v>
      </c>
      <c r="U51" s="200">
        <v>0</v>
      </c>
      <c r="V51" s="200">
        <v>0</v>
      </c>
      <c r="W51" s="200">
        <v>0</v>
      </c>
      <c r="X51" s="200">
        <v>0</v>
      </c>
      <c r="Y51" s="200">
        <v>0</v>
      </c>
      <c r="Z51" s="200">
        <v>0</v>
      </c>
      <c r="AA51" s="200">
        <v>0</v>
      </c>
      <c r="AB51" s="200">
        <v>0</v>
      </c>
      <c r="AC51" s="200">
        <v>0</v>
      </c>
      <c r="AD51" s="200">
        <v>0</v>
      </c>
      <c r="AE51" s="200">
        <v>0</v>
      </c>
      <c r="AF51" s="200">
        <v>0</v>
      </c>
      <c r="AG51" s="200">
        <v>0</v>
      </c>
      <c r="AH51" s="200">
        <v>0</v>
      </c>
      <c r="AI51" s="200">
        <v>0</v>
      </c>
      <c r="AJ51" s="200">
        <v>0</v>
      </c>
      <c r="AK51" s="200">
        <v>0</v>
      </c>
      <c r="AL51" s="200">
        <v>0</v>
      </c>
      <c r="AM51" s="200">
        <v>0</v>
      </c>
      <c r="AN51" s="200">
        <v>0</v>
      </c>
      <c r="AO51" s="200">
        <v>0</v>
      </c>
      <c r="AP51" s="200">
        <v>0</v>
      </c>
      <c r="AQ51" s="200">
        <v>0</v>
      </c>
      <c r="AR51" s="200">
        <v>0</v>
      </c>
      <c r="AS51" s="200">
        <v>1.6106950148989289E-4</v>
      </c>
      <c r="AT51" s="200">
        <v>1.2464417981792601E-3</v>
      </c>
      <c r="AU51" s="200">
        <v>5.9086789430420209E-3</v>
      </c>
      <c r="AV51" s="200">
        <v>0.19446486327550722</v>
      </c>
      <c r="AW51" s="200">
        <v>0.30152939273583379</v>
      </c>
      <c r="AX51" s="200">
        <v>0.16869328017625768</v>
      </c>
      <c r="AY51" s="200">
        <v>9.7427287006445318E-2</v>
      </c>
      <c r="AZ51" s="200">
        <v>0.26456766917293234</v>
      </c>
      <c r="BA51" s="200">
        <v>0.42128570590650477</v>
      </c>
      <c r="BB51" s="200">
        <v>0.15127331420373027</v>
      </c>
      <c r="BC51" s="200">
        <v>0.33412598026815077</v>
      </c>
      <c r="BD51" s="200">
        <v>0.47868484198703221</v>
      </c>
      <c r="BE51" s="200">
        <v>0</v>
      </c>
      <c r="BF51" s="200">
        <v>0</v>
      </c>
      <c r="BG51" s="200">
        <v>4.1775327223505451E-2</v>
      </c>
      <c r="BH51" s="200">
        <v>0</v>
      </c>
      <c r="BI51" s="200">
        <v>9.4858399780038492E-3</v>
      </c>
      <c r="BJ51" s="200">
        <v>3.2123719607771661E-2</v>
      </c>
      <c r="BK51" s="200">
        <v>0</v>
      </c>
      <c r="BL51" s="200">
        <v>0</v>
      </c>
      <c r="BM51" s="200">
        <v>0</v>
      </c>
      <c r="BN51" s="200">
        <v>0</v>
      </c>
      <c r="BO51" s="200">
        <v>0</v>
      </c>
      <c r="BP51" s="200">
        <v>0</v>
      </c>
      <c r="BQ51" s="200">
        <v>0</v>
      </c>
      <c r="BR51" s="200">
        <v>0</v>
      </c>
      <c r="BS51" s="200">
        <v>0</v>
      </c>
      <c r="BT51" s="200">
        <v>0</v>
      </c>
      <c r="BU51" s="200">
        <v>0</v>
      </c>
      <c r="BV51" s="200">
        <v>0</v>
      </c>
      <c r="BW51" s="200">
        <v>0</v>
      </c>
      <c r="BX51" s="200">
        <v>0</v>
      </c>
      <c r="BY51" s="200">
        <v>0</v>
      </c>
      <c r="BZ51" s="200">
        <v>0</v>
      </c>
      <c r="CA51" s="200">
        <v>0</v>
      </c>
      <c r="CB51" s="200">
        <v>0</v>
      </c>
      <c r="CC51" s="200">
        <v>0</v>
      </c>
      <c r="CD51" s="200">
        <v>0</v>
      </c>
      <c r="CE51" s="200">
        <v>0</v>
      </c>
      <c r="CF51" s="200">
        <v>0</v>
      </c>
      <c r="CG51" s="200">
        <v>0</v>
      </c>
      <c r="CH51" s="200">
        <v>0</v>
      </c>
      <c r="CI51" s="200">
        <v>0</v>
      </c>
      <c r="CJ51" s="200">
        <v>0</v>
      </c>
      <c r="CK51" s="200">
        <v>0</v>
      </c>
      <c r="CL51" s="200">
        <v>0</v>
      </c>
      <c r="CM51" s="200">
        <v>0</v>
      </c>
      <c r="CN51" s="200">
        <v>0</v>
      </c>
      <c r="CO51" s="200">
        <v>1.9265227946925232E-4</v>
      </c>
      <c r="CP51" s="200">
        <v>0</v>
      </c>
      <c r="CQ51" s="200">
        <v>0</v>
      </c>
      <c r="CR51" s="200">
        <v>0</v>
      </c>
      <c r="CS51" s="200">
        <v>0</v>
      </c>
      <c r="CT51" s="200">
        <v>0</v>
      </c>
      <c r="CU51" s="200">
        <v>0</v>
      </c>
      <c r="CV51" s="200">
        <v>0</v>
      </c>
      <c r="CW51" s="200">
        <v>3.6008332106639673E-2</v>
      </c>
      <c r="CX51" s="200">
        <v>0</v>
      </c>
      <c r="CY51" s="200">
        <v>0</v>
      </c>
      <c r="CZ51" s="200">
        <v>0</v>
      </c>
      <c r="DA51" s="200">
        <v>0</v>
      </c>
      <c r="DB51" s="200">
        <v>0</v>
      </c>
      <c r="DC51" s="200">
        <v>0</v>
      </c>
      <c r="DD51" s="200">
        <v>0</v>
      </c>
      <c r="DE51" s="200">
        <v>0</v>
      </c>
      <c r="DF51" s="201">
        <v>0</v>
      </c>
      <c r="DG51" s="201">
        <v>4.6887849963666043E-3</v>
      </c>
    </row>
    <row r="52" spans="1:111">
      <c r="A52" s="308" t="s">
        <v>1131</v>
      </c>
      <c r="B52" s="198" t="s">
        <v>969</v>
      </c>
      <c r="C52" s="200">
        <v>0</v>
      </c>
      <c r="D52" s="200">
        <v>0</v>
      </c>
      <c r="E52" s="200">
        <v>0</v>
      </c>
      <c r="F52" s="200">
        <v>0</v>
      </c>
      <c r="G52" s="200">
        <v>0</v>
      </c>
      <c r="H52" s="200">
        <v>0</v>
      </c>
      <c r="I52" s="200">
        <v>0</v>
      </c>
      <c r="J52" s="200">
        <v>0</v>
      </c>
      <c r="K52" s="200">
        <v>0</v>
      </c>
      <c r="L52" s="200">
        <v>0</v>
      </c>
      <c r="M52" s="200">
        <v>0</v>
      </c>
      <c r="N52" s="200">
        <v>0</v>
      </c>
      <c r="O52" s="200">
        <v>0</v>
      </c>
      <c r="P52" s="200">
        <v>0</v>
      </c>
      <c r="Q52" s="200">
        <v>3.6483700906619964E-5</v>
      </c>
      <c r="R52" s="200">
        <v>0</v>
      </c>
      <c r="S52" s="200">
        <v>0</v>
      </c>
      <c r="T52" s="200">
        <v>1.6659891644064747E-4</v>
      </c>
      <c r="U52" s="200">
        <v>0</v>
      </c>
      <c r="V52" s="200">
        <v>0</v>
      </c>
      <c r="W52" s="200">
        <v>0</v>
      </c>
      <c r="X52" s="200">
        <v>0</v>
      </c>
      <c r="Y52" s="200">
        <v>0</v>
      </c>
      <c r="Z52" s="200">
        <v>0</v>
      </c>
      <c r="AA52" s="200">
        <v>5.7005717673482651E-6</v>
      </c>
      <c r="AB52" s="200">
        <v>0</v>
      </c>
      <c r="AC52" s="200">
        <v>0</v>
      </c>
      <c r="AD52" s="200">
        <v>0</v>
      </c>
      <c r="AE52" s="200">
        <v>0</v>
      </c>
      <c r="AF52" s="200">
        <v>0</v>
      </c>
      <c r="AG52" s="200">
        <v>0</v>
      </c>
      <c r="AH52" s="200">
        <v>0</v>
      </c>
      <c r="AI52" s="200">
        <v>0</v>
      </c>
      <c r="AJ52" s="200">
        <v>0</v>
      </c>
      <c r="AK52" s="200">
        <v>0</v>
      </c>
      <c r="AL52" s="200">
        <v>0</v>
      </c>
      <c r="AM52" s="200">
        <v>0</v>
      </c>
      <c r="AN52" s="200">
        <v>0</v>
      </c>
      <c r="AO52" s="200">
        <v>0</v>
      </c>
      <c r="AP52" s="200">
        <v>0</v>
      </c>
      <c r="AQ52" s="200">
        <v>1.7240284192474161E-4</v>
      </c>
      <c r="AR52" s="200">
        <v>0</v>
      </c>
      <c r="AS52" s="200">
        <v>1.7857705599966386E-4</v>
      </c>
      <c r="AT52" s="200">
        <v>5.7492127941018373E-4</v>
      </c>
      <c r="AU52" s="200">
        <v>1.7892313565137155E-3</v>
      </c>
      <c r="AV52" s="200">
        <v>1.987650690973243E-2</v>
      </c>
      <c r="AW52" s="200">
        <v>5.9026292615423324E-2</v>
      </c>
      <c r="AX52" s="200">
        <v>0.14943083460105963</v>
      </c>
      <c r="AY52" s="200">
        <v>1.3193955478524616E-2</v>
      </c>
      <c r="AZ52" s="200">
        <v>1.7857142857142856E-2</v>
      </c>
      <c r="BA52" s="200">
        <v>5.7188104874186171E-2</v>
      </c>
      <c r="BB52" s="200">
        <v>1.2912482065997131E-2</v>
      </c>
      <c r="BC52" s="200">
        <v>6.8555527447508216E-2</v>
      </c>
      <c r="BD52" s="200">
        <v>5.2688007351814982E-2</v>
      </c>
      <c r="BE52" s="200">
        <v>0</v>
      </c>
      <c r="BF52" s="200">
        <v>6.5118298241805949E-4</v>
      </c>
      <c r="BG52" s="200">
        <v>8.2457839703946548E-3</v>
      </c>
      <c r="BH52" s="200">
        <v>1.8328445747800588E-3</v>
      </c>
      <c r="BI52" s="200">
        <v>9.6233159197140503E-4</v>
      </c>
      <c r="BJ52" s="200">
        <v>1.4580979112747421E-3</v>
      </c>
      <c r="BK52" s="200">
        <v>0</v>
      </c>
      <c r="BL52" s="200">
        <v>6.0151949053914458E-4</v>
      </c>
      <c r="BM52" s="200">
        <v>1.5919520699969079E-4</v>
      </c>
      <c r="BN52" s="200">
        <v>4.7034476271106725E-5</v>
      </c>
      <c r="BO52" s="200">
        <v>6.7997837668762135E-6</v>
      </c>
      <c r="BP52" s="200">
        <v>4.3881675499885422E-6</v>
      </c>
      <c r="BQ52" s="200">
        <v>0</v>
      </c>
      <c r="BR52" s="200">
        <v>2.0124773596297043E-5</v>
      </c>
      <c r="BS52" s="200">
        <v>0</v>
      </c>
      <c r="BT52" s="200">
        <v>3.3611471085816874E-5</v>
      </c>
      <c r="BU52" s="200">
        <v>6.1078000908427725E-5</v>
      </c>
      <c r="BV52" s="200">
        <v>0</v>
      </c>
      <c r="BW52" s="200">
        <v>0</v>
      </c>
      <c r="BX52" s="200">
        <v>0</v>
      </c>
      <c r="BY52" s="200">
        <v>2.6697368640603359E-5</v>
      </c>
      <c r="BZ52" s="200">
        <v>0</v>
      </c>
      <c r="CA52" s="200">
        <v>0</v>
      </c>
      <c r="CB52" s="200">
        <v>0</v>
      </c>
      <c r="CC52" s="200">
        <v>0</v>
      </c>
      <c r="CD52" s="200">
        <v>0</v>
      </c>
      <c r="CE52" s="200">
        <v>0</v>
      </c>
      <c r="CF52" s="200">
        <v>2.4160675394423025E-5</v>
      </c>
      <c r="CG52" s="200">
        <v>0</v>
      </c>
      <c r="CH52" s="200">
        <v>3.4481315887807321E-4</v>
      </c>
      <c r="CI52" s="200">
        <v>1.7725496515328526E-3</v>
      </c>
      <c r="CJ52" s="200">
        <v>8.192805511280176E-4</v>
      </c>
      <c r="CK52" s="200">
        <v>3.7243212979383043E-4</v>
      </c>
      <c r="CL52" s="200">
        <v>3.812946487268265E-3</v>
      </c>
      <c r="CM52" s="200">
        <v>1.9699104032316131E-3</v>
      </c>
      <c r="CN52" s="200">
        <v>2.2352753664879744E-5</v>
      </c>
      <c r="CO52" s="200">
        <v>2.1621945152083075E-3</v>
      </c>
      <c r="CP52" s="200">
        <v>0</v>
      </c>
      <c r="CQ52" s="200">
        <v>0</v>
      </c>
      <c r="CR52" s="200">
        <v>2.1543830924014907E-5</v>
      </c>
      <c r="CS52" s="200">
        <v>0</v>
      </c>
      <c r="CT52" s="200">
        <v>0</v>
      </c>
      <c r="CU52" s="200">
        <v>1.7612403828936592E-5</v>
      </c>
      <c r="CV52" s="200">
        <v>0</v>
      </c>
      <c r="CW52" s="200">
        <v>3.2485536777620269E-2</v>
      </c>
      <c r="CX52" s="200">
        <v>3.4542618054107556E-5</v>
      </c>
      <c r="CY52" s="200">
        <v>0</v>
      </c>
      <c r="CZ52" s="200">
        <v>0</v>
      </c>
      <c r="DA52" s="200">
        <v>0</v>
      </c>
      <c r="DB52" s="200">
        <v>0</v>
      </c>
      <c r="DC52" s="200">
        <v>0</v>
      </c>
      <c r="DD52" s="200">
        <v>1.6372715778750034E-4</v>
      </c>
      <c r="DE52" s="200">
        <v>5.9659595063321774E-2</v>
      </c>
      <c r="DF52" s="201">
        <v>0</v>
      </c>
      <c r="DG52" s="201">
        <v>1.595348407203322E-3</v>
      </c>
    </row>
    <row r="53" spans="1:111">
      <c r="A53" s="308" t="s">
        <v>1132</v>
      </c>
      <c r="B53" s="198" t="s">
        <v>970</v>
      </c>
      <c r="C53" s="200">
        <v>0</v>
      </c>
      <c r="D53" s="200">
        <v>5.741893676534521E-5</v>
      </c>
      <c r="E53" s="200">
        <v>0</v>
      </c>
      <c r="F53" s="200">
        <v>0</v>
      </c>
      <c r="G53" s="200">
        <v>1.0753613214039917E-3</v>
      </c>
      <c r="H53" s="200">
        <v>0</v>
      </c>
      <c r="I53" s="200">
        <v>1.0118385105737125E-4</v>
      </c>
      <c r="J53" s="200">
        <v>0</v>
      </c>
      <c r="K53" s="200">
        <v>0</v>
      </c>
      <c r="L53" s="200">
        <v>0</v>
      </c>
      <c r="M53" s="200">
        <v>0</v>
      </c>
      <c r="N53" s="200">
        <v>0</v>
      </c>
      <c r="O53" s="200">
        <v>0</v>
      </c>
      <c r="P53" s="200">
        <v>0</v>
      </c>
      <c r="Q53" s="200">
        <v>1.5505572885313485E-4</v>
      </c>
      <c r="R53" s="200">
        <v>0</v>
      </c>
      <c r="S53" s="200">
        <v>0</v>
      </c>
      <c r="T53" s="200">
        <v>0</v>
      </c>
      <c r="U53" s="200">
        <v>0</v>
      </c>
      <c r="V53" s="200">
        <v>0</v>
      </c>
      <c r="W53" s="200">
        <v>0</v>
      </c>
      <c r="X53" s="200">
        <v>0</v>
      </c>
      <c r="Y53" s="200">
        <v>0</v>
      </c>
      <c r="Z53" s="200">
        <v>0</v>
      </c>
      <c r="AA53" s="200">
        <v>0</v>
      </c>
      <c r="AB53" s="200">
        <v>0</v>
      </c>
      <c r="AC53" s="200">
        <v>0</v>
      </c>
      <c r="AD53" s="200">
        <v>0</v>
      </c>
      <c r="AE53" s="200">
        <v>0</v>
      </c>
      <c r="AF53" s="200">
        <v>0</v>
      </c>
      <c r="AG53" s="200">
        <v>0</v>
      </c>
      <c r="AH53" s="200">
        <v>0</v>
      </c>
      <c r="AI53" s="200">
        <v>0</v>
      </c>
      <c r="AJ53" s="200">
        <v>0</v>
      </c>
      <c r="AK53" s="200">
        <v>0</v>
      </c>
      <c r="AL53" s="200">
        <v>0</v>
      </c>
      <c r="AM53" s="200">
        <v>0</v>
      </c>
      <c r="AN53" s="200">
        <v>0</v>
      </c>
      <c r="AO53" s="200">
        <v>0</v>
      </c>
      <c r="AP53" s="200">
        <v>0</v>
      </c>
      <c r="AQ53" s="200">
        <v>1.8147667571025434E-5</v>
      </c>
      <c r="AR53" s="200">
        <v>1.0379626467377838E-4</v>
      </c>
      <c r="AS53" s="200">
        <v>7.0030218039083862E-6</v>
      </c>
      <c r="AT53" s="200">
        <v>4.5526286678497473E-3</v>
      </c>
      <c r="AU53" s="200">
        <v>7.2084477949597072E-3</v>
      </c>
      <c r="AV53" s="200">
        <v>9.4016465745369003E-3</v>
      </c>
      <c r="AW53" s="200">
        <v>0</v>
      </c>
      <c r="AX53" s="200">
        <v>7.7637307873891829E-4</v>
      </c>
      <c r="AY53" s="200">
        <v>9.847803715539187E-2</v>
      </c>
      <c r="AZ53" s="200">
        <v>8.9285714285714281E-3</v>
      </c>
      <c r="BA53" s="200">
        <v>3.3433045926447298E-3</v>
      </c>
      <c r="BB53" s="200">
        <v>2.5555954088952652E-3</v>
      </c>
      <c r="BC53" s="200">
        <v>5.4389071591196556E-3</v>
      </c>
      <c r="BD53" s="200">
        <v>4.1864501965589423E-3</v>
      </c>
      <c r="BE53" s="200">
        <v>0</v>
      </c>
      <c r="BF53" s="200">
        <v>1.4108964619057956E-2</v>
      </c>
      <c r="BG53" s="200">
        <v>5.6180612472990089E-2</v>
      </c>
      <c r="BH53" s="200">
        <v>1.4846041055718476E-2</v>
      </c>
      <c r="BI53" s="200">
        <v>1.0654385482540555E-2</v>
      </c>
      <c r="BJ53" s="200">
        <v>2.0048846280027705E-4</v>
      </c>
      <c r="BK53" s="200">
        <v>0</v>
      </c>
      <c r="BL53" s="200">
        <v>2.5335739411295492E-3</v>
      </c>
      <c r="BM53" s="200">
        <v>3.6982271164543554E-3</v>
      </c>
      <c r="BN53" s="200">
        <v>1.8782434190928617E-3</v>
      </c>
      <c r="BO53" s="200">
        <v>3.9727736657974274E-3</v>
      </c>
      <c r="BP53" s="200">
        <v>0</v>
      </c>
      <c r="BQ53" s="200">
        <v>0</v>
      </c>
      <c r="BR53" s="200">
        <v>0</v>
      </c>
      <c r="BS53" s="200">
        <v>0</v>
      </c>
      <c r="BT53" s="200">
        <v>0</v>
      </c>
      <c r="BU53" s="200">
        <v>0</v>
      </c>
      <c r="BV53" s="200">
        <v>0</v>
      </c>
      <c r="BW53" s="200">
        <v>0</v>
      </c>
      <c r="BX53" s="200">
        <v>0</v>
      </c>
      <c r="BY53" s="200">
        <v>2.3693914668535484E-4</v>
      </c>
      <c r="BZ53" s="200">
        <v>0</v>
      </c>
      <c r="CA53" s="200">
        <v>8.484264870264985E-6</v>
      </c>
      <c r="CB53" s="200">
        <v>0</v>
      </c>
      <c r="CC53" s="200">
        <v>0</v>
      </c>
      <c r="CD53" s="200">
        <v>0</v>
      </c>
      <c r="CE53" s="200">
        <v>0</v>
      </c>
      <c r="CF53" s="200">
        <v>0</v>
      </c>
      <c r="CG53" s="200">
        <v>0</v>
      </c>
      <c r="CH53" s="200">
        <v>1.0099130176345239E-5</v>
      </c>
      <c r="CI53" s="200">
        <v>0</v>
      </c>
      <c r="CJ53" s="200">
        <v>0</v>
      </c>
      <c r="CK53" s="200">
        <v>0</v>
      </c>
      <c r="CL53" s="200">
        <v>0</v>
      </c>
      <c r="CM53" s="200">
        <v>3.0770234352258875E-6</v>
      </c>
      <c r="CN53" s="200">
        <v>0</v>
      </c>
      <c r="CO53" s="200">
        <v>0</v>
      </c>
      <c r="CP53" s="200">
        <v>0</v>
      </c>
      <c r="CQ53" s="200">
        <v>0</v>
      </c>
      <c r="CR53" s="200">
        <v>0</v>
      </c>
      <c r="CS53" s="200">
        <v>0</v>
      </c>
      <c r="CT53" s="200">
        <v>0</v>
      </c>
      <c r="CU53" s="200">
        <v>0</v>
      </c>
      <c r="CV53" s="200">
        <v>0</v>
      </c>
      <c r="CW53" s="200">
        <v>2.5165704468324081E-2</v>
      </c>
      <c r="CX53" s="200">
        <v>0</v>
      </c>
      <c r="CY53" s="200">
        <v>0</v>
      </c>
      <c r="CZ53" s="200">
        <v>0</v>
      </c>
      <c r="DA53" s="200">
        <v>0</v>
      </c>
      <c r="DB53" s="200">
        <v>0</v>
      </c>
      <c r="DC53" s="200">
        <v>0</v>
      </c>
      <c r="DD53" s="200">
        <v>4.5479766052083431E-5</v>
      </c>
      <c r="DE53" s="200">
        <v>0</v>
      </c>
      <c r="DF53" s="201">
        <v>4.945797154311962E-5</v>
      </c>
      <c r="DG53" s="201">
        <v>9.926203257626207E-4</v>
      </c>
    </row>
    <row r="54" spans="1:111">
      <c r="A54" s="308" t="s">
        <v>1133</v>
      </c>
      <c r="B54" s="198" t="s">
        <v>971</v>
      </c>
      <c r="C54" s="200">
        <v>0</v>
      </c>
      <c r="D54" s="200">
        <v>0</v>
      </c>
      <c r="E54" s="200">
        <v>0</v>
      </c>
      <c r="F54" s="200">
        <v>0</v>
      </c>
      <c r="G54" s="200">
        <v>0</v>
      </c>
      <c r="H54" s="200">
        <v>0</v>
      </c>
      <c r="I54" s="200">
        <v>0</v>
      </c>
      <c r="J54" s="200">
        <v>0</v>
      </c>
      <c r="K54" s="200">
        <v>0</v>
      </c>
      <c r="L54" s="200">
        <v>0</v>
      </c>
      <c r="M54" s="200">
        <v>0</v>
      </c>
      <c r="N54" s="200">
        <v>0</v>
      </c>
      <c r="O54" s="200">
        <v>0</v>
      </c>
      <c r="P54" s="200">
        <v>0</v>
      </c>
      <c r="Q54" s="200">
        <v>0</v>
      </c>
      <c r="R54" s="200">
        <v>0</v>
      </c>
      <c r="S54" s="200">
        <v>0</v>
      </c>
      <c r="T54" s="200">
        <v>0</v>
      </c>
      <c r="U54" s="200">
        <v>0</v>
      </c>
      <c r="V54" s="200">
        <v>0</v>
      </c>
      <c r="W54" s="200">
        <v>0</v>
      </c>
      <c r="X54" s="200">
        <v>0</v>
      </c>
      <c r="Y54" s="200">
        <v>0</v>
      </c>
      <c r="Z54" s="200">
        <v>0</v>
      </c>
      <c r="AA54" s="200">
        <v>0</v>
      </c>
      <c r="AB54" s="200">
        <v>0</v>
      </c>
      <c r="AC54" s="200">
        <v>0</v>
      </c>
      <c r="AD54" s="200">
        <v>0</v>
      </c>
      <c r="AE54" s="200">
        <v>0</v>
      </c>
      <c r="AF54" s="200">
        <v>0</v>
      </c>
      <c r="AG54" s="200">
        <v>0</v>
      </c>
      <c r="AH54" s="200">
        <v>0</v>
      </c>
      <c r="AI54" s="200">
        <v>0</v>
      </c>
      <c r="AJ54" s="200">
        <v>0</v>
      </c>
      <c r="AK54" s="200">
        <v>0</v>
      </c>
      <c r="AL54" s="200">
        <v>0</v>
      </c>
      <c r="AM54" s="200">
        <v>0</v>
      </c>
      <c r="AN54" s="200">
        <v>0</v>
      </c>
      <c r="AO54" s="200">
        <v>0</v>
      </c>
      <c r="AP54" s="200">
        <v>0</v>
      </c>
      <c r="AQ54" s="200">
        <v>0</v>
      </c>
      <c r="AR54" s="200">
        <v>0</v>
      </c>
      <c r="AS54" s="200">
        <v>0</v>
      </c>
      <c r="AT54" s="200">
        <v>0</v>
      </c>
      <c r="AU54" s="200">
        <v>0</v>
      </c>
      <c r="AV54" s="200">
        <v>0</v>
      </c>
      <c r="AW54" s="200">
        <v>0</v>
      </c>
      <c r="AX54" s="200">
        <v>0</v>
      </c>
      <c r="AY54" s="200">
        <v>0</v>
      </c>
      <c r="AZ54" s="200">
        <v>9.3984962406015032E-4</v>
      </c>
      <c r="BA54" s="200">
        <v>0</v>
      </c>
      <c r="BB54" s="200">
        <v>0</v>
      </c>
      <c r="BC54" s="200">
        <v>0</v>
      </c>
      <c r="BD54" s="200">
        <v>0</v>
      </c>
      <c r="BE54" s="200">
        <v>0</v>
      </c>
      <c r="BF54" s="200">
        <v>0</v>
      </c>
      <c r="BG54" s="200">
        <v>0</v>
      </c>
      <c r="BH54" s="200">
        <v>0</v>
      </c>
      <c r="BI54" s="200">
        <v>6.8737970855100363E-5</v>
      </c>
      <c r="BJ54" s="200">
        <v>0</v>
      </c>
      <c r="BK54" s="200">
        <v>0</v>
      </c>
      <c r="BL54" s="200">
        <v>1.2749597897297084E-4</v>
      </c>
      <c r="BM54" s="200">
        <v>0</v>
      </c>
      <c r="BN54" s="200">
        <v>0</v>
      </c>
      <c r="BO54" s="200">
        <v>0</v>
      </c>
      <c r="BP54" s="200">
        <v>0</v>
      </c>
      <c r="BQ54" s="200">
        <v>0</v>
      </c>
      <c r="BR54" s="200">
        <v>0</v>
      </c>
      <c r="BS54" s="200">
        <v>0</v>
      </c>
      <c r="BT54" s="200">
        <v>0</v>
      </c>
      <c r="BU54" s="200">
        <v>0</v>
      </c>
      <c r="BV54" s="200">
        <v>0</v>
      </c>
      <c r="BW54" s="200">
        <v>0</v>
      </c>
      <c r="BX54" s="200">
        <v>0</v>
      </c>
      <c r="BY54" s="200">
        <v>0</v>
      </c>
      <c r="BZ54" s="200">
        <v>0</v>
      </c>
      <c r="CA54" s="200">
        <v>0</v>
      </c>
      <c r="CB54" s="200">
        <v>0</v>
      </c>
      <c r="CC54" s="200">
        <v>0</v>
      </c>
      <c r="CD54" s="200">
        <v>0</v>
      </c>
      <c r="CE54" s="200">
        <v>0</v>
      </c>
      <c r="CF54" s="200">
        <v>0</v>
      </c>
      <c r="CG54" s="200">
        <v>0</v>
      </c>
      <c r="CH54" s="200">
        <v>0</v>
      </c>
      <c r="CI54" s="200">
        <v>0</v>
      </c>
      <c r="CJ54" s="200">
        <v>0</v>
      </c>
      <c r="CK54" s="200">
        <v>0</v>
      </c>
      <c r="CL54" s="200">
        <v>2.1913485559013016E-5</v>
      </c>
      <c r="CM54" s="200">
        <v>1.9692949985445679E-5</v>
      </c>
      <c r="CN54" s="200">
        <v>0</v>
      </c>
      <c r="CO54" s="200">
        <v>0</v>
      </c>
      <c r="CP54" s="200">
        <v>0</v>
      </c>
      <c r="CQ54" s="200">
        <v>0</v>
      </c>
      <c r="CR54" s="200">
        <v>0</v>
      </c>
      <c r="CS54" s="200">
        <v>0</v>
      </c>
      <c r="CT54" s="200">
        <v>0</v>
      </c>
      <c r="CU54" s="200">
        <v>8.8062019144682962E-6</v>
      </c>
      <c r="CV54" s="200">
        <v>0</v>
      </c>
      <c r="CW54" s="200">
        <v>1.4921972200769085E-4</v>
      </c>
      <c r="CX54" s="200">
        <v>6.2804760098377376E-7</v>
      </c>
      <c r="CY54" s="200">
        <v>0</v>
      </c>
      <c r="CZ54" s="200">
        <v>0</v>
      </c>
      <c r="DA54" s="200">
        <v>0</v>
      </c>
      <c r="DB54" s="200">
        <v>4.5425225536244785E-6</v>
      </c>
      <c r="DC54" s="200">
        <v>0</v>
      </c>
      <c r="DD54" s="200">
        <v>0</v>
      </c>
      <c r="DE54" s="200">
        <v>0</v>
      </c>
      <c r="DF54" s="201">
        <v>0</v>
      </c>
      <c r="DG54" s="201">
        <v>7.1558859831287677E-6</v>
      </c>
    </row>
    <row r="55" spans="1:111">
      <c r="A55" s="308" t="s">
        <v>1134</v>
      </c>
      <c r="B55" s="198" t="s">
        <v>1038</v>
      </c>
      <c r="C55" s="200">
        <v>0</v>
      </c>
      <c r="D55" s="200">
        <v>0</v>
      </c>
      <c r="E55" s="200">
        <v>0</v>
      </c>
      <c r="F55" s="200">
        <v>0</v>
      </c>
      <c r="G55" s="200">
        <v>0</v>
      </c>
      <c r="H55" s="200">
        <v>0</v>
      </c>
      <c r="I55" s="200">
        <v>0</v>
      </c>
      <c r="J55" s="200">
        <v>0</v>
      </c>
      <c r="K55" s="200">
        <v>0</v>
      </c>
      <c r="L55" s="200">
        <v>0</v>
      </c>
      <c r="M55" s="200">
        <v>0</v>
      </c>
      <c r="N55" s="200">
        <v>0</v>
      </c>
      <c r="O55" s="200">
        <v>0</v>
      </c>
      <c r="P55" s="200">
        <v>0</v>
      </c>
      <c r="Q55" s="200">
        <v>0</v>
      </c>
      <c r="R55" s="200">
        <v>0</v>
      </c>
      <c r="S55" s="200">
        <v>0</v>
      </c>
      <c r="T55" s="200">
        <v>0</v>
      </c>
      <c r="U55" s="200">
        <v>0</v>
      </c>
      <c r="V55" s="200">
        <v>0</v>
      </c>
      <c r="W55" s="200">
        <v>0</v>
      </c>
      <c r="X55" s="200">
        <v>0</v>
      </c>
      <c r="Y55" s="200">
        <v>0</v>
      </c>
      <c r="Z55" s="200">
        <v>0</v>
      </c>
      <c r="AA55" s="200">
        <v>0</v>
      </c>
      <c r="AB55" s="200">
        <v>0</v>
      </c>
      <c r="AC55" s="200">
        <v>0</v>
      </c>
      <c r="AD55" s="200">
        <v>0</v>
      </c>
      <c r="AE55" s="200">
        <v>0</v>
      </c>
      <c r="AF55" s="200">
        <v>0</v>
      </c>
      <c r="AG55" s="200">
        <v>0</v>
      </c>
      <c r="AH55" s="200">
        <v>0</v>
      </c>
      <c r="AI55" s="200">
        <v>0</v>
      </c>
      <c r="AJ55" s="200">
        <v>0</v>
      </c>
      <c r="AK55" s="200">
        <v>0</v>
      </c>
      <c r="AL55" s="200">
        <v>0</v>
      </c>
      <c r="AM55" s="200">
        <v>0</v>
      </c>
      <c r="AN55" s="200">
        <v>0</v>
      </c>
      <c r="AO55" s="200">
        <v>0</v>
      </c>
      <c r="AP55" s="200">
        <v>0</v>
      </c>
      <c r="AQ55" s="200">
        <v>0</v>
      </c>
      <c r="AR55" s="200">
        <v>0</v>
      </c>
      <c r="AS55" s="200">
        <v>0</v>
      </c>
      <c r="AT55" s="200">
        <v>2.407190722733696E-4</v>
      </c>
      <c r="AU55" s="200">
        <v>6.5573924060712083E-4</v>
      </c>
      <c r="AV55" s="200">
        <v>9.7765363128491625E-4</v>
      </c>
      <c r="AW55" s="200">
        <v>4.6726452563664793E-5</v>
      </c>
      <c r="AX55" s="200">
        <v>0</v>
      </c>
      <c r="AY55" s="200">
        <v>1.9173482099333803E-3</v>
      </c>
      <c r="AZ55" s="200">
        <v>0</v>
      </c>
      <c r="BA55" s="200">
        <v>1.2874655405009091E-2</v>
      </c>
      <c r="BB55" s="200">
        <v>0</v>
      </c>
      <c r="BC55" s="200">
        <v>3.7945863900834808E-4</v>
      </c>
      <c r="BD55" s="200">
        <v>1.021085413794864E-4</v>
      </c>
      <c r="BE55" s="200">
        <v>0</v>
      </c>
      <c r="BF55" s="200">
        <v>0</v>
      </c>
      <c r="BG55" s="200">
        <v>0</v>
      </c>
      <c r="BH55" s="200">
        <v>1.0997067448680353E-3</v>
      </c>
      <c r="BI55" s="200">
        <v>2.7495188342040145E-4</v>
      </c>
      <c r="BJ55" s="200">
        <v>0</v>
      </c>
      <c r="BK55" s="200">
        <v>0</v>
      </c>
      <c r="BL55" s="200">
        <v>1.8895557909327475E-4</v>
      </c>
      <c r="BM55" s="200">
        <v>4.8983140615289474E-5</v>
      </c>
      <c r="BN55" s="200">
        <v>4.9542981672232413E-4</v>
      </c>
      <c r="BO55" s="200">
        <v>7.105774036385643E-4</v>
      </c>
      <c r="BP55" s="200">
        <v>0</v>
      </c>
      <c r="BQ55" s="200">
        <v>0</v>
      </c>
      <c r="BR55" s="200">
        <v>0</v>
      </c>
      <c r="BS55" s="200">
        <v>0</v>
      </c>
      <c r="BT55" s="200">
        <v>0</v>
      </c>
      <c r="BU55" s="200">
        <v>0</v>
      </c>
      <c r="BV55" s="200">
        <v>0</v>
      </c>
      <c r="BW55" s="200">
        <v>0</v>
      </c>
      <c r="BX55" s="200">
        <v>0</v>
      </c>
      <c r="BY55" s="200">
        <v>3.6708881880829621E-5</v>
      </c>
      <c r="BZ55" s="200">
        <v>0</v>
      </c>
      <c r="CA55" s="200">
        <v>0</v>
      </c>
      <c r="CB55" s="200">
        <v>0</v>
      </c>
      <c r="CC55" s="200">
        <v>0</v>
      </c>
      <c r="CD55" s="200">
        <v>0</v>
      </c>
      <c r="CE55" s="200">
        <v>0</v>
      </c>
      <c r="CF55" s="200">
        <v>0</v>
      </c>
      <c r="CG55" s="200">
        <v>0</v>
      </c>
      <c r="CH55" s="200">
        <v>0</v>
      </c>
      <c r="CI55" s="200">
        <v>0</v>
      </c>
      <c r="CJ55" s="200">
        <v>1.116186036959152E-5</v>
      </c>
      <c r="CK55" s="200">
        <v>0</v>
      </c>
      <c r="CL55" s="200">
        <v>0</v>
      </c>
      <c r="CM55" s="200">
        <v>4.9970860588068413E-4</v>
      </c>
      <c r="CN55" s="200">
        <v>0</v>
      </c>
      <c r="CO55" s="200">
        <v>0</v>
      </c>
      <c r="CP55" s="200">
        <v>7.01850881037708E-5</v>
      </c>
      <c r="CQ55" s="200">
        <v>0</v>
      </c>
      <c r="CR55" s="200">
        <v>0</v>
      </c>
      <c r="CS55" s="200">
        <v>0</v>
      </c>
      <c r="CT55" s="200">
        <v>0</v>
      </c>
      <c r="CU55" s="200">
        <v>0</v>
      </c>
      <c r="CV55" s="200">
        <v>0</v>
      </c>
      <c r="CW55" s="200">
        <v>7.6626343733679091E-4</v>
      </c>
      <c r="CX55" s="200">
        <v>1.1367661577806305E-4</v>
      </c>
      <c r="CY55" s="200">
        <v>0</v>
      </c>
      <c r="CZ55" s="200">
        <v>0</v>
      </c>
      <c r="DA55" s="200">
        <v>0</v>
      </c>
      <c r="DB55" s="200">
        <v>0</v>
      </c>
      <c r="DC55" s="200">
        <v>0</v>
      </c>
      <c r="DD55" s="200">
        <v>0</v>
      </c>
      <c r="DE55" s="200">
        <v>0</v>
      </c>
      <c r="DF55" s="201">
        <v>0</v>
      </c>
      <c r="DG55" s="201">
        <v>8.7320216417921775E-5</v>
      </c>
    </row>
    <row r="56" spans="1:111">
      <c r="A56" s="308" t="s">
        <v>1135</v>
      </c>
      <c r="B56" s="198" t="s">
        <v>973</v>
      </c>
      <c r="C56" s="200">
        <v>0</v>
      </c>
      <c r="D56" s="200">
        <v>4.1013526260960864E-5</v>
      </c>
      <c r="E56" s="200">
        <v>0</v>
      </c>
      <c r="F56" s="200">
        <v>0</v>
      </c>
      <c r="G56" s="200">
        <v>3.0110116999311769E-4</v>
      </c>
      <c r="H56" s="200">
        <v>0</v>
      </c>
      <c r="I56" s="200">
        <v>1.0118385105737125E-4</v>
      </c>
      <c r="J56" s="200">
        <v>0</v>
      </c>
      <c r="K56" s="200">
        <v>0</v>
      </c>
      <c r="L56" s="200">
        <v>0</v>
      </c>
      <c r="M56" s="200">
        <v>0</v>
      </c>
      <c r="N56" s="200">
        <v>0</v>
      </c>
      <c r="O56" s="200">
        <v>0</v>
      </c>
      <c r="P56" s="200">
        <v>0</v>
      </c>
      <c r="Q56" s="200">
        <v>1.3681387839982489E-4</v>
      </c>
      <c r="R56" s="200">
        <v>0</v>
      </c>
      <c r="S56" s="200">
        <v>0</v>
      </c>
      <c r="T56" s="200">
        <v>1.2661517649489209E-4</v>
      </c>
      <c r="U56" s="200">
        <v>0</v>
      </c>
      <c r="V56" s="200">
        <v>0</v>
      </c>
      <c r="W56" s="200">
        <v>0</v>
      </c>
      <c r="X56" s="200">
        <v>0</v>
      </c>
      <c r="Y56" s="200">
        <v>0</v>
      </c>
      <c r="Z56" s="200">
        <v>0</v>
      </c>
      <c r="AA56" s="200">
        <v>5.7005717673482651E-6</v>
      </c>
      <c r="AB56" s="200">
        <v>0</v>
      </c>
      <c r="AC56" s="200">
        <v>0</v>
      </c>
      <c r="AD56" s="200">
        <v>0</v>
      </c>
      <c r="AE56" s="200">
        <v>0</v>
      </c>
      <c r="AF56" s="200">
        <v>0</v>
      </c>
      <c r="AG56" s="200">
        <v>0</v>
      </c>
      <c r="AH56" s="200">
        <v>0</v>
      </c>
      <c r="AI56" s="200">
        <v>0</v>
      </c>
      <c r="AJ56" s="200">
        <v>0</v>
      </c>
      <c r="AK56" s="200">
        <v>1.017718478714418E-5</v>
      </c>
      <c r="AL56" s="200">
        <v>0</v>
      </c>
      <c r="AM56" s="200">
        <v>0</v>
      </c>
      <c r="AN56" s="200">
        <v>0</v>
      </c>
      <c r="AO56" s="200">
        <v>0</v>
      </c>
      <c r="AP56" s="200">
        <v>0</v>
      </c>
      <c r="AQ56" s="200">
        <v>9.073833785512717E-6</v>
      </c>
      <c r="AR56" s="200">
        <v>0</v>
      </c>
      <c r="AS56" s="200">
        <v>3.5015109019541932E-5</v>
      </c>
      <c r="AT56" s="200">
        <v>1.3632957167585658E-4</v>
      </c>
      <c r="AU56" s="200">
        <v>3.1147613928838241E-4</v>
      </c>
      <c r="AV56" s="200">
        <v>9.7030285210232287E-4</v>
      </c>
      <c r="AW56" s="200">
        <v>1.9373506101396402E-3</v>
      </c>
      <c r="AX56" s="200">
        <v>2.1297802024864924E-3</v>
      </c>
      <c r="AY56" s="200">
        <v>1.9390131614580512E-3</v>
      </c>
      <c r="AZ56" s="200">
        <v>1.4097744360902255E-3</v>
      </c>
      <c r="BA56" s="200">
        <v>9.3847146460202945E-4</v>
      </c>
      <c r="BB56" s="200">
        <v>1.5647417503586801E-2</v>
      </c>
      <c r="BC56" s="200">
        <v>3.5669112066784719E-3</v>
      </c>
      <c r="BD56" s="200">
        <v>5.1054270689743198E-4</v>
      </c>
      <c r="BE56" s="200">
        <v>0</v>
      </c>
      <c r="BF56" s="200">
        <v>3.6900369003690036E-3</v>
      </c>
      <c r="BG56" s="200">
        <v>1.2418349353003999E-3</v>
      </c>
      <c r="BH56" s="200">
        <v>3.6656891495601173E-4</v>
      </c>
      <c r="BI56" s="200">
        <v>3.0244707176244156E-3</v>
      </c>
      <c r="BJ56" s="200">
        <v>6.1969161229176537E-4</v>
      </c>
      <c r="BK56" s="200">
        <v>0</v>
      </c>
      <c r="BL56" s="200">
        <v>2.1445477488786892E-3</v>
      </c>
      <c r="BM56" s="200">
        <v>1.5766448385546299E-3</v>
      </c>
      <c r="BN56" s="200">
        <v>5.3305739773920949E-4</v>
      </c>
      <c r="BO56" s="200">
        <v>6.3407983626120694E-4</v>
      </c>
      <c r="BP56" s="200">
        <v>1.9502966888837963E-6</v>
      </c>
      <c r="BQ56" s="200">
        <v>0</v>
      </c>
      <c r="BR56" s="200">
        <v>1.006238679814852E-4</v>
      </c>
      <c r="BS56" s="200">
        <v>0</v>
      </c>
      <c r="BT56" s="200">
        <v>1.1068019771693234E-4</v>
      </c>
      <c r="BU56" s="200">
        <v>1.7205070678430347E-6</v>
      </c>
      <c r="BV56" s="200">
        <v>5.8351741918581459E-5</v>
      </c>
      <c r="BW56" s="200">
        <v>2.3901180568937725E-5</v>
      </c>
      <c r="BX56" s="200">
        <v>0</v>
      </c>
      <c r="BY56" s="200">
        <v>2.469506599255811E-4</v>
      </c>
      <c r="BZ56" s="200">
        <v>6.6805064491939136E-6</v>
      </c>
      <c r="CA56" s="200">
        <v>3.6058125698626183E-5</v>
      </c>
      <c r="CB56" s="200">
        <v>9.7822692607238122E-5</v>
      </c>
      <c r="CC56" s="200">
        <v>2.6574092192773296E-5</v>
      </c>
      <c r="CD56" s="200">
        <v>6.2123377026775172E-5</v>
      </c>
      <c r="CE56" s="200">
        <v>4.0205651909517178E-5</v>
      </c>
      <c r="CF56" s="200">
        <v>3.4515250563461463E-4</v>
      </c>
      <c r="CG56" s="200">
        <v>0</v>
      </c>
      <c r="CH56" s="200">
        <v>0</v>
      </c>
      <c r="CI56" s="200">
        <v>3.3235305966240985E-4</v>
      </c>
      <c r="CJ56" s="200">
        <v>2.232372073918304E-5</v>
      </c>
      <c r="CK56" s="200">
        <v>0</v>
      </c>
      <c r="CL56" s="200">
        <v>3.7252925450322126E-4</v>
      </c>
      <c r="CM56" s="200">
        <v>2.7385508573510395E-4</v>
      </c>
      <c r="CN56" s="200">
        <v>4.8398570978739616E-4</v>
      </c>
      <c r="CO56" s="200">
        <v>2.9926567684544048E-4</v>
      </c>
      <c r="CP56" s="200">
        <v>2.7692075578358549E-5</v>
      </c>
      <c r="CQ56" s="200">
        <v>1.9522480135876462E-5</v>
      </c>
      <c r="CR56" s="200">
        <v>0</v>
      </c>
      <c r="CS56" s="200">
        <v>0</v>
      </c>
      <c r="CT56" s="200">
        <v>0</v>
      </c>
      <c r="CU56" s="200">
        <v>3.2289407019717086E-5</v>
      </c>
      <c r="CV56" s="200">
        <v>0</v>
      </c>
      <c r="CW56" s="200">
        <v>2.9017186482306373E-3</v>
      </c>
      <c r="CX56" s="200">
        <v>6.21767124973936E-5</v>
      </c>
      <c r="CY56" s="200">
        <v>2.8488608117828882E-5</v>
      </c>
      <c r="CZ56" s="200">
        <v>1.2439306550124185E-5</v>
      </c>
      <c r="DA56" s="200">
        <v>1.0392633701232566E-5</v>
      </c>
      <c r="DB56" s="200">
        <v>1.5898828937685675E-4</v>
      </c>
      <c r="DC56" s="200">
        <v>0</v>
      </c>
      <c r="DD56" s="200">
        <v>4.2447781648611202E-5</v>
      </c>
      <c r="DE56" s="200">
        <v>0</v>
      </c>
      <c r="DF56" s="201">
        <v>9.2733696643349298E-5</v>
      </c>
      <c r="DG56" s="201">
        <v>2.3099015879302155E-4</v>
      </c>
    </row>
    <row r="57" spans="1:111">
      <c r="A57" s="308" t="s">
        <v>1136</v>
      </c>
      <c r="B57" s="198" t="s">
        <v>974</v>
      </c>
      <c r="C57" s="200">
        <v>0</v>
      </c>
      <c r="D57" s="200">
        <v>0</v>
      </c>
      <c r="E57" s="200">
        <v>0</v>
      </c>
      <c r="F57" s="200">
        <v>0</v>
      </c>
      <c r="G57" s="200">
        <v>0</v>
      </c>
      <c r="H57" s="200">
        <v>0</v>
      </c>
      <c r="I57" s="200">
        <v>0</v>
      </c>
      <c r="J57" s="200">
        <v>6.1037929647682286E-6</v>
      </c>
      <c r="K57" s="200">
        <v>2.8477047499715229E-5</v>
      </c>
      <c r="L57" s="200">
        <v>0</v>
      </c>
      <c r="M57" s="200">
        <v>0</v>
      </c>
      <c r="N57" s="200">
        <v>0</v>
      </c>
      <c r="O57" s="200">
        <v>0</v>
      </c>
      <c r="P57" s="200">
        <v>0</v>
      </c>
      <c r="Q57" s="200">
        <v>0</v>
      </c>
      <c r="R57" s="200">
        <v>0</v>
      </c>
      <c r="S57" s="200">
        <v>0</v>
      </c>
      <c r="T57" s="200">
        <v>0</v>
      </c>
      <c r="U57" s="200">
        <v>0</v>
      </c>
      <c r="V57" s="200">
        <v>0</v>
      </c>
      <c r="W57" s="200">
        <v>0</v>
      </c>
      <c r="X57" s="200">
        <v>0</v>
      </c>
      <c r="Y57" s="200">
        <v>0</v>
      </c>
      <c r="Z57" s="200">
        <v>0</v>
      </c>
      <c r="AA57" s="200">
        <v>4.5604574138786121E-5</v>
      </c>
      <c r="AB57" s="200">
        <v>0</v>
      </c>
      <c r="AC57" s="200">
        <v>4.1497856843183334E-6</v>
      </c>
      <c r="AD57" s="200">
        <v>2.3894481967630941E-5</v>
      </c>
      <c r="AE57" s="200">
        <v>0</v>
      </c>
      <c r="AF57" s="200">
        <v>0</v>
      </c>
      <c r="AG57" s="200">
        <v>0</v>
      </c>
      <c r="AH57" s="200">
        <v>3.6711393380935771E-5</v>
      </c>
      <c r="AI57" s="200">
        <v>1.9350032411304288E-5</v>
      </c>
      <c r="AJ57" s="200">
        <v>0</v>
      </c>
      <c r="AK57" s="200">
        <v>0</v>
      </c>
      <c r="AL57" s="200">
        <v>0</v>
      </c>
      <c r="AM57" s="200">
        <v>0</v>
      </c>
      <c r="AN57" s="200">
        <v>0</v>
      </c>
      <c r="AO57" s="200">
        <v>0</v>
      </c>
      <c r="AP57" s="200">
        <v>0</v>
      </c>
      <c r="AQ57" s="200">
        <v>0</v>
      </c>
      <c r="AR57" s="200">
        <v>2.3437866216659635E-5</v>
      </c>
      <c r="AS57" s="200">
        <v>3.5015109019541931E-6</v>
      </c>
      <c r="AT57" s="200">
        <v>5.4531828670342628E-5</v>
      </c>
      <c r="AU57" s="200">
        <v>4.683851718622292E-6</v>
      </c>
      <c r="AV57" s="200">
        <v>0</v>
      </c>
      <c r="AW57" s="200">
        <v>1.4377370019589167E-5</v>
      </c>
      <c r="AX57" s="200">
        <v>1.0491528091066463E-5</v>
      </c>
      <c r="AY57" s="200">
        <v>1.0832475762335482E-5</v>
      </c>
      <c r="AZ57" s="200">
        <v>0</v>
      </c>
      <c r="BA57" s="200">
        <v>2.932723326881342E-5</v>
      </c>
      <c r="BB57" s="200">
        <v>0</v>
      </c>
      <c r="BC57" s="200">
        <v>1.7961042246395142E-3</v>
      </c>
      <c r="BD57" s="200">
        <v>5.1054270689743199E-5</v>
      </c>
      <c r="BE57" s="200">
        <v>0</v>
      </c>
      <c r="BF57" s="200">
        <v>4.7753418710657696E-3</v>
      </c>
      <c r="BG57" s="200">
        <v>0</v>
      </c>
      <c r="BH57" s="200">
        <v>1.8328445747800588E-3</v>
      </c>
      <c r="BI57" s="200">
        <v>5.499037668408029E-4</v>
      </c>
      <c r="BJ57" s="200">
        <v>9.1131119454671383E-6</v>
      </c>
      <c r="BK57" s="200">
        <v>6.7279659116393806E-5</v>
      </c>
      <c r="BL57" s="200">
        <v>6.9632419285237926E-4</v>
      </c>
      <c r="BM57" s="200">
        <v>1.7756388473042436E-4</v>
      </c>
      <c r="BN57" s="200">
        <v>1.4862894501669723E-3</v>
      </c>
      <c r="BO57" s="200">
        <v>1.5078520503048003E-3</v>
      </c>
      <c r="BP57" s="200">
        <v>4.8757417222094908E-6</v>
      </c>
      <c r="BQ57" s="200">
        <v>0</v>
      </c>
      <c r="BR57" s="200">
        <v>0</v>
      </c>
      <c r="BS57" s="200">
        <v>1.7088216698117122E-5</v>
      </c>
      <c r="BT57" s="200">
        <v>1.4666823746538272E-4</v>
      </c>
      <c r="BU57" s="200">
        <v>9.8929156400974489E-5</v>
      </c>
      <c r="BV57" s="200">
        <v>1.9410885576997506E-4</v>
      </c>
      <c r="BW57" s="200">
        <v>7.6185013063489001E-5</v>
      </c>
      <c r="BX57" s="200">
        <v>0</v>
      </c>
      <c r="BY57" s="200">
        <v>8.6766448081960915E-5</v>
      </c>
      <c r="BZ57" s="200">
        <v>6.6805064491939128E-5</v>
      </c>
      <c r="CA57" s="200">
        <v>0</v>
      </c>
      <c r="CB57" s="200">
        <v>3.386170128712089E-5</v>
      </c>
      <c r="CC57" s="200">
        <v>0</v>
      </c>
      <c r="CD57" s="200">
        <v>9.3185065540162757E-5</v>
      </c>
      <c r="CE57" s="200">
        <v>0</v>
      </c>
      <c r="CF57" s="200">
        <v>1.1044880180307669E-4</v>
      </c>
      <c r="CG57" s="200">
        <v>0</v>
      </c>
      <c r="CH57" s="200">
        <v>4.3281986470051027E-6</v>
      </c>
      <c r="CI57" s="200">
        <v>4.0285219353019375E-5</v>
      </c>
      <c r="CJ57" s="200">
        <v>2.3439906776142192E-4</v>
      </c>
      <c r="CK57" s="200">
        <v>9.8657517826180252E-6</v>
      </c>
      <c r="CL57" s="200">
        <v>1.0956742779506508E-4</v>
      </c>
      <c r="CM57" s="200">
        <v>1.2634258225037494E-3</v>
      </c>
      <c r="CN57" s="200">
        <v>1.8465318244900657E-5</v>
      </c>
      <c r="CO57" s="200">
        <v>1.1596544977760819E-4</v>
      </c>
      <c r="CP57" s="200">
        <v>2.1962680631111951E-5</v>
      </c>
      <c r="CQ57" s="200">
        <v>0</v>
      </c>
      <c r="CR57" s="200">
        <v>2.6331348907129333E-5</v>
      </c>
      <c r="CS57" s="200">
        <v>0</v>
      </c>
      <c r="CT57" s="200">
        <v>3.1663605851434361E-5</v>
      </c>
      <c r="CU57" s="200">
        <v>6.1643413401278073E-5</v>
      </c>
      <c r="CV57" s="200">
        <v>7.7354476890350023E-5</v>
      </c>
      <c r="CW57" s="200">
        <v>2.6214275487837583E-4</v>
      </c>
      <c r="CX57" s="200">
        <v>4.8296860515652202E-4</v>
      </c>
      <c r="CY57" s="200">
        <v>0</v>
      </c>
      <c r="CZ57" s="200">
        <v>5.3903661717204803E-5</v>
      </c>
      <c r="DA57" s="200">
        <v>1.5588950551848849E-5</v>
      </c>
      <c r="DB57" s="200">
        <v>8.1765405965240619E-5</v>
      </c>
      <c r="DC57" s="200">
        <v>0</v>
      </c>
      <c r="DD57" s="200">
        <v>1.2127937613888915E-5</v>
      </c>
      <c r="DE57" s="200">
        <v>0</v>
      </c>
      <c r="DF57" s="201">
        <v>0</v>
      </c>
      <c r="DG57" s="201">
        <v>1.596383824789305E-4</v>
      </c>
    </row>
    <row r="58" spans="1:111">
      <c r="A58" s="308" t="s">
        <v>1137</v>
      </c>
      <c r="B58" s="198" t="s">
        <v>1039</v>
      </c>
      <c r="C58" s="200">
        <v>0</v>
      </c>
      <c r="D58" s="200">
        <v>0</v>
      </c>
      <c r="E58" s="200">
        <v>0</v>
      </c>
      <c r="F58" s="200">
        <v>0</v>
      </c>
      <c r="G58" s="200">
        <v>0</v>
      </c>
      <c r="H58" s="200">
        <v>0</v>
      </c>
      <c r="I58" s="200">
        <v>0</v>
      </c>
      <c r="J58" s="200">
        <v>0</v>
      </c>
      <c r="K58" s="200">
        <v>0</v>
      </c>
      <c r="L58" s="200">
        <v>0</v>
      </c>
      <c r="M58" s="200">
        <v>0</v>
      </c>
      <c r="N58" s="200">
        <v>0</v>
      </c>
      <c r="O58" s="200">
        <v>0</v>
      </c>
      <c r="P58" s="200">
        <v>0</v>
      </c>
      <c r="Q58" s="200">
        <v>0</v>
      </c>
      <c r="R58" s="200">
        <v>0</v>
      </c>
      <c r="S58" s="200">
        <v>0</v>
      </c>
      <c r="T58" s="200">
        <v>0</v>
      </c>
      <c r="U58" s="200">
        <v>0</v>
      </c>
      <c r="V58" s="200">
        <v>0</v>
      </c>
      <c r="W58" s="200">
        <v>0</v>
      </c>
      <c r="X58" s="200">
        <v>0</v>
      </c>
      <c r="Y58" s="200">
        <v>0</v>
      </c>
      <c r="Z58" s="200">
        <v>0</v>
      </c>
      <c r="AA58" s="200">
        <v>0</v>
      </c>
      <c r="AB58" s="200">
        <v>0</v>
      </c>
      <c r="AC58" s="200">
        <v>0</v>
      </c>
      <c r="AD58" s="200">
        <v>0</v>
      </c>
      <c r="AE58" s="200">
        <v>0</v>
      </c>
      <c r="AF58" s="200">
        <v>0</v>
      </c>
      <c r="AG58" s="200">
        <v>0</v>
      </c>
      <c r="AH58" s="200">
        <v>0</v>
      </c>
      <c r="AI58" s="200">
        <v>0</v>
      </c>
      <c r="AJ58" s="200">
        <v>0</v>
      </c>
      <c r="AK58" s="200">
        <v>0</v>
      </c>
      <c r="AL58" s="200">
        <v>0</v>
      </c>
      <c r="AM58" s="200">
        <v>0</v>
      </c>
      <c r="AN58" s="200">
        <v>0</v>
      </c>
      <c r="AO58" s="200">
        <v>0</v>
      </c>
      <c r="AP58" s="200">
        <v>0</v>
      </c>
      <c r="AQ58" s="200">
        <v>0</v>
      </c>
      <c r="AR58" s="200">
        <v>0</v>
      </c>
      <c r="AS58" s="200">
        <v>0</v>
      </c>
      <c r="AT58" s="200">
        <v>0</v>
      </c>
      <c r="AU58" s="200">
        <v>2.1077332733800312E-5</v>
      </c>
      <c r="AV58" s="200">
        <v>0</v>
      </c>
      <c r="AW58" s="200">
        <v>0</v>
      </c>
      <c r="AX58" s="200">
        <v>0</v>
      </c>
      <c r="AY58" s="200">
        <v>0</v>
      </c>
      <c r="AZ58" s="200">
        <v>0</v>
      </c>
      <c r="BA58" s="200">
        <v>0</v>
      </c>
      <c r="BB58" s="200">
        <v>0</v>
      </c>
      <c r="BC58" s="200">
        <v>2.5297242600556538E-5</v>
      </c>
      <c r="BD58" s="200">
        <v>1.1844590800020422E-2</v>
      </c>
      <c r="BE58" s="200">
        <v>0</v>
      </c>
      <c r="BF58" s="200">
        <v>0</v>
      </c>
      <c r="BG58" s="200">
        <v>0</v>
      </c>
      <c r="BH58" s="200">
        <v>0</v>
      </c>
      <c r="BI58" s="200">
        <v>0</v>
      </c>
      <c r="BJ58" s="200">
        <v>0</v>
      </c>
      <c r="BK58" s="200">
        <v>0</v>
      </c>
      <c r="BL58" s="200">
        <v>0</v>
      </c>
      <c r="BM58" s="200">
        <v>0</v>
      </c>
      <c r="BN58" s="200">
        <v>0</v>
      </c>
      <c r="BO58" s="200">
        <v>0</v>
      </c>
      <c r="BP58" s="200">
        <v>0</v>
      </c>
      <c r="BQ58" s="200">
        <v>0</v>
      </c>
      <c r="BR58" s="200">
        <v>0</v>
      </c>
      <c r="BS58" s="200">
        <v>0</v>
      </c>
      <c r="BT58" s="200">
        <v>0</v>
      </c>
      <c r="BU58" s="200">
        <v>0</v>
      </c>
      <c r="BV58" s="200">
        <v>0</v>
      </c>
      <c r="BW58" s="200">
        <v>0</v>
      </c>
      <c r="BX58" s="200">
        <v>0</v>
      </c>
      <c r="BY58" s="200">
        <v>0</v>
      </c>
      <c r="BZ58" s="200">
        <v>0</v>
      </c>
      <c r="CA58" s="200">
        <v>0</v>
      </c>
      <c r="CB58" s="200">
        <v>0</v>
      </c>
      <c r="CC58" s="200">
        <v>0</v>
      </c>
      <c r="CD58" s="200">
        <v>0</v>
      </c>
      <c r="CE58" s="200">
        <v>0</v>
      </c>
      <c r="CF58" s="200">
        <v>0</v>
      </c>
      <c r="CG58" s="200">
        <v>0</v>
      </c>
      <c r="CH58" s="200">
        <v>3.4625589176040822E-5</v>
      </c>
      <c r="CI58" s="200">
        <v>3.0213914514764532E-5</v>
      </c>
      <c r="CJ58" s="200">
        <v>0</v>
      </c>
      <c r="CK58" s="200">
        <v>0</v>
      </c>
      <c r="CL58" s="200">
        <v>0</v>
      </c>
      <c r="CM58" s="200">
        <v>0</v>
      </c>
      <c r="CN58" s="200">
        <v>0</v>
      </c>
      <c r="CO58" s="200">
        <v>0</v>
      </c>
      <c r="CP58" s="200">
        <v>0</v>
      </c>
      <c r="CQ58" s="200">
        <v>0</v>
      </c>
      <c r="CR58" s="200">
        <v>0</v>
      </c>
      <c r="CS58" s="200">
        <v>0</v>
      </c>
      <c r="CT58" s="200">
        <v>0</v>
      </c>
      <c r="CU58" s="200">
        <v>2.4334471290314058E-3</v>
      </c>
      <c r="CV58" s="200">
        <v>0</v>
      </c>
      <c r="CW58" s="200">
        <v>4.9807123426891405E-4</v>
      </c>
      <c r="CX58" s="200">
        <v>0</v>
      </c>
      <c r="CY58" s="200">
        <v>0</v>
      </c>
      <c r="CZ58" s="200">
        <v>0</v>
      </c>
      <c r="DA58" s="200">
        <v>0</v>
      </c>
      <c r="DB58" s="200">
        <v>0</v>
      </c>
      <c r="DC58" s="200">
        <v>0</v>
      </c>
      <c r="DD58" s="200">
        <v>0</v>
      </c>
      <c r="DE58" s="200">
        <v>0</v>
      </c>
      <c r="DF58" s="201">
        <v>0</v>
      </c>
      <c r="DG58" s="201">
        <v>3.0947481181055281E-5</v>
      </c>
    </row>
    <row r="59" spans="1:111">
      <c r="A59" s="308" t="s">
        <v>1138</v>
      </c>
      <c r="B59" s="198" t="s">
        <v>976</v>
      </c>
      <c r="C59" s="200">
        <v>0</v>
      </c>
      <c r="D59" s="200">
        <v>0</v>
      </c>
      <c r="E59" s="200">
        <v>0</v>
      </c>
      <c r="F59" s="200">
        <v>0</v>
      </c>
      <c r="G59" s="200">
        <v>0</v>
      </c>
      <c r="H59" s="200">
        <v>0</v>
      </c>
      <c r="I59" s="200">
        <v>0</v>
      </c>
      <c r="J59" s="200">
        <v>0</v>
      </c>
      <c r="K59" s="200">
        <v>0</v>
      </c>
      <c r="L59" s="200">
        <v>0</v>
      </c>
      <c r="M59" s="200">
        <v>0</v>
      </c>
      <c r="N59" s="200">
        <v>0</v>
      </c>
      <c r="O59" s="200">
        <v>0</v>
      </c>
      <c r="P59" s="200">
        <v>0</v>
      </c>
      <c r="Q59" s="200">
        <v>0</v>
      </c>
      <c r="R59" s="200">
        <v>0</v>
      </c>
      <c r="S59" s="200">
        <v>0</v>
      </c>
      <c r="T59" s="200">
        <v>0</v>
      </c>
      <c r="U59" s="200">
        <v>0</v>
      </c>
      <c r="V59" s="200">
        <v>0</v>
      </c>
      <c r="W59" s="200">
        <v>0</v>
      </c>
      <c r="X59" s="200">
        <v>0</v>
      </c>
      <c r="Y59" s="200">
        <v>0</v>
      </c>
      <c r="Z59" s="200">
        <v>0</v>
      </c>
      <c r="AA59" s="200">
        <v>0</v>
      </c>
      <c r="AB59" s="200">
        <v>0</v>
      </c>
      <c r="AC59" s="200">
        <v>0</v>
      </c>
      <c r="AD59" s="200">
        <v>0</v>
      </c>
      <c r="AE59" s="200">
        <v>0</v>
      </c>
      <c r="AF59" s="200">
        <v>0</v>
      </c>
      <c r="AG59" s="200">
        <v>0</v>
      </c>
      <c r="AH59" s="200">
        <v>0</v>
      </c>
      <c r="AI59" s="200">
        <v>0</v>
      </c>
      <c r="AJ59" s="200">
        <v>0</v>
      </c>
      <c r="AK59" s="200">
        <v>0</v>
      </c>
      <c r="AL59" s="200">
        <v>0</v>
      </c>
      <c r="AM59" s="200">
        <v>0</v>
      </c>
      <c r="AN59" s="200">
        <v>0</v>
      </c>
      <c r="AO59" s="200">
        <v>0</v>
      </c>
      <c r="AP59" s="200">
        <v>0</v>
      </c>
      <c r="AQ59" s="200">
        <v>0</v>
      </c>
      <c r="AR59" s="200">
        <v>0</v>
      </c>
      <c r="AS59" s="200">
        <v>0</v>
      </c>
      <c r="AT59" s="200">
        <v>0</v>
      </c>
      <c r="AU59" s="200">
        <v>0</v>
      </c>
      <c r="AV59" s="200">
        <v>0</v>
      </c>
      <c r="AW59" s="200">
        <v>0</v>
      </c>
      <c r="AX59" s="200">
        <v>0</v>
      </c>
      <c r="AY59" s="200">
        <v>0</v>
      </c>
      <c r="AZ59" s="200">
        <v>0</v>
      </c>
      <c r="BA59" s="200">
        <v>0</v>
      </c>
      <c r="BB59" s="200">
        <v>0</v>
      </c>
      <c r="BC59" s="200">
        <v>0</v>
      </c>
      <c r="BD59" s="200">
        <v>0</v>
      </c>
      <c r="BE59" s="200">
        <v>0</v>
      </c>
      <c r="BF59" s="200">
        <v>0</v>
      </c>
      <c r="BG59" s="200">
        <v>0</v>
      </c>
      <c r="BH59" s="200">
        <v>0</v>
      </c>
      <c r="BI59" s="200">
        <v>0</v>
      </c>
      <c r="BJ59" s="200">
        <v>0</v>
      </c>
      <c r="BK59" s="200">
        <v>0</v>
      </c>
      <c r="BL59" s="200">
        <v>0</v>
      </c>
      <c r="BM59" s="200">
        <v>0</v>
      </c>
      <c r="BN59" s="200">
        <v>0</v>
      </c>
      <c r="BO59" s="200">
        <v>0</v>
      </c>
      <c r="BP59" s="200">
        <v>0</v>
      </c>
      <c r="BQ59" s="200">
        <v>0</v>
      </c>
      <c r="BR59" s="200">
        <v>0</v>
      </c>
      <c r="BS59" s="200">
        <v>0</v>
      </c>
      <c r="BT59" s="200">
        <v>0</v>
      </c>
      <c r="BU59" s="200">
        <v>0</v>
      </c>
      <c r="BV59" s="200">
        <v>0</v>
      </c>
      <c r="BW59" s="200">
        <v>0</v>
      </c>
      <c r="BX59" s="200">
        <v>0</v>
      </c>
      <c r="BY59" s="200">
        <v>0</v>
      </c>
      <c r="BZ59" s="200">
        <v>0</v>
      </c>
      <c r="CA59" s="200">
        <v>0</v>
      </c>
      <c r="CB59" s="200">
        <v>0</v>
      </c>
      <c r="CC59" s="200">
        <v>0</v>
      </c>
      <c r="CD59" s="200">
        <v>0</v>
      </c>
      <c r="CE59" s="200">
        <v>0</v>
      </c>
      <c r="CF59" s="200">
        <v>0</v>
      </c>
      <c r="CG59" s="200">
        <v>0</v>
      </c>
      <c r="CH59" s="200">
        <v>0</v>
      </c>
      <c r="CI59" s="200">
        <v>0</v>
      </c>
      <c r="CJ59" s="200">
        <v>0</v>
      </c>
      <c r="CK59" s="200">
        <v>0</v>
      </c>
      <c r="CL59" s="200">
        <v>0</v>
      </c>
      <c r="CM59" s="200">
        <v>0</v>
      </c>
      <c r="CN59" s="200">
        <v>0</v>
      </c>
      <c r="CO59" s="200">
        <v>0</v>
      </c>
      <c r="CP59" s="200">
        <v>0</v>
      </c>
      <c r="CQ59" s="200">
        <v>0</v>
      </c>
      <c r="CR59" s="200">
        <v>0</v>
      </c>
      <c r="CS59" s="200">
        <v>0</v>
      </c>
      <c r="CT59" s="200">
        <v>0</v>
      </c>
      <c r="CU59" s="200">
        <v>0</v>
      </c>
      <c r="CV59" s="200">
        <v>0</v>
      </c>
      <c r="CW59" s="200">
        <v>0</v>
      </c>
      <c r="CX59" s="200">
        <v>0</v>
      </c>
      <c r="CY59" s="200">
        <v>0</v>
      </c>
      <c r="CZ59" s="200">
        <v>0</v>
      </c>
      <c r="DA59" s="200">
        <v>0</v>
      </c>
      <c r="DB59" s="200">
        <v>0</v>
      </c>
      <c r="DC59" s="200">
        <v>0</v>
      </c>
      <c r="DD59" s="200">
        <v>0</v>
      </c>
      <c r="DE59" s="200">
        <v>0</v>
      </c>
      <c r="DF59" s="201">
        <v>0</v>
      </c>
      <c r="DG59" s="201">
        <v>0</v>
      </c>
    </row>
    <row r="60" spans="1:111">
      <c r="A60" s="308" t="s">
        <v>1139</v>
      </c>
      <c r="B60" s="198" t="s">
        <v>977</v>
      </c>
      <c r="C60" s="200">
        <v>0</v>
      </c>
      <c r="D60" s="200">
        <v>0</v>
      </c>
      <c r="E60" s="200">
        <v>0</v>
      </c>
      <c r="F60" s="200">
        <v>0</v>
      </c>
      <c r="G60" s="200">
        <v>0</v>
      </c>
      <c r="H60" s="200">
        <v>0</v>
      </c>
      <c r="I60" s="200">
        <v>0</v>
      </c>
      <c r="J60" s="200">
        <v>0</v>
      </c>
      <c r="K60" s="200">
        <v>0</v>
      </c>
      <c r="L60" s="200">
        <v>0</v>
      </c>
      <c r="M60" s="200">
        <v>0</v>
      </c>
      <c r="N60" s="200">
        <v>0</v>
      </c>
      <c r="O60" s="200">
        <v>0</v>
      </c>
      <c r="P60" s="200">
        <v>0</v>
      </c>
      <c r="Q60" s="200">
        <v>0</v>
      </c>
      <c r="R60" s="200">
        <v>0</v>
      </c>
      <c r="S60" s="200">
        <v>0</v>
      </c>
      <c r="T60" s="200">
        <v>0</v>
      </c>
      <c r="U60" s="200">
        <v>0</v>
      </c>
      <c r="V60" s="200">
        <v>0</v>
      </c>
      <c r="W60" s="200">
        <v>0</v>
      </c>
      <c r="X60" s="200">
        <v>0</v>
      </c>
      <c r="Y60" s="200">
        <v>0</v>
      </c>
      <c r="Z60" s="200">
        <v>0</v>
      </c>
      <c r="AA60" s="200">
        <v>0</v>
      </c>
      <c r="AB60" s="200">
        <v>0</v>
      </c>
      <c r="AC60" s="200">
        <v>0</v>
      </c>
      <c r="AD60" s="200">
        <v>0</v>
      </c>
      <c r="AE60" s="200">
        <v>0</v>
      </c>
      <c r="AF60" s="200">
        <v>0</v>
      </c>
      <c r="AG60" s="200">
        <v>0</v>
      </c>
      <c r="AH60" s="200">
        <v>0</v>
      </c>
      <c r="AI60" s="200">
        <v>0</v>
      </c>
      <c r="AJ60" s="200">
        <v>0</v>
      </c>
      <c r="AK60" s="200">
        <v>0</v>
      </c>
      <c r="AL60" s="200">
        <v>0</v>
      </c>
      <c r="AM60" s="200">
        <v>0</v>
      </c>
      <c r="AN60" s="200">
        <v>0</v>
      </c>
      <c r="AO60" s="200">
        <v>0</v>
      </c>
      <c r="AP60" s="200">
        <v>0</v>
      </c>
      <c r="AQ60" s="200">
        <v>0</v>
      </c>
      <c r="AR60" s="200">
        <v>0</v>
      </c>
      <c r="AS60" s="200">
        <v>0</v>
      </c>
      <c r="AT60" s="200">
        <v>0</v>
      </c>
      <c r="AU60" s="200">
        <v>0</v>
      </c>
      <c r="AV60" s="200">
        <v>0</v>
      </c>
      <c r="AW60" s="200">
        <v>0</v>
      </c>
      <c r="AX60" s="200">
        <v>0</v>
      </c>
      <c r="AY60" s="200">
        <v>0</v>
      </c>
      <c r="AZ60" s="200">
        <v>0</v>
      </c>
      <c r="BA60" s="200">
        <v>0</v>
      </c>
      <c r="BB60" s="200">
        <v>0</v>
      </c>
      <c r="BC60" s="200">
        <v>0</v>
      </c>
      <c r="BD60" s="200">
        <v>0</v>
      </c>
      <c r="BE60" s="200">
        <v>0</v>
      </c>
      <c r="BF60" s="200">
        <v>4.7753418710657696E-3</v>
      </c>
      <c r="BG60" s="200">
        <v>0</v>
      </c>
      <c r="BH60" s="200">
        <v>0</v>
      </c>
      <c r="BI60" s="200">
        <v>0</v>
      </c>
      <c r="BJ60" s="200">
        <v>0</v>
      </c>
      <c r="BK60" s="200">
        <v>0</v>
      </c>
      <c r="BL60" s="200">
        <v>0</v>
      </c>
      <c r="BM60" s="200">
        <v>0</v>
      </c>
      <c r="BN60" s="200">
        <v>0</v>
      </c>
      <c r="BO60" s="200">
        <v>0</v>
      </c>
      <c r="BP60" s="200">
        <v>0</v>
      </c>
      <c r="BQ60" s="200">
        <v>0</v>
      </c>
      <c r="BR60" s="200">
        <v>0</v>
      </c>
      <c r="BS60" s="200">
        <v>0</v>
      </c>
      <c r="BT60" s="200">
        <v>0</v>
      </c>
      <c r="BU60" s="200">
        <v>0</v>
      </c>
      <c r="BV60" s="200">
        <v>0</v>
      </c>
      <c r="BW60" s="200">
        <v>0</v>
      </c>
      <c r="BX60" s="200">
        <v>0</v>
      </c>
      <c r="BY60" s="200">
        <v>0</v>
      </c>
      <c r="BZ60" s="200">
        <v>0</v>
      </c>
      <c r="CA60" s="200">
        <v>0</v>
      </c>
      <c r="CB60" s="200">
        <v>0</v>
      </c>
      <c r="CC60" s="200">
        <v>0</v>
      </c>
      <c r="CD60" s="200">
        <v>0</v>
      </c>
      <c r="CE60" s="200">
        <v>0</v>
      </c>
      <c r="CF60" s="200">
        <v>0</v>
      </c>
      <c r="CG60" s="200">
        <v>0</v>
      </c>
      <c r="CH60" s="200">
        <v>0</v>
      </c>
      <c r="CI60" s="200">
        <v>0</v>
      </c>
      <c r="CJ60" s="200">
        <v>0</v>
      </c>
      <c r="CK60" s="200">
        <v>0</v>
      </c>
      <c r="CL60" s="200">
        <v>0</v>
      </c>
      <c r="CM60" s="200">
        <v>2.6462401542942632E-5</v>
      </c>
      <c r="CN60" s="200">
        <v>0</v>
      </c>
      <c r="CO60" s="200">
        <v>0</v>
      </c>
      <c r="CP60" s="200">
        <v>0</v>
      </c>
      <c r="CQ60" s="200">
        <v>0</v>
      </c>
      <c r="CR60" s="200">
        <v>0</v>
      </c>
      <c r="CS60" s="200">
        <v>0</v>
      </c>
      <c r="CT60" s="200">
        <v>0</v>
      </c>
      <c r="CU60" s="200">
        <v>0</v>
      </c>
      <c r="CV60" s="200">
        <v>0</v>
      </c>
      <c r="CW60" s="200">
        <v>4.2547785599490235E-4</v>
      </c>
      <c r="CX60" s="200">
        <v>0</v>
      </c>
      <c r="CY60" s="200">
        <v>0</v>
      </c>
      <c r="CZ60" s="200">
        <v>0</v>
      </c>
      <c r="DA60" s="200">
        <v>0</v>
      </c>
      <c r="DB60" s="200">
        <v>0</v>
      </c>
      <c r="DC60" s="200">
        <v>0</v>
      </c>
      <c r="DD60" s="200">
        <v>0</v>
      </c>
      <c r="DE60" s="200">
        <v>0</v>
      </c>
      <c r="DF60" s="201">
        <v>0</v>
      </c>
      <c r="DG60" s="201">
        <v>6.3505611940306747E-6</v>
      </c>
    </row>
    <row r="61" spans="1:111">
      <c r="A61" s="308" t="s">
        <v>1140</v>
      </c>
      <c r="B61" s="198" t="s">
        <v>978</v>
      </c>
      <c r="C61" s="200">
        <v>0</v>
      </c>
      <c r="D61" s="200">
        <v>0</v>
      </c>
      <c r="E61" s="200">
        <v>0</v>
      </c>
      <c r="F61" s="200">
        <v>0</v>
      </c>
      <c r="G61" s="200">
        <v>0</v>
      </c>
      <c r="H61" s="200">
        <v>0</v>
      </c>
      <c r="I61" s="200">
        <v>0</v>
      </c>
      <c r="J61" s="200">
        <v>0</v>
      </c>
      <c r="K61" s="200">
        <v>0</v>
      </c>
      <c r="L61" s="200">
        <v>0</v>
      </c>
      <c r="M61" s="200">
        <v>0</v>
      </c>
      <c r="N61" s="200">
        <v>0</v>
      </c>
      <c r="O61" s="200">
        <v>0</v>
      </c>
      <c r="P61" s="200">
        <v>0</v>
      </c>
      <c r="Q61" s="200">
        <v>0</v>
      </c>
      <c r="R61" s="200">
        <v>0</v>
      </c>
      <c r="S61" s="200">
        <v>0</v>
      </c>
      <c r="T61" s="200">
        <v>0</v>
      </c>
      <c r="U61" s="200">
        <v>0</v>
      </c>
      <c r="V61" s="200">
        <v>0</v>
      </c>
      <c r="W61" s="200">
        <v>0</v>
      </c>
      <c r="X61" s="200">
        <v>0</v>
      </c>
      <c r="Y61" s="200">
        <v>0</v>
      </c>
      <c r="Z61" s="200">
        <v>0</v>
      </c>
      <c r="AA61" s="200">
        <v>0</v>
      </c>
      <c r="AB61" s="200">
        <v>0</v>
      </c>
      <c r="AC61" s="200">
        <v>0</v>
      </c>
      <c r="AD61" s="200">
        <v>0</v>
      </c>
      <c r="AE61" s="200">
        <v>0</v>
      </c>
      <c r="AF61" s="200">
        <v>0</v>
      </c>
      <c r="AG61" s="200">
        <v>0</v>
      </c>
      <c r="AH61" s="200">
        <v>0</v>
      </c>
      <c r="AI61" s="200">
        <v>0</v>
      </c>
      <c r="AJ61" s="200">
        <v>0</v>
      </c>
      <c r="AK61" s="200">
        <v>0</v>
      </c>
      <c r="AL61" s="200">
        <v>0</v>
      </c>
      <c r="AM61" s="200">
        <v>0</v>
      </c>
      <c r="AN61" s="200">
        <v>0</v>
      </c>
      <c r="AO61" s="200">
        <v>0</v>
      </c>
      <c r="AP61" s="200">
        <v>0</v>
      </c>
      <c r="AQ61" s="200">
        <v>0</v>
      </c>
      <c r="AR61" s="200">
        <v>0</v>
      </c>
      <c r="AS61" s="200">
        <v>0</v>
      </c>
      <c r="AT61" s="200">
        <v>0</v>
      </c>
      <c r="AU61" s="200">
        <v>1.4285747741797991E-4</v>
      </c>
      <c r="AV61" s="200">
        <v>0</v>
      </c>
      <c r="AW61" s="200">
        <v>0</v>
      </c>
      <c r="AX61" s="200">
        <v>0</v>
      </c>
      <c r="AY61" s="200">
        <v>0</v>
      </c>
      <c r="AZ61" s="200">
        <v>0</v>
      </c>
      <c r="BA61" s="200">
        <v>0</v>
      </c>
      <c r="BB61" s="200">
        <v>0</v>
      </c>
      <c r="BC61" s="200">
        <v>0</v>
      </c>
      <c r="BD61" s="200">
        <v>0</v>
      </c>
      <c r="BE61" s="200">
        <v>0</v>
      </c>
      <c r="BF61" s="200">
        <v>0.16431517256349035</v>
      </c>
      <c r="BG61" s="200">
        <v>8.181208553759034E-2</v>
      </c>
      <c r="BH61" s="200">
        <v>0</v>
      </c>
      <c r="BI61" s="200">
        <v>1.0998075336816057E-2</v>
      </c>
      <c r="BJ61" s="200">
        <v>0</v>
      </c>
      <c r="BK61" s="200">
        <v>0</v>
      </c>
      <c r="BL61" s="200">
        <v>0</v>
      </c>
      <c r="BM61" s="200">
        <v>0</v>
      </c>
      <c r="BN61" s="200">
        <v>0</v>
      </c>
      <c r="BO61" s="200">
        <v>0</v>
      </c>
      <c r="BP61" s="200">
        <v>0</v>
      </c>
      <c r="BQ61" s="200">
        <v>0</v>
      </c>
      <c r="BR61" s="200">
        <v>0</v>
      </c>
      <c r="BS61" s="200">
        <v>0</v>
      </c>
      <c r="BT61" s="200">
        <v>0</v>
      </c>
      <c r="BU61" s="200">
        <v>0</v>
      </c>
      <c r="BV61" s="200">
        <v>0</v>
      </c>
      <c r="BW61" s="200">
        <v>0</v>
      </c>
      <c r="BX61" s="200">
        <v>0</v>
      </c>
      <c r="BY61" s="200">
        <v>0</v>
      </c>
      <c r="BZ61" s="200">
        <v>0</v>
      </c>
      <c r="CA61" s="200">
        <v>2.1210662175662463E-5</v>
      </c>
      <c r="CB61" s="200">
        <v>0</v>
      </c>
      <c r="CC61" s="200">
        <v>0</v>
      </c>
      <c r="CD61" s="200">
        <v>0</v>
      </c>
      <c r="CE61" s="200">
        <v>0</v>
      </c>
      <c r="CF61" s="200">
        <v>0</v>
      </c>
      <c r="CG61" s="200">
        <v>0</v>
      </c>
      <c r="CH61" s="200">
        <v>0</v>
      </c>
      <c r="CI61" s="200">
        <v>0</v>
      </c>
      <c r="CJ61" s="200">
        <v>0</v>
      </c>
      <c r="CK61" s="200">
        <v>0</v>
      </c>
      <c r="CL61" s="200">
        <v>0</v>
      </c>
      <c r="CM61" s="200">
        <v>0</v>
      </c>
      <c r="CN61" s="200">
        <v>0</v>
      </c>
      <c r="CO61" s="200">
        <v>0</v>
      </c>
      <c r="CP61" s="200">
        <v>0</v>
      </c>
      <c r="CQ61" s="200">
        <v>0</v>
      </c>
      <c r="CR61" s="200">
        <v>0</v>
      </c>
      <c r="CS61" s="200">
        <v>0</v>
      </c>
      <c r="CT61" s="200">
        <v>0</v>
      </c>
      <c r="CU61" s="200">
        <v>0</v>
      </c>
      <c r="CV61" s="200">
        <v>0</v>
      </c>
      <c r="CW61" s="200">
        <v>5.7554450074912333E-2</v>
      </c>
      <c r="CX61" s="200">
        <v>0</v>
      </c>
      <c r="CY61" s="200">
        <v>0</v>
      </c>
      <c r="CZ61" s="200">
        <v>0</v>
      </c>
      <c r="DA61" s="200">
        <v>0</v>
      </c>
      <c r="DB61" s="200">
        <v>0</v>
      </c>
      <c r="DC61" s="200">
        <v>0</v>
      </c>
      <c r="DD61" s="200">
        <v>0</v>
      </c>
      <c r="DE61" s="200">
        <v>0</v>
      </c>
      <c r="DF61" s="201">
        <v>0</v>
      </c>
      <c r="DG61" s="201">
        <v>7.5525659649587997E-4</v>
      </c>
    </row>
    <row r="62" spans="1:111">
      <c r="A62" s="308" t="s">
        <v>1141</v>
      </c>
      <c r="B62" s="198" t="s">
        <v>979</v>
      </c>
      <c r="C62" s="200">
        <v>0</v>
      </c>
      <c r="D62" s="200">
        <v>0</v>
      </c>
      <c r="E62" s="200">
        <v>0</v>
      </c>
      <c r="F62" s="200">
        <v>0</v>
      </c>
      <c r="G62" s="200">
        <v>3.5701995870612525E-3</v>
      </c>
      <c r="H62" s="200">
        <v>0</v>
      </c>
      <c r="I62" s="200">
        <v>0</v>
      </c>
      <c r="J62" s="200">
        <v>0</v>
      </c>
      <c r="K62" s="200">
        <v>0</v>
      </c>
      <c r="L62" s="200">
        <v>0</v>
      </c>
      <c r="M62" s="200">
        <v>0</v>
      </c>
      <c r="N62" s="200">
        <v>0</v>
      </c>
      <c r="O62" s="200">
        <v>0</v>
      </c>
      <c r="P62" s="200">
        <v>0</v>
      </c>
      <c r="Q62" s="200">
        <v>0</v>
      </c>
      <c r="R62" s="200">
        <v>0</v>
      </c>
      <c r="S62" s="200">
        <v>0</v>
      </c>
      <c r="T62" s="200">
        <v>0</v>
      </c>
      <c r="U62" s="200">
        <v>0</v>
      </c>
      <c r="V62" s="200">
        <v>0</v>
      </c>
      <c r="W62" s="200">
        <v>0</v>
      </c>
      <c r="X62" s="200">
        <v>0</v>
      </c>
      <c r="Y62" s="200">
        <v>0</v>
      </c>
      <c r="Z62" s="200">
        <v>0</v>
      </c>
      <c r="AA62" s="200">
        <v>0</v>
      </c>
      <c r="AB62" s="200">
        <v>0</v>
      </c>
      <c r="AC62" s="200">
        <v>0</v>
      </c>
      <c r="AD62" s="200">
        <v>0</v>
      </c>
      <c r="AE62" s="200">
        <v>0</v>
      </c>
      <c r="AF62" s="200">
        <v>0</v>
      </c>
      <c r="AG62" s="200">
        <v>0</v>
      </c>
      <c r="AH62" s="200">
        <v>0</v>
      </c>
      <c r="AI62" s="200">
        <v>0</v>
      </c>
      <c r="AJ62" s="200">
        <v>0</v>
      </c>
      <c r="AK62" s="200">
        <v>0</v>
      </c>
      <c r="AL62" s="200">
        <v>0</v>
      </c>
      <c r="AM62" s="200">
        <v>0</v>
      </c>
      <c r="AN62" s="200">
        <v>0</v>
      </c>
      <c r="AO62" s="200">
        <v>0</v>
      </c>
      <c r="AP62" s="200">
        <v>0</v>
      </c>
      <c r="AQ62" s="200">
        <v>0</v>
      </c>
      <c r="AR62" s="200">
        <v>0</v>
      </c>
      <c r="AS62" s="200">
        <v>0</v>
      </c>
      <c r="AT62" s="200">
        <v>0</v>
      </c>
      <c r="AU62" s="200">
        <v>0</v>
      </c>
      <c r="AV62" s="200">
        <v>0</v>
      </c>
      <c r="AW62" s="200">
        <v>0</v>
      </c>
      <c r="AX62" s="200">
        <v>0</v>
      </c>
      <c r="AY62" s="200">
        <v>0</v>
      </c>
      <c r="AZ62" s="200">
        <v>0</v>
      </c>
      <c r="BA62" s="200">
        <v>0</v>
      </c>
      <c r="BB62" s="200">
        <v>0</v>
      </c>
      <c r="BC62" s="200">
        <v>0</v>
      </c>
      <c r="BD62" s="200">
        <v>0</v>
      </c>
      <c r="BE62" s="200">
        <v>0</v>
      </c>
      <c r="BF62" s="200">
        <v>0</v>
      </c>
      <c r="BG62" s="200">
        <v>0</v>
      </c>
      <c r="BH62" s="200">
        <v>5.681818181818182E-3</v>
      </c>
      <c r="BI62" s="200">
        <v>0</v>
      </c>
      <c r="BJ62" s="200">
        <v>0</v>
      </c>
      <c r="BK62" s="200">
        <v>0</v>
      </c>
      <c r="BL62" s="200">
        <v>0</v>
      </c>
      <c r="BM62" s="200">
        <v>0</v>
      </c>
      <c r="BN62" s="200">
        <v>0</v>
      </c>
      <c r="BO62" s="200">
        <v>0</v>
      </c>
      <c r="BP62" s="200">
        <v>0</v>
      </c>
      <c r="BQ62" s="200">
        <v>0</v>
      </c>
      <c r="BR62" s="200">
        <v>0</v>
      </c>
      <c r="BS62" s="200">
        <v>0</v>
      </c>
      <c r="BT62" s="200">
        <v>0</v>
      </c>
      <c r="BU62" s="200">
        <v>0</v>
      </c>
      <c r="BV62" s="200">
        <v>0</v>
      </c>
      <c r="BW62" s="200">
        <v>0</v>
      </c>
      <c r="BX62" s="200">
        <v>0</v>
      </c>
      <c r="BY62" s="200">
        <v>0</v>
      </c>
      <c r="BZ62" s="200">
        <v>0</v>
      </c>
      <c r="CA62" s="200">
        <v>0</v>
      </c>
      <c r="CB62" s="200">
        <v>3.4275566525074591E-3</v>
      </c>
      <c r="CC62" s="200">
        <v>0</v>
      </c>
      <c r="CD62" s="200">
        <v>0</v>
      </c>
      <c r="CE62" s="200">
        <v>0</v>
      </c>
      <c r="CF62" s="200">
        <v>1.4496405236653817E-4</v>
      </c>
      <c r="CG62" s="200">
        <v>0</v>
      </c>
      <c r="CH62" s="200">
        <v>0</v>
      </c>
      <c r="CI62" s="200">
        <v>0</v>
      </c>
      <c r="CJ62" s="200">
        <v>0</v>
      </c>
      <c r="CK62" s="200">
        <v>0</v>
      </c>
      <c r="CL62" s="200">
        <v>0</v>
      </c>
      <c r="CM62" s="200">
        <v>1.0031096398836393E-4</v>
      </c>
      <c r="CN62" s="200">
        <v>9.7185885499477141E-6</v>
      </c>
      <c r="CO62" s="200">
        <v>1.1222462881704019E-5</v>
      </c>
      <c r="CP62" s="200">
        <v>0</v>
      </c>
      <c r="CQ62" s="200">
        <v>0</v>
      </c>
      <c r="CR62" s="200">
        <v>0</v>
      </c>
      <c r="CS62" s="200">
        <v>0</v>
      </c>
      <c r="CT62" s="200">
        <v>0</v>
      </c>
      <c r="CU62" s="200">
        <v>0</v>
      </c>
      <c r="CV62" s="200">
        <v>0</v>
      </c>
      <c r="CW62" s="200">
        <v>0</v>
      </c>
      <c r="CX62" s="200">
        <v>0</v>
      </c>
      <c r="CY62" s="200">
        <v>0</v>
      </c>
      <c r="CZ62" s="200">
        <v>0</v>
      </c>
      <c r="DA62" s="200">
        <v>0</v>
      </c>
      <c r="DB62" s="200">
        <v>0</v>
      </c>
      <c r="DC62" s="200">
        <v>0</v>
      </c>
      <c r="DD62" s="200">
        <v>0</v>
      </c>
      <c r="DE62" s="200">
        <v>0</v>
      </c>
      <c r="DF62" s="201">
        <v>0</v>
      </c>
      <c r="DG62" s="201">
        <v>2.8669562491892104E-5</v>
      </c>
    </row>
    <row r="63" spans="1:111">
      <c r="A63" s="308" t="s">
        <v>1142</v>
      </c>
      <c r="B63" s="198" t="s">
        <v>1040</v>
      </c>
      <c r="C63" s="200">
        <v>0</v>
      </c>
      <c r="D63" s="200">
        <v>0</v>
      </c>
      <c r="E63" s="200">
        <v>0</v>
      </c>
      <c r="F63" s="200">
        <v>0</v>
      </c>
      <c r="G63" s="200">
        <v>0</v>
      </c>
      <c r="H63" s="200">
        <v>0</v>
      </c>
      <c r="I63" s="200">
        <v>0</v>
      </c>
      <c r="J63" s="200">
        <v>0</v>
      </c>
      <c r="K63" s="200">
        <v>0</v>
      </c>
      <c r="L63" s="200">
        <v>0</v>
      </c>
      <c r="M63" s="200">
        <v>0</v>
      </c>
      <c r="N63" s="200">
        <v>0</v>
      </c>
      <c r="O63" s="200">
        <v>0</v>
      </c>
      <c r="P63" s="200">
        <v>0</v>
      </c>
      <c r="Q63" s="200">
        <v>0</v>
      </c>
      <c r="R63" s="200">
        <v>0</v>
      </c>
      <c r="S63" s="200">
        <v>0</v>
      </c>
      <c r="T63" s="200">
        <v>0</v>
      </c>
      <c r="U63" s="200">
        <v>0</v>
      </c>
      <c r="V63" s="200">
        <v>0</v>
      </c>
      <c r="W63" s="200">
        <v>0</v>
      </c>
      <c r="X63" s="200">
        <v>0</v>
      </c>
      <c r="Y63" s="200">
        <v>0</v>
      </c>
      <c r="Z63" s="200">
        <v>0</v>
      </c>
      <c r="AA63" s="200">
        <v>0</v>
      </c>
      <c r="AB63" s="200">
        <v>0</v>
      </c>
      <c r="AC63" s="200">
        <v>0</v>
      </c>
      <c r="AD63" s="200">
        <v>0</v>
      </c>
      <c r="AE63" s="200">
        <v>0</v>
      </c>
      <c r="AF63" s="200">
        <v>0</v>
      </c>
      <c r="AG63" s="200">
        <v>0</v>
      </c>
      <c r="AH63" s="200">
        <v>0</v>
      </c>
      <c r="AI63" s="200">
        <v>0</v>
      </c>
      <c r="AJ63" s="200">
        <v>0</v>
      </c>
      <c r="AK63" s="200">
        <v>0</v>
      </c>
      <c r="AL63" s="200">
        <v>0</v>
      </c>
      <c r="AM63" s="200">
        <v>0</v>
      </c>
      <c r="AN63" s="200">
        <v>0</v>
      </c>
      <c r="AO63" s="200">
        <v>0</v>
      </c>
      <c r="AP63" s="200">
        <v>0</v>
      </c>
      <c r="AQ63" s="200">
        <v>0</v>
      </c>
      <c r="AR63" s="200">
        <v>0</v>
      </c>
      <c r="AS63" s="200">
        <v>0</v>
      </c>
      <c r="AT63" s="200">
        <v>0</v>
      </c>
      <c r="AU63" s="200">
        <v>0</v>
      </c>
      <c r="AV63" s="200">
        <v>0</v>
      </c>
      <c r="AW63" s="200">
        <v>0</v>
      </c>
      <c r="AX63" s="200">
        <v>0</v>
      </c>
      <c r="AY63" s="200">
        <v>0</v>
      </c>
      <c r="AZ63" s="200">
        <v>0</v>
      </c>
      <c r="BA63" s="200">
        <v>0</v>
      </c>
      <c r="BB63" s="200">
        <v>0</v>
      </c>
      <c r="BC63" s="200">
        <v>0</v>
      </c>
      <c r="BD63" s="200">
        <v>0</v>
      </c>
      <c r="BE63" s="200">
        <v>0</v>
      </c>
      <c r="BF63" s="200">
        <v>0</v>
      </c>
      <c r="BG63" s="200">
        <v>0</v>
      </c>
      <c r="BH63" s="200">
        <v>0</v>
      </c>
      <c r="BI63" s="200">
        <v>5.4921638713225189E-2</v>
      </c>
      <c r="BJ63" s="200">
        <v>0</v>
      </c>
      <c r="BK63" s="200">
        <v>0</v>
      </c>
      <c r="BL63" s="200">
        <v>0</v>
      </c>
      <c r="BM63" s="200">
        <v>0</v>
      </c>
      <c r="BN63" s="200">
        <v>0</v>
      </c>
      <c r="BO63" s="200">
        <v>0</v>
      </c>
      <c r="BP63" s="200">
        <v>0</v>
      </c>
      <c r="BQ63" s="200">
        <v>0</v>
      </c>
      <c r="BR63" s="200">
        <v>0</v>
      </c>
      <c r="BS63" s="200">
        <v>0</v>
      </c>
      <c r="BT63" s="200">
        <v>0</v>
      </c>
      <c r="BU63" s="200">
        <v>0</v>
      </c>
      <c r="BV63" s="200">
        <v>0</v>
      </c>
      <c r="BW63" s="200">
        <v>0</v>
      </c>
      <c r="BX63" s="200">
        <v>0</v>
      </c>
      <c r="BY63" s="200">
        <v>1.1483205686539521E-2</v>
      </c>
      <c r="BZ63" s="200">
        <v>0</v>
      </c>
      <c r="CA63" s="200">
        <v>0</v>
      </c>
      <c r="CB63" s="200">
        <v>0</v>
      </c>
      <c r="CC63" s="200">
        <v>1.9544036894503271E-3</v>
      </c>
      <c r="CD63" s="200">
        <v>0</v>
      </c>
      <c r="CE63" s="200">
        <v>0</v>
      </c>
      <c r="CF63" s="200">
        <v>5.1772875845192201E-5</v>
      </c>
      <c r="CG63" s="200">
        <v>0</v>
      </c>
      <c r="CH63" s="200">
        <v>0</v>
      </c>
      <c r="CI63" s="200">
        <v>0</v>
      </c>
      <c r="CJ63" s="200">
        <v>0</v>
      </c>
      <c r="CK63" s="200">
        <v>0</v>
      </c>
      <c r="CL63" s="200">
        <v>0</v>
      </c>
      <c r="CM63" s="200">
        <v>3.0462532008736286E-4</v>
      </c>
      <c r="CN63" s="200">
        <v>0</v>
      </c>
      <c r="CO63" s="200">
        <v>0</v>
      </c>
      <c r="CP63" s="200">
        <v>0</v>
      </c>
      <c r="CQ63" s="200">
        <v>0</v>
      </c>
      <c r="CR63" s="200">
        <v>0</v>
      </c>
      <c r="CS63" s="200">
        <v>0</v>
      </c>
      <c r="CT63" s="200">
        <v>0</v>
      </c>
      <c r="CU63" s="200">
        <v>0</v>
      </c>
      <c r="CV63" s="200">
        <v>0</v>
      </c>
      <c r="CW63" s="200">
        <v>1.7987025950116249E-3</v>
      </c>
      <c r="CX63" s="200">
        <v>8.7926664137728334E-6</v>
      </c>
      <c r="CY63" s="200">
        <v>0</v>
      </c>
      <c r="CZ63" s="200">
        <v>0</v>
      </c>
      <c r="DA63" s="200">
        <v>0</v>
      </c>
      <c r="DB63" s="200">
        <v>0</v>
      </c>
      <c r="DC63" s="200">
        <v>0</v>
      </c>
      <c r="DD63" s="200">
        <v>2.7591058071597279E-4</v>
      </c>
      <c r="DE63" s="200">
        <v>0</v>
      </c>
      <c r="DF63" s="201">
        <v>0</v>
      </c>
      <c r="DG63" s="201">
        <v>1.5084883763791704E-4</v>
      </c>
    </row>
    <row r="64" spans="1:111">
      <c r="A64" s="308" t="s">
        <v>1143</v>
      </c>
      <c r="B64" s="198" t="s">
        <v>13</v>
      </c>
      <c r="C64" s="200">
        <v>5.8716889179211284E-5</v>
      </c>
      <c r="D64" s="200">
        <v>0</v>
      </c>
      <c r="E64" s="200">
        <v>1.7895490336435218E-4</v>
      </c>
      <c r="F64" s="200">
        <v>3.1113876789047915E-4</v>
      </c>
      <c r="G64" s="200">
        <v>5.7639366827253961E-3</v>
      </c>
      <c r="H64" s="200">
        <v>9.945300845350571E-4</v>
      </c>
      <c r="I64" s="200">
        <v>7.0828695740159868E-4</v>
      </c>
      <c r="J64" s="200">
        <v>3.4927259742840419E-4</v>
      </c>
      <c r="K64" s="200">
        <v>1.0568148738783207E-3</v>
      </c>
      <c r="L64" s="200">
        <v>5.5360256871591887E-5</v>
      </c>
      <c r="M64" s="200">
        <v>0</v>
      </c>
      <c r="N64" s="200">
        <v>9.049773755656109E-4</v>
      </c>
      <c r="O64" s="200">
        <v>2.0882123341139733E-2</v>
      </c>
      <c r="P64" s="200">
        <v>2.1106026746124649E-3</v>
      </c>
      <c r="Q64" s="200">
        <v>3.9767233988215762E-3</v>
      </c>
      <c r="R64" s="200">
        <v>6.1295542588142994E-4</v>
      </c>
      <c r="S64" s="200">
        <v>3.4863928139291649E-4</v>
      </c>
      <c r="T64" s="200">
        <v>3.9983739945755391E-5</v>
      </c>
      <c r="U64" s="200">
        <v>0</v>
      </c>
      <c r="V64" s="200">
        <v>0</v>
      </c>
      <c r="W64" s="200">
        <v>0</v>
      </c>
      <c r="X64" s="200">
        <v>1.0215067493370287E-4</v>
      </c>
      <c r="Y64" s="200">
        <v>8.6757733367458039E-6</v>
      </c>
      <c r="Z64" s="200">
        <v>0</v>
      </c>
      <c r="AA64" s="200">
        <v>7.4107432975527448E-5</v>
      </c>
      <c r="AB64" s="200">
        <v>7.9376158139203887E-5</v>
      </c>
      <c r="AC64" s="200">
        <v>0</v>
      </c>
      <c r="AD64" s="200">
        <v>3.9824136612718239E-5</v>
      </c>
      <c r="AE64" s="200">
        <v>1.7855293558881401E-5</v>
      </c>
      <c r="AF64" s="200">
        <v>2.7519401177830372E-5</v>
      </c>
      <c r="AG64" s="200">
        <v>1.2648887951934226E-3</v>
      </c>
      <c r="AH64" s="200">
        <v>1.5785899153802382E-3</v>
      </c>
      <c r="AI64" s="200">
        <v>9.6750162056521448E-5</v>
      </c>
      <c r="AJ64" s="200">
        <v>0</v>
      </c>
      <c r="AK64" s="200">
        <v>1.3433883919030318E-3</v>
      </c>
      <c r="AL64" s="200">
        <v>0</v>
      </c>
      <c r="AM64" s="200">
        <v>8.8479207386264226E-4</v>
      </c>
      <c r="AN64" s="200">
        <v>1.4886280125873863E-3</v>
      </c>
      <c r="AO64" s="200">
        <v>6.745089574789553E-6</v>
      </c>
      <c r="AP64" s="200">
        <v>0</v>
      </c>
      <c r="AQ64" s="200">
        <v>2.9943651492191965E-4</v>
      </c>
      <c r="AR64" s="200">
        <v>1.6741333011899741E-5</v>
      </c>
      <c r="AS64" s="200">
        <v>3.151359811758774E-5</v>
      </c>
      <c r="AT64" s="200">
        <v>7.0112351147583384E-6</v>
      </c>
      <c r="AU64" s="200">
        <v>2.5292799280560375E-4</v>
      </c>
      <c r="AV64" s="200">
        <v>3.895912966774478E-4</v>
      </c>
      <c r="AW64" s="200">
        <v>1.3658501518609708E-4</v>
      </c>
      <c r="AX64" s="200">
        <v>5.0359334837119028E-4</v>
      </c>
      <c r="AY64" s="200">
        <v>7.4744082760114824E-4</v>
      </c>
      <c r="AZ64" s="200">
        <v>0</v>
      </c>
      <c r="BA64" s="200">
        <v>1.4956888967094845E-3</v>
      </c>
      <c r="BB64" s="200">
        <v>2.2417503586800574E-4</v>
      </c>
      <c r="BC64" s="200">
        <v>6.3243106501391345E-4</v>
      </c>
      <c r="BD64" s="200">
        <v>2.5527135344871599E-4</v>
      </c>
      <c r="BE64" s="200">
        <v>0</v>
      </c>
      <c r="BF64" s="200">
        <v>4.3412198827870631E-4</v>
      </c>
      <c r="BG64" s="200">
        <v>2.4836698706007997E-4</v>
      </c>
      <c r="BH64" s="200">
        <v>3.6656891495601173E-4</v>
      </c>
      <c r="BI64" s="200">
        <v>2.0621391256530106E-4</v>
      </c>
      <c r="BJ64" s="200">
        <v>1.6667881748259394E-2</v>
      </c>
      <c r="BK64" s="200">
        <v>0</v>
      </c>
      <c r="BL64" s="200">
        <v>1.0186601807173773E-3</v>
      </c>
      <c r="BM64" s="200">
        <v>2.6420281469371762E-3</v>
      </c>
      <c r="BN64" s="200">
        <v>1.8813790508442688E-3</v>
      </c>
      <c r="BO64" s="200">
        <v>1.6914462120104581E-3</v>
      </c>
      <c r="BP64" s="200">
        <v>9.7514834444189817E-6</v>
      </c>
      <c r="BQ64" s="200">
        <v>0</v>
      </c>
      <c r="BR64" s="200">
        <v>4.9506943046890726E-4</v>
      </c>
      <c r="BS64" s="200">
        <v>3.5885255066045956E-4</v>
      </c>
      <c r="BT64" s="200">
        <v>2.9469451416655603E-4</v>
      </c>
      <c r="BU64" s="200">
        <v>2.2624667942135906E-4</v>
      </c>
      <c r="BV64" s="200">
        <v>2.1435333766009514E-5</v>
      </c>
      <c r="BW64" s="200">
        <v>1.7925885426703296E-5</v>
      </c>
      <c r="BX64" s="200">
        <v>0</v>
      </c>
      <c r="BY64" s="200">
        <v>4.6720395121055883E-5</v>
      </c>
      <c r="BZ64" s="200">
        <v>1.4363088865766913E-4</v>
      </c>
      <c r="CA64" s="200">
        <v>4.2421324351324925E-6</v>
      </c>
      <c r="CB64" s="200">
        <v>1.8059574019797808E-4</v>
      </c>
      <c r="CC64" s="200">
        <v>0</v>
      </c>
      <c r="CD64" s="200">
        <v>9.3185065540162757E-5</v>
      </c>
      <c r="CE64" s="200">
        <v>3.0154238932137885E-5</v>
      </c>
      <c r="CF64" s="200">
        <v>1.6567320270461503E-4</v>
      </c>
      <c r="CG64" s="200">
        <v>4.1870786752083069E-5</v>
      </c>
      <c r="CH64" s="200">
        <v>1.4124354918059986E-3</v>
      </c>
      <c r="CI64" s="200">
        <v>1.6516939934737944E-3</v>
      </c>
      <c r="CJ64" s="200">
        <v>1.4345222946999022E-2</v>
      </c>
      <c r="CK64" s="200">
        <v>7.0293481451153429E-4</v>
      </c>
      <c r="CL64" s="200">
        <v>5.7632467020204232E-3</v>
      </c>
      <c r="CM64" s="200">
        <v>1.0634192992140666E-3</v>
      </c>
      <c r="CN64" s="200">
        <v>2.3538421467973365E-3</v>
      </c>
      <c r="CO64" s="200">
        <v>7.4722898687345921E-3</v>
      </c>
      <c r="CP64" s="200">
        <v>3.9580570093895233E-4</v>
      </c>
      <c r="CQ64" s="200">
        <v>1.7570232122288815E-4</v>
      </c>
      <c r="CR64" s="200">
        <v>3.0879490991088036E-3</v>
      </c>
      <c r="CS64" s="200">
        <v>1.5477136146991781E-3</v>
      </c>
      <c r="CT64" s="200">
        <v>4.7178772718637196E-3</v>
      </c>
      <c r="CU64" s="200">
        <v>1.155667231242056E-2</v>
      </c>
      <c r="CV64" s="200">
        <v>8.8957648423902528E-4</v>
      </c>
      <c r="CW64" s="200">
        <v>9.4774688302182034E-4</v>
      </c>
      <c r="CX64" s="200">
        <v>2.165508128192052E-3</v>
      </c>
      <c r="CY64" s="200">
        <v>1.9158588959239924E-3</v>
      </c>
      <c r="CZ64" s="200">
        <v>1.6889814004724172E-3</v>
      </c>
      <c r="DA64" s="200">
        <v>3.3256427843944211E-3</v>
      </c>
      <c r="DB64" s="200">
        <v>4.3585503902026871E-3</v>
      </c>
      <c r="DC64" s="200">
        <v>0</v>
      </c>
      <c r="DD64" s="200">
        <v>6.1428004014347348E-3</v>
      </c>
      <c r="DE64" s="200">
        <v>0.18944906025651367</v>
      </c>
      <c r="DF64" s="201">
        <v>2.225608719440383E-4</v>
      </c>
      <c r="DG64" s="201">
        <v>1.3119661185595473E-3</v>
      </c>
    </row>
    <row r="65" spans="1:111">
      <c r="A65" s="308" t="s">
        <v>1144</v>
      </c>
      <c r="B65" s="198" t="s">
        <v>1041</v>
      </c>
      <c r="C65" s="200">
        <v>3.4129191835416558E-4</v>
      </c>
      <c r="D65" s="200">
        <v>2.1901223023353101E-3</v>
      </c>
      <c r="E65" s="200">
        <v>0</v>
      </c>
      <c r="F65" s="200">
        <v>9.6453018046048535E-3</v>
      </c>
      <c r="G65" s="200">
        <v>0</v>
      </c>
      <c r="H65" s="200">
        <v>0</v>
      </c>
      <c r="I65" s="200">
        <v>0</v>
      </c>
      <c r="J65" s="200">
        <v>4.3404749971685184E-5</v>
      </c>
      <c r="K65" s="200">
        <v>2.1452709116452141E-3</v>
      </c>
      <c r="L65" s="200">
        <v>2.7126525867080024E-3</v>
      </c>
      <c r="M65" s="200">
        <v>0</v>
      </c>
      <c r="N65" s="200">
        <v>9.0497737556561084E-5</v>
      </c>
      <c r="O65" s="200">
        <v>0</v>
      </c>
      <c r="P65" s="200">
        <v>5.6578340605157674E-3</v>
      </c>
      <c r="Q65" s="200">
        <v>0</v>
      </c>
      <c r="R65" s="200">
        <v>8.2381209238464176E-3</v>
      </c>
      <c r="S65" s="200">
        <v>0</v>
      </c>
      <c r="T65" s="200">
        <v>0</v>
      </c>
      <c r="U65" s="200">
        <v>1.4750762970498474E-2</v>
      </c>
      <c r="V65" s="200">
        <v>2.2586416855453735E-3</v>
      </c>
      <c r="W65" s="200">
        <v>4.6678459119496856E-4</v>
      </c>
      <c r="X65" s="200">
        <v>1.5457010022862933E-4</v>
      </c>
      <c r="Y65" s="200">
        <v>0</v>
      </c>
      <c r="Z65" s="200">
        <v>0</v>
      </c>
      <c r="AA65" s="200">
        <v>0</v>
      </c>
      <c r="AB65" s="200">
        <v>5.4742178027037158E-6</v>
      </c>
      <c r="AC65" s="200">
        <v>2.7803564084932835E-5</v>
      </c>
      <c r="AD65" s="200">
        <v>5.0815598317828468E-3</v>
      </c>
      <c r="AE65" s="200">
        <v>3.785322234482857E-4</v>
      </c>
      <c r="AF65" s="200">
        <v>0</v>
      </c>
      <c r="AG65" s="200">
        <v>0</v>
      </c>
      <c r="AH65" s="200">
        <v>6.1858697846876778E-3</v>
      </c>
      <c r="AI65" s="200">
        <v>1.8092280304569509E-3</v>
      </c>
      <c r="AJ65" s="200">
        <v>0</v>
      </c>
      <c r="AK65" s="200">
        <v>3.0836869905046865E-3</v>
      </c>
      <c r="AL65" s="200">
        <v>1.8233710922480849E-2</v>
      </c>
      <c r="AM65" s="200">
        <v>2.8471880536645316E-3</v>
      </c>
      <c r="AN65" s="200">
        <v>3.1468465582543481E-3</v>
      </c>
      <c r="AO65" s="200">
        <v>2.023526872436866E-5</v>
      </c>
      <c r="AP65" s="200">
        <v>4.3508923961944099E-2</v>
      </c>
      <c r="AQ65" s="200">
        <v>5.9252134619398045E-3</v>
      </c>
      <c r="AR65" s="200">
        <v>0</v>
      </c>
      <c r="AS65" s="200">
        <v>8.0534750744946446E-5</v>
      </c>
      <c r="AT65" s="200">
        <v>0</v>
      </c>
      <c r="AU65" s="200">
        <v>0</v>
      </c>
      <c r="AV65" s="200">
        <v>0</v>
      </c>
      <c r="AW65" s="200">
        <v>3.2349082544075624E-5</v>
      </c>
      <c r="AX65" s="200">
        <v>0</v>
      </c>
      <c r="AY65" s="200">
        <v>0</v>
      </c>
      <c r="AZ65" s="200">
        <v>0</v>
      </c>
      <c r="BA65" s="200">
        <v>0</v>
      </c>
      <c r="BB65" s="200">
        <v>4.483500717360115E-5</v>
      </c>
      <c r="BC65" s="200">
        <v>0</v>
      </c>
      <c r="BD65" s="200">
        <v>0</v>
      </c>
      <c r="BE65" s="200">
        <v>0</v>
      </c>
      <c r="BF65" s="200">
        <v>0</v>
      </c>
      <c r="BG65" s="200">
        <v>1.49020192236048E-4</v>
      </c>
      <c r="BH65" s="200">
        <v>0</v>
      </c>
      <c r="BI65" s="200">
        <v>0</v>
      </c>
      <c r="BJ65" s="200">
        <v>8.2018007509204236E-5</v>
      </c>
      <c r="BK65" s="200">
        <v>0</v>
      </c>
      <c r="BL65" s="200">
        <v>0</v>
      </c>
      <c r="BM65" s="200">
        <v>0</v>
      </c>
      <c r="BN65" s="200">
        <v>1.1915400655347036E-4</v>
      </c>
      <c r="BO65" s="200">
        <v>5.0998378251571604E-6</v>
      </c>
      <c r="BP65" s="200">
        <v>3.3228179836857683E-3</v>
      </c>
      <c r="BQ65" s="200">
        <v>2.8737663347440778E-3</v>
      </c>
      <c r="BR65" s="200">
        <v>0</v>
      </c>
      <c r="BS65" s="200">
        <v>0</v>
      </c>
      <c r="BT65" s="200">
        <v>0</v>
      </c>
      <c r="BU65" s="200">
        <v>0</v>
      </c>
      <c r="BV65" s="200">
        <v>0</v>
      </c>
      <c r="BW65" s="200">
        <v>0</v>
      </c>
      <c r="BX65" s="200">
        <v>0</v>
      </c>
      <c r="BY65" s="200">
        <v>0</v>
      </c>
      <c r="BZ65" s="200">
        <v>1.5699190155605696E-4</v>
      </c>
      <c r="CA65" s="200">
        <v>0</v>
      </c>
      <c r="CB65" s="200">
        <v>0</v>
      </c>
      <c r="CC65" s="200">
        <v>0</v>
      </c>
      <c r="CD65" s="200">
        <v>0</v>
      </c>
      <c r="CE65" s="200">
        <v>0</v>
      </c>
      <c r="CF65" s="200">
        <v>0</v>
      </c>
      <c r="CG65" s="200">
        <v>0</v>
      </c>
      <c r="CH65" s="200">
        <v>0</v>
      </c>
      <c r="CI65" s="200">
        <v>0</v>
      </c>
      <c r="CJ65" s="200">
        <v>0</v>
      </c>
      <c r="CK65" s="200">
        <v>0</v>
      </c>
      <c r="CL65" s="200">
        <v>0</v>
      </c>
      <c r="CM65" s="200">
        <v>0</v>
      </c>
      <c r="CN65" s="200">
        <v>0</v>
      </c>
      <c r="CO65" s="200">
        <v>0</v>
      </c>
      <c r="CP65" s="200">
        <v>0</v>
      </c>
      <c r="CQ65" s="200">
        <v>0</v>
      </c>
      <c r="CR65" s="200">
        <v>0</v>
      </c>
      <c r="CS65" s="200">
        <v>0</v>
      </c>
      <c r="CT65" s="200">
        <v>0</v>
      </c>
      <c r="CU65" s="200">
        <v>0</v>
      </c>
      <c r="CV65" s="200">
        <v>0</v>
      </c>
      <c r="CW65" s="200">
        <v>0</v>
      </c>
      <c r="CX65" s="200">
        <v>0</v>
      </c>
      <c r="CY65" s="200">
        <v>0</v>
      </c>
      <c r="CZ65" s="200">
        <v>5.2521516544968786E-5</v>
      </c>
      <c r="DA65" s="200">
        <v>0</v>
      </c>
      <c r="DB65" s="200">
        <v>0</v>
      </c>
      <c r="DC65" s="200">
        <v>0</v>
      </c>
      <c r="DD65" s="200">
        <v>0</v>
      </c>
      <c r="DE65" s="200">
        <v>0</v>
      </c>
      <c r="DF65" s="201">
        <v>0</v>
      </c>
      <c r="DG65" s="201">
        <v>8.7524999007149585E-4</v>
      </c>
    </row>
    <row r="66" spans="1:111">
      <c r="A66" s="308" t="s">
        <v>1145</v>
      </c>
      <c r="B66" s="198" t="s">
        <v>982</v>
      </c>
      <c r="C66" s="200">
        <v>0</v>
      </c>
      <c r="D66" s="200">
        <v>0</v>
      </c>
      <c r="E66" s="200">
        <v>0</v>
      </c>
      <c r="F66" s="200">
        <v>0</v>
      </c>
      <c r="G66" s="200">
        <v>0</v>
      </c>
      <c r="H66" s="200">
        <v>0</v>
      </c>
      <c r="I66" s="200">
        <v>0</v>
      </c>
      <c r="J66" s="200">
        <v>0</v>
      </c>
      <c r="K66" s="200">
        <v>0</v>
      </c>
      <c r="L66" s="200">
        <v>0</v>
      </c>
      <c r="M66" s="200">
        <v>0</v>
      </c>
      <c r="N66" s="200">
        <v>0</v>
      </c>
      <c r="O66" s="200">
        <v>0</v>
      </c>
      <c r="P66" s="200">
        <v>0</v>
      </c>
      <c r="Q66" s="200">
        <v>0</v>
      </c>
      <c r="R66" s="200">
        <v>0</v>
      </c>
      <c r="S66" s="200">
        <v>0</v>
      </c>
      <c r="T66" s="200">
        <v>0</v>
      </c>
      <c r="U66" s="200">
        <v>0</v>
      </c>
      <c r="V66" s="200">
        <v>0</v>
      </c>
      <c r="W66" s="200">
        <v>0</v>
      </c>
      <c r="X66" s="200">
        <v>0</v>
      </c>
      <c r="Y66" s="200">
        <v>0</v>
      </c>
      <c r="Z66" s="200">
        <v>0</v>
      </c>
      <c r="AA66" s="200">
        <v>0</v>
      </c>
      <c r="AB66" s="200">
        <v>0</v>
      </c>
      <c r="AC66" s="200">
        <v>0</v>
      </c>
      <c r="AD66" s="200">
        <v>0</v>
      </c>
      <c r="AE66" s="200">
        <v>0</v>
      </c>
      <c r="AF66" s="200">
        <v>0</v>
      </c>
      <c r="AG66" s="200">
        <v>0</v>
      </c>
      <c r="AH66" s="200">
        <v>0</v>
      </c>
      <c r="AI66" s="200">
        <v>0</v>
      </c>
      <c r="AJ66" s="200">
        <v>0</v>
      </c>
      <c r="AK66" s="200">
        <v>0</v>
      </c>
      <c r="AL66" s="200">
        <v>0</v>
      </c>
      <c r="AM66" s="200">
        <v>0</v>
      </c>
      <c r="AN66" s="200">
        <v>0</v>
      </c>
      <c r="AO66" s="200">
        <v>0</v>
      </c>
      <c r="AP66" s="200">
        <v>0</v>
      </c>
      <c r="AQ66" s="200">
        <v>0</v>
      </c>
      <c r="AR66" s="200">
        <v>0</v>
      </c>
      <c r="AS66" s="200">
        <v>0</v>
      </c>
      <c r="AT66" s="200">
        <v>0</v>
      </c>
      <c r="AU66" s="200">
        <v>0</v>
      </c>
      <c r="AV66" s="200">
        <v>0</v>
      </c>
      <c r="AW66" s="200">
        <v>0</v>
      </c>
      <c r="AX66" s="200">
        <v>0</v>
      </c>
      <c r="AY66" s="200">
        <v>0</v>
      </c>
      <c r="AZ66" s="200">
        <v>0</v>
      </c>
      <c r="BA66" s="200">
        <v>0</v>
      </c>
      <c r="BB66" s="200">
        <v>0</v>
      </c>
      <c r="BC66" s="200">
        <v>0</v>
      </c>
      <c r="BD66" s="200">
        <v>0</v>
      </c>
      <c r="BE66" s="200">
        <v>0</v>
      </c>
      <c r="BF66" s="200">
        <v>0</v>
      </c>
      <c r="BG66" s="200">
        <v>0</v>
      </c>
      <c r="BH66" s="200">
        <v>0</v>
      </c>
      <c r="BI66" s="200">
        <v>0</v>
      </c>
      <c r="BJ66" s="200">
        <v>0</v>
      </c>
      <c r="BK66" s="200">
        <v>0</v>
      </c>
      <c r="BL66" s="200">
        <v>0</v>
      </c>
      <c r="BM66" s="200">
        <v>0</v>
      </c>
      <c r="BN66" s="200">
        <v>0</v>
      </c>
      <c r="BO66" s="200">
        <v>0</v>
      </c>
      <c r="BP66" s="200">
        <v>0</v>
      </c>
      <c r="BQ66" s="200">
        <v>0</v>
      </c>
      <c r="BR66" s="200">
        <v>0</v>
      </c>
      <c r="BS66" s="200">
        <v>0</v>
      </c>
      <c r="BT66" s="200">
        <v>0</v>
      </c>
      <c r="BU66" s="200">
        <v>0</v>
      </c>
      <c r="BV66" s="200">
        <v>0</v>
      </c>
      <c r="BW66" s="200">
        <v>0</v>
      </c>
      <c r="BX66" s="200">
        <v>0</v>
      </c>
      <c r="BY66" s="200">
        <v>0</v>
      </c>
      <c r="BZ66" s="200">
        <v>0</v>
      </c>
      <c r="CA66" s="200">
        <v>0</v>
      </c>
      <c r="CB66" s="200">
        <v>0</v>
      </c>
      <c r="CC66" s="200">
        <v>0</v>
      </c>
      <c r="CD66" s="200">
        <v>0</v>
      </c>
      <c r="CE66" s="200">
        <v>0</v>
      </c>
      <c r="CF66" s="200">
        <v>0</v>
      </c>
      <c r="CG66" s="200">
        <v>0</v>
      </c>
      <c r="CH66" s="200">
        <v>0</v>
      </c>
      <c r="CI66" s="200">
        <v>0</v>
      </c>
      <c r="CJ66" s="200">
        <v>0</v>
      </c>
      <c r="CK66" s="200">
        <v>0</v>
      </c>
      <c r="CL66" s="200">
        <v>0</v>
      </c>
      <c r="CM66" s="200">
        <v>0</v>
      </c>
      <c r="CN66" s="200">
        <v>0</v>
      </c>
      <c r="CO66" s="200">
        <v>0</v>
      </c>
      <c r="CP66" s="200">
        <v>0</v>
      </c>
      <c r="CQ66" s="200">
        <v>0</v>
      </c>
      <c r="CR66" s="200">
        <v>0</v>
      </c>
      <c r="CS66" s="200">
        <v>0</v>
      </c>
      <c r="CT66" s="200">
        <v>0</v>
      </c>
      <c r="CU66" s="200">
        <v>0</v>
      </c>
      <c r="CV66" s="200">
        <v>0</v>
      </c>
      <c r="CW66" s="200">
        <v>0</v>
      </c>
      <c r="CX66" s="200">
        <v>0</v>
      </c>
      <c r="CY66" s="200">
        <v>0</v>
      </c>
      <c r="CZ66" s="200">
        <v>0</v>
      </c>
      <c r="DA66" s="200">
        <v>0</v>
      </c>
      <c r="DB66" s="200">
        <v>0</v>
      </c>
      <c r="DC66" s="200">
        <v>0</v>
      </c>
      <c r="DD66" s="200">
        <v>0</v>
      </c>
      <c r="DE66" s="200">
        <v>0</v>
      </c>
      <c r="DF66" s="201">
        <v>0</v>
      </c>
      <c r="DG66" s="201">
        <v>0</v>
      </c>
    </row>
    <row r="67" spans="1:111">
      <c r="A67" s="308" t="s">
        <v>1146</v>
      </c>
      <c r="B67" s="198" t="s">
        <v>983</v>
      </c>
      <c r="C67" s="200">
        <v>1.6587521193127189E-3</v>
      </c>
      <c r="D67" s="200">
        <v>1.7799870397257015E-3</v>
      </c>
      <c r="E67" s="200">
        <v>3.0422333571939872E-3</v>
      </c>
      <c r="F67" s="200">
        <v>3.1113876789047915E-4</v>
      </c>
      <c r="G67" s="200">
        <v>3.0110116999311769E-4</v>
      </c>
      <c r="H67" s="200">
        <v>9.945300845350571E-4</v>
      </c>
      <c r="I67" s="200">
        <v>9.1065465951634117E-4</v>
      </c>
      <c r="J67" s="200">
        <v>2.9501665996379775E-4</v>
      </c>
      <c r="K67" s="200">
        <v>2.2781637999772184E-4</v>
      </c>
      <c r="L67" s="200">
        <v>2.4912115592216346E-4</v>
      </c>
      <c r="M67" s="200">
        <v>0</v>
      </c>
      <c r="N67" s="200">
        <v>1.2669683257918551E-3</v>
      </c>
      <c r="O67" s="200">
        <v>1.17096018735363E-3</v>
      </c>
      <c r="P67" s="200">
        <v>7.4491859103969355E-4</v>
      </c>
      <c r="Q67" s="200">
        <v>6.475856910925044E-4</v>
      </c>
      <c r="R67" s="200">
        <v>2.6970038738782917E-3</v>
      </c>
      <c r="S67" s="200">
        <v>1.8457373720801461E-3</v>
      </c>
      <c r="T67" s="200">
        <v>7.7301897228460427E-4</v>
      </c>
      <c r="U67" s="200">
        <v>7.6297049847405898E-4</v>
      </c>
      <c r="V67" s="200">
        <v>8.0957337524066098E-4</v>
      </c>
      <c r="W67" s="200">
        <v>3.5096585804132973E-4</v>
      </c>
      <c r="X67" s="200">
        <v>6.8817296797441928E-4</v>
      </c>
      <c r="Y67" s="200">
        <v>5.5308055021754498E-4</v>
      </c>
      <c r="Z67" s="200">
        <v>0</v>
      </c>
      <c r="AA67" s="200">
        <v>4.0474059548172681E-4</v>
      </c>
      <c r="AB67" s="200">
        <v>4.4614875092035286E-4</v>
      </c>
      <c r="AC67" s="200">
        <v>6.6396570949093335E-5</v>
      </c>
      <c r="AD67" s="200">
        <v>7.4869376831910282E-4</v>
      </c>
      <c r="AE67" s="200">
        <v>1.78552935588814E-4</v>
      </c>
      <c r="AF67" s="200">
        <v>1.6511640706698221E-4</v>
      </c>
      <c r="AG67" s="200">
        <v>4.2162959839780751E-4</v>
      </c>
      <c r="AH67" s="200">
        <v>1.0646304080471375E-3</v>
      </c>
      <c r="AI67" s="200">
        <v>1.9156532087191247E-3</v>
      </c>
      <c r="AJ67" s="200">
        <v>0</v>
      </c>
      <c r="AK67" s="200">
        <v>1.7606529681759432E-3</v>
      </c>
      <c r="AL67" s="200">
        <v>3.006910965859237E-3</v>
      </c>
      <c r="AM67" s="200">
        <v>1.1404462808382886E-3</v>
      </c>
      <c r="AN67" s="200">
        <v>1.4886280125873863E-3</v>
      </c>
      <c r="AO67" s="200">
        <v>1.4164688107058061E-4</v>
      </c>
      <c r="AP67" s="200">
        <v>1.7285566782211078E-3</v>
      </c>
      <c r="AQ67" s="200">
        <v>4.3554402170461039E-4</v>
      </c>
      <c r="AR67" s="200">
        <v>5.1228479016413205E-4</v>
      </c>
      <c r="AS67" s="200">
        <v>4.6920246086186191E-4</v>
      </c>
      <c r="AT67" s="200">
        <v>2.4305615064495572E-4</v>
      </c>
      <c r="AU67" s="200">
        <v>2.9976650999182669E-4</v>
      </c>
      <c r="AV67" s="200">
        <v>2.3522493384298736E-4</v>
      </c>
      <c r="AW67" s="200">
        <v>3.0911345542116711E-4</v>
      </c>
      <c r="AX67" s="200">
        <v>1.0806273933798459E-3</v>
      </c>
      <c r="AY67" s="200">
        <v>3.8996912744407737E-4</v>
      </c>
      <c r="AZ67" s="200">
        <v>4.6992481203007516E-4</v>
      </c>
      <c r="BA67" s="200">
        <v>2.3461786615050736E-4</v>
      </c>
      <c r="BB67" s="200">
        <v>4.0351506456241034E-4</v>
      </c>
      <c r="BC67" s="200">
        <v>4.300531242094612E-4</v>
      </c>
      <c r="BD67" s="200">
        <v>3.5737989482820238E-4</v>
      </c>
      <c r="BE67" s="200">
        <v>0</v>
      </c>
      <c r="BF67" s="200">
        <v>4.3412198827870631E-4</v>
      </c>
      <c r="BG67" s="200">
        <v>2.2353028835407198E-4</v>
      </c>
      <c r="BH67" s="200">
        <v>3.6656891495601173E-4</v>
      </c>
      <c r="BI67" s="200">
        <v>9.6233159197140503E-4</v>
      </c>
      <c r="BJ67" s="200">
        <v>4.7388182116429119E-4</v>
      </c>
      <c r="BK67" s="200">
        <v>8.9706212155191741E-5</v>
      </c>
      <c r="BL67" s="200">
        <v>2.6153021327788895E-4</v>
      </c>
      <c r="BM67" s="200">
        <v>3.6431210832621545E-4</v>
      </c>
      <c r="BN67" s="200">
        <v>1.4737469231613438E-4</v>
      </c>
      <c r="BO67" s="200">
        <v>8.1597405202514566E-5</v>
      </c>
      <c r="BP67" s="200">
        <v>4.7406836765042882E-3</v>
      </c>
      <c r="BQ67" s="200">
        <v>1.5402592353705193E-2</v>
      </c>
      <c r="BR67" s="200">
        <v>1.421614006842423E-2</v>
      </c>
      <c r="BS67" s="200">
        <v>8.3976379202175579E-4</v>
      </c>
      <c r="BT67" s="200">
        <v>1.4503859038243402E-3</v>
      </c>
      <c r="BU67" s="200">
        <v>1.7179263072412702E-3</v>
      </c>
      <c r="BV67" s="200">
        <v>2.8104104270990251E-3</v>
      </c>
      <c r="BW67" s="200">
        <v>9.32444806945683E-3</v>
      </c>
      <c r="BX67" s="200">
        <v>1.0427892895691213E-2</v>
      </c>
      <c r="BY67" s="200">
        <v>9.1371744172465009E-3</v>
      </c>
      <c r="BZ67" s="200">
        <v>1.9206456041432501E-4</v>
      </c>
      <c r="CA67" s="200">
        <v>3.629144298255847E-3</v>
      </c>
      <c r="CB67" s="200">
        <v>1.572687904224059E-3</v>
      </c>
      <c r="CC67" s="200">
        <v>1.6910785940855734E-5</v>
      </c>
      <c r="CD67" s="200">
        <v>1.1492824749953408E-3</v>
      </c>
      <c r="CE67" s="200">
        <v>5.070937847087854E-3</v>
      </c>
      <c r="CF67" s="200">
        <v>8.908386170429404E-3</v>
      </c>
      <c r="CG67" s="200">
        <v>4.1870786752083071E-4</v>
      </c>
      <c r="CH67" s="200">
        <v>2.389165653146817E-3</v>
      </c>
      <c r="CI67" s="200">
        <v>4.8442976272005797E-3</v>
      </c>
      <c r="CJ67" s="200">
        <v>4.4200967063582421E-4</v>
      </c>
      <c r="CK67" s="200">
        <v>3.6749925390252144E-3</v>
      </c>
      <c r="CL67" s="200">
        <v>5.9166411009335142E-4</v>
      </c>
      <c r="CM67" s="200">
        <v>2.9847127321691105E-3</v>
      </c>
      <c r="CN67" s="200">
        <v>3.712500826080027E-3</v>
      </c>
      <c r="CO67" s="200">
        <v>1.7058143580190109E-3</v>
      </c>
      <c r="CP67" s="200">
        <v>1.7870937739620008E-3</v>
      </c>
      <c r="CQ67" s="200">
        <v>1.26896120883197E-3</v>
      </c>
      <c r="CR67" s="200">
        <v>1.7426565458536505E-3</v>
      </c>
      <c r="CS67" s="200">
        <v>1.0145403053118741E-3</v>
      </c>
      <c r="CT67" s="200">
        <v>6.4118801849154586E-4</v>
      </c>
      <c r="CU67" s="200">
        <v>1.4060569056767714E-3</v>
      </c>
      <c r="CV67" s="200">
        <v>3.8677238445175011E-5</v>
      </c>
      <c r="CW67" s="200">
        <v>4.0128006323689842E-4</v>
      </c>
      <c r="CX67" s="200">
        <v>6.7326702825460543E-4</v>
      </c>
      <c r="CY67" s="200">
        <v>8.9739115571160983E-4</v>
      </c>
      <c r="CZ67" s="200">
        <v>5.957045692337249E-4</v>
      </c>
      <c r="DA67" s="200">
        <v>1.0652449543763381E-3</v>
      </c>
      <c r="DB67" s="200">
        <v>1.878333075923722E-3</v>
      </c>
      <c r="DC67" s="200">
        <v>5.2291602583820365E-4</v>
      </c>
      <c r="DD67" s="200">
        <v>1.1157702604777801E-3</v>
      </c>
      <c r="DE67" s="200">
        <v>0</v>
      </c>
      <c r="DF67" s="201">
        <v>4.4233973298877611E-3</v>
      </c>
      <c r="DG67" s="201">
        <v>2.3652389055810988E-3</v>
      </c>
    </row>
    <row r="68" spans="1:111">
      <c r="A68" s="308" t="s">
        <v>1147</v>
      </c>
      <c r="B68" s="198" t="s">
        <v>984</v>
      </c>
      <c r="C68" s="200">
        <v>0</v>
      </c>
      <c r="D68" s="200">
        <v>0</v>
      </c>
      <c r="E68" s="200">
        <v>0</v>
      </c>
      <c r="F68" s="200">
        <v>0</v>
      </c>
      <c r="G68" s="200">
        <v>0</v>
      </c>
      <c r="H68" s="200">
        <v>0</v>
      </c>
      <c r="I68" s="200">
        <v>0</v>
      </c>
      <c r="J68" s="200">
        <v>0</v>
      </c>
      <c r="K68" s="200">
        <v>0</v>
      </c>
      <c r="L68" s="200">
        <v>0</v>
      </c>
      <c r="M68" s="200">
        <v>0</v>
      </c>
      <c r="N68" s="200">
        <v>0</v>
      </c>
      <c r="O68" s="200">
        <v>0</v>
      </c>
      <c r="P68" s="200">
        <v>0</v>
      </c>
      <c r="Q68" s="200">
        <v>0</v>
      </c>
      <c r="R68" s="200">
        <v>0</v>
      </c>
      <c r="S68" s="200">
        <v>0</v>
      </c>
      <c r="T68" s="200">
        <v>0</v>
      </c>
      <c r="U68" s="200">
        <v>0</v>
      </c>
      <c r="V68" s="200">
        <v>0</v>
      </c>
      <c r="W68" s="200">
        <v>0</v>
      </c>
      <c r="X68" s="200">
        <v>0</v>
      </c>
      <c r="Y68" s="200">
        <v>0</v>
      </c>
      <c r="Z68" s="200">
        <v>0</v>
      </c>
      <c r="AA68" s="200">
        <v>0</v>
      </c>
      <c r="AB68" s="200">
        <v>0</v>
      </c>
      <c r="AC68" s="200">
        <v>0</v>
      </c>
      <c r="AD68" s="200">
        <v>0</v>
      </c>
      <c r="AE68" s="200">
        <v>0</v>
      </c>
      <c r="AF68" s="200">
        <v>0</v>
      </c>
      <c r="AG68" s="200">
        <v>0</v>
      </c>
      <c r="AH68" s="200">
        <v>0</v>
      </c>
      <c r="AI68" s="200">
        <v>0</v>
      </c>
      <c r="AJ68" s="200">
        <v>0</v>
      </c>
      <c r="AK68" s="200">
        <v>0</v>
      </c>
      <c r="AL68" s="200">
        <v>0</v>
      </c>
      <c r="AM68" s="200">
        <v>0</v>
      </c>
      <c r="AN68" s="200">
        <v>0</v>
      </c>
      <c r="AO68" s="200">
        <v>0</v>
      </c>
      <c r="AP68" s="200">
        <v>0</v>
      </c>
      <c r="AQ68" s="200">
        <v>0</v>
      </c>
      <c r="AR68" s="200">
        <v>0</v>
      </c>
      <c r="AS68" s="200">
        <v>0</v>
      </c>
      <c r="AT68" s="200">
        <v>0</v>
      </c>
      <c r="AU68" s="200">
        <v>0</v>
      </c>
      <c r="AV68" s="200">
        <v>0</v>
      </c>
      <c r="AW68" s="200">
        <v>0</v>
      </c>
      <c r="AX68" s="200">
        <v>0</v>
      </c>
      <c r="AY68" s="200">
        <v>0</v>
      </c>
      <c r="AZ68" s="200">
        <v>0</v>
      </c>
      <c r="BA68" s="200">
        <v>0</v>
      </c>
      <c r="BB68" s="200">
        <v>0</v>
      </c>
      <c r="BC68" s="200">
        <v>0</v>
      </c>
      <c r="BD68" s="200">
        <v>0</v>
      </c>
      <c r="BE68" s="200">
        <v>0</v>
      </c>
      <c r="BF68" s="200">
        <v>0</v>
      </c>
      <c r="BG68" s="200">
        <v>0</v>
      </c>
      <c r="BH68" s="200">
        <v>0</v>
      </c>
      <c r="BI68" s="200">
        <v>0</v>
      </c>
      <c r="BJ68" s="200">
        <v>0</v>
      </c>
      <c r="BK68" s="200">
        <v>0</v>
      </c>
      <c r="BL68" s="200">
        <v>0</v>
      </c>
      <c r="BM68" s="200">
        <v>0</v>
      </c>
      <c r="BN68" s="200">
        <v>0</v>
      </c>
      <c r="BO68" s="200">
        <v>0</v>
      </c>
      <c r="BP68" s="200">
        <v>0</v>
      </c>
      <c r="BQ68" s="200">
        <v>0</v>
      </c>
      <c r="BR68" s="200">
        <v>0</v>
      </c>
      <c r="BS68" s="200">
        <v>0</v>
      </c>
      <c r="BT68" s="200">
        <v>0</v>
      </c>
      <c r="BU68" s="200">
        <v>0</v>
      </c>
      <c r="BV68" s="200">
        <v>0</v>
      </c>
      <c r="BW68" s="200">
        <v>0</v>
      </c>
      <c r="BX68" s="200">
        <v>0</v>
      </c>
      <c r="BY68" s="200">
        <v>0</v>
      </c>
      <c r="BZ68" s="200">
        <v>0</v>
      </c>
      <c r="CA68" s="200">
        <v>0</v>
      </c>
      <c r="CB68" s="200">
        <v>0</v>
      </c>
      <c r="CC68" s="200">
        <v>0</v>
      </c>
      <c r="CD68" s="200">
        <v>0</v>
      </c>
      <c r="CE68" s="200">
        <v>0</v>
      </c>
      <c r="CF68" s="200">
        <v>0</v>
      </c>
      <c r="CG68" s="200">
        <v>0</v>
      </c>
      <c r="CH68" s="200">
        <v>0</v>
      </c>
      <c r="CI68" s="200">
        <v>0</v>
      </c>
      <c r="CJ68" s="200">
        <v>0</v>
      </c>
      <c r="CK68" s="200">
        <v>0</v>
      </c>
      <c r="CL68" s="200">
        <v>0</v>
      </c>
      <c r="CM68" s="200">
        <v>0</v>
      </c>
      <c r="CN68" s="200">
        <v>0</v>
      </c>
      <c r="CO68" s="200">
        <v>0</v>
      </c>
      <c r="CP68" s="200">
        <v>0</v>
      </c>
      <c r="CQ68" s="200">
        <v>0</v>
      </c>
      <c r="CR68" s="200">
        <v>0</v>
      </c>
      <c r="CS68" s="200">
        <v>0</v>
      </c>
      <c r="CT68" s="200">
        <v>0</v>
      </c>
      <c r="CU68" s="200">
        <v>0</v>
      </c>
      <c r="CV68" s="200">
        <v>0</v>
      </c>
      <c r="CW68" s="200">
        <v>0</v>
      </c>
      <c r="CX68" s="200">
        <v>0</v>
      </c>
      <c r="CY68" s="200">
        <v>0</v>
      </c>
      <c r="CZ68" s="200">
        <v>0</v>
      </c>
      <c r="DA68" s="200">
        <v>0</v>
      </c>
      <c r="DB68" s="200">
        <v>0</v>
      </c>
      <c r="DC68" s="200">
        <v>0</v>
      </c>
      <c r="DD68" s="200">
        <v>0</v>
      </c>
      <c r="DE68" s="200">
        <v>0</v>
      </c>
      <c r="DF68" s="201">
        <v>0</v>
      </c>
      <c r="DG68" s="201">
        <v>0</v>
      </c>
    </row>
    <row r="69" spans="1:111">
      <c r="A69" s="308" t="s">
        <v>1148</v>
      </c>
      <c r="B69" s="198" t="s">
        <v>985</v>
      </c>
      <c r="C69" s="200">
        <v>0</v>
      </c>
      <c r="D69" s="200">
        <v>0</v>
      </c>
      <c r="E69" s="200">
        <v>0</v>
      </c>
      <c r="F69" s="200">
        <v>0</v>
      </c>
      <c r="G69" s="200">
        <v>0</v>
      </c>
      <c r="H69" s="200">
        <v>0</v>
      </c>
      <c r="I69" s="200">
        <v>0</v>
      </c>
      <c r="J69" s="200">
        <v>0</v>
      </c>
      <c r="K69" s="200">
        <v>0</v>
      </c>
      <c r="L69" s="200">
        <v>0</v>
      </c>
      <c r="M69" s="200">
        <v>0</v>
      </c>
      <c r="N69" s="200">
        <v>0</v>
      </c>
      <c r="O69" s="200">
        <v>0</v>
      </c>
      <c r="P69" s="200">
        <v>0</v>
      </c>
      <c r="Q69" s="200">
        <v>0</v>
      </c>
      <c r="R69" s="200">
        <v>0</v>
      </c>
      <c r="S69" s="200">
        <v>0</v>
      </c>
      <c r="T69" s="200">
        <v>0</v>
      </c>
      <c r="U69" s="200">
        <v>0</v>
      </c>
      <c r="V69" s="200">
        <v>0</v>
      </c>
      <c r="W69" s="200">
        <v>0</v>
      </c>
      <c r="X69" s="200">
        <v>0</v>
      </c>
      <c r="Y69" s="200">
        <v>0</v>
      </c>
      <c r="Z69" s="200">
        <v>0</v>
      </c>
      <c r="AA69" s="200">
        <v>0</v>
      </c>
      <c r="AB69" s="200">
        <v>0</v>
      </c>
      <c r="AC69" s="200">
        <v>0</v>
      </c>
      <c r="AD69" s="200">
        <v>0</v>
      </c>
      <c r="AE69" s="200">
        <v>0</v>
      </c>
      <c r="AF69" s="200">
        <v>0</v>
      </c>
      <c r="AG69" s="200">
        <v>0</v>
      </c>
      <c r="AH69" s="200">
        <v>0</v>
      </c>
      <c r="AI69" s="200">
        <v>0</v>
      </c>
      <c r="AJ69" s="200">
        <v>0</v>
      </c>
      <c r="AK69" s="200">
        <v>0</v>
      </c>
      <c r="AL69" s="200">
        <v>0</v>
      </c>
      <c r="AM69" s="200">
        <v>0</v>
      </c>
      <c r="AN69" s="200">
        <v>0</v>
      </c>
      <c r="AO69" s="200">
        <v>0</v>
      </c>
      <c r="AP69" s="200">
        <v>0</v>
      </c>
      <c r="AQ69" s="200">
        <v>0</v>
      </c>
      <c r="AR69" s="200">
        <v>0</v>
      </c>
      <c r="AS69" s="200">
        <v>0</v>
      </c>
      <c r="AT69" s="200">
        <v>0</v>
      </c>
      <c r="AU69" s="200">
        <v>0</v>
      </c>
      <c r="AV69" s="200">
        <v>0</v>
      </c>
      <c r="AW69" s="200">
        <v>0</v>
      </c>
      <c r="AX69" s="200">
        <v>0</v>
      </c>
      <c r="AY69" s="200">
        <v>0</v>
      </c>
      <c r="AZ69" s="200">
        <v>0</v>
      </c>
      <c r="BA69" s="200">
        <v>0</v>
      </c>
      <c r="BB69" s="200">
        <v>0</v>
      </c>
      <c r="BC69" s="200">
        <v>0</v>
      </c>
      <c r="BD69" s="200">
        <v>0</v>
      </c>
      <c r="BE69" s="200">
        <v>0</v>
      </c>
      <c r="BF69" s="200">
        <v>0</v>
      </c>
      <c r="BG69" s="200">
        <v>0</v>
      </c>
      <c r="BH69" s="200">
        <v>0</v>
      </c>
      <c r="BI69" s="200">
        <v>0</v>
      </c>
      <c r="BJ69" s="200">
        <v>0</v>
      </c>
      <c r="BK69" s="200">
        <v>0</v>
      </c>
      <c r="BL69" s="200">
        <v>0</v>
      </c>
      <c r="BM69" s="200">
        <v>0</v>
      </c>
      <c r="BN69" s="200">
        <v>0</v>
      </c>
      <c r="BO69" s="200">
        <v>0</v>
      </c>
      <c r="BP69" s="200">
        <v>0</v>
      </c>
      <c r="BQ69" s="200">
        <v>0</v>
      </c>
      <c r="BR69" s="200">
        <v>0</v>
      </c>
      <c r="BS69" s="200">
        <v>0</v>
      </c>
      <c r="BT69" s="200">
        <v>0</v>
      </c>
      <c r="BU69" s="200">
        <v>0</v>
      </c>
      <c r="BV69" s="200">
        <v>0</v>
      </c>
      <c r="BW69" s="200">
        <v>0</v>
      </c>
      <c r="BX69" s="200">
        <v>0</v>
      </c>
      <c r="BY69" s="200">
        <v>0</v>
      </c>
      <c r="BZ69" s="200">
        <v>0</v>
      </c>
      <c r="CA69" s="200">
        <v>0</v>
      </c>
      <c r="CB69" s="200">
        <v>0</v>
      </c>
      <c r="CC69" s="200">
        <v>0</v>
      </c>
      <c r="CD69" s="200">
        <v>0</v>
      </c>
      <c r="CE69" s="200">
        <v>0</v>
      </c>
      <c r="CF69" s="200">
        <v>0</v>
      </c>
      <c r="CG69" s="200">
        <v>0</v>
      </c>
      <c r="CH69" s="200">
        <v>0</v>
      </c>
      <c r="CI69" s="200">
        <v>0</v>
      </c>
      <c r="CJ69" s="200">
        <v>0</v>
      </c>
      <c r="CK69" s="200">
        <v>0</v>
      </c>
      <c r="CL69" s="200">
        <v>0</v>
      </c>
      <c r="CM69" s="200">
        <v>0</v>
      </c>
      <c r="CN69" s="200">
        <v>0</v>
      </c>
      <c r="CO69" s="200">
        <v>0</v>
      </c>
      <c r="CP69" s="200">
        <v>0</v>
      </c>
      <c r="CQ69" s="200">
        <v>0</v>
      </c>
      <c r="CR69" s="200">
        <v>0</v>
      </c>
      <c r="CS69" s="200">
        <v>0</v>
      </c>
      <c r="CT69" s="200">
        <v>0</v>
      </c>
      <c r="CU69" s="200">
        <v>0</v>
      </c>
      <c r="CV69" s="200">
        <v>0</v>
      </c>
      <c r="CW69" s="200">
        <v>0</v>
      </c>
      <c r="CX69" s="200">
        <v>0</v>
      </c>
      <c r="CY69" s="200">
        <v>0</v>
      </c>
      <c r="CZ69" s="200">
        <v>0</v>
      </c>
      <c r="DA69" s="200">
        <v>0</v>
      </c>
      <c r="DB69" s="200">
        <v>0</v>
      </c>
      <c r="DC69" s="200">
        <v>0</v>
      </c>
      <c r="DD69" s="200">
        <v>0</v>
      </c>
      <c r="DE69" s="200">
        <v>0</v>
      </c>
      <c r="DF69" s="201">
        <v>0</v>
      </c>
      <c r="DG69" s="201">
        <v>0</v>
      </c>
    </row>
    <row r="70" spans="1:111">
      <c r="A70" s="308" t="s">
        <v>1149</v>
      </c>
      <c r="B70" s="198" t="s">
        <v>986</v>
      </c>
      <c r="C70" s="200">
        <v>1.7530661225568268E-2</v>
      </c>
      <c r="D70" s="200">
        <v>3.7699633339075229E-2</v>
      </c>
      <c r="E70" s="200">
        <v>0.11479957050823193</v>
      </c>
      <c r="F70" s="200">
        <v>5.8805227131300562E-2</v>
      </c>
      <c r="G70" s="200">
        <v>1.7807983482450104E-2</v>
      </c>
      <c r="H70" s="200">
        <v>0.1077076081551467</v>
      </c>
      <c r="I70" s="200">
        <v>3.4807244763735708E-2</v>
      </c>
      <c r="J70" s="200">
        <v>2.4204930101397563E-2</v>
      </c>
      <c r="K70" s="200">
        <v>1.7633620635101443E-2</v>
      </c>
      <c r="L70" s="200">
        <v>8.6362000719683342E-3</v>
      </c>
      <c r="M70" s="200">
        <v>0</v>
      </c>
      <c r="N70" s="200">
        <v>4.5701357466063346E-2</v>
      </c>
      <c r="O70" s="200">
        <v>4.0690866510538638E-2</v>
      </c>
      <c r="P70" s="200">
        <v>4.5457770210350822E-2</v>
      </c>
      <c r="Q70" s="200">
        <v>1.2349732756890859E-2</v>
      </c>
      <c r="R70" s="200">
        <v>9.7680576668464664E-2</v>
      </c>
      <c r="S70" s="200">
        <v>3.2464469555587454E-2</v>
      </c>
      <c r="T70" s="200">
        <v>4.728077248585575E-2</v>
      </c>
      <c r="U70" s="200">
        <v>7.3118006103763983E-2</v>
      </c>
      <c r="V70" s="200">
        <v>0.13222578253090325</v>
      </c>
      <c r="W70" s="200">
        <v>6.2015667115902966E-3</v>
      </c>
      <c r="X70" s="200">
        <v>2.3302450675336928E-2</v>
      </c>
      <c r="Y70" s="200">
        <v>7.7192693263695789E-3</v>
      </c>
      <c r="Z70" s="200">
        <v>0</v>
      </c>
      <c r="AA70" s="200">
        <v>1.3498953945080692E-2</v>
      </c>
      <c r="AB70" s="200">
        <v>5.8327790687808098E-3</v>
      </c>
      <c r="AC70" s="200">
        <v>7.9314853784376305E-3</v>
      </c>
      <c r="AD70" s="200">
        <v>1.4026060914999363E-2</v>
      </c>
      <c r="AE70" s="200">
        <v>4.7530791453742295E-3</v>
      </c>
      <c r="AF70" s="200">
        <v>5.9717100555891902E-3</v>
      </c>
      <c r="AG70" s="200">
        <v>3.9633182249393904E-2</v>
      </c>
      <c r="AH70" s="200">
        <v>5.0386387415334348E-2</v>
      </c>
      <c r="AI70" s="200">
        <v>8.4849892123569304E-2</v>
      </c>
      <c r="AJ70" s="200">
        <v>0.11764705882352941</v>
      </c>
      <c r="AK70" s="200">
        <v>5.6595324601308783E-2</v>
      </c>
      <c r="AL70" s="200">
        <v>0.12499055205570836</v>
      </c>
      <c r="AM70" s="200">
        <v>4.4973002772919796E-2</v>
      </c>
      <c r="AN70" s="200">
        <v>0.13817859767472535</v>
      </c>
      <c r="AO70" s="200">
        <v>4.0605439240233108E-3</v>
      </c>
      <c r="AP70" s="200">
        <v>0.11498359023526809</v>
      </c>
      <c r="AQ70" s="200">
        <v>1.5089785585307647E-2</v>
      </c>
      <c r="AR70" s="200">
        <v>5.0123551037627818E-3</v>
      </c>
      <c r="AS70" s="200">
        <v>1.3662895539425263E-2</v>
      </c>
      <c r="AT70" s="200">
        <v>7.3579017398769453E-3</v>
      </c>
      <c r="AU70" s="200">
        <v>6.6721467731774547E-3</v>
      </c>
      <c r="AV70" s="200">
        <v>5.5204351661276097E-3</v>
      </c>
      <c r="AW70" s="200">
        <v>2.3471056556979314E-2</v>
      </c>
      <c r="AX70" s="200">
        <v>2.8285159733515187E-2</v>
      </c>
      <c r="AY70" s="200">
        <v>6.5536478362129662E-3</v>
      </c>
      <c r="AZ70" s="200">
        <v>4.2293233082706765E-3</v>
      </c>
      <c r="BA70" s="200">
        <v>3.6659041586016776E-3</v>
      </c>
      <c r="BB70" s="200">
        <v>9.7291965566714492E-3</v>
      </c>
      <c r="BC70" s="200">
        <v>3.9969643308879329E-3</v>
      </c>
      <c r="BD70" s="200">
        <v>3.7780160310409965E-3</v>
      </c>
      <c r="BE70" s="200">
        <v>0</v>
      </c>
      <c r="BF70" s="200">
        <v>9.5506837421315393E-3</v>
      </c>
      <c r="BG70" s="200">
        <v>1.7087648709733502E-2</v>
      </c>
      <c r="BH70" s="200">
        <v>1.466275659824047E-2</v>
      </c>
      <c r="BI70" s="200">
        <v>2.5295573274676932E-2</v>
      </c>
      <c r="BJ70" s="200">
        <v>1.2503189589180914E-2</v>
      </c>
      <c r="BK70" s="200">
        <v>4.8800179412424309E-2</v>
      </c>
      <c r="BL70" s="200">
        <v>4.4231297320622967E-3</v>
      </c>
      <c r="BM70" s="200">
        <v>2.1307666167650922E-3</v>
      </c>
      <c r="BN70" s="200">
        <v>2.5116410328770988E-3</v>
      </c>
      <c r="BO70" s="200">
        <v>3.9557742063802371E-3</v>
      </c>
      <c r="BP70" s="200">
        <v>0.15683749640414049</v>
      </c>
      <c r="BQ70" s="200">
        <v>4.1418902799989395E-2</v>
      </c>
      <c r="BR70" s="200">
        <v>8.405312940229423E-2</v>
      </c>
      <c r="BS70" s="200">
        <v>0.10416488664409394</v>
      </c>
      <c r="BT70" s="200">
        <v>5.0872828792333055E-2</v>
      </c>
      <c r="BU70" s="200">
        <v>1.2177749026192999E-2</v>
      </c>
      <c r="BV70" s="200">
        <v>4.0225785515668633E-2</v>
      </c>
      <c r="BW70" s="200">
        <v>1.650525900663706E-2</v>
      </c>
      <c r="BX70" s="200">
        <v>0</v>
      </c>
      <c r="BY70" s="200">
        <v>0.10243446630291501</v>
      </c>
      <c r="BZ70" s="200">
        <v>5.8788456752906434E-3</v>
      </c>
      <c r="CA70" s="200">
        <v>1.9874390458595728E-3</v>
      </c>
      <c r="CB70" s="200">
        <v>1.8247694582504035E-3</v>
      </c>
      <c r="CC70" s="200">
        <v>3.1647327975030015E-3</v>
      </c>
      <c r="CD70" s="200">
        <v>5.5289805553829906E-3</v>
      </c>
      <c r="CE70" s="200">
        <v>0.10737421913085432</v>
      </c>
      <c r="CF70" s="200">
        <v>3.0525287598325321E-2</v>
      </c>
      <c r="CG70" s="200">
        <v>6.4899719465728763E-3</v>
      </c>
      <c r="CH70" s="200">
        <v>2.206659943531435E-2</v>
      </c>
      <c r="CI70" s="200">
        <v>9.8900213511662564E-3</v>
      </c>
      <c r="CJ70" s="200">
        <v>6.1479526915710096E-3</v>
      </c>
      <c r="CK70" s="200">
        <v>8.8323142833887872E-3</v>
      </c>
      <c r="CL70" s="200">
        <v>8.0860761712758036E-3</v>
      </c>
      <c r="CM70" s="200">
        <v>1.7279332802854493E-2</v>
      </c>
      <c r="CN70" s="200">
        <v>2.7217879092983569E-2</v>
      </c>
      <c r="CO70" s="200">
        <v>1.8584398532101854E-2</v>
      </c>
      <c r="CP70" s="200">
        <v>2.6291715963335693E-2</v>
      </c>
      <c r="CQ70" s="200">
        <v>4.0216309079905511E-2</v>
      </c>
      <c r="CR70" s="200">
        <v>4.1471874528728699E-2</v>
      </c>
      <c r="CS70" s="200">
        <v>2.536350763279685E-2</v>
      </c>
      <c r="CT70" s="200">
        <v>6.7680957507440945E-3</v>
      </c>
      <c r="CU70" s="200">
        <v>9.6046308880467553E-3</v>
      </c>
      <c r="CV70" s="200">
        <v>3.9450783214078512E-3</v>
      </c>
      <c r="CW70" s="200">
        <v>6.5092062519030557E-3</v>
      </c>
      <c r="CX70" s="200">
        <v>9.9608349516026526E-3</v>
      </c>
      <c r="CY70" s="200">
        <v>7.6434935580134894E-2</v>
      </c>
      <c r="CZ70" s="200">
        <v>3.2221950400338352E-2</v>
      </c>
      <c r="DA70" s="200">
        <v>3.7054935461744716E-2</v>
      </c>
      <c r="DB70" s="200">
        <v>4.737396771174969E-2</v>
      </c>
      <c r="DC70" s="200">
        <v>1.956321131959397E-2</v>
      </c>
      <c r="DD70" s="200">
        <v>2.7921544371575752E-2</v>
      </c>
      <c r="DE70" s="200">
        <v>0</v>
      </c>
      <c r="DF70" s="201">
        <v>4.4975842872024404E-3</v>
      </c>
      <c r="DG70" s="201">
        <v>3.0678387655098078E-2</v>
      </c>
    </row>
    <row r="71" spans="1:111">
      <c r="A71" s="308" t="s">
        <v>1150</v>
      </c>
      <c r="B71" s="198" t="s">
        <v>987</v>
      </c>
      <c r="C71" s="200">
        <v>0</v>
      </c>
      <c r="D71" s="200">
        <v>0</v>
      </c>
      <c r="E71" s="200">
        <v>0</v>
      </c>
      <c r="F71" s="200">
        <v>6.5339141257000624E-3</v>
      </c>
      <c r="G71" s="200">
        <v>0</v>
      </c>
      <c r="H71" s="200">
        <v>0</v>
      </c>
      <c r="I71" s="200">
        <v>0</v>
      </c>
      <c r="J71" s="200">
        <v>8.1058370572122083E-3</v>
      </c>
      <c r="K71" s="200">
        <v>1.0178962422953765E-2</v>
      </c>
      <c r="L71" s="200">
        <v>1.7161679630193485E-3</v>
      </c>
      <c r="M71" s="200">
        <v>0</v>
      </c>
      <c r="N71" s="200">
        <v>8.687782805429865E-3</v>
      </c>
      <c r="O71" s="200">
        <v>9.4652615144418424E-3</v>
      </c>
      <c r="P71" s="200">
        <v>4.966123940264624E-4</v>
      </c>
      <c r="Q71" s="200">
        <v>7.9352049471898434E-4</v>
      </c>
      <c r="R71" s="200">
        <v>7.0612465061540728E-3</v>
      </c>
      <c r="S71" s="200">
        <v>3.3838518488136012E-3</v>
      </c>
      <c r="T71" s="200">
        <v>1.7726124709284891E-3</v>
      </c>
      <c r="U71" s="200">
        <v>2.9247202441505596E-2</v>
      </c>
      <c r="V71" s="200">
        <v>3.2314903633555796E-3</v>
      </c>
      <c r="W71" s="200">
        <v>1.2985736747529199E-4</v>
      </c>
      <c r="X71" s="200">
        <v>1.2069908696113838E-3</v>
      </c>
      <c r="Y71" s="200">
        <v>9.9771393372576739E-4</v>
      </c>
      <c r="Z71" s="200">
        <v>0</v>
      </c>
      <c r="AA71" s="200">
        <v>6.0426060733891609E-3</v>
      </c>
      <c r="AB71" s="200">
        <v>3.9989161048750643E-3</v>
      </c>
      <c r="AC71" s="200">
        <v>2.6226645524891868E-4</v>
      </c>
      <c r="AD71" s="200">
        <v>1.7204027016694279E-3</v>
      </c>
      <c r="AE71" s="200">
        <v>8.570540908263073E-4</v>
      </c>
      <c r="AF71" s="200">
        <v>7.7054323297925042E-4</v>
      </c>
      <c r="AG71" s="200">
        <v>8.4325919679561503E-4</v>
      </c>
      <c r="AH71" s="200">
        <v>2.0374823326419354E-2</v>
      </c>
      <c r="AI71" s="200">
        <v>8.7075145850869305E-4</v>
      </c>
      <c r="AJ71" s="200">
        <v>0</v>
      </c>
      <c r="AK71" s="200">
        <v>1.3637427614773202E-2</v>
      </c>
      <c r="AL71" s="200">
        <v>4.931005359859875E-3</v>
      </c>
      <c r="AM71" s="200">
        <v>8.0152592712141226E-3</v>
      </c>
      <c r="AN71" s="200">
        <v>2.5645857280144718E-2</v>
      </c>
      <c r="AO71" s="200">
        <v>5.1937189725879561E-4</v>
      </c>
      <c r="AP71" s="200">
        <v>1.4335496718047053E-3</v>
      </c>
      <c r="AQ71" s="200">
        <v>2.5497472937290734E-3</v>
      </c>
      <c r="AR71" s="200">
        <v>2.0323978276446282E-3</v>
      </c>
      <c r="AS71" s="200">
        <v>2.3355077716034471E-3</v>
      </c>
      <c r="AT71" s="200">
        <v>8.4368529214258676E-4</v>
      </c>
      <c r="AU71" s="200">
        <v>9.203768627092803E-4</v>
      </c>
      <c r="AV71" s="200">
        <v>1.5289620699794179E-3</v>
      </c>
      <c r="AW71" s="200">
        <v>2.4729076433693369E-3</v>
      </c>
      <c r="AX71" s="200">
        <v>2.0038818653936945E-3</v>
      </c>
      <c r="AY71" s="200">
        <v>9.7492281861019333E-4</v>
      </c>
      <c r="AZ71" s="200">
        <v>4.6992481203007516E-4</v>
      </c>
      <c r="BA71" s="200">
        <v>2.9327233268813422E-4</v>
      </c>
      <c r="BB71" s="200">
        <v>1.9279053084648493E-3</v>
      </c>
      <c r="BC71" s="200">
        <v>1.0877814318239311E-3</v>
      </c>
      <c r="BD71" s="200">
        <v>5.1054270689743198E-4</v>
      </c>
      <c r="BE71" s="200">
        <v>0</v>
      </c>
      <c r="BF71" s="200">
        <v>1.3457781636639896E-2</v>
      </c>
      <c r="BG71" s="200">
        <v>6.3333581700320395E-3</v>
      </c>
      <c r="BH71" s="200">
        <v>2.3826979472140763E-3</v>
      </c>
      <c r="BI71" s="200">
        <v>6.2551553478141326E-3</v>
      </c>
      <c r="BJ71" s="200">
        <v>1.0935734334560567E-3</v>
      </c>
      <c r="BK71" s="200">
        <v>5.6066382596994839E-3</v>
      </c>
      <c r="BL71" s="200">
        <v>1.6881775267087731E-3</v>
      </c>
      <c r="BM71" s="200">
        <v>1.5797062848430855E-3</v>
      </c>
      <c r="BN71" s="200">
        <v>9.218757349136917E-4</v>
      </c>
      <c r="BO71" s="200">
        <v>9.4856983547923171E-4</v>
      </c>
      <c r="BP71" s="200">
        <v>2.8044778811976773E-2</v>
      </c>
      <c r="BQ71" s="200">
        <v>2.793804504369185E-2</v>
      </c>
      <c r="BR71" s="200">
        <v>3.1112899979875226E-3</v>
      </c>
      <c r="BS71" s="200">
        <v>6.4471400428181887E-3</v>
      </c>
      <c r="BT71" s="200">
        <v>1.1785743507808555E-2</v>
      </c>
      <c r="BU71" s="200">
        <v>4.0741607366523063E-3</v>
      </c>
      <c r="BV71" s="200">
        <v>7.7714993420543383E-3</v>
      </c>
      <c r="BW71" s="200">
        <v>1.127836958096749E-3</v>
      </c>
      <c r="BX71" s="200">
        <v>0</v>
      </c>
      <c r="BY71" s="200">
        <v>3.2237072633528557E-3</v>
      </c>
      <c r="BZ71" s="200">
        <v>1.1256653366891745E-3</v>
      </c>
      <c r="CA71" s="200">
        <v>3.8391298537949055E-4</v>
      </c>
      <c r="CB71" s="200">
        <v>1.0910992636961176E-3</v>
      </c>
      <c r="CC71" s="200">
        <v>7.7789615327936374E-4</v>
      </c>
      <c r="CD71" s="200">
        <v>9.6291234391501519E-4</v>
      </c>
      <c r="CE71" s="200">
        <v>1.241349502706343E-3</v>
      </c>
      <c r="CF71" s="200">
        <v>2.91999019766884E-3</v>
      </c>
      <c r="CG71" s="200">
        <v>1.528283716451032E-3</v>
      </c>
      <c r="CH71" s="200">
        <v>3.1639132109607302E-3</v>
      </c>
      <c r="CI71" s="200">
        <v>3.4141723401683922E-3</v>
      </c>
      <c r="CJ71" s="200">
        <v>9.4206101519352429E-4</v>
      </c>
      <c r="CK71" s="200">
        <v>3.2285672708617487E-3</v>
      </c>
      <c r="CL71" s="200">
        <v>1.6873383880440023E-3</v>
      </c>
      <c r="CM71" s="200">
        <v>6.8703779261723615E-3</v>
      </c>
      <c r="CN71" s="200">
        <v>7.1062319477217684E-3</v>
      </c>
      <c r="CO71" s="200">
        <v>4.9247907945877802E-3</v>
      </c>
      <c r="CP71" s="200">
        <v>7.635851115942901E-3</v>
      </c>
      <c r="CQ71" s="200">
        <v>1.5578939148429416E-2</v>
      </c>
      <c r="CR71" s="200">
        <v>1.7469653120384534E-2</v>
      </c>
      <c r="CS71" s="200">
        <v>1.3199816951025765E-2</v>
      </c>
      <c r="CT71" s="200">
        <v>3.7363054904692547E-3</v>
      </c>
      <c r="CU71" s="200">
        <v>5.0782431040100507E-4</v>
      </c>
      <c r="CV71" s="200">
        <v>2.3206343067105008E-4</v>
      </c>
      <c r="CW71" s="200">
        <v>2.9783449919643162E-3</v>
      </c>
      <c r="CX71" s="200">
        <v>5.2366608970027054E-3</v>
      </c>
      <c r="CY71" s="200">
        <v>4.3965044477839423E-2</v>
      </c>
      <c r="CZ71" s="200">
        <v>3.4783065404491692E-2</v>
      </c>
      <c r="DA71" s="200">
        <v>1.6721747625283199E-2</v>
      </c>
      <c r="DB71" s="200">
        <v>4.0769139918779701E-3</v>
      </c>
      <c r="DC71" s="200">
        <v>9.1664103352814517E-3</v>
      </c>
      <c r="DD71" s="200">
        <v>7.1190993793527925E-3</v>
      </c>
      <c r="DE71" s="200">
        <v>0</v>
      </c>
      <c r="DF71" s="201">
        <v>4.3893949744518667E-4</v>
      </c>
      <c r="DG71" s="201">
        <v>6.4195200052571599E-3</v>
      </c>
    </row>
    <row r="72" spans="1:111">
      <c r="A72" s="308" t="s">
        <v>1151</v>
      </c>
      <c r="B72" s="198" t="s">
        <v>62</v>
      </c>
      <c r="C72" s="200">
        <v>1.1743377835842257E-4</v>
      </c>
      <c r="D72" s="200">
        <v>2.4690142809098443E-3</v>
      </c>
      <c r="E72" s="200">
        <v>1.4316392269148174E-3</v>
      </c>
      <c r="F72" s="200">
        <v>6.222775357809583E-4</v>
      </c>
      <c r="G72" s="200">
        <v>3.8713007570543705E-4</v>
      </c>
      <c r="H72" s="200">
        <v>4.6245648930880161E-3</v>
      </c>
      <c r="I72" s="200">
        <v>8.0947080845896998E-4</v>
      </c>
      <c r="J72" s="200">
        <v>2.0854625962958115E-3</v>
      </c>
      <c r="K72" s="200">
        <v>2.6452013010846592E-3</v>
      </c>
      <c r="L72" s="200">
        <v>8.304038530738782E-5</v>
      </c>
      <c r="M72" s="200">
        <v>0</v>
      </c>
      <c r="N72" s="200">
        <v>8.1447963800904979E-4</v>
      </c>
      <c r="O72" s="200">
        <v>2.1467603434816552E-3</v>
      </c>
      <c r="P72" s="200">
        <v>6.9171012025114401E-4</v>
      </c>
      <c r="Q72" s="200">
        <v>3.6483700906619969E-4</v>
      </c>
      <c r="R72" s="200">
        <v>3.4325503849360075E-3</v>
      </c>
      <c r="S72" s="200">
        <v>1.6816718278952441E-3</v>
      </c>
      <c r="T72" s="200">
        <v>3.7984552948467623E-4</v>
      </c>
      <c r="U72" s="200">
        <v>3.6876907426246185E-3</v>
      </c>
      <c r="V72" s="200">
        <v>1.9525004932274765E-3</v>
      </c>
      <c r="W72" s="200">
        <v>3.1411444294699012E-4</v>
      </c>
      <c r="X72" s="200">
        <v>1.0658616476635048E-3</v>
      </c>
      <c r="Y72" s="200">
        <v>5.7693892689359599E-4</v>
      </c>
      <c r="Z72" s="200">
        <v>0</v>
      </c>
      <c r="AA72" s="200">
        <v>2.9072916013476151E-3</v>
      </c>
      <c r="AB72" s="200">
        <v>4.1604055300548245E-4</v>
      </c>
      <c r="AC72" s="200">
        <v>3.8261024009415032E-4</v>
      </c>
      <c r="AD72" s="200">
        <v>1.5451765005734675E-3</v>
      </c>
      <c r="AE72" s="200">
        <v>7.8563291659078168E-5</v>
      </c>
      <c r="AF72" s="200">
        <v>8.2558203533491105E-5</v>
      </c>
      <c r="AG72" s="200">
        <v>3.1622219879835566E-4</v>
      </c>
      <c r="AH72" s="200">
        <v>8.443620477615228E-4</v>
      </c>
      <c r="AI72" s="200">
        <v>8.4172640989173654E-4</v>
      </c>
      <c r="AJ72" s="200">
        <v>0</v>
      </c>
      <c r="AK72" s="200">
        <v>5.8009953286721828E-4</v>
      </c>
      <c r="AL72" s="200">
        <v>6.5231893630935366E-4</v>
      </c>
      <c r="AM72" s="200">
        <v>2.4444255599934015E-3</v>
      </c>
      <c r="AN72" s="200">
        <v>1.149446946428235E-3</v>
      </c>
      <c r="AO72" s="200">
        <v>6.7450895747895535E-5</v>
      </c>
      <c r="AP72" s="200">
        <v>8.9884947267497605E-4</v>
      </c>
      <c r="AQ72" s="200">
        <v>2.0869817706679249E-4</v>
      </c>
      <c r="AR72" s="200">
        <v>1.3393066409519793E-4</v>
      </c>
      <c r="AS72" s="200">
        <v>2.1709367592115999E-4</v>
      </c>
      <c r="AT72" s="200">
        <v>1.8930334809847513E-4</v>
      </c>
      <c r="AU72" s="200">
        <v>1.9203792046351397E-4</v>
      </c>
      <c r="AV72" s="200">
        <v>1.5436636283446044E-4</v>
      </c>
      <c r="AW72" s="200">
        <v>4.9242492317092901E-4</v>
      </c>
      <c r="AX72" s="200">
        <v>8.393222472853171E-4</v>
      </c>
      <c r="AY72" s="200">
        <v>1.7331961219736771E-4</v>
      </c>
      <c r="AZ72" s="200">
        <v>0</v>
      </c>
      <c r="BA72" s="200">
        <v>1.4663616634406711E-4</v>
      </c>
      <c r="BB72" s="200">
        <v>4.0351506456241034E-4</v>
      </c>
      <c r="BC72" s="200">
        <v>1.2648621300278268E-4</v>
      </c>
      <c r="BD72" s="200">
        <v>1.021085413794864E-4</v>
      </c>
      <c r="BE72" s="200">
        <v>0</v>
      </c>
      <c r="BF72" s="200">
        <v>4.3412198827870631E-4</v>
      </c>
      <c r="BG72" s="200">
        <v>2.7320368576608798E-4</v>
      </c>
      <c r="BH72" s="200">
        <v>3.6656891495601173E-4</v>
      </c>
      <c r="BI72" s="200">
        <v>1.3747594171020072E-3</v>
      </c>
      <c r="BJ72" s="200">
        <v>3.371851419822841E-4</v>
      </c>
      <c r="BK72" s="200">
        <v>1.0540479928235031E-3</v>
      </c>
      <c r="BL72" s="200">
        <v>7.447072823087887E-4</v>
      </c>
      <c r="BM72" s="200">
        <v>1.0225230603441678E-3</v>
      </c>
      <c r="BN72" s="200">
        <v>6.5221140429267983E-4</v>
      </c>
      <c r="BO72" s="200">
        <v>7.5307605218154065E-4</v>
      </c>
      <c r="BP72" s="200">
        <v>3.6421790664904898E-4</v>
      </c>
      <c r="BQ72" s="200">
        <v>3.5298067662728953E-3</v>
      </c>
      <c r="BR72" s="200">
        <v>7.9577379754477762E-2</v>
      </c>
      <c r="BS72" s="200">
        <v>7.479756566147266E-3</v>
      </c>
      <c r="BT72" s="200">
        <v>3.4762409338149392E-3</v>
      </c>
      <c r="BU72" s="200">
        <v>1.9140641129753761E-3</v>
      </c>
      <c r="BV72" s="200">
        <v>3.2486439174263309E-3</v>
      </c>
      <c r="BW72" s="200">
        <v>4.6906066866540287E-4</v>
      </c>
      <c r="BX72" s="200">
        <v>0</v>
      </c>
      <c r="BY72" s="200">
        <v>1.1776876741586157E-2</v>
      </c>
      <c r="BZ72" s="200">
        <v>9.0353849725347674E-4</v>
      </c>
      <c r="CA72" s="200">
        <v>7.6315962508033538E-3</v>
      </c>
      <c r="CB72" s="200">
        <v>5.2673757557743608E-4</v>
      </c>
      <c r="CC72" s="200">
        <v>1.1112802189705197E-4</v>
      </c>
      <c r="CD72" s="200">
        <v>7.144188358079145E-4</v>
      </c>
      <c r="CE72" s="200">
        <v>2.3520306367067552E-3</v>
      </c>
      <c r="CF72" s="200">
        <v>7.8867347537509448E-3</v>
      </c>
      <c r="CG72" s="200">
        <v>4.1870786752083071E-4</v>
      </c>
      <c r="CH72" s="200">
        <v>6.0378371125721182E-3</v>
      </c>
      <c r="CI72" s="200">
        <v>5.7406437578052616E-4</v>
      </c>
      <c r="CJ72" s="200">
        <v>2.1877246324399381E-4</v>
      </c>
      <c r="CK72" s="200">
        <v>1.8473620212952253E-3</v>
      </c>
      <c r="CL72" s="200">
        <v>1.0080203357145988E-3</v>
      </c>
      <c r="CM72" s="200">
        <v>4.3933740608155221E-3</v>
      </c>
      <c r="CN72" s="200">
        <v>7.8244356415629046E-3</v>
      </c>
      <c r="CO72" s="200">
        <v>1.1579711283438264E-2</v>
      </c>
      <c r="CP72" s="200">
        <v>8.0068294387771171E-3</v>
      </c>
      <c r="CQ72" s="200">
        <v>4.5487378716592159E-3</v>
      </c>
      <c r="CR72" s="200">
        <v>5.8192281084755828E-3</v>
      </c>
      <c r="CS72" s="200">
        <v>9.7633314913310766E-3</v>
      </c>
      <c r="CT72" s="200">
        <v>2.8813881324805269E-3</v>
      </c>
      <c r="CU72" s="200">
        <v>6.8688374932852707E-4</v>
      </c>
      <c r="CV72" s="200">
        <v>7.7354476890350023E-5</v>
      </c>
      <c r="CW72" s="200">
        <v>1.3409610153393842E-3</v>
      </c>
      <c r="CX72" s="200">
        <v>1.1757051090416245E-3</v>
      </c>
      <c r="CY72" s="200">
        <v>1.3033538213906714E-2</v>
      </c>
      <c r="CZ72" s="200">
        <v>9.5658267370454988E-3</v>
      </c>
      <c r="DA72" s="200">
        <v>1.4689987736692233E-2</v>
      </c>
      <c r="DB72" s="200">
        <v>4.7900900327970128E-3</v>
      </c>
      <c r="DC72" s="200">
        <v>3.0759766225776685E-3</v>
      </c>
      <c r="DD72" s="200">
        <v>5.6243310684409836E-3</v>
      </c>
      <c r="DE72" s="200">
        <v>0</v>
      </c>
      <c r="DF72" s="201">
        <v>7.8823642146846895E-4</v>
      </c>
      <c r="DG72" s="201">
        <v>3.1360037565870392E-3</v>
      </c>
    </row>
    <row r="73" spans="1:111">
      <c r="A73" s="308" t="s">
        <v>1152</v>
      </c>
      <c r="B73" s="198" t="s">
        <v>63</v>
      </c>
      <c r="C73" s="200">
        <v>1.8349027868503525E-5</v>
      </c>
      <c r="D73" s="200">
        <v>1.2140003773244417E-3</v>
      </c>
      <c r="E73" s="200">
        <v>9.8425196850393699E-4</v>
      </c>
      <c r="F73" s="200">
        <v>6.222775357809583E-4</v>
      </c>
      <c r="G73" s="200">
        <v>0</v>
      </c>
      <c r="H73" s="200">
        <v>4.574838388861263E-3</v>
      </c>
      <c r="I73" s="200">
        <v>1.7201254679753111E-3</v>
      </c>
      <c r="J73" s="200">
        <v>1.9538919479441409E-3</v>
      </c>
      <c r="K73" s="200">
        <v>1.2340053916543266E-3</v>
      </c>
      <c r="L73" s="200">
        <v>1.1072051374318377E-4</v>
      </c>
      <c r="M73" s="200">
        <v>0</v>
      </c>
      <c r="N73" s="200">
        <v>1.2669683257918551E-3</v>
      </c>
      <c r="O73" s="200">
        <v>6.8306010928961749E-4</v>
      </c>
      <c r="P73" s="200">
        <v>3.0151466780178068E-4</v>
      </c>
      <c r="Q73" s="200">
        <v>2.8274868202630477E-4</v>
      </c>
      <c r="R73" s="200">
        <v>1.9369391457853184E-3</v>
      </c>
      <c r="S73" s="200">
        <v>1.2202374848752076E-3</v>
      </c>
      <c r="T73" s="200">
        <v>1.0728970218777697E-3</v>
      </c>
      <c r="U73" s="200">
        <v>9.6642929806714135E-3</v>
      </c>
      <c r="V73" s="200">
        <v>4.7894088753733218E-3</v>
      </c>
      <c r="W73" s="200">
        <v>8.6337601078167114E-4</v>
      </c>
      <c r="X73" s="200">
        <v>8.5618394648379905E-4</v>
      </c>
      <c r="Y73" s="200">
        <v>2.6244214343656058E-4</v>
      </c>
      <c r="Z73" s="200">
        <v>0</v>
      </c>
      <c r="AA73" s="200">
        <v>3.2493259073885111E-3</v>
      </c>
      <c r="AB73" s="200">
        <v>1.5656262915732628E-3</v>
      </c>
      <c r="AC73" s="200">
        <v>0</v>
      </c>
      <c r="AD73" s="200">
        <v>1.6726137377341658E-4</v>
      </c>
      <c r="AE73" s="200">
        <v>1.0713176135328842E-5</v>
      </c>
      <c r="AF73" s="200">
        <v>2.7519401177830372E-5</v>
      </c>
      <c r="AG73" s="200">
        <v>4.2162959839780751E-4</v>
      </c>
      <c r="AH73" s="200">
        <v>1.4133886451660272E-3</v>
      </c>
      <c r="AI73" s="200">
        <v>4.0635068063739005E-3</v>
      </c>
      <c r="AJ73" s="200">
        <v>0</v>
      </c>
      <c r="AK73" s="200">
        <v>2.4425243489146031E-3</v>
      </c>
      <c r="AL73" s="200">
        <v>9.8587244782270063E-4</v>
      </c>
      <c r="AM73" s="200">
        <v>1.5710593724760396E-5</v>
      </c>
      <c r="AN73" s="200">
        <v>5.6530177693191883E-5</v>
      </c>
      <c r="AO73" s="200">
        <v>0</v>
      </c>
      <c r="AP73" s="200">
        <v>0</v>
      </c>
      <c r="AQ73" s="200">
        <v>2.5406734599435607E-4</v>
      </c>
      <c r="AR73" s="200">
        <v>6.3617065445219012E-5</v>
      </c>
      <c r="AS73" s="200">
        <v>3.5015109019541932E-5</v>
      </c>
      <c r="AT73" s="200">
        <v>1.1373781408385749E-4</v>
      </c>
      <c r="AU73" s="200">
        <v>1.8735406874489168E-5</v>
      </c>
      <c r="AV73" s="200">
        <v>1.3231402528668038E-4</v>
      </c>
      <c r="AW73" s="200">
        <v>6.7933073342558807E-4</v>
      </c>
      <c r="AX73" s="200">
        <v>7.3440696637465245E-4</v>
      </c>
      <c r="AY73" s="200">
        <v>1.0832475762335481E-4</v>
      </c>
      <c r="AZ73" s="200">
        <v>0</v>
      </c>
      <c r="BA73" s="200">
        <v>2.932723326881342E-5</v>
      </c>
      <c r="BB73" s="200">
        <v>5.3802008608321375E-4</v>
      </c>
      <c r="BC73" s="200">
        <v>1.5178345560333924E-4</v>
      </c>
      <c r="BD73" s="200">
        <v>1.5316281206922958E-4</v>
      </c>
      <c r="BE73" s="200">
        <v>0</v>
      </c>
      <c r="BF73" s="200">
        <v>2.1706099413935315E-4</v>
      </c>
      <c r="BG73" s="200">
        <v>4.9673397412015992E-5</v>
      </c>
      <c r="BH73" s="200">
        <v>9.1642228739002938E-4</v>
      </c>
      <c r="BI73" s="200">
        <v>7.7673907066263407E-3</v>
      </c>
      <c r="BJ73" s="200">
        <v>9.113111945467138E-5</v>
      </c>
      <c r="BK73" s="200">
        <v>0</v>
      </c>
      <c r="BL73" s="200">
        <v>9.898918572568095E-4</v>
      </c>
      <c r="BM73" s="200">
        <v>6.5821095201795232E-4</v>
      </c>
      <c r="BN73" s="200">
        <v>5.6880359970525058E-3</v>
      </c>
      <c r="BO73" s="200">
        <v>5.6030218239059995E-3</v>
      </c>
      <c r="BP73" s="200">
        <v>1.8752102663617702E-2</v>
      </c>
      <c r="BQ73" s="200">
        <v>3.4458689332826759E-3</v>
      </c>
      <c r="BR73" s="200">
        <v>3.2119138659690077E-3</v>
      </c>
      <c r="BS73" s="200">
        <v>0</v>
      </c>
      <c r="BT73" s="200">
        <v>2.2224312093712855E-3</v>
      </c>
      <c r="BU73" s="200">
        <v>8.470056294991259E-3</v>
      </c>
      <c r="BV73" s="200">
        <v>1.3218455822372534E-4</v>
      </c>
      <c r="BW73" s="200">
        <v>8.3654131991282049E-5</v>
      </c>
      <c r="BX73" s="200">
        <v>0</v>
      </c>
      <c r="BY73" s="200">
        <v>7.7629273664714421E-2</v>
      </c>
      <c r="BZ73" s="200">
        <v>2.7957919489876529E-3</v>
      </c>
      <c r="CA73" s="200">
        <v>0</v>
      </c>
      <c r="CB73" s="200">
        <v>4.8271736390417888E-3</v>
      </c>
      <c r="CC73" s="200">
        <v>1.2127449346156542E-3</v>
      </c>
      <c r="CD73" s="200">
        <v>4.6903149655215257E-3</v>
      </c>
      <c r="CE73" s="200">
        <v>4.5985214371510276E-3</v>
      </c>
      <c r="CF73" s="200">
        <v>2.8695979318461861E-2</v>
      </c>
      <c r="CG73" s="200">
        <v>1.7167022568354059E-3</v>
      </c>
      <c r="CH73" s="200">
        <v>2.087201660874094E-2</v>
      </c>
      <c r="CI73" s="200">
        <v>6.4859203158361195E-3</v>
      </c>
      <c r="CJ73" s="200">
        <v>3.9736222915745815E-4</v>
      </c>
      <c r="CK73" s="200">
        <v>6.7358420295824568E-3</v>
      </c>
      <c r="CL73" s="200">
        <v>2.4762238681684708E-3</v>
      </c>
      <c r="CM73" s="200">
        <v>4.1145957375840564E-2</v>
      </c>
      <c r="CN73" s="200">
        <v>1.2853805216160847E-2</v>
      </c>
      <c r="CO73" s="200">
        <v>6.5071580609080467E-3</v>
      </c>
      <c r="CP73" s="200">
        <v>1.1698469583119675E-2</v>
      </c>
      <c r="CQ73" s="200">
        <v>2.4461667610253205E-2</v>
      </c>
      <c r="CR73" s="200">
        <v>8.12202425835362E-3</v>
      </c>
      <c r="CS73" s="200">
        <v>6.4606790080817848E-3</v>
      </c>
      <c r="CT73" s="200">
        <v>9.4990817554303089E-5</v>
      </c>
      <c r="CU73" s="200">
        <v>1.1448062488808785E-3</v>
      </c>
      <c r="CV73" s="200">
        <v>7.7354476890350023E-5</v>
      </c>
      <c r="CW73" s="200">
        <v>6.0655800513396505E-3</v>
      </c>
      <c r="CX73" s="200">
        <v>2.2477823639209262E-3</v>
      </c>
      <c r="CY73" s="200">
        <v>6.8586324043673041E-2</v>
      </c>
      <c r="CZ73" s="200">
        <v>2.7113541843754016E-2</v>
      </c>
      <c r="DA73" s="200">
        <v>1.3396104840888778E-2</v>
      </c>
      <c r="DB73" s="200">
        <v>1.7386505073997693E-2</v>
      </c>
      <c r="DC73" s="200">
        <v>7.9975392187019373E-4</v>
      </c>
      <c r="DD73" s="200">
        <v>2.2658019447147962E-2</v>
      </c>
      <c r="DE73" s="200">
        <v>0</v>
      </c>
      <c r="DF73" s="201">
        <v>1.4262442543747122E-2</v>
      </c>
      <c r="DG73" s="201">
        <v>6.9491245958477549E-3</v>
      </c>
    </row>
    <row r="74" spans="1:111">
      <c r="A74" s="308" t="s">
        <v>1153</v>
      </c>
      <c r="B74" s="198" t="s">
        <v>14</v>
      </c>
      <c r="C74" s="200">
        <v>7.5623683457250429E-2</v>
      </c>
      <c r="D74" s="200">
        <v>4.6706203705982233E-2</v>
      </c>
      <c r="E74" s="200">
        <v>2.8095919828203291E-2</v>
      </c>
      <c r="F74" s="200">
        <v>4.542626011200996E-2</v>
      </c>
      <c r="G74" s="200">
        <v>3.815381968341363E-2</v>
      </c>
      <c r="H74" s="200">
        <v>5.7185479860765789E-3</v>
      </c>
      <c r="I74" s="200">
        <v>7.082869574015987E-3</v>
      </c>
      <c r="J74" s="200">
        <v>4.4718421857546965E-2</v>
      </c>
      <c r="K74" s="200">
        <v>2.0130108465909811E-2</v>
      </c>
      <c r="L74" s="200">
        <v>4.1021950341849585E-2</v>
      </c>
      <c r="M74" s="200">
        <v>0</v>
      </c>
      <c r="N74" s="200">
        <v>2.8778280542986426E-2</v>
      </c>
      <c r="O74" s="200">
        <v>8.6163153786104604E-2</v>
      </c>
      <c r="P74" s="200">
        <v>3.7050831825759994E-2</v>
      </c>
      <c r="Q74" s="200">
        <v>2.4006275196555939E-2</v>
      </c>
      <c r="R74" s="200">
        <v>5.7544255381748642E-2</v>
      </c>
      <c r="S74" s="200">
        <v>4.2821107032259387E-2</v>
      </c>
      <c r="T74" s="200">
        <v>2.7302230426293306E-2</v>
      </c>
      <c r="U74" s="200">
        <v>9.6642929806714135E-3</v>
      </c>
      <c r="V74" s="200">
        <v>7.3541917532365924E-3</v>
      </c>
      <c r="W74" s="200">
        <v>9.9498820754716981E-4</v>
      </c>
      <c r="X74" s="200">
        <v>4.2459734488890441E-3</v>
      </c>
      <c r="Y74" s="200">
        <v>2.8131195044398269E-3</v>
      </c>
      <c r="Z74" s="200">
        <v>0</v>
      </c>
      <c r="AA74" s="200">
        <v>1.9570062877306595E-2</v>
      </c>
      <c r="AB74" s="200">
        <v>8.8490730780705577E-3</v>
      </c>
      <c r="AC74" s="200">
        <v>2.2047811340783303E-3</v>
      </c>
      <c r="AD74" s="200">
        <v>5.2408563782337199E-3</v>
      </c>
      <c r="AE74" s="200">
        <v>3.0675394334158247E-3</v>
      </c>
      <c r="AF74" s="200">
        <v>2.3666685012934119E-3</v>
      </c>
      <c r="AG74" s="200">
        <v>4.4798144829767052E-2</v>
      </c>
      <c r="AH74" s="200">
        <v>1.30325446502322E-2</v>
      </c>
      <c r="AI74" s="200">
        <v>1.1784169738484312E-2</v>
      </c>
      <c r="AJ74" s="200">
        <v>0</v>
      </c>
      <c r="AK74" s="200">
        <v>1.3810439756154652E-2</v>
      </c>
      <c r="AL74" s="200">
        <v>1.0373021271841183E-2</v>
      </c>
      <c r="AM74" s="200">
        <v>3.209959945127181E-3</v>
      </c>
      <c r="AN74" s="200">
        <v>1.0703046976577663E-2</v>
      </c>
      <c r="AO74" s="200">
        <v>3.2241528167494065E-3</v>
      </c>
      <c r="AP74" s="200">
        <v>7.1631388745482709E-3</v>
      </c>
      <c r="AQ74" s="200">
        <v>6.3698313174299272E-3</v>
      </c>
      <c r="AR74" s="200">
        <v>5.6049982923840327E-3</v>
      </c>
      <c r="AS74" s="200">
        <v>4.3488765402271076E-3</v>
      </c>
      <c r="AT74" s="200">
        <v>5.3978720122400585E-3</v>
      </c>
      <c r="AU74" s="200">
        <v>8.6557579760139954E-3</v>
      </c>
      <c r="AV74" s="200">
        <v>1.3194648632755072E-2</v>
      </c>
      <c r="AW74" s="200">
        <v>1.0883669104829E-2</v>
      </c>
      <c r="AX74" s="200">
        <v>1.157215548444631E-2</v>
      </c>
      <c r="AY74" s="200">
        <v>1.1460759356550939E-2</v>
      </c>
      <c r="AZ74" s="200">
        <v>1.1278195488721804E-2</v>
      </c>
      <c r="BA74" s="200">
        <v>9.7659686785148692E-3</v>
      </c>
      <c r="BB74" s="200">
        <v>1.1522596843615495E-2</v>
      </c>
      <c r="BC74" s="200">
        <v>1.1864406779661017E-2</v>
      </c>
      <c r="BD74" s="200">
        <v>9.393985806912749E-3</v>
      </c>
      <c r="BE74" s="200">
        <v>0</v>
      </c>
      <c r="BF74" s="200">
        <v>8.4653787714347728E-3</v>
      </c>
      <c r="BG74" s="200">
        <v>2.0515113131162607E-2</v>
      </c>
      <c r="BH74" s="200">
        <v>1.4479472140762463E-2</v>
      </c>
      <c r="BI74" s="200">
        <v>2.2271102557052516E-2</v>
      </c>
      <c r="BJ74" s="200">
        <v>2.776765209783837E-2</v>
      </c>
      <c r="BK74" s="200">
        <v>3.4088360618972865E-3</v>
      </c>
      <c r="BL74" s="200">
        <v>2.6073254612739138E-2</v>
      </c>
      <c r="BM74" s="200">
        <v>2.3998677455203388E-2</v>
      </c>
      <c r="BN74" s="200">
        <v>1.8415565276013984E-2</v>
      </c>
      <c r="BO74" s="200">
        <v>1.2613598887555377E-2</v>
      </c>
      <c r="BP74" s="200">
        <v>1.9732126749781812E-3</v>
      </c>
      <c r="BQ74" s="200">
        <v>4.26094946942454E-3</v>
      </c>
      <c r="BR74" s="200">
        <v>8.8549003823706982E-3</v>
      </c>
      <c r="BS74" s="200">
        <v>9.6548424344361748E-3</v>
      </c>
      <c r="BT74" s="200">
        <v>6.9528213774388264E-3</v>
      </c>
      <c r="BU74" s="200">
        <v>5.0686138218655804E-3</v>
      </c>
      <c r="BV74" s="200">
        <v>1.7874686657100157E-3</v>
      </c>
      <c r="BW74" s="200">
        <v>5.9528877854510527E-3</v>
      </c>
      <c r="BX74" s="200">
        <v>1.0732189738897767E-3</v>
      </c>
      <c r="BY74" s="200">
        <v>2.2592648212110592E-3</v>
      </c>
      <c r="BZ74" s="200">
        <v>6.3481512533465163E-3</v>
      </c>
      <c r="CA74" s="200">
        <v>4.5009025136755747E-2</v>
      </c>
      <c r="CB74" s="200">
        <v>5.177077885675372E-3</v>
      </c>
      <c r="CC74" s="200">
        <v>1.2731405986901388E-3</v>
      </c>
      <c r="CD74" s="200">
        <v>6.7093247188917187E-3</v>
      </c>
      <c r="CE74" s="200">
        <v>5.3071460520562677E-3</v>
      </c>
      <c r="CF74" s="200">
        <v>6.8754379122415235E-3</v>
      </c>
      <c r="CG74" s="200">
        <v>1.8423146170916552E-3</v>
      </c>
      <c r="CH74" s="200">
        <v>3.8131430080114957E-3</v>
      </c>
      <c r="CI74" s="200">
        <v>2.9307497079321598E-3</v>
      </c>
      <c r="CJ74" s="200">
        <v>1.0047906704706287E-2</v>
      </c>
      <c r="CK74" s="200">
        <v>4.5629101994608366E-3</v>
      </c>
      <c r="CL74" s="200">
        <v>1.2512600254196432E-2</v>
      </c>
      <c r="CM74" s="200">
        <v>7.1202322291127034E-3</v>
      </c>
      <c r="CN74" s="200">
        <v>5.8661400487484399E-3</v>
      </c>
      <c r="CO74" s="200">
        <v>2.1586407352957679E-2</v>
      </c>
      <c r="CP74" s="200">
        <v>5.5751787332498755E-2</v>
      </c>
      <c r="CQ74" s="200">
        <v>1.9542002616012338E-2</v>
      </c>
      <c r="CR74" s="200">
        <v>1.9865805870933301E-2</v>
      </c>
      <c r="CS74" s="200">
        <v>1.4525195137114044E-2</v>
      </c>
      <c r="CT74" s="200">
        <v>3.1307390285605724E-2</v>
      </c>
      <c r="CU74" s="200">
        <v>2.0001819948395658E-2</v>
      </c>
      <c r="CV74" s="200">
        <v>1.8565074453684007E-3</v>
      </c>
      <c r="CW74" s="200">
        <v>3.1709190926634309E-2</v>
      </c>
      <c r="CX74" s="200">
        <v>7.6741136364207319E-3</v>
      </c>
      <c r="CY74" s="200">
        <v>4.0482312135434843E-2</v>
      </c>
      <c r="CZ74" s="200">
        <v>7.4937146948292566E-2</v>
      </c>
      <c r="DA74" s="200">
        <v>2.5446363617467938E-2</v>
      </c>
      <c r="DB74" s="200">
        <v>1.2616856392691989E-2</v>
      </c>
      <c r="DC74" s="200">
        <v>3.2205475238388188E-2</v>
      </c>
      <c r="DD74" s="200">
        <v>1.9104533726278513E-2</v>
      </c>
      <c r="DE74" s="200">
        <v>0.3153020892151327</v>
      </c>
      <c r="DF74" s="201">
        <v>1.8206715774310911E-3</v>
      </c>
      <c r="DG74" s="201">
        <v>1.4472146645686499E-2</v>
      </c>
    </row>
    <row r="75" spans="1:111">
      <c r="A75" s="308" t="s">
        <v>1154</v>
      </c>
      <c r="B75" s="198" t="s">
        <v>15</v>
      </c>
      <c r="C75" s="200">
        <v>4.1028426313973881E-3</v>
      </c>
      <c r="D75" s="200">
        <v>4.7083528147583075E-3</v>
      </c>
      <c r="E75" s="200">
        <v>7.6055833929849674E-3</v>
      </c>
      <c r="F75" s="200">
        <v>9.0230242688238947E-3</v>
      </c>
      <c r="G75" s="200">
        <v>5.3337921541637993E-3</v>
      </c>
      <c r="H75" s="200">
        <v>1.287916459472899E-2</v>
      </c>
      <c r="I75" s="200">
        <v>2.4182940402711729E-2</v>
      </c>
      <c r="J75" s="200">
        <v>3.0634258690953433E-3</v>
      </c>
      <c r="K75" s="200">
        <v>1.0343496475174343E-2</v>
      </c>
      <c r="L75" s="200">
        <v>2.5465718160932265E-3</v>
      </c>
      <c r="M75" s="200">
        <v>0</v>
      </c>
      <c r="N75" s="200">
        <v>8.5972850678733038E-3</v>
      </c>
      <c r="O75" s="200">
        <v>1.3466042154566744E-2</v>
      </c>
      <c r="P75" s="200">
        <v>5.6578340605157674E-3</v>
      </c>
      <c r="Q75" s="200">
        <v>5.0621135007935204E-3</v>
      </c>
      <c r="R75" s="200">
        <v>5.5901534840386404E-3</v>
      </c>
      <c r="S75" s="200">
        <v>5.5269580197288819E-3</v>
      </c>
      <c r="T75" s="200">
        <v>6.4307181746089924E-3</v>
      </c>
      <c r="U75" s="200">
        <v>5.2136317395727362E-3</v>
      </c>
      <c r="V75" s="200">
        <v>1.8844691171568328E-3</v>
      </c>
      <c r="W75" s="200">
        <v>6.9842205750224621E-4</v>
      </c>
      <c r="X75" s="200">
        <v>1.2365608018290346E-3</v>
      </c>
      <c r="Y75" s="200">
        <v>7.2225813028408824E-4</v>
      </c>
      <c r="Z75" s="200">
        <v>0</v>
      </c>
      <c r="AA75" s="200">
        <v>2.8901898860455703E-3</v>
      </c>
      <c r="AB75" s="200">
        <v>1.1550599563704841E-3</v>
      </c>
      <c r="AC75" s="200">
        <v>1.4287712111108021E-3</v>
      </c>
      <c r="AD75" s="200">
        <v>1.2265834076717217E-3</v>
      </c>
      <c r="AE75" s="200">
        <v>2.3211881626545821E-4</v>
      </c>
      <c r="AF75" s="200">
        <v>3.8527161648962521E-4</v>
      </c>
      <c r="AG75" s="200">
        <v>3.2676293875830084E-3</v>
      </c>
      <c r="AH75" s="200">
        <v>3.0286899539272013E-3</v>
      </c>
      <c r="AI75" s="200">
        <v>3.7732563202043361E-3</v>
      </c>
      <c r="AJ75" s="200">
        <v>0</v>
      </c>
      <c r="AK75" s="200">
        <v>3.9691020669862303E-3</v>
      </c>
      <c r="AL75" s="200">
        <v>3.4341223599157408E-3</v>
      </c>
      <c r="AM75" s="200">
        <v>1.4953628754385577E-3</v>
      </c>
      <c r="AN75" s="200">
        <v>2.9772560251747726E-3</v>
      </c>
      <c r="AO75" s="200">
        <v>6.1380315130584936E-4</v>
      </c>
      <c r="AP75" s="200">
        <v>5.6097426063869017E-3</v>
      </c>
      <c r="AQ75" s="200">
        <v>1.3520012340413948E-3</v>
      </c>
      <c r="AR75" s="200">
        <v>2.2299455571850452E-3</v>
      </c>
      <c r="AS75" s="200">
        <v>1.4146104043894941E-3</v>
      </c>
      <c r="AT75" s="200">
        <v>9.4807479274009972E-4</v>
      </c>
      <c r="AU75" s="200">
        <v>1.4777552172253331E-3</v>
      </c>
      <c r="AV75" s="200">
        <v>2.2419876506909733E-3</v>
      </c>
      <c r="AW75" s="200">
        <v>1.3442840968315871E-3</v>
      </c>
      <c r="AX75" s="200">
        <v>2.1297802024864924E-3</v>
      </c>
      <c r="AY75" s="200">
        <v>1.4732167036776256E-3</v>
      </c>
      <c r="AZ75" s="200">
        <v>1.4097744360902255E-3</v>
      </c>
      <c r="BA75" s="200">
        <v>1.4663616634406709E-3</v>
      </c>
      <c r="BB75" s="200">
        <v>1.8830703012912482E-3</v>
      </c>
      <c r="BC75" s="200">
        <v>1.7961042246395142E-3</v>
      </c>
      <c r="BD75" s="200">
        <v>1.8890080155204983E-3</v>
      </c>
      <c r="BE75" s="200">
        <v>0</v>
      </c>
      <c r="BF75" s="200">
        <v>2.1706099413935317E-3</v>
      </c>
      <c r="BG75" s="200">
        <v>1.8130790055385839E-3</v>
      </c>
      <c r="BH75" s="200">
        <v>4.2155425219941346E-3</v>
      </c>
      <c r="BI75" s="200">
        <v>5.4990376684080286E-3</v>
      </c>
      <c r="BJ75" s="200">
        <v>1.0671454088142018E-2</v>
      </c>
      <c r="BK75" s="200">
        <v>1.3904462884054721E-3</v>
      </c>
      <c r="BL75" s="200">
        <v>4.3172099956847515E-3</v>
      </c>
      <c r="BM75" s="200">
        <v>1.7389014918427763E-3</v>
      </c>
      <c r="BN75" s="200">
        <v>6.1960083407804588E-3</v>
      </c>
      <c r="BO75" s="200">
        <v>4.7683483665219442E-3</v>
      </c>
      <c r="BP75" s="200">
        <v>8.3155775072282865E-3</v>
      </c>
      <c r="BQ75" s="200">
        <v>3.2050998860212584E-3</v>
      </c>
      <c r="BR75" s="200">
        <v>6.830348158583216E-3</v>
      </c>
      <c r="BS75" s="200">
        <v>9.9966067683985166E-3</v>
      </c>
      <c r="BT75" s="200">
        <v>9.4434653358787517E-3</v>
      </c>
      <c r="BU75" s="200">
        <v>6.6734167893961707E-2</v>
      </c>
      <c r="BV75" s="200">
        <v>7.2287090570239423E-2</v>
      </c>
      <c r="BW75" s="200">
        <v>5.5973577244881043E-2</v>
      </c>
      <c r="BX75" s="200">
        <v>6.7708501620257988E-2</v>
      </c>
      <c r="BY75" s="200">
        <v>3.855433748811133E-2</v>
      </c>
      <c r="BZ75" s="200">
        <v>6.6337429040495563E-3</v>
      </c>
      <c r="CA75" s="200">
        <v>2.1730323398966193E-2</v>
      </c>
      <c r="CB75" s="200">
        <v>2.9933743937814866E-2</v>
      </c>
      <c r="CC75" s="200">
        <v>1.3014057694769977E-2</v>
      </c>
      <c r="CD75" s="200">
        <v>8.4798409641548122E-3</v>
      </c>
      <c r="CE75" s="200">
        <v>4.5432386657754415E-3</v>
      </c>
      <c r="CF75" s="200">
        <v>7.3897151456370994E-3</v>
      </c>
      <c r="CG75" s="200">
        <v>1.4654775363229076E-4</v>
      </c>
      <c r="CH75" s="200">
        <v>6.2239496543933385E-3</v>
      </c>
      <c r="CI75" s="200">
        <v>3.1120331950207467E-3</v>
      </c>
      <c r="CJ75" s="200">
        <v>2.210048353179121E-3</v>
      </c>
      <c r="CK75" s="200">
        <v>2.4565721938718883E-3</v>
      </c>
      <c r="CL75" s="200">
        <v>2.9364070649077444E-3</v>
      </c>
      <c r="CM75" s="200">
        <v>8.1799591002044997E-3</v>
      </c>
      <c r="CN75" s="200">
        <v>6.0537088077624313E-3</v>
      </c>
      <c r="CO75" s="200">
        <v>1.0792268471238697E-3</v>
      </c>
      <c r="CP75" s="200">
        <v>3.8888268204436268E-3</v>
      </c>
      <c r="CQ75" s="200">
        <v>1.0678796634324425E-2</v>
      </c>
      <c r="CR75" s="200">
        <v>1.0424820408231658E-2</v>
      </c>
      <c r="CS75" s="200">
        <v>6.6830144366926848E-3</v>
      </c>
      <c r="CT75" s="200">
        <v>1.4185295421442593E-2</v>
      </c>
      <c r="CU75" s="200">
        <v>4.0452756194429194E-2</v>
      </c>
      <c r="CV75" s="200">
        <v>6.9619029201315027E-4</v>
      </c>
      <c r="CW75" s="200">
        <v>4.9141684126046302E-3</v>
      </c>
      <c r="CX75" s="200">
        <v>2.6403121145357851E-3</v>
      </c>
      <c r="CY75" s="200">
        <v>1.2883973021288112E-2</v>
      </c>
      <c r="CZ75" s="200">
        <v>5.205158718640854E-3</v>
      </c>
      <c r="DA75" s="200">
        <v>2.0109746211885017E-3</v>
      </c>
      <c r="DB75" s="200">
        <v>7.2021695087716112E-3</v>
      </c>
      <c r="DC75" s="200">
        <v>1.8609658566594894E-2</v>
      </c>
      <c r="DD75" s="200">
        <v>5.0997977666402882E-3</v>
      </c>
      <c r="DE75" s="200">
        <v>0</v>
      </c>
      <c r="DF75" s="201">
        <v>1.3990423700259963E-2</v>
      </c>
      <c r="DG75" s="201">
        <v>1.2908435998054888E-2</v>
      </c>
    </row>
    <row r="76" spans="1:111">
      <c r="A76" s="308" t="s">
        <v>1155</v>
      </c>
      <c r="B76" s="198" t="s">
        <v>988</v>
      </c>
      <c r="C76" s="200">
        <v>2.2018833442204232E-4</v>
      </c>
      <c r="D76" s="200">
        <v>0</v>
      </c>
      <c r="E76" s="200">
        <v>2.0579813886900502E-3</v>
      </c>
      <c r="F76" s="200">
        <v>2.1779713752333543E-3</v>
      </c>
      <c r="G76" s="200">
        <v>6.4521679284239503E-4</v>
      </c>
      <c r="H76" s="200">
        <v>1.3823968175037294E-2</v>
      </c>
      <c r="I76" s="200">
        <v>3.2378832338358799E-3</v>
      </c>
      <c r="J76" s="200">
        <v>2.4822091390057466E-3</v>
      </c>
      <c r="K76" s="200">
        <v>1.4143600258191898E-3</v>
      </c>
      <c r="L76" s="200">
        <v>8.5808398150967425E-4</v>
      </c>
      <c r="M76" s="200">
        <v>0</v>
      </c>
      <c r="N76" s="200">
        <v>1.3574660633484162E-3</v>
      </c>
      <c r="O76" s="200">
        <v>5.4644808743169399E-3</v>
      </c>
      <c r="P76" s="200">
        <v>2.0041857330353658E-3</v>
      </c>
      <c r="Q76" s="200">
        <v>2.280231306663748E-3</v>
      </c>
      <c r="R76" s="200">
        <v>1.2504290687981169E-3</v>
      </c>
      <c r="S76" s="200">
        <v>1.507352187198786E-3</v>
      </c>
      <c r="T76" s="200">
        <v>3.9983739945755395E-3</v>
      </c>
      <c r="U76" s="200">
        <v>8.9013224821973553E-4</v>
      </c>
      <c r="V76" s="200">
        <v>7.6195141199121032E-4</v>
      </c>
      <c r="W76" s="200">
        <v>3.720238095238095E-4</v>
      </c>
      <c r="X76" s="200">
        <v>3.8709729448561085E-4</v>
      </c>
      <c r="Y76" s="200">
        <v>3.6004459347495089E-4</v>
      </c>
      <c r="Z76" s="200">
        <v>0</v>
      </c>
      <c r="AA76" s="200">
        <v>2.7476755918618635E-3</v>
      </c>
      <c r="AB76" s="200">
        <v>2.682366723324821E-4</v>
      </c>
      <c r="AC76" s="200">
        <v>2.1288400560553052E-4</v>
      </c>
      <c r="AD76" s="200">
        <v>4.9381929399770611E-4</v>
      </c>
      <c r="AE76" s="200">
        <v>2.7854257951854985E-4</v>
      </c>
      <c r="AF76" s="200">
        <v>3.3023281413396442E-4</v>
      </c>
      <c r="AG76" s="200">
        <v>1.5811109939917781E-3</v>
      </c>
      <c r="AH76" s="200">
        <v>1.4133886451660272E-3</v>
      </c>
      <c r="AI76" s="200">
        <v>2.6606294565543398E-3</v>
      </c>
      <c r="AJ76" s="200">
        <v>0</v>
      </c>
      <c r="AK76" s="200">
        <v>1.3739199462644643E-3</v>
      </c>
      <c r="AL76" s="200">
        <v>6.8353823049040587E-4</v>
      </c>
      <c r="AM76" s="200">
        <v>7.733896819961595E-4</v>
      </c>
      <c r="AN76" s="200">
        <v>1.2436639092502214E-3</v>
      </c>
      <c r="AO76" s="200">
        <v>1.3490179149579107E-4</v>
      </c>
      <c r="AP76" s="200">
        <v>4.0102514934729701E-4</v>
      </c>
      <c r="AQ76" s="200">
        <v>3.811010189915341E-4</v>
      </c>
      <c r="AR76" s="200">
        <v>1.7846260990685122E-3</v>
      </c>
      <c r="AS76" s="200">
        <v>6.5478253866543411E-4</v>
      </c>
      <c r="AT76" s="200">
        <v>6.0530329824080322E-4</v>
      </c>
      <c r="AU76" s="200">
        <v>5.8313953896847531E-4</v>
      </c>
      <c r="AV76" s="200">
        <v>5.5130843869450165E-4</v>
      </c>
      <c r="AW76" s="200">
        <v>3.4146253796524272E-4</v>
      </c>
      <c r="AX76" s="200">
        <v>7.4489849446571894E-4</v>
      </c>
      <c r="AY76" s="200">
        <v>5.7412121540378056E-4</v>
      </c>
      <c r="AZ76" s="200">
        <v>9.3984962406015032E-4</v>
      </c>
      <c r="BA76" s="200">
        <v>6.4519913191389523E-4</v>
      </c>
      <c r="BB76" s="200">
        <v>7.6219512195121954E-4</v>
      </c>
      <c r="BC76" s="200">
        <v>6.3243106501391345E-4</v>
      </c>
      <c r="BD76" s="200">
        <v>6.6370551896666153E-4</v>
      </c>
      <c r="BE76" s="200">
        <v>0</v>
      </c>
      <c r="BF76" s="200">
        <v>4.3412198827870631E-4</v>
      </c>
      <c r="BG76" s="200">
        <v>3.4771378188411196E-4</v>
      </c>
      <c r="BH76" s="200">
        <v>5.4985337243401765E-4</v>
      </c>
      <c r="BI76" s="200">
        <v>7.5611767940610391E-4</v>
      </c>
      <c r="BJ76" s="200">
        <v>8.2018007509204239E-4</v>
      </c>
      <c r="BK76" s="200">
        <v>1.1213276519398969E-4</v>
      </c>
      <c r="BL76" s="200">
        <v>4.792541158317315E-3</v>
      </c>
      <c r="BM76" s="200">
        <v>1.4633713258817732E-3</v>
      </c>
      <c r="BN76" s="200">
        <v>1.0284872144615336E-3</v>
      </c>
      <c r="BO76" s="200">
        <v>9.9616832184736535E-4</v>
      </c>
      <c r="BP76" s="200">
        <v>3.2131137949360546E-3</v>
      </c>
      <c r="BQ76" s="200">
        <v>9.2088638351637674E-3</v>
      </c>
      <c r="BR76" s="200">
        <v>6.6411752867780237E-4</v>
      </c>
      <c r="BS76" s="200">
        <v>8.055873586255215E-4</v>
      </c>
      <c r="BT76" s="200">
        <v>2.4761808405787556E-2</v>
      </c>
      <c r="BU76" s="200">
        <v>1.58518918695718E-2</v>
      </c>
      <c r="BV76" s="200">
        <v>4.6988633318844633E-2</v>
      </c>
      <c r="BW76" s="200">
        <v>0.17916175572097165</v>
      </c>
      <c r="BX76" s="200">
        <v>2.201816701234079E-2</v>
      </c>
      <c r="BY76" s="200">
        <v>1.5150756703542407E-3</v>
      </c>
      <c r="BZ76" s="200">
        <v>5.675090228590229E-3</v>
      </c>
      <c r="CA76" s="200">
        <v>9.93931629551543E-3</v>
      </c>
      <c r="CB76" s="200">
        <v>8.6136643251927297E-2</v>
      </c>
      <c r="CC76" s="200">
        <v>1.9399087300724506E-3</v>
      </c>
      <c r="CD76" s="200">
        <v>5.5973162701124436E-2</v>
      </c>
      <c r="CE76" s="200">
        <v>7.1731908713067338E-2</v>
      </c>
      <c r="CF76" s="200">
        <v>2.3411694457195913E-2</v>
      </c>
      <c r="CG76" s="200">
        <v>6.845873633965582E-3</v>
      </c>
      <c r="CH76" s="200">
        <v>1.0312654642930826E-2</v>
      </c>
      <c r="CI76" s="200">
        <v>7.4124803609555657E-3</v>
      </c>
      <c r="CJ76" s="200">
        <v>2.7819820785169907E-2</v>
      </c>
      <c r="CK76" s="200">
        <v>4.8685018609274301E-2</v>
      </c>
      <c r="CL76" s="200">
        <v>1.7640355875005478E-2</v>
      </c>
      <c r="CM76" s="200">
        <v>2.3348453826494034E-3</v>
      </c>
      <c r="CN76" s="200">
        <v>1.0175362211795257E-3</v>
      </c>
      <c r="CO76" s="200">
        <v>1.072306328346819E-2</v>
      </c>
      <c r="CP76" s="200">
        <v>3.1195123139020904E-2</v>
      </c>
      <c r="CQ76" s="200">
        <v>7.5161548523124374E-3</v>
      </c>
      <c r="CR76" s="200">
        <v>4.7013426594183644E-3</v>
      </c>
      <c r="CS76" s="200">
        <v>5.756976583546315E-3</v>
      </c>
      <c r="CT76" s="200">
        <v>1.3037489709328099E-2</v>
      </c>
      <c r="CU76" s="200">
        <v>2.3116280025479278E-2</v>
      </c>
      <c r="CV76" s="200">
        <v>7.3486753045832532E-4</v>
      </c>
      <c r="CW76" s="200">
        <v>2.9480977510168115E-3</v>
      </c>
      <c r="CX76" s="200">
        <v>8.4265146623992929E-3</v>
      </c>
      <c r="CY76" s="200">
        <v>8.6249261076726952E-3</v>
      </c>
      <c r="CZ76" s="200">
        <v>3.642505386910809E-2</v>
      </c>
      <c r="DA76" s="200">
        <v>2.0224065182598575E-2</v>
      </c>
      <c r="DB76" s="200">
        <v>4.1495943527359615E-3</v>
      </c>
      <c r="DC76" s="200">
        <v>2.78375884343279E-2</v>
      </c>
      <c r="DD76" s="200">
        <v>1.180957925152433E-2</v>
      </c>
      <c r="DE76" s="200">
        <v>0</v>
      </c>
      <c r="DF76" s="201">
        <v>1.0630372758549275E-2</v>
      </c>
      <c r="DG76" s="201">
        <v>1.3345819395653906E-2</v>
      </c>
    </row>
    <row r="77" spans="1:111">
      <c r="A77" s="308" t="s">
        <v>1156</v>
      </c>
      <c r="B77" s="198" t="s">
        <v>989</v>
      </c>
      <c r="C77" s="200">
        <v>0</v>
      </c>
      <c r="D77" s="200">
        <v>0</v>
      </c>
      <c r="E77" s="200">
        <v>0</v>
      </c>
      <c r="F77" s="200">
        <v>0</v>
      </c>
      <c r="G77" s="200">
        <v>0</v>
      </c>
      <c r="H77" s="200">
        <v>0</v>
      </c>
      <c r="I77" s="200">
        <v>0</v>
      </c>
      <c r="J77" s="200">
        <v>0</v>
      </c>
      <c r="K77" s="200">
        <v>0</v>
      </c>
      <c r="L77" s="200">
        <v>0</v>
      </c>
      <c r="M77" s="200">
        <v>0</v>
      </c>
      <c r="N77" s="200">
        <v>0</v>
      </c>
      <c r="O77" s="200">
        <v>0</v>
      </c>
      <c r="P77" s="200">
        <v>0</v>
      </c>
      <c r="Q77" s="200">
        <v>0</v>
      </c>
      <c r="R77" s="200">
        <v>0</v>
      </c>
      <c r="S77" s="200">
        <v>0</v>
      </c>
      <c r="T77" s="200">
        <v>0</v>
      </c>
      <c r="U77" s="200">
        <v>0</v>
      </c>
      <c r="V77" s="200">
        <v>0</v>
      </c>
      <c r="W77" s="200">
        <v>0</v>
      </c>
      <c r="X77" s="200">
        <v>0</v>
      </c>
      <c r="Y77" s="200">
        <v>0</v>
      </c>
      <c r="Z77" s="200">
        <v>0</v>
      </c>
      <c r="AA77" s="200">
        <v>0</v>
      </c>
      <c r="AB77" s="200">
        <v>0</v>
      </c>
      <c r="AC77" s="200">
        <v>0</v>
      </c>
      <c r="AD77" s="200">
        <v>0</v>
      </c>
      <c r="AE77" s="200">
        <v>0</v>
      </c>
      <c r="AF77" s="200">
        <v>0</v>
      </c>
      <c r="AG77" s="200">
        <v>0</v>
      </c>
      <c r="AH77" s="200">
        <v>0</v>
      </c>
      <c r="AI77" s="200">
        <v>0</v>
      </c>
      <c r="AJ77" s="200">
        <v>0</v>
      </c>
      <c r="AK77" s="200">
        <v>0</v>
      </c>
      <c r="AL77" s="200">
        <v>0</v>
      </c>
      <c r="AM77" s="200">
        <v>0</v>
      </c>
      <c r="AN77" s="200">
        <v>0</v>
      </c>
      <c r="AO77" s="200">
        <v>0</v>
      </c>
      <c r="AP77" s="200">
        <v>0</v>
      </c>
      <c r="AQ77" s="200">
        <v>0</v>
      </c>
      <c r="AR77" s="200">
        <v>0</v>
      </c>
      <c r="AS77" s="200">
        <v>0</v>
      </c>
      <c r="AT77" s="200">
        <v>0</v>
      </c>
      <c r="AU77" s="200">
        <v>0</v>
      </c>
      <c r="AV77" s="200">
        <v>0</v>
      </c>
      <c r="AW77" s="200">
        <v>0</v>
      </c>
      <c r="AX77" s="200">
        <v>0</v>
      </c>
      <c r="AY77" s="200">
        <v>0</v>
      </c>
      <c r="AZ77" s="200">
        <v>0</v>
      </c>
      <c r="BA77" s="200">
        <v>0</v>
      </c>
      <c r="BB77" s="200">
        <v>0</v>
      </c>
      <c r="BC77" s="200">
        <v>0</v>
      </c>
      <c r="BD77" s="200">
        <v>0</v>
      </c>
      <c r="BE77" s="200">
        <v>0</v>
      </c>
      <c r="BF77" s="200">
        <v>0</v>
      </c>
      <c r="BG77" s="200">
        <v>0</v>
      </c>
      <c r="BH77" s="200">
        <v>0</v>
      </c>
      <c r="BI77" s="200">
        <v>0</v>
      </c>
      <c r="BJ77" s="200">
        <v>0</v>
      </c>
      <c r="BK77" s="200">
        <v>0</v>
      </c>
      <c r="BL77" s="200">
        <v>0</v>
      </c>
      <c r="BM77" s="200">
        <v>0</v>
      </c>
      <c r="BN77" s="200">
        <v>0</v>
      </c>
      <c r="BO77" s="200">
        <v>0</v>
      </c>
      <c r="BP77" s="200">
        <v>0</v>
      </c>
      <c r="BQ77" s="200">
        <v>0</v>
      </c>
      <c r="BR77" s="200">
        <v>0</v>
      </c>
      <c r="BS77" s="200">
        <v>0</v>
      </c>
      <c r="BT77" s="200">
        <v>0</v>
      </c>
      <c r="BU77" s="200">
        <v>0</v>
      </c>
      <c r="BV77" s="200">
        <v>0</v>
      </c>
      <c r="BW77" s="200">
        <v>0</v>
      </c>
      <c r="BX77" s="200">
        <v>0</v>
      </c>
      <c r="BY77" s="200">
        <v>0</v>
      </c>
      <c r="BZ77" s="200">
        <v>0</v>
      </c>
      <c r="CA77" s="200">
        <v>0</v>
      </c>
      <c r="CB77" s="200">
        <v>0</v>
      </c>
      <c r="CC77" s="200">
        <v>0</v>
      </c>
      <c r="CD77" s="200">
        <v>0</v>
      </c>
      <c r="CE77" s="200">
        <v>0</v>
      </c>
      <c r="CF77" s="200">
        <v>0</v>
      </c>
      <c r="CG77" s="200">
        <v>0</v>
      </c>
      <c r="CH77" s="200">
        <v>0</v>
      </c>
      <c r="CI77" s="200">
        <v>0</v>
      </c>
      <c r="CJ77" s="200">
        <v>0</v>
      </c>
      <c r="CK77" s="200">
        <v>0</v>
      </c>
      <c r="CL77" s="200">
        <v>0</v>
      </c>
      <c r="CM77" s="200">
        <v>0</v>
      </c>
      <c r="CN77" s="200">
        <v>0</v>
      </c>
      <c r="CO77" s="200">
        <v>0</v>
      </c>
      <c r="CP77" s="200">
        <v>0</v>
      </c>
      <c r="CQ77" s="200">
        <v>0</v>
      </c>
      <c r="CR77" s="200">
        <v>0</v>
      </c>
      <c r="CS77" s="200">
        <v>0</v>
      </c>
      <c r="CT77" s="200">
        <v>0</v>
      </c>
      <c r="CU77" s="200">
        <v>0</v>
      </c>
      <c r="CV77" s="200">
        <v>0</v>
      </c>
      <c r="CW77" s="200">
        <v>0</v>
      </c>
      <c r="CX77" s="200">
        <v>0</v>
      </c>
      <c r="CY77" s="200">
        <v>0</v>
      </c>
      <c r="CZ77" s="200">
        <v>0</v>
      </c>
      <c r="DA77" s="200">
        <v>0</v>
      </c>
      <c r="DB77" s="200">
        <v>0</v>
      </c>
      <c r="DC77" s="200">
        <v>0</v>
      </c>
      <c r="DD77" s="200">
        <v>0</v>
      </c>
      <c r="DE77" s="200">
        <v>0</v>
      </c>
      <c r="DF77" s="201">
        <v>0</v>
      </c>
      <c r="DG77" s="201">
        <v>0</v>
      </c>
    </row>
    <row r="78" spans="1:111">
      <c r="A78" s="308" t="s">
        <v>1157</v>
      </c>
      <c r="B78" s="198" t="s">
        <v>990</v>
      </c>
      <c r="C78" s="200">
        <v>0</v>
      </c>
      <c r="D78" s="200">
        <v>0</v>
      </c>
      <c r="E78" s="200">
        <v>0</v>
      </c>
      <c r="F78" s="200">
        <v>0</v>
      </c>
      <c r="G78" s="200">
        <v>0</v>
      </c>
      <c r="H78" s="200">
        <v>0</v>
      </c>
      <c r="I78" s="200">
        <v>0</v>
      </c>
      <c r="J78" s="200">
        <v>0</v>
      </c>
      <c r="K78" s="200">
        <v>0</v>
      </c>
      <c r="L78" s="200">
        <v>0</v>
      </c>
      <c r="M78" s="200">
        <v>0</v>
      </c>
      <c r="N78" s="200">
        <v>0</v>
      </c>
      <c r="O78" s="200">
        <v>0</v>
      </c>
      <c r="P78" s="200">
        <v>0</v>
      </c>
      <c r="Q78" s="200">
        <v>0</v>
      </c>
      <c r="R78" s="200">
        <v>0</v>
      </c>
      <c r="S78" s="200">
        <v>0</v>
      </c>
      <c r="T78" s="200">
        <v>0</v>
      </c>
      <c r="U78" s="200">
        <v>0</v>
      </c>
      <c r="V78" s="200">
        <v>0</v>
      </c>
      <c r="W78" s="200">
        <v>0</v>
      </c>
      <c r="X78" s="200">
        <v>0</v>
      </c>
      <c r="Y78" s="200">
        <v>0</v>
      </c>
      <c r="Z78" s="200">
        <v>0</v>
      </c>
      <c r="AA78" s="200">
        <v>0</v>
      </c>
      <c r="AB78" s="200">
        <v>0</v>
      </c>
      <c r="AC78" s="200">
        <v>0</v>
      </c>
      <c r="AD78" s="200">
        <v>0</v>
      </c>
      <c r="AE78" s="200">
        <v>0</v>
      </c>
      <c r="AF78" s="200">
        <v>0</v>
      </c>
      <c r="AG78" s="200">
        <v>0</v>
      </c>
      <c r="AH78" s="200">
        <v>0</v>
      </c>
      <c r="AI78" s="200">
        <v>0</v>
      </c>
      <c r="AJ78" s="200">
        <v>0</v>
      </c>
      <c r="AK78" s="200">
        <v>0</v>
      </c>
      <c r="AL78" s="200">
        <v>0</v>
      </c>
      <c r="AM78" s="200">
        <v>0</v>
      </c>
      <c r="AN78" s="200">
        <v>0</v>
      </c>
      <c r="AO78" s="200">
        <v>0</v>
      </c>
      <c r="AP78" s="200">
        <v>0</v>
      </c>
      <c r="AQ78" s="200">
        <v>0</v>
      </c>
      <c r="AR78" s="200">
        <v>0</v>
      </c>
      <c r="AS78" s="200">
        <v>0</v>
      </c>
      <c r="AT78" s="200">
        <v>0</v>
      </c>
      <c r="AU78" s="200">
        <v>0</v>
      </c>
      <c r="AV78" s="200">
        <v>0</v>
      </c>
      <c r="AW78" s="200">
        <v>0</v>
      </c>
      <c r="AX78" s="200">
        <v>0</v>
      </c>
      <c r="AY78" s="200">
        <v>0</v>
      </c>
      <c r="AZ78" s="200">
        <v>0</v>
      </c>
      <c r="BA78" s="200">
        <v>0</v>
      </c>
      <c r="BB78" s="200">
        <v>0</v>
      </c>
      <c r="BC78" s="200">
        <v>0</v>
      </c>
      <c r="BD78" s="200">
        <v>0</v>
      </c>
      <c r="BE78" s="200">
        <v>0</v>
      </c>
      <c r="BF78" s="200">
        <v>0</v>
      </c>
      <c r="BG78" s="200">
        <v>0</v>
      </c>
      <c r="BH78" s="200">
        <v>0</v>
      </c>
      <c r="BI78" s="200">
        <v>0</v>
      </c>
      <c r="BJ78" s="200">
        <v>0</v>
      </c>
      <c r="BK78" s="200">
        <v>0</v>
      </c>
      <c r="BL78" s="200">
        <v>0</v>
      </c>
      <c r="BM78" s="200">
        <v>0</v>
      </c>
      <c r="BN78" s="200">
        <v>0</v>
      </c>
      <c r="BO78" s="200">
        <v>0</v>
      </c>
      <c r="BP78" s="200">
        <v>0</v>
      </c>
      <c r="BQ78" s="200">
        <v>0</v>
      </c>
      <c r="BR78" s="200">
        <v>0</v>
      </c>
      <c r="BS78" s="200">
        <v>0</v>
      </c>
      <c r="BT78" s="200">
        <v>0</v>
      </c>
      <c r="BU78" s="200">
        <v>0</v>
      </c>
      <c r="BV78" s="200">
        <v>0</v>
      </c>
      <c r="BW78" s="200">
        <v>0</v>
      </c>
      <c r="BX78" s="200">
        <v>0</v>
      </c>
      <c r="BY78" s="200">
        <v>0</v>
      </c>
      <c r="BZ78" s="200">
        <v>0</v>
      </c>
      <c r="CA78" s="200">
        <v>0</v>
      </c>
      <c r="CB78" s="200">
        <v>0</v>
      </c>
      <c r="CC78" s="200">
        <v>0</v>
      </c>
      <c r="CD78" s="200">
        <v>0</v>
      </c>
      <c r="CE78" s="200">
        <v>0</v>
      </c>
      <c r="CF78" s="200">
        <v>0</v>
      </c>
      <c r="CG78" s="200">
        <v>0</v>
      </c>
      <c r="CH78" s="200">
        <v>0</v>
      </c>
      <c r="CI78" s="200">
        <v>0</v>
      </c>
      <c r="CJ78" s="200">
        <v>0</v>
      </c>
      <c r="CK78" s="200">
        <v>0</v>
      </c>
      <c r="CL78" s="200">
        <v>0</v>
      </c>
      <c r="CM78" s="200">
        <v>0</v>
      </c>
      <c r="CN78" s="200">
        <v>0</v>
      </c>
      <c r="CO78" s="200">
        <v>0</v>
      </c>
      <c r="CP78" s="200">
        <v>0</v>
      </c>
      <c r="CQ78" s="200">
        <v>0</v>
      </c>
      <c r="CR78" s="200">
        <v>0</v>
      </c>
      <c r="CS78" s="200">
        <v>0</v>
      </c>
      <c r="CT78" s="200">
        <v>0</v>
      </c>
      <c r="CU78" s="200">
        <v>0</v>
      </c>
      <c r="CV78" s="200">
        <v>0</v>
      </c>
      <c r="CW78" s="200">
        <v>0</v>
      </c>
      <c r="CX78" s="200">
        <v>0</v>
      </c>
      <c r="CY78" s="200">
        <v>0</v>
      </c>
      <c r="CZ78" s="200">
        <v>0</v>
      </c>
      <c r="DA78" s="200">
        <v>0</v>
      </c>
      <c r="DB78" s="200">
        <v>0</v>
      </c>
      <c r="DC78" s="200">
        <v>0</v>
      </c>
      <c r="DD78" s="200">
        <v>0</v>
      </c>
      <c r="DE78" s="200">
        <v>0</v>
      </c>
      <c r="DF78" s="201">
        <v>0</v>
      </c>
      <c r="DG78" s="201">
        <v>0</v>
      </c>
    </row>
    <row r="79" spans="1:111">
      <c r="A79" s="308" t="s">
        <v>1158</v>
      </c>
      <c r="B79" s="198" t="s">
        <v>991</v>
      </c>
      <c r="C79" s="200">
        <v>1.1376397278472186E-4</v>
      </c>
      <c r="D79" s="200">
        <v>8.2027052521921727E-5</v>
      </c>
      <c r="E79" s="200">
        <v>3.5790980672870435E-4</v>
      </c>
      <c r="F79" s="200">
        <v>7.778469197261979E-3</v>
      </c>
      <c r="G79" s="200">
        <v>4.3014452856159671E-4</v>
      </c>
      <c r="H79" s="200">
        <v>6.4644455494778713E-3</v>
      </c>
      <c r="I79" s="200">
        <v>3.5414347870079935E-3</v>
      </c>
      <c r="J79" s="200">
        <v>7.4398454248341631E-4</v>
      </c>
      <c r="K79" s="200">
        <v>4.5563275999544367E-4</v>
      </c>
      <c r="L79" s="200">
        <v>3.5984166966534722E-4</v>
      </c>
      <c r="M79" s="200">
        <v>0</v>
      </c>
      <c r="N79" s="200">
        <v>1.6289592760180996E-3</v>
      </c>
      <c r="O79" s="200">
        <v>2.9274004683840752E-3</v>
      </c>
      <c r="P79" s="200">
        <v>1.0819055727005072E-3</v>
      </c>
      <c r="Q79" s="200">
        <v>8.2088327039894922E-4</v>
      </c>
      <c r="R79" s="200">
        <v>1.8633844946795469E-3</v>
      </c>
      <c r="S79" s="200">
        <v>1.897007854637928E-3</v>
      </c>
      <c r="T79" s="200">
        <v>2.0658265638640286E-3</v>
      </c>
      <c r="U79" s="200">
        <v>8.9013224821973553E-4</v>
      </c>
      <c r="V79" s="200">
        <v>7.5514827438414602E-4</v>
      </c>
      <c r="W79" s="200">
        <v>1.9303122192273136E-4</v>
      </c>
      <c r="X79" s="200">
        <v>3.1317246394148377E-4</v>
      </c>
      <c r="Y79" s="200">
        <v>3.058210101202896E-4</v>
      </c>
      <c r="Z79" s="200">
        <v>0</v>
      </c>
      <c r="AA79" s="200">
        <v>1.0945097793308668E-3</v>
      </c>
      <c r="AB79" s="200">
        <v>5.7752997818524203E-4</v>
      </c>
      <c r="AC79" s="200">
        <v>1.1826889200307251E-4</v>
      </c>
      <c r="AD79" s="200">
        <v>1.7522620109596023E-4</v>
      </c>
      <c r="AE79" s="200">
        <v>2.7497152080677357E-4</v>
      </c>
      <c r="AF79" s="200">
        <v>1.1007760471132149E-4</v>
      </c>
      <c r="AG79" s="200">
        <v>1.0540739959945188E-3</v>
      </c>
      <c r="AH79" s="200">
        <v>9.9120762128526588E-4</v>
      </c>
      <c r="AI79" s="200">
        <v>1.0642517826217359E-3</v>
      </c>
      <c r="AJ79" s="200">
        <v>0</v>
      </c>
      <c r="AK79" s="200">
        <v>1.6995898594530782E-3</v>
      </c>
      <c r="AL79" s="200">
        <v>9.6122563662713319E-4</v>
      </c>
      <c r="AM79" s="200">
        <v>4.0133425787797011E-4</v>
      </c>
      <c r="AN79" s="200">
        <v>1.1682903389926321E-3</v>
      </c>
      <c r="AO79" s="200">
        <v>4.0470537448737319E-5</v>
      </c>
      <c r="AP79" s="200">
        <v>1.1523711188140718E-3</v>
      </c>
      <c r="AQ79" s="200">
        <v>3.2665801627845782E-4</v>
      </c>
      <c r="AR79" s="200">
        <v>1.4531477054328973E-3</v>
      </c>
      <c r="AS79" s="200">
        <v>3.1863749207783159E-4</v>
      </c>
      <c r="AT79" s="200">
        <v>3.2952805039364189E-4</v>
      </c>
      <c r="AU79" s="200">
        <v>6.0890072342089795E-4</v>
      </c>
      <c r="AV79" s="200">
        <v>5.8806233460746834E-4</v>
      </c>
      <c r="AW79" s="200">
        <v>1.0747084089642901E-3</v>
      </c>
      <c r="AX79" s="200">
        <v>1.4688139327493049E-3</v>
      </c>
      <c r="AY79" s="200">
        <v>7.4744082760114824E-4</v>
      </c>
      <c r="AZ79" s="200">
        <v>4.6992481203007516E-4</v>
      </c>
      <c r="BA79" s="200">
        <v>8.7981699806440256E-4</v>
      </c>
      <c r="BB79" s="200">
        <v>3.586800573888092E-4</v>
      </c>
      <c r="BC79" s="200">
        <v>4.0222615734884894E-3</v>
      </c>
      <c r="BD79" s="200">
        <v>9.7003114310512074E-4</v>
      </c>
      <c r="BE79" s="200">
        <v>0</v>
      </c>
      <c r="BF79" s="200">
        <v>2.1706099413935315E-4</v>
      </c>
      <c r="BG79" s="200">
        <v>4.4706057670814396E-4</v>
      </c>
      <c r="BH79" s="200">
        <v>5.4985337243401765E-4</v>
      </c>
      <c r="BI79" s="200">
        <v>1.3060214462469067E-3</v>
      </c>
      <c r="BJ79" s="200">
        <v>1.6039077024022164E-3</v>
      </c>
      <c r="BK79" s="200">
        <v>1.1886073110562907E-3</v>
      </c>
      <c r="BL79" s="200">
        <v>2.8957932865194252E-3</v>
      </c>
      <c r="BM79" s="200">
        <v>1.7297171529774096E-3</v>
      </c>
      <c r="BN79" s="200">
        <v>1.2103538560431463E-3</v>
      </c>
      <c r="BO79" s="200">
        <v>8.5507280868468379E-4</v>
      </c>
      <c r="BP79" s="200">
        <v>8.2302520270896215E-4</v>
      </c>
      <c r="BQ79" s="200">
        <v>1.1729207715212187E-3</v>
      </c>
      <c r="BR79" s="200">
        <v>2.6604950694304689E-3</v>
      </c>
      <c r="BS79" s="200">
        <v>1.7024746178952686E-2</v>
      </c>
      <c r="BT79" s="200">
        <v>6.6377562747354114E-3</v>
      </c>
      <c r="BU79" s="200">
        <v>1.8898049633187895E-2</v>
      </c>
      <c r="BV79" s="200">
        <v>1.7303077756673237E-3</v>
      </c>
      <c r="BW79" s="200">
        <v>3.1071534739619046E-4</v>
      </c>
      <c r="BX79" s="200">
        <v>2.0450056667107025E-6</v>
      </c>
      <c r="BY79" s="200">
        <v>2.1024177804475146E-4</v>
      </c>
      <c r="BZ79" s="200">
        <v>6.3297798606112333E-4</v>
      </c>
      <c r="CA79" s="200">
        <v>6.999518517968613E-5</v>
      </c>
      <c r="CB79" s="200">
        <v>3.4426062975239573E-3</v>
      </c>
      <c r="CC79" s="200">
        <v>3.5512650475797043E-4</v>
      </c>
      <c r="CD79" s="200">
        <v>3.7584643101198981E-3</v>
      </c>
      <c r="CE79" s="200">
        <v>1.7589972710413766E-3</v>
      </c>
      <c r="CF79" s="200">
        <v>2.1951699358361493E-3</v>
      </c>
      <c r="CG79" s="200">
        <v>6.699325880333291E-4</v>
      </c>
      <c r="CH79" s="200">
        <v>2.5291107427333152E-3</v>
      </c>
      <c r="CI79" s="200">
        <v>3.7062401804777829E-3</v>
      </c>
      <c r="CJ79" s="200">
        <v>1.4979216615991821E-3</v>
      </c>
      <c r="CK79" s="200">
        <v>3.3074932851226931E-3</v>
      </c>
      <c r="CL79" s="200">
        <v>2.1256080992242627E-3</v>
      </c>
      <c r="CM79" s="200">
        <v>1.0336952528297846E-2</v>
      </c>
      <c r="CN79" s="200">
        <v>4.4520854147310478E-3</v>
      </c>
      <c r="CO79" s="200">
        <v>1.4856670444895836E-2</v>
      </c>
      <c r="CP79" s="200">
        <v>4.4674957101155334E-3</v>
      </c>
      <c r="CQ79" s="200">
        <v>8.1603966967963605E-3</v>
      </c>
      <c r="CR79" s="200">
        <v>2.0323013838320731E-3</v>
      </c>
      <c r="CS79" s="200">
        <v>6.3894453270705253E-4</v>
      </c>
      <c r="CT79" s="200">
        <v>8.2879488316129433E-3</v>
      </c>
      <c r="CU79" s="200">
        <v>2.0371680428803323E-3</v>
      </c>
      <c r="CV79" s="200">
        <v>4.2544962289692517E-4</v>
      </c>
      <c r="CW79" s="200">
        <v>5.4848330251475565E-4</v>
      </c>
      <c r="CX79" s="200">
        <v>1.7579052351535827E-3</v>
      </c>
      <c r="CY79" s="200">
        <v>1.6380949667751607E-4</v>
      </c>
      <c r="CZ79" s="200">
        <v>1.2162877515676982E-3</v>
      </c>
      <c r="DA79" s="200">
        <v>1.304275529504687E-3</v>
      </c>
      <c r="DB79" s="200">
        <v>1.5717128035540697E-3</v>
      </c>
      <c r="DC79" s="200">
        <v>4.9215625961242693E-4</v>
      </c>
      <c r="DD79" s="200">
        <v>2.853097323667367E-3</v>
      </c>
      <c r="DE79" s="200">
        <v>5.969186093409696E-4</v>
      </c>
      <c r="DF79" s="201">
        <v>3.8020815623773211E-4</v>
      </c>
      <c r="DG79" s="201">
        <v>2.7988947998705774E-3</v>
      </c>
    </row>
    <row r="80" spans="1:111">
      <c r="A80" s="308" t="s">
        <v>1159</v>
      </c>
      <c r="B80" s="198" t="s">
        <v>992</v>
      </c>
      <c r="C80" s="200">
        <v>1.1152539138476443E-2</v>
      </c>
      <c r="D80" s="200">
        <v>4.9429501849710032E-2</v>
      </c>
      <c r="E80" s="200">
        <v>7.6055833929849674E-3</v>
      </c>
      <c r="F80" s="200">
        <v>3.1425015556938392E-2</v>
      </c>
      <c r="G80" s="200">
        <v>1.1484858912594632E-2</v>
      </c>
      <c r="H80" s="200">
        <v>7.4589756340129286E-3</v>
      </c>
      <c r="I80" s="200">
        <v>9.2077304462207833E-3</v>
      </c>
      <c r="J80" s="200">
        <v>2.7085242181549861E-2</v>
      </c>
      <c r="K80" s="200">
        <v>1.069154927794864E-2</v>
      </c>
      <c r="L80" s="200">
        <v>3.3326874636698312E-2</v>
      </c>
      <c r="M80" s="200">
        <v>0</v>
      </c>
      <c r="N80" s="200">
        <v>8.8687782805429872E-3</v>
      </c>
      <c r="O80" s="200">
        <v>1.4344262295081968E-2</v>
      </c>
      <c r="P80" s="200">
        <v>2.3074740165300981E-2</v>
      </c>
      <c r="Q80" s="200">
        <v>1.0753570842226235E-2</v>
      </c>
      <c r="R80" s="200">
        <v>3.28789290442799E-2</v>
      </c>
      <c r="S80" s="200">
        <v>2.4476528373085046E-2</v>
      </c>
      <c r="T80" s="200">
        <v>1.2195040683455395E-2</v>
      </c>
      <c r="U80" s="200">
        <v>6.4852492370295013E-3</v>
      </c>
      <c r="V80" s="200">
        <v>3.88459157363376E-3</v>
      </c>
      <c r="W80" s="200">
        <v>1.9039897798742138E-3</v>
      </c>
      <c r="X80" s="200">
        <v>2.6975842709466009E-3</v>
      </c>
      <c r="Y80" s="200">
        <v>2.1429160141762135E-3</v>
      </c>
      <c r="Z80" s="200">
        <v>0</v>
      </c>
      <c r="AA80" s="200">
        <v>8.4938519333489157E-3</v>
      </c>
      <c r="AB80" s="200">
        <v>4.4669617270062323E-3</v>
      </c>
      <c r="AC80" s="200">
        <v>1.571108860082921E-3</v>
      </c>
      <c r="AD80" s="200">
        <v>1.1190582388173824E-2</v>
      </c>
      <c r="AE80" s="200">
        <v>8.2491456242032076E-4</v>
      </c>
      <c r="AF80" s="200">
        <v>9.63179041224063E-4</v>
      </c>
      <c r="AG80" s="200">
        <v>1.0119110361547381E-2</v>
      </c>
      <c r="AH80" s="200">
        <v>9.7468749426384473E-3</v>
      </c>
      <c r="AI80" s="200">
        <v>2.621929391731731E-2</v>
      </c>
      <c r="AJ80" s="200">
        <v>0</v>
      </c>
      <c r="AK80" s="200">
        <v>1.129667511373004E-2</v>
      </c>
      <c r="AL80" s="200">
        <v>1.3181114627389509E-2</v>
      </c>
      <c r="AM80" s="200">
        <v>2.1616348729477145E-3</v>
      </c>
      <c r="AN80" s="200">
        <v>1.5640015828449753E-2</v>
      </c>
      <c r="AO80" s="200">
        <v>2.3203108137276065E-3</v>
      </c>
      <c r="AP80" s="200">
        <v>9.4310052363743638E-3</v>
      </c>
      <c r="AQ80" s="200">
        <v>4.07415136969521E-3</v>
      </c>
      <c r="AR80" s="200">
        <v>4.1685919199630347E-3</v>
      </c>
      <c r="AS80" s="200">
        <v>2.769695123445767E-3</v>
      </c>
      <c r="AT80" s="200">
        <v>2.1711458072034987E-3</v>
      </c>
      <c r="AU80" s="200">
        <v>2.8501237707816646E-3</v>
      </c>
      <c r="AV80" s="200">
        <v>3.9253160835048513E-3</v>
      </c>
      <c r="AW80" s="200">
        <v>3.3643045845838651E-3</v>
      </c>
      <c r="AX80" s="200">
        <v>4.091695955515921E-3</v>
      </c>
      <c r="AY80" s="200">
        <v>3.4663922439473541E-3</v>
      </c>
      <c r="AZ80" s="200">
        <v>3.2894736842105261E-3</v>
      </c>
      <c r="BA80" s="200">
        <v>2.639450994193208E-3</v>
      </c>
      <c r="BB80" s="200">
        <v>3.9454806312769009E-3</v>
      </c>
      <c r="BC80" s="200">
        <v>3.2633442954717938E-3</v>
      </c>
      <c r="BD80" s="200">
        <v>4.2885587379384287E-3</v>
      </c>
      <c r="BE80" s="200">
        <v>0</v>
      </c>
      <c r="BF80" s="200">
        <v>1.3457781636639896E-2</v>
      </c>
      <c r="BG80" s="200">
        <v>6.209174676501999E-3</v>
      </c>
      <c r="BH80" s="200">
        <v>6.2316715542521991E-3</v>
      </c>
      <c r="BI80" s="200">
        <v>7.354962881495738E-3</v>
      </c>
      <c r="BJ80" s="200">
        <v>8.2382531987022934E-3</v>
      </c>
      <c r="BK80" s="200">
        <v>0.37992823503027584</v>
      </c>
      <c r="BL80" s="200">
        <v>1.525636499156565E-2</v>
      </c>
      <c r="BM80" s="200">
        <v>1.2230477922380091E-2</v>
      </c>
      <c r="BN80" s="200">
        <v>1.3345248733988681E-2</v>
      </c>
      <c r="BO80" s="200">
        <v>1.0893253594535694E-2</v>
      </c>
      <c r="BP80" s="200">
        <v>4.8679405354539558E-3</v>
      </c>
      <c r="BQ80" s="200">
        <v>1.7180749078892728E-2</v>
      </c>
      <c r="BR80" s="200">
        <v>7.087945260615818E-3</v>
      </c>
      <c r="BS80" s="200">
        <v>2.628411845551815E-2</v>
      </c>
      <c r="BT80" s="200">
        <v>4.4642144778525867E-3</v>
      </c>
      <c r="BU80" s="200">
        <v>1.0847797062750334E-2</v>
      </c>
      <c r="BV80" s="200">
        <v>1.1848976165099703E-3</v>
      </c>
      <c r="BW80" s="200">
        <v>1.1875899095190932E-3</v>
      </c>
      <c r="BX80" s="200">
        <v>8.7117241401875919E-5</v>
      </c>
      <c r="BY80" s="200">
        <v>1.2848108658290367E-3</v>
      </c>
      <c r="BZ80" s="200">
        <v>2.0525856065148297E-3</v>
      </c>
      <c r="CA80" s="200">
        <v>1.5674679347814559E-3</v>
      </c>
      <c r="CB80" s="200">
        <v>2.3251701550489677E-3</v>
      </c>
      <c r="CC80" s="200">
        <v>2.8241012521229075E-3</v>
      </c>
      <c r="CD80" s="200">
        <v>4.7213766540349133E-3</v>
      </c>
      <c r="CE80" s="200">
        <v>2.2766450393764104E-3</v>
      </c>
      <c r="CF80" s="200">
        <v>4.7285893271942206E-3</v>
      </c>
      <c r="CG80" s="200">
        <v>4.5283255872377845E-2</v>
      </c>
      <c r="CH80" s="200">
        <v>5.3179134042869369E-3</v>
      </c>
      <c r="CI80" s="200">
        <v>3.0717479756677277E-3</v>
      </c>
      <c r="CJ80" s="200">
        <v>8.0968135121016888E-3</v>
      </c>
      <c r="CK80" s="200">
        <v>7.4930384788983902E-3</v>
      </c>
      <c r="CL80" s="200">
        <v>1.249068676863742E-2</v>
      </c>
      <c r="CM80" s="200">
        <v>5.9165006612523366E-3</v>
      </c>
      <c r="CN80" s="200">
        <v>2.7328671002452972E-3</v>
      </c>
      <c r="CO80" s="200">
        <v>9.5428342704089834E-3</v>
      </c>
      <c r="CP80" s="200">
        <v>1.5457907567671316E-2</v>
      </c>
      <c r="CQ80" s="200">
        <v>6.4033734845674794E-3</v>
      </c>
      <c r="CR80" s="200">
        <v>4.8186368500046676E-3</v>
      </c>
      <c r="CS80" s="200">
        <v>3.1666609104096153E-3</v>
      </c>
      <c r="CT80" s="200">
        <v>1.2792096763979481E-2</v>
      </c>
      <c r="CU80" s="200">
        <v>3.5400931696162549E-3</v>
      </c>
      <c r="CV80" s="200">
        <v>1.3150261071359505E-3</v>
      </c>
      <c r="CW80" s="200">
        <v>8.360337397890355E-3</v>
      </c>
      <c r="CX80" s="200">
        <v>3.2853170007461205E-3</v>
      </c>
      <c r="CY80" s="200">
        <v>5.9256304885084076E-3</v>
      </c>
      <c r="CZ80" s="200">
        <v>1.1193993749939532E-2</v>
      </c>
      <c r="DA80" s="200">
        <v>2.806011099332793E-3</v>
      </c>
      <c r="DB80" s="200">
        <v>2.7323273160051241E-3</v>
      </c>
      <c r="DC80" s="200">
        <v>7.7822208551215008E-3</v>
      </c>
      <c r="DD80" s="200">
        <v>1.2252248974431276E-2</v>
      </c>
      <c r="DE80" s="200">
        <v>7.3324191336613692E-2</v>
      </c>
      <c r="DF80" s="201">
        <v>2.025613047012893E-2</v>
      </c>
      <c r="DG80" s="201">
        <v>7.5811895088913148E-3</v>
      </c>
    </row>
    <row r="81" spans="1:111">
      <c r="A81" s="308" t="s">
        <v>1160</v>
      </c>
      <c r="B81" s="198" t="s">
        <v>993</v>
      </c>
      <c r="C81" s="200">
        <v>7.8772376639485636E-2</v>
      </c>
      <c r="D81" s="200">
        <v>2.0736438877541813E-2</v>
      </c>
      <c r="E81" s="200">
        <v>1.8163922691481746E-2</v>
      </c>
      <c r="F81" s="200">
        <v>4.6981953951462353E-2</v>
      </c>
      <c r="G81" s="200">
        <v>2.615278733654508E-2</v>
      </c>
      <c r="H81" s="200">
        <v>4.0129288910989561E-2</v>
      </c>
      <c r="I81" s="200">
        <v>0.19174339775371851</v>
      </c>
      <c r="J81" s="200">
        <v>7.6656857645305875E-3</v>
      </c>
      <c r="K81" s="200">
        <v>7.3850476515928158E-3</v>
      </c>
      <c r="L81" s="200">
        <v>2.8233731004511861E-3</v>
      </c>
      <c r="M81" s="200">
        <v>0</v>
      </c>
      <c r="N81" s="200">
        <v>1.4389140271493213E-2</v>
      </c>
      <c r="O81" s="200">
        <v>1.56128024980484E-2</v>
      </c>
      <c r="P81" s="200">
        <v>2.2560391614345005E-2</v>
      </c>
      <c r="Q81" s="200">
        <v>5.2262901548733101E-3</v>
      </c>
      <c r="R81" s="200">
        <v>5.6637081351444121E-3</v>
      </c>
      <c r="S81" s="200">
        <v>4.4092614999692381E-3</v>
      </c>
      <c r="T81" s="200">
        <v>1.3321249358594172E-2</v>
      </c>
      <c r="U81" s="200">
        <v>3.0518819938962359E-3</v>
      </c>
      <c r="V81" s="200">
        <v>2.2042165846888587E-3</v>
      </c>
      <c r="W81" s="200">
        <v>1.0669362084456424E-3</v>
      </c>
      <c r="X81" s="200">
        <v>1.5322601240055429E-3</v>
      </c>
      <c r="Y81" s="200">
        <v>3.0148312345191667E-4</v>
      </c>
      <c r="Z81" s="200">
        <v>0</v>
      </c>
      <c r="AA81" s="200">
        <v>1.4251429418370664E-3</v>
      </c>
      <c r="AB81" s="200">
        <v>1.061998253724521E-3</v>
      </c>
      <c r="AC81" s="200">
        <v>4.1041380417908318E-4</v>
      </c>
      <c r="AD81" s="200">
        <v>2.3894481967630941E-4</v>
      </c>
      <c r="AE81" s="200">
        <v>1.5355552460638005E-4</v>
      </c>
      <c r="AF81" s="200">
        <v>2.4767461060047331E-4</v>
      </c>
      <c r="AG81" s="200">
        <v>1.7497628333509013E-2</v>
      </c>
      <c r="AH81" s="200">
        <v>4.4420785990932285E-3</v>
      </c>
      <c r="AI81" s="200">
        <v>2.535821747501427E-2</v>
      </c>
      <c r="AJ81" s="200">
        <v>0</v>
      </c>
      <c r="AK81" s="200">
        <v>1.9947282182802593E-2</v>
      </c>
      <c r="AL81" s="200">
        <v>4.9195035146352767E-3</v>
      </c>
      <c r="AM81" s="200">
        <v>4.2611414888929673E-3</v>
      </c>
      <c r="AN81" s="200">
        <v>3.2410635210763346E-3</v>
      </c>
      <c r="AO81" s="200">
        <v>6.2729333045542844E-4</v>
      </c>
      <c r="AP81" s="200">
        <v>3.5815694372741355E-3</v>
      </c>
      <c r="AQ81" s="200">
        <v>1.3973704029689583E-3</v>
      </c>
      <c r="AR81" s="200">
        <v>3.6328692635822436E-3</v>
      </c>
      <c r="AS81" s="200">
        <v>2.7031664163086372E-3</v>
      </c>
      <c r="AT81" s="200">
        <v>1.6967188977715178E-3</v>
      </c>
      <c r="AU81" s="200">
        <v>2.3091388972807897E-3</v>
      </c>
      <c r="AV81" s="200">
        <v>4.1164363422522788E-3</v>
      </c>
      <c r="AW81" s="200">
        <v>1.603076757184192E-3</v>
      </c>
      <c r="AX81" s="200">
        <v>4.3015265173372504E-4</v>
      </c>
      <c r="AY81" s="200">
        <v>1.0832475762335481E-3</v>
      </c>
      <c r="AZ81" s="200">
        <v>1.4097744360902255E-3</v>
      </c>
      <c r="BA81" s="200">
        <v>9.3847146460202945E-4</v>
      </c>
      <c r="BB81" s="200">
        <v>1.3450502152080345E-3</v>
      </c>
      <c r="BC81" s="200">
        <v>0</v>
      </c>
      <c r="BD81" s="200">
        <v>1.7868994741410118E-3</v>
      </c>
      <c r="BE81" s="200">
        <v>0</v>
      </c>
      <c r="BF81" s="200">
        <v>1.302365964836119E-3</v>
      </c>
      <c r="BG81" s="200">
        <v>1.0928147430643519E-3</v>
      </c>
      <c r="BH81" s="200">
        <v>9.1642228739002938E-4</v>
      </c>
      <c r="BI81" s="200">
        <v>6.1864173769590324E-4</v>
      </c>
      <c r="BJ81" s="200">
        <v>2.1470491743520576E-2</v>
      </c>
      <c r="BK81" s="200">
        <v>1.1078717201166181E-2</v>
      </c>
      <c r="BL81" s="200">
        <v>1.7994586324585147E-2</v>
      </c>
      <c r="BM81" s="200">
        <v>1.3409134743435493E-2</v>
      </c>
      <c r="BN81" s="200">
        <v>1.9164981264600284E-2</v>
      </c>
      <c r="BO81" s="200">
        <v>7.6922553862787168E-3</v>
      </c>
      <c r="BP81" s="200">
        <v>3.515897355885264E-3</v>
      </c>
      <c r="BQ81" s="200">
        <v>5.5818658938495656E-3</v>
      </c>
      <c r="BR81" s="200">
        <v>6.9108472529684044E-3</v>
      </c>
      <c r="BS81" s="200">
        <v>1.6455952680286788E-2</v>
      </c>
      <c r="BT81" s="200">
        <v>3.7854664678044547E-2</v>
      </c>
      <c r="BU81" s="200">
        <v>1.4029014631192105E-2</v>
      </c>
      <c r="BV81" s="200">
        <v>6.1495590870929515E-3</v>
      </c>
      <c r="BW81" s="200">
        <v>5.2418276635251551E-3</v>
      </c>
      <c r="BX81" s="200">
        <v>1.6572725923023532E-3</v>
      </c>
      <c r="BY81" s="200">
        <v>4.5252039845822692E-3</v>
      </c>
      <c r="BZ81" s="200">
        <v>1.6350539534402103E-3</v>
      </c>
      <c r="CA81" s="200">
        <v>0</v>
      </c>
      <c r="CB81" s="200">
        <v>5.9032232577214084E-3</v>
      </c>
      <c r="CC81" s="200">
        <v>2.3385201129640502E-3</v>
      </c>
      <c r="CD81" s="200">
        <v>3.2304156053923091E-3</v>
      </c>
      <c r="CE81" s="200">
        <v>9.8654618372977787E-3</v>
      </c>
      <c r="CF81" s="200">
        <v>5.512085514984796E-3</v>
      </c>
      <c r="CG81" s="200">
        <v>5.2129129506343422E-3</v>
      </c>
      <c r="CH81" s="200">
        <v>8.7386330683033031E-3</v>
      </c>
      <c r="CI81" s="200">
        <v>8.4699673689723233E-3</v>
      </c>
      <c r="CJ81" s="200">
        <v>1.6867803390526705E-2</v>
      </c>
      <c r="CK81" s="200">
        <v>1.1419607688380364E-3</v>
      </c>
      <c r="CL81" s="200">
        <v>1.5098391550159969E-2</v>
      </c>
      <c r="CM81" s="200">
        <v>1.3878606502242843E-2</v>
      </c>
      <c r="CN81" s="200">
        <v>1.4702280758360902E-2</v>
      </c>
      <c r="CO81" s="200">
        <v>7.9716894669704212E-3</v>
      </c>
      <c r="CP81" s="200">
        <v>9.221461167593396E-3</v>
      </c>
      <c r="CQ81" s="200">
        <v>1.0991156316498447E-2</v>
      </c>
      <c r="CR81" s="200">
        <v>7.1286142768573774E-3</v>
      </c>
      <c r="CS81" s="200">
        <v>7.5507701871934795E-3</v>
      </c>
      <c r="CT81" s="200">
        <v>1.5728896206700017E-2</v>
      </c>
      <c r="CU81" s="200">
        <v>1.3614388159767985E-2</v>
      </c>
      <c r="CV81" s="200">
        <v>4.9893637594275765E-3</v>
      </c>
      <c r="CW81" s="200">
        <v>8.1123100221208149E-3</v>
      </c>
      <c r="CX81" s="200">
        <v>7.9121436771935824E-3</v>
      </c>
      <c r="CY81" s="200">
        <v>5.2953200339014433E-2</v>
      </c>
      <c r="CZ81" s="200">
        <v>6.0689994512883663E-3</v>
      </c>
      <c r="DA81" s="200">
        <v>1.727775352829914E-2</v>
      </c>
      <c r="DB81" s="200">
        <v>2.9199334974698149E-2</v>
      </c>
      <c r="DC81" s="200">
        <v>1.984004921562596E-2</v>
      </c>
      <c r="DD81" s="200">
        <v>3.189950790893132E-2</v>
      </c>
      <c r="DE81" s="200">
        <v>0</v>
      </c>
      <c r="DF81" s="201">
        <v>6.3368026039622013E-3</v>
      </c>
      <c r="DG81" s="201">
        <v>9.9639844948747527E-3</v>
      </c>
    </row>
    <row r="82" spans="1:111">
      <c r="A82" s="308" t="s">
        <v>1161</v>
      </c>
      <c r="B82" s="198" t="s">
        <v>994</v>
      </c>
      <c r="C82" s="200">
        <v>6.2753675310282062E-3</v>
      </c>
      <c r="D82" s="200">
        <v>1.276340937241102E-2</v>
      </c>
      <c r="E82" s="200">
        <v>1.4316392269148174E-3</v>
      </c>
      <c r="F82" s="200">
        <v>1.120099564405725E-2</v>
      </c>
      <c r="G82" s="200">
        <v>3.6132140399174123E-3</v>
      </c>
      <c r="H82" s="200">
        <v>7.9562406762804573E-4</v>
      </c>
      <c r="I82" s="200">
        <v>2.0236770211474249E-4</v>
      </c>
      <c r="J82" s="200">
        <v>5.491379070636483E-3</v>
      </c>
      <c r="K82" s="200">
        <v>1.5504170305400513E-3</v>
      </c>
      <c r="L82" s="200">
        <v>1.4144545630691726E-2</v>
      </c>
      <c r="M82" s="200">
        <v>0</v>
      </c>
      <c r="N82" s="200">
        <v>4.5248868778280545E-4</v>
      </c>
      <c r="O82" s="200">
        <v>6.8306010928961749E-4</v>
      </c>
      <c r="P82" s="200">
        <v>6.7929481040048239E-3</v>
      </c>
      <c r="Q82" s="200">
        <v>1.7329757930644484E-3</v>
      </c>
      <c r="R82" s="200">
        <v>7.1102829402245864E-3</v>
      </c>
      <c r="S82" s="200">
        <v>4.1016386046225468E-3</v>
      </c>
      <c r="T82" s="200">
        <v>1.7526206009556113E-3</v>
      </c>
      <c r="U82" s="200">
        <v>2.5432349949135302E-3</v>
      </c>
      <c r="V82" s="200">
        <v>5.5649665625786609E-3</v>
      </c>
      <c r="W82" s="200">
        <v>9.4058849955076373E-4</v>
      </c>
      <c r="X82" s="200">
        <v>8.8440979087337488E-4</v>
      </c>
      <c r="Y82" s="200">
        <v>6.7020349026361342E-4</v>
      </c>
      <c r="Z82" s="200">
        <v>0</v>
      </c>
      <c r="AA82" s="200">
        <v>1.2313235017472252E-3</v>
      </c>
      <c r="AB82" s="200">
        <v>7.9923579919474253E-4</v>
      </c>
      <c r="AC82" s="200">
        <v>6.4284330035775305E-3</v>
      </c>
      <c r="AD82" s="200">
        <v>3.8326749076080031E-2</v>
      </c>
      <c r="AE82" s="200">
        <v>8.9276467794407002E-5</v>
      </c>
      <c r="AF82" s="200">
        <v>1.3759700588915184E-4</v>
      </c>
      <c r="AG82" s="200">
        <v>4.2162959839780751E-4</v>
      </c>
      <c r="AH82" s="200">
        <v>2.6432203234273755E-3</v>
      </c>
      <c r="AI82" s="200">
        <v>1.331282229897735E-2</v>
      </c>
      <c r="AJ82" s="200">
        <v>0</v>
      </c>
      <c r="AK82" s="200">
        <v>4.6815050020863232E-3</v>
      </c>
      <c r="AL82" s="200">
        <v>2.3828537063874677E-2</v>
      </c>
      <c r="AM82" s="200">
        <v>1.111167447078508E-3</v>
      </c>
      <c r="AN82" s="200">
        <v>9.8362509186153881E-3</v>
      </c>
      <c r="AO82" s="200">
        <v>1.6930174832721779E-3</v>
      </c>
      <c r="AP82" s="200">
        <v>6.6473375617670916E-2</v>
      </c>
      <c r="AQ82" s="200">
        <v>6.1702069741486471E-4</v>
      </c>
      <c r="AR82" s="200">
        <v>2.0491391606565282E-3</v>
      </c>
      <c r="AS82" s="200">
        <v>1.2045197502722424E-3</v>
      </c>
      <c r="AT82" s="200">
        <v>7.6110852301321068E-4</v>
      </c>
      <c r="AU82" s="200">
        <v>9.7424115747343667E-4</v>
      </c>
      <c r="AV82" s="200">
        <v>6.5421934725080856E-4</v>
      </c>
      <c r="AW82" s="200">
        <v>3.9897201804359937E-4</v>
      </c>
      <c r="AX82" s="200">
        <v>6.3998321355505428E-4</v>
      </c>
      <c r="AY82" s="200">
        <v>8.2326815793749657E-4</v>
      </c>
      <c r="AZ82" s="200">
        <v>4.6992481203007516E-4</v>
      </c>
      <c r="BA82" s="200">
        <v>3.2259956595694761E-4</v>
      </c>
      <c r="BB82" s="200">
        <v>7.6219512195121954E-4</v>
      </c>
      <c r="BC82" s="200">
        <v>4.300531242094612E-4</v>
      </c>
      <c r="BD82" s="200">
        <v>3.0632562413845916E-4</v>
      </c>
      <c r="BE82" s="200">
        <v>0</v>
      </c>
      <c r="BF82" s="200">
        <v>8.4653787714347728E-3</v>
      </c>
      <c r="BG82" s="200">
        <v>2.8065469537789036E-3</v>
      </c>
      <c r="BH82" s="200">
        <v>2.3826979472140763E-3</v>
      </c>
      <c r="BI82" s="200">
        <v>2.6807808633489139E-3</v>
      </c>
      <c r="BJ82" s="200">
        <v>8.1106696314657534E-4</v>
      </c>
      <c r="BK82" s="200">
        <v>0.24792554384391119</v>
      </c>
      <c r="BL82" s="200">
        <v>1.6875237011755783E-3</v>
      </c>
      <c r="BM82" s="200">
        <v>1.1511038044593027E-3</v>
      </c>
      <c r="BN82" s="200">
        <v>2.8628317890346958E-3</v>
      </c>
      <c r="BO82" s="200">
        <v>2.5839178314129609E-3</v>
      </c>
      <c r="BP82" s="200">
        <v>8.0191324105179495E-3</v>
      </c>
      <c r="BQ82" s="200">
        <v>6.7945466915240458E-3</v>
      </c>
      <c r="BR82" s="200">
        <v>6.1984302676594885E-4</v>
      </c>
      <c r="BS82" s="200">
        <v>7.250286227629693E-4</v>
      </c>
      <c r="BT82" s="200">
        <v>3.4290490703712168E-4</v>
      </c>
      <c r="BU82" s="200">
        <v>6.2110305149133552E-4</v>
      </c>
      <c r="BV82" s="200">
        <v>3.9536282279528662E-4</v>
      </c>
      <c r="BW82" s="200">
        <v>3.181844663239835E-4</v>
      </c>
      <c r="BX82" s="200">
        <v>4.2536117867582611E-5</v>
      </c>
      <c r="BY82" s="200">
        <v>2.2692763344512858E-4</v>
      </c>
      <c r="BZ82" s="200">
        <v>5.6633993423041403E-3</v>
      </c>
      <c r="CA82" s="200">
        <v>5.5423460265006013E-3</v>
      </c>
      <c r="CB82" s="200">
        <v>0.22339316821364477</v>
      </c>
      <c r="CC82" s="200">
        <v>2.1041849363550493E-3</v>
      </c>
      <c r="CD82" s="200">
        <v>1.8637013108032551E-4</v>
      </c>
      <c r="CE82" s="200">
        <v>2.1610537901365484E-4</v>
      </c>
      <c r="CF82" s="200">
        <v>1.4013191728765354E-3</v>
      </c>
      <c r="CG82" s="200">
        <v>1.5701545032031153E-3</v>
      </c>
      <c r="CH82" s="200">
        <v>2.4670732287929088E-4</v>
      </c>
      <c r="CI82" s="200">
        <v>1.4099826773556783E-4</v>
      </c>
      <c r="CJ82" s="200">
        <v>9.4206101519352429E-4</v>
      </c>
      <c r="CK82" s="200">
        <v>3.5516706417424891E-4</v>
      </c>
      <c r="CL82" s="200">
        <v>8.7653942236052065E-4</v>
      </c>
      <c r="CM82" s="200">
        <v>3.3478014975257657E-4</v>
      </c>
      <c r="CN82" s="200">
        <v>4.042932836778249E-4</v>
      </c>
      <c r="CO82" s="200">
        <v>7.2758967683047725E-4</v>
      </c>
      <c r="CP82" s="200">
        <v>9.2816198145394854E-4</v>
      </c>
      <c r="CQ82" s="200">
        <v>1.0737364074732054E-3</v>
      </c>
      <c r="CR82" s="200">
        <v>4.428454134380842E-4</v>
      </c>
      <c r="CS82" s="200">
        <v>3.5832700145057677E-4</v>
      </c>
      <c r="CT82" s="200">
        <v>9.1824456969159644E-4</v>
      </c>
      <c r="CU82" s="200">
        <v>2.9060466317745379E-4</v>
      </c>
      <c r="CV82" s="200">
        <v>3.8677238445175011E-5</v>
      </c>
      <c r="CW82" s="200">
        <v>3.2223394022741891E-3</v>
      </c>
      <c r="CX82" s="200">
        <v>3.1151161008795178E-4</v>
      </c>
      <c r="CY82" s="200">
        <v>8.9026900368215263E-4</v>
      </c>
      <c r="CZ82" s="200">
        <v>7.2977265094061885E-4</v>
      </c>
      <c r="DA82" s="200">
        <v>4.3129429860115149E-4</v>
      </c>
      <c r="DB82" s="200">
        <v>3.8384315578126845E-4</v>
      </c>
      <c r="DC82" s="200">
        <v>1.2919101814826207E-3</v>
      </c>
      <c r="DD82" s="200">
        <v>5.396932238180567E-4</v>
      </c>
      <c r="DE82" s="200">
        <v>1.2970880051625394E-2</v>
      </c>
      <c r="DF82" s="201">
        <v>3.6166141690906222E-4</v>
      </c>
      <c r="DG82" s="201">
        <v>4.3272862031803151E-3</v>
      </c>
    </row>
    <row r="83" spans="1:111">
      <c r="A83" s="308" t="s">
        <v>1162</v>
      </c>
      <c r="B83" s="198" t="s">
        <v>995</v>
      </c>
      <c r="C83" s="200">
        <v>0</v>
      </c>
      <c r="D83" s="200">
        <v>0</v>
      </c>
      <c r="E83" s="200">
        <v>1.7895490336435219E-3</v>
      </c>
      <c r="F83" s="200">
        <v>7.1561916614810202E-3</v>
      </c>
      <c r="G83" s="200">
        <v>5.5918788713007572E-4</v>
      </c>
      <c r="H83" s="200">
        <v>3.3217304823470913E-2</v>
      </c>
      <c r="I83" s="200">
        <v>8.6006273398765553E-3</v>
      </c>
      <c r="J83" s="200">
        <v>8.0027507760294559E-4</v>
      </c>
      <c r="K83" s="200">
        <v>5.4739213527230384E-4</v>
      </c>
      <c r="L83" s="200">
        <v>0</v>
      </c>
      <c r="M83" s="200">
        <v>0</v>
      </c>
      <c r="N83" s="200">
        <v>2.352941176470588E-3</v>
      </c>
      <c r="O83" s="200">
        <v>8.3918813427010155E-3</v>
      </c>
      <c r="P83" s="200">
        <v>2.3943811854847293E-3</v>
      </c>
      <c r="Q83" s="200">
        <v>2.5538590634633976E-3</v>
      </c>
      <c r="R83" s="200">
        <v>1.1768744176923454E-3</v>
      </c>
      <c r="S83" s="200">
        <v>2.3892044871926333E-3</v>
      </c>
      <c r="T83" s="200">
        <v>4.7580650535448922E-3</v>
      </c>
      <c r="U83" s="200">
        <v>1.6531027466937945E-3</v>
      </c>
      <c r="V83" s="200">
        <v>1.2381710444857169E-3</v>
      </c>
      <c r="W83" s="200">
        <v>9.3005952380952376E-5</v>
      </c>
      <c r="X83" s="200">
        <v>3.6424780140833525E-4</v>
      </c>
      <c r="Y83" s="200">
        <v>1.2146082671444125E-3</v>
      </c>
      <c r="Z83" s="200">
        <v>0</v>
      </c>
      <c r="AA83" s="200">
        <v>1.3738377959309319E-2</v>
      </c>
      <c r="AB83" s="200">
        <v>1.0784209071326321E-3</v>
      </c>
      <c r="AC83" s="200">
        <v>4.4402706822206165E-5</v>
      </c>
      <c r="AD83" s="200">
        <v>3.0266343825665861E-4</v>
      </c>
      <c r="AE83" s="200">
        <v>2.2497669884190567E-4</v>
      </c>
      <c r="AF83" s="200">
        <v>4.1279101766745558E-4</v>
      </c>
      <c r="AG83" s="200">
        <v>2.3189627911879415E-3</v>
      </c>
      <c r="AH83" s="200">
        <v>1.9273481524991281E-3</v>
      </c>
      <c r="AI83" s="200">
        <v>1.6350777387552124E-3</v>
      </c>
      <c r="AJ83" s="200">
        <v>0</v>
      </c>
      <c r="AK83" s="200">
        <v>1.7708301529630874E-3</v>
      </c>
      <c r="AL83" s="200">
        <v>7.936273204972741E-4</v>
      </c>
      <c r="AM83" s="200">
        <v>2.8471880536645316E-3</v>
      </c>
      <c r="AN83" s="200">
        <v>1.4886280125873863E-3</v>
      </c>
      <c r="AO83" s="200">
        <v>2.1584286639326569E-4</v>
      </c>
      <c r="AP83" s="200">
        <v>2.7195958404012096E-3</v>
      </c>
      <c r="AQ83" s="200">
        <v>3.5387951763499599E-4</v>
      </c>
      <c r="AR83" s="200">
        <v>2.6518271490849187E-3</v>
      </c>
      <c r="AS83" s="200">
        <v>1.232531837487876E-3</v>
      </c>
      <c r="AT83" s="200">
        <v>9.8313096831389134E-4</v>
      </c>
      <c r="AU83" s="200">
        <v>1.94145653736894E-3</v>
      </c>
      <c r="AV83" s="200">
        <v>2.7565421934725083E-3</v>
      </c>
      <c r="AW83" s="200">
        <v>5.499344032492856E-4</v>
      </c>
      <c r="AX83" s="200">
        <v>2.1717463148507579E-3</v>
      </c>
      <c r="AY83" s="200">
        <v>1.2782321399555869E-3</v>
      </c>
      <c r="AZ83" s="200">
        <v>9.3984962406015032E-4</v>
      </c>
      <c r="BA83" s="200">
        <v>1.2610710305589771E-3</v>
      </c>
      <c r="BB83" s="200">
        <v>1.1657101865136298E-3</v>
      </c>
      <c r="BC83" s="200">
        <v>1.2901593726283836E-3</v>
      </c>
      <c r="BD83" s="200">
        <v>4.5948843620768876E-4</v>
      </c>
      <c r="BE83" s="200">
        <v>0</v>
      </c>
      <c r="BF83" s="200">
        <v>1.302365964836119E-3</v>
      </c>
      <c r="BG83" s="200">
        <v>1.9124258003626157E-3</v>
      </c>
      <c r="BH83" s="200">
        <v>3.6656891495601173E-4</v>
      </c>
      <c r="BI83" s="200">
        <v>1.5809733296673083E-3</v>
      </c>
      <c r="BJ83" s="200">
        <v>1.8864141727116977E-3</v>
      </c>
      <c r="BK83" s="200">
        <v>0</v>
      </c>
      <c r="BL83" s="200">
        <v>7.1920808651419451E-4</v>
      </c>
      <c r="BM83" s="200">
        <v>1.0684447546710017E-3</v>
      </c>
      <c r="BN83" s="200">
        <v>5.4246429299343083E-4</v>
      </c>
      <c r="BO83" s="200">
        <v>1.1865622673198992E-3</v>
      </c>
      <c r="BP83" s="200">
        <v>1.4841757802405691E-3</v>
      </c>
      <c r="BQ83" s="200">
        <v>7.399782645190362E-4</v>
      </c>
      <c r="BR83" s="200">
        <v>5.2646407727913059E-3</v>
      </c>
      <c r="BS83" s="200">
        <v>2.3322974619115856E-2</v>
      </c>
      <c r="BT83" s="200">
        <v>1.0845301337023579E-2</v>
      </c>
      <c r="BU83" s="200">
        <v>8.1526227409742195E-3</v>
      </c>
      <c r="BV83" s="200">
        <v>1.4480758810815316E-3</v>
      </c>
      <c r="BW83" s="200">
        <v>1.2114910900880311E-3</v>
      </c>
      <c r="BX83" s="200">
        <v>0</v>
      </c>
      <c r="BY83" s="200">
        <v>0</v>
      </c>
      <c r="BZ83" s="200">
        <v>6.7306102475628673E-4</v>
      </c>
      <c r="CA83" s="200">
        <v>0</v>
      </c>
      <c r="CB83" s="200">
        <v>1.5350637916828136E-3</v>
      </c>
      <c r="CC83" s="200">
        <v>1.7031577269004703E-2</v>
      </c>
      <c r="CD83" s="200">
        <v>7.2994968006460832E-3</v>
      </c>
      <c r="CE83" s="200">
        <v>1.3468893389688257E-3</v>
      </c>
      <c r="CF83" s="200">
        <v>2.3677461886534566E-3</v>
      </c>
      <c r="CG83" s="200">
        <v>0.10578654272913789</v>
      </c>
      <c r="CH83" s="200">
        <v>7.0261091369716172E-3</v>
      </c>
      <c r="CI83" s="200">
        <v>1.5308383354147363E-2</v>
      </c>
      <c r="CJ83" s="200">
        <v>2.1499975443907186E-2</v>
      </c>
      <c r="CK83" s="200">
        <v>8.2527013661599785E-3</v>
      </c>
      <c r="CL83" s="200">
        <v>4.8100100802033571E-2</v>
      </c>
      <c r="CM83" s="200">
        <v>5.9183468753134716E-3</v>
      </c>
      <c r="CN83" s="200">
        <v>1.0187024518055194E-2</v>
      </c>
      <c r="CO83" s="200">
        <v>1.896035103863894E-2</v>
      </c>
      <c r="CP83" s="200">
        <v>5.9270590729266033E-3</v>
      </c>
      <c r="CQ83" s="200">
        <v>7.6137672529918196E-4</v>
      </c>
      <c r="CR83" s="200">
        <v>5.4817080906660153E-4</v>
      </c>
      <c r="CS83" s="200">
        <v>1.0685052151688885E-3</v>
      </c>
      <c r="CT83" s="200">
        <v>3.1655689949971505E-2</v>
      </c>
      <c r="CU83" s="200">
        <v>1.2584062535775195E-2</v>
      </c>
      <c r="CV83" s="200">
        <v>7.4260297814736026E-3</v>
      </c>
      <c r="CW83" s="200">
        <v>7.4811509276828799E-4</v>
      </c>
      <c r="CX83" s="200">
        <v>1.3773083889574159E-2</v>
      </c>
      <c r="CY83" s="200">
        <v>2.22923358522011E-3</v>
      </c>
      <c r="CZ83" s="200">
        <v>1.1527090736448411E-3</v>
      </c>
      <c r="DA83" s="200">
        <v>3.8608634200078982E-3</v>
      </c>
      <c r="DB83" s="200">
        <v>6.486722206575756E-3</v>
      </c>
      <c r="DC83" s="200">
        <v>6.4595509074131035E-3</v>
      </c>
      <c r="DD83" s="200">
        <v>5.633427021651401E-3</v>
      </c>
      <c r="DE83" s="200">
        <v>0</v>
      </c>
      <c r="DF83" s="201">
        <v>1.5829642017019724E-2</v>
      </c>
      <c r="DG83" s="201">
        <v>4.5973691281641265E-3</v>
      </c>
    </row>
    <row r="84" spans="1:111">
      <c r="A84" s="308" t="s">
        <v>1163</v>
      </c>
      <c r="B84" s="198" t="s">
        <v>996</v>
      </c>
      <c r="C84" s="200">
        <v>8.1102703178785585E-4</v>
      </c>
      <c r="D84" s="200">
        <v>2.9611765960413745E-3</v>
      </c>
      <c r="E84" s="200">
        <v>4.4738725841088047E-4</v>
      </c>
      <c r="F84" s="200">
        <v>9.3341630367143745E-4</v>
      </c>
      <c r="G84" s="200">
        <v>9.0330350997935307E-4</v>
      </c>
      <c r="H84" s="200">
        <v>0</v>
      </c>
      <c r="I84" s="200">
        <v>1.0118385105737125E-4</v>
      </c>
      <c r="J84" s="200">
        <v>2.1553171157814924E-3</v>
      </c>
      <c r="K84" s="200">
        <v>7.1509030388173796E-4</v>
      </c>
      <c r="L84" s="200">
        <v>2.020649375813104E-3</v>
      </c>
      <c r="M84" s="200">
        <v>0</v>
      </c>
      <c r="N84" s="200">
        <v>1.8099547511312217E-4</v>
      </c>
      <c r="O84" s="200">
        <v>7.8064012490241998E-4</v>
      </c>
      <c r="P84" s="200">
        <v>1.2770032989251889E-3</v>
      </c>
      <c r="Q84" s="200">
        <v>5.8373921450591943E-4</v>
      </c>
      <c r="R84" s="200">
        <v>3.2609228656892073E-3</v>
      </c>
      <c r="S84" s="200">
        <v>1.8559914685917023E-3</v>
      </c>
      <c r="T84" s="200">
        <v>1.1395365884540288E-3</v>
      </c>
      <c r="U84" s="200">
        <v>3.8148524923702949E-4</v>
      </c>
      <c r="V84" s="200">
        <v>2.857317794967039E-4</v>
      </c>
      <c r="W84" s="200">
        <v>2.3865678346810424E-4</v>
      </c>
      <c r="X84" s="200">
        <v>2.1639814032008107E-4</v>
      </c>
      <c r="Y84" s="200">
        <v>1.7134652340072964E-4</v>
      </c>
      <c r="Z84" s="200">
        <v>0</v>
      </c>
      <c r="AA84" s="200">
        <v>4.9024917199195074E-4</v>
      </c>
      <c r="AB84" s="200">
        <v>3.0381908805005627E-4</v>
      </c>
      <c r="AC84" s="200">
        <v>3.3239783331389853E-4</v>
      </c>
      <c r="AD84" s="200">
        <v>6.9293997706129727E-4</v>
      </c>
      <c r="AE84" s="200">
        <v>4.6423763253091642E-5</v>
      </c>
      <c r="AF84" s="200">
        <v>5.5038802355660743E-5</v>
      </c>
      <c r="AG84" s="200">
        <v>3.1622219879835566E-4</v>
      </c>
      <c r="AH84" s="200">
        <v>7.3422786761871543E-4</v>
      </c>
      <c r="AI84" s="200">
        <v>2.080128484215211E-3</v>
      </c>
      <c r="AJ84" s="200">
        <v>0</v>
      </c>
      <c r="AK84" s="200">
        <v>8.7523789169439948E-4</v>
      </c>
      <c r="AL84" s="200">
        <v>1.2044075070900661E-3</v>
      </c>
      <c r="AM84" s="200">
        <v>1.228282782117631E-4</v>
      </c>
      <c r="AN84" s="200">
        <v>1.017543198477454E-3</v>
      </c>
      <c r="AO84" s="200">
        <v>1.3490179149579107E-4</v>
      </c>
      <c r="AP84" s="200">
        <v>6.8681318681318687E-4</v>
      </c>
      <c r="AQ84" s="200">
        <v>2.3591967842333063E-4</v>
      </c>
      <c r="AR84" s="200">
        <v>2.243338623594565E-4</v>
      </c>
      <c r="AS84" s="200">
        <v>1.6106950148989289E-4</v>
      </c>
      <c r="AT84" s="200">
        <v>1.262022320656501E-4</v>
      </c>
      <c r="AU84" s="200">
        <v>1.6393481015178021E-4</v>
      </c>
      <c r="AV84" s="200">
        <v>2.2787415466039401E-4</v>
      </c>
      <c r="AW84" s="200">
        <v>1.7612278273996729E-4</v>
      </c>
      <c r="AX84" s="200">
        <v>2.0983056182132927E-4</v>
      </c>
      <c r="AY84" s="200">
        <v>1.841520879597032E-4</v>
      </c>
      <c r="AZ84" s="200">
        <v>0</v>
      </c>
      <c r="BA84" s="200">
        <v>1.4663616634406711E-4</v>
      </c>
      <c r="BB84" s="200">
        <v>2.2417503586800574E-4</v>
      </c>
      <c r="BC84" s="200">
        <v>2.023779408044523E-4</v>
      </c>
      <c r="BD84" s="200">
        <v>1.5316281206922958E-4</v>
      </c>
      <c r="BE84" s="200">
        <v>0</v>
      </c>
      <c r="BF84" s="200">
        <v>1.0853049706967658E-3</v>
      </c>
      <c r="BG84" s="200">
        <v>3.9738717929612793E-4</v>
      </c>
      <c r="BH84" s="200">
        <v>3.6656891495601173E-4</v>
      </c>
      <c r="BI84" s="200">
        <v>4.8116579598570251E-4</v>
      </c>
      <c r="BJ84" s="200">
        <v>4.1920314949148835E-4</v>
      </c>
      <c r="BK84" s="200">
        <v>1.3455931823278763E-3</v>
      </c>
      <c r="BL84" s="200">
        <v>7.2770781844572598E-4</v>
      </c>
      <c r="BM84" s="200">
        <v>6.061663651142072E-4</v>
      </c>
      <c r="BN84" s="200">
        <v>6.8043209005534395E-4</v>
      </c>
      <c r="BO84" s="200">
        <v>5.7798162018447808E-4</v>
      </c>
      <c r="BP84" s="200">
        <v>3.5154097817130433E-4</v>
      </c>
      <c r="BQ84" s="200">
        <v>1.1088629516076303E-3</v>
      </c>
      <c r="BR84" s="200">
        <v>1.8514791708593278E-4</v>
      </c>
      <c r="BS84" s="200">
        <v>1.4402925502698718E-4</v>
      </c>
      <c r="BT84" s="200">
        <v>1.3071127644484341E-4</v>
      </c>
      <c r="BU84" s="200">
        <v>1.6086741084332375E-4</v>
      </c>
      <c r="BV84" s="200">
        <v>1.0360411320237932E-4</v>
      </c>
      <c r="BW84" s="200">
        <v>9.5604722275750902E-5</v>
      </c>
      <c r="BX84" s="200">
        <v>6.9530192668163885E-6</v>
      </c>
      <c r="BY84" s="200">
        <v>4.9056414877108679E-4</v>
      </c>
      <c r="BZ84" s="200">
        <v>6.1627671993813853E-4</v>
      </c>
      <c r="CA84" s="200">
        <v>2.7785967450117826E-4</v>
      </c>
      <c r="CB84" s="200">
        <v>2.5208155402634442E-4</v>
      </c>
      <c r="CC84" s="200">
        <v>4.8558113915885752E-4</v>
      </c>
      <c r="CD84" s="200">
        <v>3.47890911349941E-3</v>
      </c>
      <c r="CE84" s="200">
        <v>1.055398362624826E-4</v>
      </c>
      <c r="CF84" s="200">
        <v>1.6912472776096118E-4</v>
      </c>
      <c r="CG84" s="200">
        <v>4.6476573294812213E-3</v>
      </c>
      <c r="CH84" s="200">
        <v>9.0892171587107163E-5</v>
      </c>
      <c r="CI84" s="200">
        <v>7.0499133867783914E-5</v>
      </c>
      <c r="CJ84" s="200">
        <v>4.6210101930108897E-4</v>
      </c>
      <c r="CK84" s="200">
        <v>1.2578833522837983E-4</v>
      </c>
      <c r="CL84" s="200">
        <v>6.5740456677039049E-4</v>
      </c>
      <c r="CM84" s="200">
        <v>9.6003131179047682E-5</v>
      </c>
      <c r="CN84" s="200">
        <v>1.3703209855426277E-4</v>
      </c>
      <c r="CO84" s="200">
        <v>2.9739526636515649E-4</v>
      </c>
      <c r="CP84" s="200">
        <v>1.035110687135885E-3</v>
      </c>
      <c r="CQ84" s="200">
        <v>4.2949456298928214E-4</v>
      </c>
      <c r="CR84" s="200">
        <v>2.7049476604596497E-4</v>
      </c>
      <c r="CS84" s="200">
        <v>2.1154244663949714E-4</v>
      </c>
      <c r="CT84" s="200">
        <v>4.5120638338293966E-4</v>
      </c>
      <c r="CU84" s="200">
        <v>1.2622222744071226E-4</v>
      </c>
      <c r="CV84" s="200">
        <v>3.0941790756140009E-4</v>
      </c>
      <c r="CW84" s="200">
        <v>5.9284592257109617E-4</v>
      </c>
      <c r="CX84" s="200">
        <v>1.1744490138396569E-4</v>
      </c>
      <c r="CY84" s="200">
        <v>4.914284900325482E-4</v>
      </c>
      <c r="CZ84" s="200">
        <v>7.2009763473496679E-4</v>
      </c>
      <c r="DA84" s="200">
        <v>2.130489908752676E-4</v>
      </c>
      <c r="DB84" s="200">
        <v>1.1356306384061197E-4</v>
      </c>
      <c r="DC84" s="200">
        <v>5.5367579206398027E-4</v>
      </c>
      <c r="DD84" s="200">
        <v>1.6979112659444481E-4</v>
      </c>
      <c r="DE84" s="200">
        <v>4.9044123578285068E-3</v>
      </c>
      <c r="DF84" s="201">
        <v>6.1822464428899532E-5</v>
      </c>
      <c r="DG84" s="201">
        <v>4.255796371188093E-4</v>
      </c>
    </row>
    <row r="85" spans="1:111">
      <c r="A85" s="308" t="s">
        <v>1164</v>
      </c>
      <c r="B85" s="198" t="s">
        <v>997</v>
      </c>
      <c r="C85" s="200">
        <v>4.6312946340102898E-3</v>
      </c>
      <c r="D85" s="200">
        <v>1.2541936330601832E-2</v>
      </c>
      <c r="E85" s="200">
        <v>2.0579813886900502E-3</v>
      </c>
      <c r="F85" s="200">
        <v>3.4225264467952709E-3</v>
      </c>
      <c r="G85" s="200">
        <v>5.3768066070199591E-3</v>
      </c>
      <c r="H85" s="200">
        <v>6.9617105917454004E-4</v>
      </c>
      <c r="I85" s="200">
        <v>7.0828695740159868E-4</v>
      </c>
      <c r="J85" s="200">
        <v>2.1113698064351611E-2</v>
      </c>
      <c r="K85" s="200">
        <v>4.6892204882864408E-3</v>
      </c>
      <c r="L85" s="200">
        <v>5.4945054945054944E-2</v>
      </c>
      <c r="M85" s="200">
        <v>0</v>
      </c>
      <c r="N85" s="200">
        <v>3.6199095022624436E-3</v>
      </c>
      <c r="O85" s="200">
        <v>5.6596409055425451E-3</v>
      </c>
      <c r="P85" s="200">
        <v>4.7887623709694585E-3</v>
      </c>
      <c r="Q85" s="200">
        <v>2.4352870355168828E-3</v>
      </c>
      <c r="R85" s="200">
        <v>1.1180306968077281E-2</v>
      </c>
      <c r="S85" s="200">
        <v>7.3009167162281334E-3</v>
      </c>
      <c r="T85" s="200">
        <v>4.0183658645484167E-3</v>
      </c>
      <c r="U85" s="200">
        <v>5.340793489318413E-3</v>
      </c>
      <c r="V85" s="200">
        <v>2.3538856120442746E-3</v>
      </c>
      <c r="W85" s="200">
        <v>6.7911893530997307E-4</v>
      </c>
      <c r="X85" s="200">
        <v>6.6397938706906862E-4</v>
      </c>
      <c r="Y85" s="200">
        <v>7.9600220364642749E-4</v>
      </c>
      <c r="Z85" s="200">
        <v>0</v>
      </c>
      <c r="AA85" s="200">
        <v>2.217522417498475E-3</v>
      </c>
      <c r="AB85" s="200">
        <v>1.2453845501150954E-3</v>
      </c>
      <c r="AC85" s="200">
        <v>7.6974374658420764E-3</v>
      </c>
      <c r="AD85" s="200">
        <v>3.3930164394035938E-3</v>
      </c>
      <c r="AE85" s="200">
        <v>3.499637537540755E-4</v>
      </c>
      <c r="AF85" s="200">
        <v>2.4767461060047331E-4</v>
      </c>
      <c r="AG85" s="200">
        <v>4.637925582375883E-3</v>
      </c>
      <c r="AH85" s="200">
        <v>5.4699976137594303E-3</v>
      </c>
      <c r="AI85" s="200">
        <v>6.0855851933551992E-3</v>
      </c>
      <c r="AJ85" s="200">
        <v>0</v>
      </c>
      <c r="AK85" s="200">
        <v>5.1496555022949551E-3</v>
      </c>
      <c r="AL85" s="200">
        <v>4.040433915326702E-3</v>
      </c>
      <c r="AM85" s="200">
        <v>7.4553908402953878E-4</v>
      </c>
      <c r="AN85" s="200">
        <v>4.8050651039213098E-3</v>
      </c>
      <c r="AO85" s="200">
        <v>6.8125404705374486E-4</v>
      </c>
      <c r="AP85" s="200">
        <v>1.2122944169924035E-2</v>
      </c>
      <c r="AQ85" s="200">
        <v>3.1667679911439382E-3</v>
      </c>
      <c r="AR85" s="200">
        <v>1.027917846930644E-3</v>
      </c>
      <c r="AS85" s="200">
        <v>1.015438161566716E-3</v>
      </c>
      <c r="AT85" s="200">
        <v>6.8865909349404128E-4</v>
      </c>
      <c r="AU85" s="200">
        <v>8.2669982833683453E-4</v>
      </c>
      <c r="AV85" s="200">
        <v>1.3672449279623639E-3</v>
      </c>
      <c r="AW85" s="200">
        <v>1.0064159013712416E-3</v>
      </c>
      <c r="AX85" s="200">
        <v>1.2170172585637099E-3</v>
      </c>
      <c r="AY85" s="200">
        <v>1.2890646157179223E-3</v>
      </c>
      <c r="AZ85" s="200">
        <v>9.3984962406015032E-4</v>
      </c>
      <c r="BA85" s="200">
        <v>9.3847146460202945E-4</v>
      </c>
      <c r="BB85" s="200">
        <v>2.2417503586800573E-3</v>
      </c>
      <c r="BC85" s="200">
        <v>1.1889704022261572E-3</v>
      </c>
      <c r="BD85" s="200">
        <v>1.021085413794864E-3</v>
      </c>
      <c r="BE85" s="200">
        <v>0</v>
      </c>
      <c r="BF85" s="200">
        <v>3.2559149120902973E-3</v>
      </c>
      <c r="BG85" s="200">
        <v>1.7634056081265678E-3</v>
      </c>
      <c r="BH85" s="200">
        <v>1.6495601173020528E-3</v>
      </c>
      <c r="BI85" s="200">
        <v>2.5433049216387134E-3</v>
      </c>
      <c r="BJ85" s="200">
        <v>2.1962599788575804E-3</v>
      </c>
      <c r="BK85" s="200">
        <v>2.7158555729984303E-2</v>
      </c>
      <c r="BL85" s="200">
        <v>2.3158500385757064E-3</v>
      </c>
      <c r="BM85" s="200">
        <v>2.048107566976791E-3</v>
      </c>
      <c r="BN85" s="200">
        <v>2.3172318642898579E-3</v>
      </c>
      <c r="BO85" s="200">
        <v>1.9923366436947307E-3</v>
      </c>
      <c r="BP85" s="200">
        <v>6.7943460898989257E-3</v>
      </c>
      <c r="BQ85" s="200">
        <v>2.5634172417144524E-2</v>
      </c>
      <c r="BR85" s="200">
        <v>9.0561481183336692E-4</v>
      </c>
      <c r="BS85" s="200">
        <v>6.3958753927238375E-4</v>
      </c>
      <c r="BT85" s="200">
        <v>7.1432863802584556E-4</v>
      </c>
      <c r="BU85" s="200">
        <v>1.1002642698856207E-3</v>
      </c>
      <c r="BV85" s="200">
        <v>9.2529190756607737E-4</v>
      </c>
      <c r="BW85" s="200">
        <v>7.3346747870927645E-4</v>
      </c>
      <c r="BX85" s="200">
        <v>2.4131066867186287E-5</v>
      </c>
      <c r="BY85" s="200">
        <v>5.2727303065191642E-4</v>
      </c>
      <c r="BZ85" s="200">
        <v>1.8538405396513111E-4</v>
      </c>
      <c r="CA85" s="200">
        <v>8.6751608298459471E-4</v>
      </c>
      <c r="CB85" s="200">
        <v>1.1625850775244838E-3</v>
      </c>
      <c r="CC85" s="200">
        <v>1.1958341486747984E-3</v>
      </c>
      <c r="CD85" s="200">
        <v>5.9017208175436416E-4</v>
      </c>
      <c r="CE85" s="200">
        <v>4.4226217100468899E-4</v>
      </c>
      <c r="CF85" s="200">
        <v>8.3181753857942129E-4</v>
      </c>
      <c r="CG85" s="200">
        <v>1.4654775363229076E-4</v>
      </c>
      <c r="CH85" s="200">
        <v>7.4877836593188285E-4</v>
      </c>
      <c r="CI85" s="200">
        <v>9.1648874028119086E-4</v>
      </c>
      <c r="CJ85" s="200">
        <v>1.9176076114958232E-3</v>
      </c>
      <c r="CK85" s="200">
        <v>1.1394943308923819E-3</v>
      </c>
      <c r="CL85" s="200">
        <v>3.2651093482929396E-3</v>
      </c>
      <c r="CM85" s="200">
        <v>4.3484495186612241E-3</v>
      </c>
      <c r="CN85" s="200">
        <v>8.4746092155544065E-4</v>
      </c>
      <c r="CO85" s="200">
        <v>1.4533089431806704E-3</v>
      </c>
      <c r="CP85" s="200">
        <v>2.5237984742621255E-3</v>
      </c>
      <c r="CQ85" s="200">
        <v>2.2450852156257932E-3</v>
      </c>
      <c r="CR85" s="200">
        <v>1.3213549633395811E-3</v>
      </c>
      <c r="CS85" s="200">
        <v>9.0876908199212546E-4</v>
      </c>
      <c r="CT85" s="200">
        <v>2.3906022417832943E-3</v>
      </c>
      <c r="CU85" s="200">
        <v>5.2250131359178555E-4</v>
      </c>
      <c r="CV85" s="200">
        <v>2.707406691162251E-4</v>
      </c>
      <c r="CW85" s="200">
        <v>2.1495705900026821E-3</v>
      </c>
      <c r="CX85" s="200">
        <v>5.5519407926965601E-4</v>
      </c>
      <c r="CY85" s="200">
        <v>2.7206620752526583E-3</v>
      </c>
      <c r="CZ85" s="200">
        <v>3.2701554775104247E-3</v>
      </c>
      <c r="DA85" s="200">
        <v>9.3533703311093094E-4</v>
      </c>
      <c r="DB85" s="200">
        <v>4.5198099408563563E-4</v>
      </c>
      <c r="DC85" s="200">
        <v>1.753306674869271E-3</v>
      </c>
      <c r="DD85" s="200">
        <v>7.4283617885069595E-4</v>
      </c>
      <c r="DE85" s="200">
        <v>1.5423086230539647E-2</v>
      </c>
      <c r="DF85" s="201">
        <v>2.3492536482981822E-4</v>
      </c>
      <c r="DG85" s="201">
        <v>3.1496482594423297E-3</v>
      </c>
    </row>
    <row r="86" spans="1:111">
      <c r="A86" s="308" t="s">
        <v>1165</v>
      </c>
      <c r="B86" s="198" t="s">
        <v>998</v>
      </c>
      <c r="C86" s="200">
        <v>1.1009416721102117E-5</v>
      </c>
      <c r="D86" s="200">
        <v>0</v>
      </c>
      <c r="E86" s="200">
        <v>0</v>
      </c>
      <c r="F86" s="200">
        <v>0</v>
      </c>
      <c r="G86" s="200">
        <v>2.0216792842395045E-3</v>
      </c>
      <c r="H86" s="200">
        <v>0</v>
      </c>
      <c r="I86" s="200">
        <v>3.0355155317211374E-4</v>
      </c>
      <c r="J86" s="200">
        <v>6.8159021439911883E-4</v>
      </c>
      <c r="K86" s="200">
        <v>9.7138373137917503E-4</v>
      </c>
      <c r="L86" s="200">
        <v>4.9824231184432692E-4</v>
      </c>
      <c r="M86" s="200">
        <v>0</v>
      </c>
      <c r="N86" s="200">
        <v>1.8099547511312217E-4</v>
      </c>
      <c r="O86" s="200">
        <v>1.95160031225605E-3</v>
      </c>
      <c r="P86" s="200">
        <v>8.5133553261679262E-4</v>
      </c>
      <c r="Q86" s="200">
        <v>8.5736697130556921E-4</v>
      </c>
      <c r="R86" s="200">
        <v>3.5061050360417792E-3</v>
      </c>
      <c r="S86" s="200">
        <v>2.0508193023112734E-4</v>
      </c>
      <c r="T86" s="200">
        <v>2.2057696536741723E-3</v>
      </c>
      <c r="U86" s="200">
        <v>3.306205493387589E-3</v>
      </c>
      <c r="V86" s="200">
        <v>8.7760475131130476E-4</v>
      </c>
      <c r="W86" s="200">
        <v>3.5096585804132976E-5</v>
      </c>
      <c r="X86" s="200">
        <v>2.2043040380430618E-4</v>
      </c>
      <c r="Y86" s="200">
        <v>1.4098131672211933E-4</v>
      </c>
      <c r="Z86" s="200">
        <v>0</v>
      </c>
      <c r="AA86" s="200">
        <v>4.6744688492255775E-4</v>
      </c>
      <c r="AB86" s="200">
        <v>4.5162296872305657E-4</v>
      </c>
      <c r="AC86" s="200">
        <v>5.3947213896138335E-6</v>
      </c>
      <c r="AD86" s="200">
        <v>1.1150758251561107E-4</v>
      </c>
      <c r="AE86" s="200">
        <v>1.9640822914769541E-4</v>
      </c>
      <c r="AF86" s="200">
        <v>2.2015520942264297E-4</v>
      </c>
      <c r="AG86" s="200">
        <v>6.3244439759671132E-4</v>
      </c>
      <c r="AH86" s="200">
        <v>6.1491583913067423E-3</v>
      </c>
      <c r="AI86" s="200">
        <v>2.0317534031869504E-4</v>
      </c>
      <c r="AJ86" s="200">
        <v>0</v>
      </c>
      <c r="AK86" s="200">
        <v>7.4293448946152513E-4</v>
      </c>
      <c r="AL86" s="200">
        <v>0</v>
      </c>
      <c r="AM86" s="200">
        <v>1.6581817558588017E-3</v>
      </c>
      <c r="AN86" s="200">
        <v>2.2612071077276753E-4</v>
      </c>
      <c r="AO86" s="200">
        <v>6.0705806173105976E-5</v>
      </c>
      <c r="AP86" s="200">
        <v>1.4427686407552179E-3</v>
      </c>
      <c r="AQ86" s="200">
        <v>4.7183935684666126E-4</v>
      </c>
      <c r="AR86" s="200">
        <v>2.6786132819039584E-5</v>
      </c>
      <c r="AS86" s="200">
        <v>2.5911180674461032E-4</v>
      </c>
      <c r="AT86" s="200">
        <v>1.65932564382614E-4</v>
      </c>
      <c r="AU86" s="200">
        <v>1.1241244124693501E-4</v>
      </c>
      <c r="AV86" s="200">
        <v>1.5436636283446044E-4</v>
      </c>
      <c r="AW86" s="200">
        <v>1.6174541272037811E-4</v>
      </c>
      <c r="AX86" s="200">
        <v>2.8327125845879455E-4</v>
      </c>
      <c r="AY86" s="200">
        <v>1.8306884038346964E-3</v>
      </c>
      <c r="AZ86" s="200">
        <v>0</v>
      </c>
      <c r="BA86" s="200">
        <v>2.6394509941932078E-4</v>
      </c>
      <c r="BB86" s="200">
        <v>5.8285509325681488E-4</v>
      </c>
      <c r="BC86" s="200">
        <v>1.0118897040222615E-4</v>
      </c>
      <c r="BD86" s="200">
        <v>7.6581406034614797E-4</v>
      </c>
      <c r="BE86" s="200">
        <v>0</v>
      </c>
      <c r="BF86" s="200">
        <v>6.5118298241805949E-4</v>
      </c>
      <c r="BG86" s="200">
        <v>9.4379455082830395E-4</v>
      </c>
      <c r="BH86" s="200">
        <v>0</v>
      </c>
      <c r="BI86" s="200">
        <v>3.4368985427550179E-4</v>
      </c>
      <c r="BJ86" s="200">
        <v>7.9284073925564103E-4</v>
      </c>
      <c r="BK86" s="200">
        <v>3.3639829558196907E-4</v>
      </c>
      <c r="BL86" s="200">
        <v>0</v>
      </c>
      <c r="BM86" s="200">
        <v>0</v>
      </c>
      <c r="BN86" s="200">
        <v>1.5678158757035575E-5</v>
      </c>
      <c r="BO86" s="200">
        <v>0</v>
      </c>
      <c r="BP86" s="200">
        <v>0</v>
      </c>
      <c r="BQ86" s="200">
        <v>0</v>
      </c>
      <c r="BR86" s="200">
        <v>0</v>
      </c>
      <c r="BS86" s="200">
        <v>0</v>
      </c>
      <c r="BT86" s="200">
        <v>3.6011805435076727E-3</v>
      </c>
      <c r="BU86" s="200">
        <v>9.4627888731366908E-6</v>
      </c>
      <c r="BV86" s="200">
        <v>0</v>
      </c>
      <c r="BW86" s="200">
        <v>0</v>
      </c>
      <c r="BX86" s="200">
        <v>0</v>
      </c>
      <c r="BY86" s="200">
        <v>2.9066760107456908E-3</v>
      </c>
      <c r="BZ86" s="200">
        <v>1.2958512384823893E-2</v>
      </c>
      <c r="CA86" s="200">
        <v>5.7175460960715734E-2</v>
      </c>
      <c r="CB86" s="200">
        <v>2.8741059570257386E-2</v>
      </c>
      <c r="CC86" s="200">
        <v>0.17284997475461242</v>
      </c>
      <c r="CD86" s="200">
        <v>4.0069578182269985E-2</v>
      </c>
      <c r="CE86" s="200">
        <v>1.580584690692894E-2</v>
      </c>
      <c r="CF86" s="200">
        <v>1.3809551750440933E-2</v>
      </c>
      <c r="CG86" s="200">
        <v>0</v>
      </c>
      <c r="CH86" s="200">
        <v>0</v>
      </c>
      <c r="CI86" s="200">
        <v>0</v>
      </c>
      <c r="CJ86" s="200">
        <v>0</v>
      </c>
      <c r="CK86" s="200">
        <v>0</v>
      </c>
      <c r="CL86" s="200">
        <v>2.2790024981373539E-3</v>
      </c>
      <c r="CM86" s="200">
        <v>1.446201014556167E-4</v>
      </c>
      <c r="CN86" s="200">
        <v>0</v>
      </c>
      <c r="CO86" s="200">
        <v>2.2444925763408038E-5</v>
      </c>
      <c r="CP86" s="200">
        <v>0</v>
      </c>
      <c r="CQ86" s="200">
        <v>0</v>
      </c>
      <c r="CR86" s="200">
        <v>0</v>
      </c>
      <c r="CS86" s="200">
        <v>0</v>
      </c>
      <c r="CT86" s="200">
        <v>0</v>
      </c>
      <c r="CU86" s="200">
        <v>2.2074212798933865E-3</v>
      </c>
      <c r="CV86" s="200">
        <v>0</v>
      </c>
      <c r="CW86" s="200">
        <v>0</v>
      </c>
      <c r="CX86" s="200">
        <v>0</v>
      </c>
      <c r="CY86" s="200">
        <v>1.5497802816098912E-2</v>
      </c>
      <c r="CZ86" s="200">
        <v>2.3137110183230987E-3</v>
      </c>
      <c r="DA86" s="200">
        <v>0</v>
      </c>
      <c r="DB86" s="200">
        <v>1.2560074860771683E-3</v>
      </c>
      <c r="DC86" s="200">
        <v>0</v>
      </c>
      <c r="DD86" s="200">
        <v>0</v>
      </c>
      <c r="DE86" s="200">
        <v>0</v>
      </c>
      <c r="DF86" s="201">
        <v>9.6566689437941073E-3</v>
      </c>
      <c r="DG86" s="201">
        <v>3.4325703624923337E-3</v>
      </c>
    </row>
    <row r="87" spans="1:111">
      <c r="A87" s="308" t="s">
        <v>1166</v>
      </c>
      <c r="B87" s="198" t="s">
        <v>999</v>
      </c>
      <c r="C87" s="200">
        <v>9.1745139342517637E-5</v>
      </c>
      <c r="D87" s="200">
        <v>1.476486945394591E-4</v>
      </c>
      <c r="E87" s="200">
        <v>1.7895490336435218E-4</v>
      </c>
      <c r="F87" s="200">
        <v>0</v>
      </c>
      <c r="G87" s="200">
        <v>1.7205781142463867E-4</v>
      </c>
      <c r="H87" s="200">
        <v>1.2928891098955744E-3</v>
      </c>
      <c r="I87" s="200">
        <v>3.0355155317211374E-4</v>
      </c>
      <c r="J87" s="200">
        <v>6.7141722612450521E-5</v>
      </c>
      <c r="K87" s="200">
        <v>1.2340053916543267E-4</v>
      </c>
      <c r="L87" s="200">
        <v>0</v>
      </c>
      <c r="M87" s="200">
        <v>0</v>
      </c>
      <c r="N87" s="200">
        <v>9.0497737556561084E-5</v>
      </c>
      <c r="O87" s="200">
        <v>3.9032006245120999E-4</v>
      </c>
      <c r="P87" s="200">
        <v>1.4188925543613209E-4</v>
      </c>
      <c r="Q87" s="200">
        <v>1.5505572885313485E-4</v>
      </c>
      <c r="R87" s="200">
        <v>9.8072868141028783E-5</v>
      </c>
      <c r="S87" s="200">
        <v>1.6406554418490186E-4</v>
      </c>
      <c r="T87" s="200">
        <v>2.2657452635928055E-4</v>
      </c>
      <c r="U87" s="200">
        <v>0</v>
      </c>
      <c r="V87" s="200">
        <v>3.4015688035321891E-5</v>
      </c>
      <c r="W87" s="200">
        <v>8.774146451033244E-6</v>
      </c>
      <c r="X87" s="200">
        <v>1.4784966108825414E-5</v>
      </c>
      <c r="Y87" s="200">
        <v>1.5182603339305157E-5</v>
      </c>
      <c r="Z87" s="200">
        <v>0</v>
      </c>
      <c r="AA87" s="200">
        <v>1.0831086357961703E-4</v>
      </c>
      <c r="AB87" s="200">
        <v>5.4742178027037162E-5</v>
      </c>
      <c r="AC87" s="200">
        <v>8.7145499370685008E-6</v>
      </c>
      <c r="AD87" s="200">
        <v>6.3718618580349177E-5</v>
      </c>
      <c r="AE87" s="200">
        <v>1.428423484710512E-5</v>
      </c>
      <c r="AF87" s="200">
        <v>2.7519401177830372E-5</v>
      </c>
      <c r="AG87" s="200">
        <v>0</v>
      </c>
      <c r="AH87" s="200">
        <v>7.3422786761871543E-5</v>
      </c>
      <c r="AI87" s="200">
        <v>1.2577521067347788E-4</v>
      </c>
      <c r="AJ87" s="200">
        <v>0</v>
      </c>
      <c r="AK87" s="200">
        <v>4.070873914857672E-5</v>
      </c>
      <c r="AL87" s="200">
        <v>3.1219294181052186E-5</v>
      </c>
      <c r="AM87" s="200">
        <v>3.9276484311900989E-5</v>
      </c>
      <c r="AN87" s="200">
        <v>5.6530177693191883E-5</v>
      </c>
      <c r="AO87" s="200">
        <v>1.3490179149579106E-5</v>
      </c>
      <c r="AP87" s="200">
        <v>0</v>
      </c>
      <c r="AQ87" s="200">
        <v>9.073833785512717E-6</v>
      </c>
      <c r="AR87" s="200">
        <v>4.6875732433319271E-5</v>
      </c>
      <c r="AS87" s="200">
        <v>3.5015109019541932E-5</v>
      </c>
      <c r="AT87" s="200">
        <v>3.817228006923984E-5</v>
      </c>
      <c r="AU87" s="200">
        <v>7.2599701638645527E-5</v>
      </c>
      <c r="AV87" s="200">
        <v>5.8806233460746841E-5</v>
      </c>
      <c r="AW87" s="200">
        <v>2.1566055029383749E-5</v>
      </c>
      <c r="AX87" s="200">
        <v>4.1966112364265852E-5</v>
      </c>
      <c r="AY87" s="200">
        <v>5.4162378811677407E-5</v>
      </c>
      <c r="AZ87" s="200">
        <v>0</v>
      </c>
      <c r="BA87" s="200">
        <v>2.932723326881342E-5</v>
      </c>
      <c r="BB87" s="200">
        <v>4.483500717360115E-5</v>
      </c>
      <c r="BC87" s="200">
        <v>5.0594485201113076E-5</v>
      </c>
      <c r="BD87" s="200">
        <v>0</v>
      </c>
      <c r="BE87" s="200">
        <v>0</v>
      </c>
      <c r="BF87" s="200">
        <v>0</v>
      </c>
      <c r="BG87" s="200">
        <v>4.9673397412015992E-5</v>
      </c>
      <c r="BH87" s="200">
        <v>0</v>
      </c>
      <c r="BI87" s="200">
        <v>3.4368985427550179E-4</v>
      </c>
      <c r="BJ87" s="200">
        <v>8.2018007509204236E-5</v>
      </c>
      <c r="BK87" s="200">
        <v>6.0551693204754424E-4</v>
      </c>
      <c r="BL87" s="200">
        <v>1.7064846416382253E-4</v>
      </c>
      <c r="BM87" s="200">
        <v>4.7146272842216121E-4</v>
      </c>
      <c r="BN87" s="200">
        <v>2.9474938463226876E-4</v>
      </c>
      <c r="BO87" s="200">
        <v>2.3799243184066747E-4</v>
      </c>
      <c r="BP87" s="200">
        <v>6.5334939077607177E-4</v>
      </c>
      <c r="BQ87" s="200">
        <v>2.3701393368027639E-3</v>
      </c>
      <c r="BR87" s="200">
        <v>4.4274501911853491E-4</v>
      </c>
      <c r="BS87" s="200">
        <v>9.2276370169832461E-4</v>
      </c>
      <c r="BT87" s="200">
        <v>1.110876094876695E-3</v>
      </c>
      <c r="BU87" s="200">
        <v>7.5168953794062182E-3</v>
      </c>
      <c r="BV87" s="200">
        <v>4.4180604595497387E-4</v>
      </c>
      <c r="BW87" s="200">
        <v>4.9594949680545786E-4</v>
      </c>
      <c r="BX87" s="200">
        <v>0</v>
      </c>
      <c r="BY87" s="200">
        <v>7.9090954597787458E-4</v>
      </c>
      <c r="BZ87" s="200">
        <v>1.7870354751593718E-4</v>
      </c>
      <c r="CA87" s="200">
        <v>0</v>
      </c>
      <c r="CB87" s="200">
        <v>1.0421879173924985E-3</v>
      </c>
      <c r="CC87" s="200">
        <v>3.5512650475797043E-4</v>
      </c>
      <c r="CD87" s="200">
        <v>2.3296266385040691E-3</v>
      </c>
      <c r="CE87" s="200">
        <v>6.8852178895048176E-4</v>
      </c>
      <c r="CF87" s="200">
        <v>9.9058769117134414E-4</v>
      </c>
      <c r="CG87" s="200">
        <v>7.4948708286228698E-3</v>
      </c>
      <c r="CH87" s="200">
        <v>2.4670732287929088E-3</v>
      </c>
      <c r="CI87" s="200">
        <v>1.7221931273415784E-3</v>
      </c>
      <c r="CJ87" s="200">
        <v>8.8401934127164841E-4</v>
      </c>
      <c r="CK87" s="200">
        <v>1.7240401240125E-3</v>
      </c>
      <c r="CL87" s="200">
        <v>1.9722137003111715E-3</v>
      </c>
      <c r="CM87" s="200">
        <v>3.0813312680352035E-3</v>
      </c>
      <c r="CN87" s="200">
        <v>8.1344586163062361E-4</v>
      </c>
      <c r="CO87" s="200">
        <v>4.6217842967817713E-3</v>
      </c>
      <c r="CP87" s="200">
        <v>5.1994259146262857E-4</v>
      </c>
      <c r="CQ87" s="200">
        <v>4.0801983483981803E-3</v>
      </c>
      <c r="CR87" s="200">
        <v>4.5960172637898467E-3</v>
      </c>
      <c r="CS87" s="200">
        <v>1.3145852041168749E-3</v>
      </c>
      <c r="CT87" s="200">
        <v>4.9316066113609018E-3</v>
      </c>
      <c r="CU87" s="200">
        <v>1.5440207356701078E-3</v>
      </c>
      <c r="CV87" s="200">
        <v>7.7354476890350023E-5</v>
      </c>
      <c r="CW87" s="200">
        <v>1.0505875022433369E-3</v>
      </c>
      <c r="CX87" s="200">
        <v>1.1895221562632674E-3</v>
      </c>
      <c r="CY87" s="200">
        <v>9.5436837194726762E-4</v>
      </c>
      <c r="CZ87" s="200">
        <v>4.6992935856024704E-4</v>
      </c>
      <c r="DA87" s="200">
        <v>1.2886865789528382E-3</v>
      </c>
      <c r="DB87" s="200">
        <v>3.9519946216532966E-4</v>
      </c>
      <c r="DC87" s="200">
        <v>2.1839434020301447E-3</v>
      </c>
      <c r="DD87" s="200">
        <v>1.5766318898055589E-3</v>
      </c>
      <c r="DE87" s="200">
        <v>0</v>
      </c>
      <c r="DF87" s="201">
        <v>1.3910054496502395E-4</v>
      </c>
      <c r="DG87" s="201">
        <v>8.9437070149265337E-4</v>
      </c>
    </row>
    <row r="88" spans="1:111">
      <c r="A88" s="308" t="s">
        <v>1167</v>
      </c>
      <c r="B88" s="198" t="s">
        <v>243</v>
      </c>
      <c r="C88" s="200">
        <v>1.8349027868503527E-4</v>
      </c>
      <c r="D88" s="200">
        <v>2.7889197857453387E-4</v>
      </c>
      <c r="E88" s="200">
        <v>1.0737294201861132E-3</v>
      </c>
      <c r="F88" s="200">
        <v>2.4891101431238332E-3</v>
      </c>
      <c r="G88" s="200">
        <v>2.8389538885065383E-3</v>
      </c>
      <c r="H88" s="200">
        <v>9.149676777722526E-3</v>
      </c>
      <c r="I88" s="200">
        <v>1.3153900637458262E-3</v>
      </c>
      <c r="J88" s="200">
        <v>8.938665697293917E-4</v>
      </c>
      <c r="K88" s="200">
        <v>3.4172456999658277E-4</v>
      </c>
      <c r="L88" s="200">
        <v>3.5984166966534722E-4</v>
      </c>
      <c r="M88" s="200">
        <v>0</v>
      </c>
      <c r="N88" s="200">
        <v>4.5248868778280545E-4</v>
      </c>
      <c r="O88" s="200">
        <v>1.95160031225605E-3</v>
      </c>
      <c r="P88" s="200">
        <v>8.3359937568727607E-4</v>
      </c>
      <c r="Q88" s="200">
        <v>8.4824604607891421E-4</v>
      </c>
      <c r="R88" s="200">
        <v>6.3747364291668706E-4</v>
      </c>
      <c r="S88" s="200">
        <v>9.6388507208629846E-4</v>
      </c>
      <c r="T88" s="200">
        <v>1.5660298145420862E-3</v>
      </c>
      <c r="U88" s="200">
        <v>3.8148524923702949E-4</v>
      </c>
      <c r="V88" s="200">
        <v>2.5851922906844636E-4</v>
      </c>
      <c r="W88" s="200">
        <v>2.2812780772686434E-5</v>
      </c>
      <c r="X88" s="200">
        <v>9.6774323621402712E-5</v>
      </c>
      <c r="Y88" s="200">
        <v>7.8081960030712235E-5</v>
      </c>
      <c r="Z88" s="200">
        <v>0</v>
      </c>
      <c r="AA88" s="200">
        <v>4.1956208207683228E-3</v>
      </c>
      <c r="AB88" s="200">
        <v>3.2571595926087112E-4</v>
      </c>
      <c r="AC88" s="200">
        <v>5.6852063875161166E-5</v>
      </c>
      <c r="AD88" s="200">
        <v>3.7434688415955141E-4</v>
      </c>
      <c r="AE88" s="200">
        <v>8.2134350370854451E-5</v>
      </c>
      <c r="AF88" s="200">
        <v>1.3759700588915184E-4</v>
      </c>
      <c r="AG88" s="200">
        <v>6.3244439759671132E-4</v>
      </c>
      <c r="AH88" s="200">
        <v>9.361405312138622E-4</v>
      </c>
      <c r="AI88" s="200">
        <v>1.0255517177991274E-3</v>
      </c>
      <c r="AJ88" s="200">
        <v>0</v>
      </c>
      <c r="AK88" s="200">
        <v>4.681505002086323E-4</v>
      </c>
      <c r="AL88" s="200">
        <v>1.9224512732542664E-4</v>
      </c>
      <c r="AM88" s="200">
        <v>2.5708244276880649E-4</v>
      </c>
      <c r="AN88" s="200">
        <v>3.20337673594754E-4</v>
      </c>
      <c r="AO88" s="200">
        <v>9.4431254047053743E-5</v>
      </c>
      <c r="AP88" s="200">
        <v>1.5211298768345749E-4</v>
      </c>
      <c r="AQ88" s="200">
        <v>1.7240284192474161E-4</v>
      </c>
      <c r="AR88" s="200">
        <v>2.7455786139515571E-4</v>
      </c>
      <c r="AS88" s="200">
        <v>2.2409669772506836E-4</v>
      </c>
      <c r="AT88" s="200">
        <v>2.4539322901654184E-4</v>
      </c>
      <c r="AU88" s="200">
        <v>4.6370132014360689E-4</v>
      </c>
      <c r="AV88" s="200">
        <v>4.4104675095560131E-4</v>
      </c>
      <c r="AW88" s="200">
        <v>1.293963301763025E-4</v>
      </c>
      <c r="AX88" s="200">
        <v>2.9376278654986098E-4</v>
      </c>
      <c r="AY88" s="200">
        <v>3.5747170015707088E-4</v>
      </c>
      <c r="AZ88" s="200">
        <v>4.6992481203007516E-4</v>
      </c>
      <c r="BA88" s="200">
        <v>2.0529063288169395E-4</v>
      </c>
      <c r="BB88" s="200">
        <v>2.2417503586800574E-4</v>
      </c>
      <c r="BC88" s="200">
        <v>3.2886415380723502E-4</v>
      </c>
      <c r="BD88" s="200">
        <v>1.021085413794864E-4</v>
      </c>
      <c r="BE88" s="200">
        <v>0</v>
      </c>
      <c r="BF88" s="200">
        <v>4.3412198827870631E-4</v>
      </c>
      <c r="BG88" s="200">
        <v>4.2222387800213595E-4</v>
      </c>
      <c r="BH88" s="200">
        <v>1.8328445747800586E-4</v>
      </c>
      <c r="BI88" s="200">
        <v>5.499037668408029E-4</v>
      </c>
      <c r="BJ88" s="200">
        <v>7.0170961980096968E-4</v>
      </c>
      <c r="BK88" s="200">
        <v>1.5698587127158556E-4</v>
      </c>
      <c r="BL88" s="200">
        <v>3.7706118499339636E-3</v>
      </c>
      <c r="BM88" s="200">
        <v>3.0094017015518471E-3</v>
      </c>
      <c r="BN88" s="200">
        <v>3.2704639167176206E-3</v>
      </c>
      <c r="BO88" s="200">
        <v>2.7862113984775286E-3</v>
      </c>
      <c r="BP88" s="200">
        <v>2.2574684173829943E-4</v>
      </c>
      <c r="BQ88" s="200">
        <v>7.9520052306523298E-4</v>
      </c>
      <c r="BR88" s="200">
        <v>8.5329040048299457E-4</v>
      </c>
      <c r="BS88" s="200">
        <v>3.6642018948391144E-3</v>
      </c>
      <c r="BT88" s="200">
        <v>1.0316005544874199E-2</v>
      </c>
      <c r="BU88" s="200">
        <v>1.3746851472065847E-2</v>
      </c>
      <c r="BV88" s="200">
        <v>5.2349848464098795E-3</v>
      </c>
      <c r="BW88" s="200">
        <v>3.5045106009204941E-3</v>
      </c>
      <c r="BX88" s="200">
        <v>0</v>
      </c>
      <c r="BY88" s="200">
        <v>3.9211760190886189E-3</v>
      </c>
      <c r="BZ88" s="200">
        <v>1.5264957236408093E-3</v>
      </c>
      <c r="CA88" s="200">
        <v>0</v>
      </c>
      <c r="CB88" s="200">
        <v>7.9875990925064051E-3</v>
      </c>
      <c r="CC88" s="200">
        <v>1.8698497597460482E-3</v>
      </c>
      <c r="CD88" s="200">
        <v>4.9077467851152386E-3</v>
      </c>
      <c r="CE88" s="200">
        <v>1.5780718374485494E-3</v>
      </c>
      <c r="CF88" s="200">
        <v>2.4229705895549951E-3</v>
      </c>
      <c r="CG88" s="200">
        <v>1.4654775363229075E-3</v>
      </c>
      <c r="CH88" s="200">
        <v>0.24560651769006925</v>
      </c>
      <c r="CI88" s="200">
        <v>3.9308302783708657E-2</v>
      </c>
      <c r="CJ88" s="200">
        <v>1.5675716703054333E-2</v>
      </c>
      <c r="CK88" s="200">
        <v>3.203902891405204E-2</v>
      </c>
      <c r="CL88" s="200">
        <v>6.2672568698777225E-3</v>
      </c>
      <c r="CM88" s="200">
        <v>5.9226547081227881E-3</v>
      </c>
      <c r="CN88" s="200">
        <v>5.1897262856720797E-4</v>
      </c>
      <c r="CO88" s="200">
        <v>1.1510506095667755E-2</v>
      </c>
      <c r="CP88" s="200">
        <v>3.2939246450878557E-3</v>
      </c>
      <c r="CQ88" s="200">
        <v>5.6029517989965444E-3</v>
      </c>
      <c r="CR88" s="200">
        <v>1.0831759436796384E-2</v>
      </c>
      <c r="CS88" s="200">
        <v>2.4003591904400083E-3</v>
      </c>
      <c r="CT88" s="200">
        <v>1.2087581533785068E-2</v>
      </c>
      <c r="CU88" s="200">
        <v>3.9892094672541378E-3</v>
      </c>
      <c r="CV88" s="200">
        <v>2.1272481144846258E-3</v>
      </c>
      <c r="CW88" s="200">
        <v>2.623444031513592E-3</v>
      </c>
      <c r="CX88" s="200">
        <v>3.5503530883612732E-3</v>
      </c>
      <c r="CY88" s="200">
        <v>4.6365209711766511E-3</v>
      </c>
      <c r="CZ88" s="200">
        <v>4.8388902479983079E-3</v>
      </c>
      <c r="DA88" s="200">
        <v>6.5785371328802144E-3</v>
      </c>
      <c r="DB88" s="200">
        <v>1.5035749652497024E-3</v>
      </c>
      <c r="DC88" s="200">
        <v>8.1513380498308211E-3</v>
      </c>
      <c r="DD88" s="200">
        <v>3.4534302355548681E-3</v>
      </c>
      <c r="DE88" s="200">
        <v>0</v>
      </c>
      <c r="DF88" s="201">
        <v>1.0012148114260279E-2</v>
      </c>
      <c r="DG88" s="201">
        <v>7.3808247013637095E-3</v>
      </c>
    </row>
    <row r="89" spans="1:111">
      <c r="A89" s="308" t="s">
        <v>1168</v>
      </c>
      <c r="B89" s="198" t="s">
        <v>1000</v>
      </c>
      <c r="C89" s="200">
        <v>1.0275455606361975E-4</v>
      </c>
      <c r="D89" s="200">
        <v>1.3944598928726694E-4</v>
      </c>
      <c r="E89" s="200">
        <v>0</v>
      </c>
      <c r="F89" s="200">
        <v>0</v>
      </c>
      <c r="G89" s="200">
        <v>0</v>
      </c>
      <c r="H89" s="200">
        <v>0</v>
      </c>
      <c r="I89" s="200">
        <v>0</v>
      </c>
      <c r="J89" s="200">
        <v>3.1197164042148727E-5</v>
      </c>
      <c r="K89" s="200">
        <v>0</v>
      </c>
      <c r="L89" s="200">
        <v>0</v>
      </c>
      <c r="M89" s="200">
        <v>0</v>
      </c>
      <c r="N89" s="200">
        <v>0</v>
      </c>
      <c r="O89" s="200">
        <v>0</v>
      </c>
      <c r="P89" s="200">
        <v>0</v>
      </c>
      <c r="Q89" s="200">
        <v>0</v>
      </c>
      <c r="R89" s="200">
        <v>0</v>
      </c>
      <c r="S89" s="200">
        <v>0</v>
      </c>
      <c r="T89" s="200">
        <v>8.6631436549136688E-5</v>
      </c>
      <c r="U89" s="200">
        <v>0</v>
      </c>
      <c r="V89" s="200">
        <v>0</v>
      </c>
      <c r="W89" s="200">
        <v>0</v>
      </c>
      <c r="X89" s="200">
        <v>0</v>
      </c>
      <c r="Y89" s="200">
        <v>0</v>
      </c>
      <c r="Z89" s="200">
        <v>0</v>
      </c>
      <c r="AA89" s="200">
        <v>2.280228706939306E-5</v>
      </c>
      <c r="AB89" s="200">
        <v>0</v>
      </c>
      <c r="AC89" s="200">
        <v>0</v>
      </c>
      <c r="AD89" s="200">
        <v>0</v>
      </c>
      <c r="AE89" s="200">
        <v>7.1421174235525602E-6</v>
      </c>
      <c r="AF89" s="200">
        <v>0</v>
      </c>
      <c r="AG89" s="200">
        <v>0</v>
      </c>
      <c r="AH89" s="200">
        <v>0</v>
      </c>
      <c r="AI89" s="200">
        <v>0</v>
      </c>
      <c r="AJ89" s="200">
        <v>0</v>
      </c>
      <c r="AK89" s="200">
        <v>0</v>
      </c>
      <c r="AL89" s="200">
        <v>0</v>
      </c>
      <c r="AM89" s="200">
        <v>0</v>
      </c>
      <c r="AN89" s="200">
        <v>0</v>
      </c>
      <c r="AO89" s="200">
        <v>0</v>
      </c>
      <c r="AP89" s="200">
        <v>0</v>
      </c>
      <c r="AQ89" s="200">
        <v>0</v>
      </c>
      <c r="AR89" s="200">
        <v>0</v>
      </c>
      <c r="AS89" s="200">
        <v>1.4006043607816772E-5</v>
      </c>
      <c r="AT89" s="200">
        <v>0</v>
      </c>
      <c r="AU89" s="200">
        <v>4.683851718622292E-6</v>
      </c>
      <c r="AV89" s="200">
        <v>0</v>
      </c>
      <c r="AW89" s="200">
        <v>2.5160397534281043E-5</v>
      </c>
      <c r="AX89" s="200">
        <v>0</v>
      </c>
      <c r="AY89" s="200">
        <v>0</v>
      </c>
      <c r="AZ89" s="200">
        <v>0</v>
      </c>
      <c r="BA89" s="200">
        <v>0</v>
      </c>
      <c r="BB89" s="200">
        <v>0</v>
      </c>
      <c r="BC89" s="200">
        <v>0</v>
      </c>
      <c r="BD89" s="200">
        <v>1.021085413794864E-4</v>
      </c>
      <c r="BE89" s="200">
        <v>0</v>
      </c>
      <c r="BF89" s="200">
        <v>0</v>
      </c>
      <c r="BG89" s="200">
        <v>0</v>
      </c>
      <c r="BH89" s="200">
        <v>0</v>
      </c>
      <c r="BI89" s="200">
        <v>0</v>
      </c>
      <c r="BJ89" s="200">
        <v>5.4678671672802827E-5</v>
      </c>
      <c r="BK89" s="200">
        <v>0</v>
      </c>
      <c r="BL89" s="200">
        <v>1.9614765995841669E-5</v>
      </c>
      <c r="BM89" s="200">
        <v>1.5307231442277962E-5</v>
      </c>
      <c r="BN89" s="200">
        <v>2.1949422259849803E-5</v>
      </c>
      <c r="BO89" s="200">
        <v>9.6896918677986035E-5</v>
      </c>
      <c r="BP89" s="200">
        <v>0</v>
      </c>
      <c r="BQ89" s="200">
        <v>0</v>
      </c>
      <c r="BR89" s="200">
        <v>0</v>
      </c>
      <c r="BS89" s="200">
        <v>5.5170528196778136E-4</v>
      </c>
      <c r="BT89" s="200">
        <v>3.5478775035028924E-4</v>
      </c>
      <c r="BU89" s="200">
        <v>1.4185580774365822E-3</v>
      </c>
      <c r="BV89" s="200">
        <v>2.8699530208934964E-4</v>
      </c>
      <c r="BW89" s="200">
        <v>3.8839418424523808E-5</v>
      </c>
      <c r="BX89" s="200">
        <v>0</v>
      </c>
      <c r="BY89" s="200">
        <v>1.4683552752331847E-3</v>
      </c>
      <c r="BZ89" s="200">
        <v>4.1753165307461958E-5</v>
      </c>
      <c r="CA89" s="200">
        <v>0</v>
      </c>
      <c r="CB89" s="200">
        <v>1.8059574019797808E-4</v>
      </c>
      <c r="CC89" s="200">
        <v>0</v>
      </c>
      <c r="CD89" s="200">
        <v>0</v>
      </c>
      <c r="CE89" s="200">
        <v>1.3066836870593085E-4</v>
      </c>
      <c r="CF89" s="200">
        <v>2.5437739665271101E-3</v>
      </c>
      <c r="CG89" s="200">
        <v>1.4654775363229076E-4</v>
      </c>
      <c r="CH89" s="200">
        <v>2.4526458999695584E-5</v>
      </c>
      <c r="CI89" s="200">
        <v>0.14056520162752287</v>
      </c>
      <c r="CJ89" s="200">
        <v>7.8133022587140646E-5</v>
      </c>
      <c r="CK89" s="200">
        <v>4.9328758913090126E-5</v>
      </c>
      <c r="CL89" s="200">
        <v>4.3826971118026031E-5</v>
      </c>
      <c r="CM89" s="200">
        <v>2.400078279476192E-5</v>
      </c>
      <c r="CN89" s="200">
        <v>3.6736264718802359E-4</v>
      </c>
      <c r="CO89" s="200">
        <v>2.0574515283124036E-4</v>
      </c>
      <c r="CP89" s="200">
        <v>1.7665634420677004E-4</v>
      </c>
      <c r="CQ89" s="200">
        <v>1.7570232122288815E-4</v>
      </c>
      <c r="CR89" s="200">
        <v>2.010757552908058E-4</v>
      </c>
      <c r="CS89" s="200">
        <v>2.9141051322787868E-4</v>
      </c>
      <c r="CT89" s="200">
        <v>1.3773668545373947E-3</v>
      </c>
      <c r="CU89" s="200">
        <v>4.4676797712735819E-3</v>
      </c>
      <c r="CV89" s="200">
        <v>0.52631986076194159</v>
      </c>
      <c r="CW89" s="200">
        <v>1.9559882479386505E-4</v>
      </c>
      <c r="CX89" s="200">
        <v>1.1116442537412795E-4</v>
      </c>
      <c r="CY89" s="200">
        <v>1.1772917304692786E-2</v>
      </c>
      <c r="CZ89" s="200">
        <v>9.9486809497548769E-3</v>
      </c>
      <c r="DA89" s="200">
        <v>1.3884558624846709E-2</v>
      </c>
      <c r="DB89" s="200">
        <v>3.6067629075778361E-3</v>
      </c>
      <c r="DC89" s="200">
        <v>1.0458320516764073E-3</v>
      </c>
      <c r="DD89" s="200">
        <v>4.2750980088958421E-4</v>
      </c>
      <c r="DE89" s="200">
        <v>0</v>
      </c>
      <c r="DF89" s="201">
        <v>1.6012018287084977E-2</v>
      </c>
      <c r="DG89" s="201">
        <v>1.240200175211063E-3</v>
      </c>
    </row>
    <row r="90" spans="1:111">
      <c r="A90" s="308" t="s">
        <v>1169</v>
      </c>
      <c r="B90" s="198" t="s">
        <v>1001</v>
      </c>
      <c r="C90" s="200">
        <v>1.3431488399744582E-3</v>
      </c>
      <c r="D90" s="200">
        <v>1.3452436613595163E-3</v>
      </c>
      <c r="E90" s="200">
        <v>3.3106657122405152E-3</v>
      </c>
      <c r="F90" s="200">
        <v>0</v>
      </c>
      <c r="G90" s="200">
        <v>3.8713007570543705E-4</v>
      </c>
      <c r="H90" s="200">
        <v>8.9507707608155141E-4</v>
      </c>
      <c r="I90" s="200">
        <v>3.0355155317211374E-4</v>
      </c>
      <c r="J90" s="200">
        <v>9.4269691344753758E-4</v>
      </c>
      <c r="K90" s="200">
        <v>1.5124476338737643E-3</v>
      </c>
      <c r="L90" s="200">
        <v>3.3216154122955128E-4</v>
      </c>
      <c r="M90" s="200">
        <v>0</v>
      </c>
      <c r="N90" s="200">
        <v>2.7149321266968328E-4</v>
      </c>
      <c r="O90" s="200">
        <v>9.7580015612802498E-4</v>
      </c>
      <c r="P90" s="200">
        <v>6.3850164946259447E-4</v>
      </c>
      <c r="Q90" s="200">
        <v>3.0099053247961471E-4</v>
      </c>
      <c r="R90" s="200">
        <v>1.1033197665865739E-3</v>
      </c>
      <c r="S90" s="200">
        <v>5.6397530813560013E-4</v>
      </c>
      <c r="T90" s="200">
        <v>6.6639566576258988E-4</v>
      </c>
      <c r="U90" s="200">
        <v>1.2716174974567651E-3</v>
      </c>
      <c r="V90" s="200">
        <v>6.3269179745698717E-4</v>
      </c>
      <c r="W90" s="200">
        <v>1.0528975741239893E-4</v>
      </c>
      <c r="X90" s="200">
        <v>4.2607584149978694E-4</v>
      </c>
      <c r="Y90" s="200">
        <v>2.7111791677330639E-4</v>
      </c>
      <c r="Z90" s="200">
        <v>0</v>
      </c>
      <c r="AA90" s="200">
        <v>2.1890195586617336E-3</v>
      </c>
      <c r="AB90" s="200">
        <v>5.7479286928389017E-4</v>
      </c>
      <c r="AC90" s="200">
        <v>1.02084727834231E-4</v>
      </c>
      <c r="AD90" s="200">
        <v>1.1150758251561107E-4</v>
      </c>
      <c r="AE90" s="200">
        <v>7.4992232947301886E-5</v>
      </c>
      <c r="AF90" s="200">
        <v>8.2558203533491105E-5</v>
      </c>
      <c r="AG90" s="200">
        <v>3.689258985980816E-3</v>
      </c>
      <c r="AH90" s="200">
        <v>7.3422786761871543E-4</v>
      </c>
      <c r="AI90" s="200">
        <v>6.5790110198434579E-4</v>
      </c>
      <c r="AJ90" s="200">
        <v>0</v>
      </c>
      <c r="AK90" s="200">
        <v>8.8541507648154372E-4</v>
      </c>
      <c r="AL90" s="200">
        <v>7.8869795825816053E-4</v>
      </c>
      <c r="AM90" s="200">
        <v>2.6850832911408677E-4</v>
      </c>
      <c r="AN90" s="200">
        <v>9.6101302078426204E-4</v>
      </c>
      <c r="AO90" s="200">
        <v>1.9560759766889705E-4</v>
      </c>
      <c r="AP90" s="200">
        <v>3.8258721144627183E-4</v>
      </c>
      <c r="AQ90" s="200">
        <v>1.8147667571025435E-4</v>
      </c>
      <c r="AR90" s="200">
        <v>1.7042677006113935E-3</v>
      </c>
      <c r="AS90" s="200">
        <v>2.8712389396024385E-4</v>
      </c>
      <c r="AT90" s="200">
        <v>3.0927337117322892E-4</v>
      </c>
      <c r="AU90" s="200">
        <v>1.1615952262183284E-3</v>
      </c>
      <c r="AV90" s="200">
        <v>7.4977947662452219E-4</v>
      </c>
      <c r="AW90" s="200">
        <v>5.8587782829825849E-4</v>
      </c>
      <c r="AX90" s="200">
        <v>8.393222472853171E-4</v>
      </c>
      <c r="AY90" s="200">
        <v>1.4515517521529546E-3</v>
      </c>
      <c r="AZ90" s="200">
        <v>0</v>
      </c>
      <c r="BA90" s="200">
        <v>2.1115607953545662E-3</v>
      </c>
      <c r="BB90" s="200">
        <v>5.8285509325681488E-4</v>
      </c>
      <c r="BC90" s="200">
        <v>1.0624841892233746E-3</v>
      </c>
      <c r="BD90" s="200">
        <v>6.1265124827691838E-3</v>
      </c>
      <c r="BE90" s="200">
        <v>0</v>
      </c>
      <c r="BF90" s="200">
        <v>4.3412198827870631E-4</v>
      </c>
      <c r="BG90" s="200">
        <v>4.2222387800213595E-4</v>
      </c>
      <c r="BH90" s="200">
        <v>3.6656891495601173E-4</v>
      </c>
      <c r="BI90" s="200">
        <v>1.0310695628265054E-3</v>
      </c>
      <c r="BJ90" s="200">
        <v>6.1969161229176537E-4</v>
      </c>
      <c r="BK90" s="200">
        <v>4.4853106077595871E-5</v>
      </c>
      <c r="BL90" s="200">
        <v>5.6032848194787703E-4</v>
      </c>
      <c r="BM90" s="200">
        <v>5.4799888563355104E-4</v>
      </c>
      <c r="BN90" s="200">
        <v>6.4594014078986567E-4</v>
      </c>
      <c r="BO90" s="200">
        <v>7.1567724146372148E-4</v>
      </c>
      <c r="BP90" s="200">
        <v>3.3335446154746291E-3</v>
      </c>
      <c r="BQ90" s="200">
        <v>4.1151627068625801E-3</v>
      </c>
      <c r="BR90" s="200">
        <v>9.9899376132018512E-3</v>
      </c>
      <c r="BS90" s="200">
        <v>8.4708731346380597E-4</v>
      </c>
      <c r="BT90" s="200">
        <v>6.1240779337976246E-3</v>
      </c>
      <c r="BU90" s="200">
        <v>2.0377685711532902E-2</v>
      </c>
      <c r="BV90" s="200">
        <v>1.9589513358380917E-3</v>
      </c>
      <c r="BW90" s="200">
        <v>1.8448723751648807E-3</v>
      </c>
      <c r="BX90" s="200">
        <v>0</v>
      </c>
      <c r="BY90" s="200">
        <v>2.3693914668535484E-4</v>
      </c>
      <c r="BZ90" s="200">
        <v>7.3819596263592743E-4</v>
      </c>
      <c r="CA90" s="200">
        <v>0</v>
      </c>
      <c r="CB90" s="200">
        <v>1.7909077569632826E-3</v>
      </c>
      <c r="CC90" s="200">
        <v>1.3045463440088708E-3</v>
      </c>
      <c r="CD90" s="200">
        <v>1.4598993601292166E-3</v>
      </c>
      <c r="CE90" s="200">
        <v>4.1562592661463383E-3</v>
      </c>
      <c r="CF90" s="200">
        <v>1.0644503273771515E-2</v>
      </c>
      <c r="CG90" s="200">
        <v>5.2338483440103839E-4</v>
      </c>
      <c r="CH90" s="200">
        <v>9.5306934207052361E-3</v>
      </c>
      <c r="CI90" s="200">
        <v>1.9941183579744591E-3</v>
      </c>
      <c r="CJ90" s="200">
        <v>1.3481294954392639E-2</v>
      </c>
      <c r="CK90" s="200">
        <v>2.4410336348142648E-2</v>
      </c>
      <c r="CL90" s="200">
        <v>5.609852303107332E-3</v>
      </c>
      <c r="CM90" s="200">
        <v>5.4567933600295883E-3</v>
      </c>
      <c r="CN90" s="200">
        <v>2.0263257126640986E-3</v>
      </c>
      <c r="CO90" s="200">
        <v>1.0880177763812046E-2</v>
      </c>
      <c r="CP90" s="200">
        <v>4.4994848319043265E-3</v>
      </c>
      <c r="CQ90" s="200">
        <v>4.9977549147843742E-3</v>
      </c>
      <c r="CR90" s="200">
        <v>4.3494600876594547E-3</v>
      </c>
      <c r="CS90" s="200">
        <v>4.1229191130759136E-4</v>
      </c>
      <c r="CT90" s="200">
        <v>1.3599518713191058E-2</v>
      </c>
      <c r="CU90" s="200">
        <v>6.986253518811515E-3</v>
      </c>
      <c r="CV90" s="200">
        <v>7.3486753045832532E-4</v>
      </c>
      <c r="CW90" s="200">
        <v>4.4967564875290623E-4</v>
      </c>
      <c r="CX90" s="200">
        <v>6.3797075307931743E-3</v>
      </c>
      <c r="CY90" s="200">
        <v>5.0282393327967983E-3</v>
      </c>
      <c r="CZ90" s="200">
        <v>2.8610405065285628E-4</v>
      </c>
      <c r="DA90" s="200">
        <v>1.2471160441479079E-4</v>
      </c>
      <c r="DB90" s="200">
        <v>5.753104814165402E-3</v>
      </c>
      <c r="DC90" s="200">
        <v>4.6139649338665026E-4</v>
      </c>
      <c r="DD90" s="200">
        <v>1.992013753081254E-3</v>
      </c>
      <c r="DE90" s="200">
        <v>0</v>
      </c>
      <c r="DF90" s="201">
        <v>9.6443044509083263E-4</v>
      </c>
      <c r="DG90" s="201">
        <v>3.2567794656720643E-3</v>
      </c>
    </row>
    <row r="91" spans="1:111">
      <c r="A91" s="308" t="s">
        <v>1170</v>
      </c>
      <c r="B91" s="198" t="s">
        <v>1042</v>
      </c>
      <c r="C91" s="200">
        <v>5.8716889179211284E-5</v>
      </c>
      <c r="D91" s="200">
        <v>1.2304057878288258E-4</v>
      </c>
      <c r="E91" s="200">
        <v>3.5790980672870435E-4</v>
      </c>
      <c r="F91" s="200">
        <v>0</v>
      </c>
      <c r="G91" s="200">
        <v>2.5808671713695803E-4</v>
      </c>
      <c r="H91" s="200">
        <v>8.9507707608155141E-4</v>
      </c>
      <c r="I91" s="200">
        <v>0</v>
      </c>
      <c r="J91" s="200">
        <v>1.3319832647560891E-3</v>
      </c>
      <c r="K91" s="200">
        <v>2.9426282416372402E-4</v>
      </c>
      <c r="L91" s="200">
        <v>1.1072051374318377E-4</v>
      </c>
      <c r="M91" s="200">
        <v>0</v>
      </c>
      <c r="N91" s="200">
        <v>0</v>
      </c>
      <c r="O91" s="200">
        <v>2.9274004683840749E-4</v>
      </c>
      <c r="P91" s="200">
        <v>4.0793160937887976E-4</v>
      </c>
      <c r="Q91" s="200">
        <v>2.6450683157299478E-4</v>
      </c>
      <c r="R91" s="200">
        <v>1.2504290687981169E-3</v>
      </c>
      <c r="S91" s="200">
        <v>3.5889337790447285E-4</v>
      </c>
      <c r="T91" s="200">
        <v>4.9979674932194244E-4</v>
      </c>
      <c r="U91" s="200">
        <v>3.8148524923702949E-4</v>
      </c>
      <c r="V91" s="200">
        <v>2.9253491710376825E-4</v>
      </c>
      <c r="W91" s="200">
        <v>1.1932839173405212E-4</v>
      </c>
      <c r="X91" s="200">
        <v>3.2392516656608409E-4</v>
      </c>
      <c r="Y91" s="200">
        <v>2.9931418011773026E-4</v>
      </c>
      <c r="Z91" s="200">
        <v>0</v>
      </c>
      <c r="AA91" s="200">
        <v>2.5823590106087641E-3</v>
      </c>
      <c r="AB91" s="200">
        <v>1.8064918748922264E-4</v>
      </c>
      <c r="AC91" s="200">
        <v>1.1536404202404967E-4</v>
      </c>
      <c r="AD91" s="200">
        <v>1.2743723716069835E-4</v>
      </c>
      <c r="AE91" s="200">
        <v>5.7136939388420482E-5</v>
      </c>
      <c r="AF91" s="200">
        <v>5.5038802355660743E-5</v>
      </c>
      <c r="AG91" s="200">
        <v>0</v>
      </c>
      <c r="AH91" s="200">
        <v>3.3040254042842194E-4</v>
      </c>
      <c r="AI91" s="200">
        <v>3.4830058340347718E-4</v>
      </c>
      <c r="AJ91" s="200">
        <v>0</v>
      </c>
      <c r="AK91" s="200">
        <v>5.2921360893149741E-4</v>
      </c>
      <c r="AL91" s="200">
        <v>1.3309278045606459E-4</v>
      </c>
      <c r="AM91" s="200">
        <v>1.5710593724760396E-4</v>
      </c>
      <c r="AN91" s="200">
        <v>1.3190374795078106E-4</v>
      </c>
      <c r="AO91" s="200">
        <v>2.023526872436866E-5</v>
      </c>
      <c r="AP91" s="200">
        <v>0</v>
      </c>
      <c r="AQ91" s="200">
        <v>9.073833785512717E-6</v>
      </c>
      <c r="AR91" s="200">
        <v>1.2723413089043802E-4</v>
      </c>
      <c r="AS91" s="200">
        <v>7.7033239842992247E-5</v>
      </c>
      <c r="AT91" s="200">
        <v>4.9546061477625592E-4</v>
      </c>
      <c r="AU91" s="200">
        <v>3.8173391506771679E-4</v>
      </c>
      <c r="AV91" s="200">
        <v>1.3231402528668038E-4</v>
      </c>
      <c r="AW91" s="200">
        <v>1.0423593264202145E-4</v>
      </c>
      <c r="AX91" s="200">
        <v>2.4130514609452868E-4</v>
      </c>
      <c r="AY91" s="200">
        <v>1.191572333856903E-4</v>
      </c>
      <c r="AZ91" s="200">
        <v>4.6992481203007516E-4</v>
      </c>
      <c r="BA91" s="200">
        <v>1.1730893307525368E-4</v>
      </c>
      <c r="BB91" s="200">
        <v>1.3450502152080344E-4</v>
      </c>
      <c r="BC91" s="200">
        <v>3.5416139640779155E-4</v>
      </c>
      <c r="BD91" s="200">
        <v>5.1054270689743199E-5</v>
      </c>
      <c r="BE91" s="200">
        <v>0</v>
      </c>
      <c r="BF91" s="200">
        <v>8.6824397655741261E-4</v>
      </c>
      <c r="BG91" s="200">
        <v>1.2418349353003998E-4</v>
      </c>
      <c r="BH91" s="200">
        <v>7.3313782991202346E-4</v>
      </c>
      <c r="BI91" s="200">
        <v>8.2485565026120425E-4</v>
      </c>
      <c r="BJ91" s="200">
        <v>6.1969161229176537E-4</v>
      </c>
      <c r="BK91" s="200">
        <v>0</v>
      </c>
      <c r="BL91" s="200">
        <v>1.6803316203104363E-4</v>
      </c>
      <c r="BM91" s="200">
        <v>1.3470363669204605E-4</v>
      </c>
      <c r="BN91" s="200">
        <v>1.4110342881332017E-4</v>
      </c>
      <c r="BO91" s="200">
        <v>1.2409605374549089E-4</v>
      </c>
      <c r="BP91" s="200">
        <v>2.3403560266605556E-5</v>
      </c>
      <c r="BQ91" s="200">
        <v>7.7311161964675428E-5</v>
      </c>
      <c r="BR91" s="200">
        <v>3.3004628697927147E-4</v>
      </c>
      <c r="BS91" s="200">
        <v>5.5902880340983154E-4</v>
      </c>
      <c r="BT91" s="200">
        <v>2.1997859051144777E-2</v>
      </c>
      <c r="BU91" s="200">
        <v>6.9835381883748783E-3</v>
      </c>
      <c r="BV91" s="200">
        <v>2.2864356017076817E-4</v>
      </c>
      <c r="BW91" s="200">
        <v>1.5595520321231868E-3</v>
      </c>
      <c r="BX91" s="200">
        <v>0</v>
      </c>
      <c r="BY91" s="200">
        <v>3.026814169628406E-3</v>
      </c>
      <c r="BZ91" s="200">
        <v>1.0037460939913854E-3</v>
      </c>
      <c r="CA91" s="200">
        <v>0</v>
      </c>
      <c r="CB91" s="200">
        <v>9.0674111224401494E-4</v>
      </c>
      <c r="CC91" s="200">
        <v>2.9231501412050627E-4</v>
      </c>
      <c r="CD91" s="200">
        <v>3.8205876871466732E-3</v>
      </c>
      <c r="CE91" s="200">
        <v>1.3016579805706187E-3</v>
      </c>
      <c r="CF91" s="200">
        <v>1.6912472776096118E-3</v>
      </c>
      <c r="CG91" s="200">
        <v>1.8213792237156137E-3</v>
      </c>
      <c r="CH91" s="200">
        <v>4.1656026511659443E-2</v>
      </c>
      <c r="CI91" s="200">
        <v>2.1814446279659994E-2</v>
      </c>
      <c r="CJ91" s="200">
        <v>3.7032820334230748E-2</v>
      </c>
      <c r="CK91" s="200">
        <v>0.21130713811805851</v>
      </c>
      <c r="CL91" s="200">
        <v>1.5120305035718982E-2</v>
      </c>
      <c r="CM91" s="200">
        <v>4.5576871122565846E-3</v>
      </c>
      <c r="CN91" s="200">
        <v>2.3713356061872421E-4</v>
      </c>
      <c r="CO91" s="200">
        <v>1.9695422357390554E-3</v>
      </c>
      <c r="CP91" s="200">
        <v>1.6519755431227686E-4</v>
      </c>
      <c r="CQ91" s="200">
        <v>1.5227534505983639E-3</v>
      </c>
      <c r="CR91" s="200">
        <v>1.8072880386256951E-3</v>
      </c>
      <c r="CS91" s="200">
        <v>5.6123506251295155E-5</v>
      </c>
      <c r="CT91" s="200">
        <v>9.7365587993160667E-4</v>
      </c>
      <c r="CU91" s="200">
        <v>1.2032207215801848E-2</v>
      </c>
      <c r="CV91" s="200">
        <v>0.18773931541287953</v>
      </c>
      <c r="CW91" s="200">
        <v>2.3532353457158817E-3</v>
      </c>
      <c r="CX91" s="200">
        <v>1.9863889523914796E-2</v>
      </c>
      <c r="CY91" s="200">
        <v>8.8029799084091247E-3</v>
      </c>
      <c r="CZ91" s="200">
        <v>1.2751671359049527E-2</v>
      </c>
      <c r="DA91" s="200">
        <v>6.859138242813494E-3</v>
      </c>
      <c r="DB91" s="200">
        <v>1.6262230741975634E-3</v>
      </c>
      <c r="DC91" s="200">
        <v>9.0126115041525689E-3</v>
      </c>
      <c r="DD91" s="200">
        <v>1.4129047320180586E-3</v>
      </c>
      <c r="DE91" s="200">
        <v>0</v>
      </c>
      <c r="DF91" s="201">
        <v>2.824977512078564E-2</v>
      </c>
      <c r="DG91" s="201">
        <v>6.6977482152507069E-3</v>
      </c>
    </row>
    <row r="92" spans="1:111">
      <c r="A92" s="308" t="s">
        <v>1171</v>
      </c>
      <c r="B92" s="198" t="s">
        <v>1043</v>
      </c>
      <c r="C92" s="200">
        <v>2.055091121272395E-4</v>
      </c>
      <c r="D92" s="200">
        <v>2.0506763130480432E-4</v>
      </c>
      <c r="E92" s="200">
        <v>6.2634216177523264E-4</v>
      </c>
      <c r="F92" s="200">
        <v>0</v>
      </c>
      <c r="G92" s="200">
        <v>1.7205781142463867E-4</v>
      </c>
      <c r="H92" s="200">
        <v>1.4917951268025859E-4</v>
      </c>
      <c r="I92" s="200">
        <v>3.0355155317211374E-4</v>
      </c>
      <c r="J92" s="200">
        <v>2.3736972640765335E-4</v>
      </c>
      <c r="K92" s="200">
        <v>1.5504170305400515E-4</v>
      </c>
      <c r="L92" s="200">
        <v>1.1072051374318377E-4</v>
      </c>
      <c r="M92" s="200">
        <v>0</v>
      </c>
      <c r="N92" s="200">
        <v>9.0497737556561084E-5</v>
      </c>
      <c r="O92" s="200">
        <v>7.8064012490241998E-4</v>
      </c>
      <c r="P92" s="200">
        <v>2.483061970132312E-4</v>
      </c>
      <c r="Q92" s="200">
        <v>1.8241850453309984E-4</v>
      </c>
      <c r="R92" s="200">
        <v>7.3554651105771588E-5</v>
      </c>
      <c r="S92" s="200">
        <v>2.5635241278890918E-4</v>
      </c>
      <c r="T92" s="200">
        <v>4.1982926943043161E-4</v>
      </c>
      <c r="U92" s="200">
        <v>8.9013224821973553E-4</v>
      </c>
      <c r="V92" s="200">
        <v>1.2925961453422318E-4</v>
      </c>
      <c r="W92" s="200">
        <v>1.0528975741239893E-5</v>
      </c>
      <c r="X92" s="200">
        <v>3.6290371358026022E-5</v>
      </c>
      <c r="Y92" s="200">
        <v>1.3013660005118706E-5</v>
      </c>
      <c r="Z92" s="200">
        <v>0</v>
      </c>
      <c r="AA92" s="200">
        <v>3.0213030366945802E-4</v>
      </c>
      <c r="AB92" s="200">
        <v>5.2005069125685306E-5</v>
      </c>
      <c r="AC92" s="200">
        <v>2.0333949853159834E-5</v>
      </c>
      <c r="AD92" s="200">
        <v>5.5753791257805533E-5</v>
      </c>
      <c r="AE92" s="200">
        <v>7.1421174235525602E-6</v>
      </c>
      <c r="AF92" s="200">
        <v>2.7519401177830372E-5</v>
      </c>
      <c r="AG92" s="200">
        <v>3.1622219879835566E-4</v>
      </c>
      <c r="AH92" s="200">
        <v>5.5067090071403657E-5</v>
      </c>
      <c r="AI92" s="200">
        <v>8.7075145850869294E-5</v>
      </c>
      <c r="AJ92" s="200">
        <v>0</v>
      </c>
      <c r="AK92" s="200">
        <v>1.1194903265858598E-4</v>
      </c>
      <c r="AL92" s="200">
        <v>1.1666157299235292E-4</v>
      </c>
      <c r="AM92" s="200">
        <v>1.7138829517920432E-5</v>
      </c>
      <c r="AN92" s="200">
        <v>3.7686785128794591E-5</v>
      </c>
      <c r="AO92" s="200">
        <v>1.3490179149579106E-5</v>
      </c>
      <c r="AP92" s="200">
        <v>8.2970720554613169E-5</v>
      </c>
      <c r="AQ92" s="200">
        <v>3.6295335142050868E-5</v>
      </c>
      <c r="AR92" s="200">
        <v>5.6920532240459114E-5</v>
      </c>
      <c r="AS92" s="200">
        <v>4.9021152627358706E-5</v>
      </c>
      <c r="AT92" s="200">
        <v>3.8951306193101879E-5</v>
      </c>
      <c r="AU92" s="200">
        <v>6.3231998201400936E-5</v>
      </c>
      <c r="AV92" s="200">
        <v>8.8209350191120265E-5</v>
      </c>
      <c r="AW92" s="200">
        <v>6.4698165088151248E-5</v>
      </c>
      <c r="AX92" s="200">
        <v>1.3638986518386403E-4</v>
      </c>
      <c r="AY92" s="200">
        <v>9.7492281861019341E-5</v>
      </c>
      <c r="AZ92" s="200">
        <v>0</v>
      </c>
      <c r="BA92" s="200">
        <v>1.4663616634406711E-4</v>
      </c>
      <c r="BB92" s="200">
        <v>8.96700143472023E-5</v>
      </c>
      <c r="BC92" s="200">
        <v>1.2648621300278268E-4</v>
      </c>
      <c r="BD92" s="200">
        <v>1.5316281206922958E-4</v>
      </c>
      <c r="BE92" s="200">
        <v>0</v>
      </c>
      <c r="BF92" s="200">
        <v>0</v>
      </c>
      <c r="BG92" s="200">
        <v>4.9673397412015992E-5</v>
      </c>
      <c r="BH92" s="200">
        <v>1.8328445747800586E-4</v>
      </c>
      <c r="BI92" s="200">
        <v>3.4368985427550179E-4</v>
      </c>
      <c r="BJ92" s="200">
        <v>2.4605402252761275E-4</v>
      </c>
      <c r="BK92" s="200">
        <v>3.1397174254317112E-4</v>
      </c>
      <c r="BL92" s="200">
        <v>3.5175813685876063E-4</v>
      </c>
      <c r="BM92" s="200">
        <v>2.5410004194181417E-4</v>
      </c>
      <c r="BN92" s="200">
        <v>3.2297007039493284E-4</v>
      </c>
      <c r="BO92" s="200">
        <v>2.107932967731626E-4</v>
      </c>
      <c r="BP92" s="200">
        <v>5.3145584772083451E-5</v>
      </c>
      <c r="BQ92" s="200">
        <v>6.1848929571740337E-5</v>
      </c>
      <c r="BR92" s="200">
        <v>2.938216945059368E-4</v>
      </c>
      <c r="BS92" s="200">
        <v>2.36793859959623E-4</v>
      </c>
      <c r="BT92" s="200">
        <v>6.2401902884577187E-4</v>
      </c>
      <c r="BU92" s="200">
        <v>1.0899412274785625E-3</v>
      </c>
      <c r="BV92" s="200">
        <v>3.6678237777394061E-4</v>
      </c>
      <c r="BW92" s="200">
        <v>2.5096239597384613E-4</v>
      </c>
      <c r="BX92" s="200">
        <v>0</v>
      </c>
      <c r="BY92" s="200">
        <v>7.5086349301696953E-4</v>
      </c>
      <c r="BZ92" s="200">
        <v>2.3715797894638394E-4</v>
      </c>
      <c r="CA92" s="200">
        <v>0</v>
      </c>
      <c r="CB92" s="200">
        <v>2.4455673151809533E-4</v>
      </c>
      <c r="CC92" s="200">
        <v>3.4787902506903224E-4</v>
      </c>
      <c r="CD92" s="200">
        <v>8.3866558986146484E-4</v>
      </c>
      <c r="CE92" s="200">
        <v>7.1867602788261962E-4</v>
      </c>
      <c r="CF92" s="200">
        <v>3.693131810290377E-4</v>
      </c>
      <c r="CG92" s="200">
        <v>5.0244944102499688E-4</v>
      </c>
      <c r="CH92" s="200">
        <v>1.1916973608087384E-3</v>
      </c>
      <c r="CI92" s="200">
        <v>5.5915884461990896E-2</v>
      </c>
      <c r="CJ92" s="200">
        <v>1.6921380320300745E-3</v>
      </c>
      <c r="CK92" s="200">
        <v>1.9484859770670601E-3</v>
      </c>
      <c r="CL92" s="200">
        <v>2.0116579743173948E-2</v>
      </c>
      <c r="CM92" s="200">
        <v>1.4572782989229803E-3</v>
      </c>
      <c r="CN92" s="200">
        <v>7.8817753140075959E-4</v>
      </c>
      <c r="CO92" s="200">
        <v>3.624855510790398E-3</v>
      </c>
      <c r="CP92" s="200">
        <v>1.4227997452329047E-3</v>
      </c>
      <c r="CQ92" s="200">
        <v>1.2494387286960936E-3</v>
      </c>
      <c r="CR92" s="200">
        <v>2.7623978762570229E-3</v>
      </c>
      <c r="CS92" s="200">
        <v>5.0295295986737588E-4</v>
      </c>
      <c r="CT92" s="200">
        <v>6.6414413273383575E-3</v>
      </c>
      <c r="CU92" s="200">
        <v>5.0195350912469289E-4</v>
      </c>
      <c r="CV92" s="200">
        <v>2.777025720363566E-2</v>
      </c>
      <c r="CW92" s="200">
        <v>1.8148344568502943E-4</v>
      </c>
      <c r="CX92" s="200">
        <v>1.2359976787360667E-3</v>
      </c>
      <c r="CY92" s="200">
        <v>1.0042234361534682E-3</v>
      </c>
      <c r="CZ92" s="200">
        <v>5.7359024647794853E-4</v>
      </c>
      <c r="DA92" s="200">
        <v>1.3354534306083848E-3</v>
      </c>
      <c r="DB92" s="200">
        <v>3.7930063322764397E-3</v>
      </c>
      <c r="DC92" s="200">
        <v>1.3534297139341741E-3</v>
      </c>
      <c r="DD92" s="200">
        <v>5.9123695867708452E-4</v>
      </c>
      <c r="DE92" s="200">
        <v>0</v>
      </c>
      <c r="DF92" s="201">
        <v>3.7093478657339715E-5</v>
      </c>
      <c r="DG92" s="201">
        <v>7.3001541667757686E-4</v>
      </c>
    </row>
    <row r="93" spans="1:111">
      <c r="A93" s="308" t="s">
        <v>1172</v>
      </c>
      <c r="B93" s="198" t="s">
        <v>16</v>
      </c>
      <c r="C93" s="200">
        <v>0</v>
      </c>
      <c r="D93" s="200">
        <v>0</v>
      </c>
      <c r="E93" s="200">
        <v>0</v>
      </c>
      <c r="F93" s="200">
        <v>0</v>
      </c>
      <c r="G93" s="200">
        <v>0</v>
      </c>
      <c r="H93" s="200">
        <v>0</v>
      </c>
      <c r="I93" s="200">
        <v>0</v>
      </c>
      <c r="J93" s="200">
        <v>0</v>
      </c>
      <c r="K93" s="200">
        <v>0</v>
      </c>
      <c r="L93" s="200">
        <v>0</v>
      </c>
      <c r="M93" s="200">
        <v>0</v>
      </c>
      <c r="N93" s="200">
        <v>0</v>
      </c>
      <c r="O93" s="200">
        <v>0</v>
      </c>
      <c r="P93" s="200">
        <v>0</v>
      </c>
      <c r="Q93" s="200">
        <v>0</v>
      </c>
      <c r="R93" s="200">
        <v>0</v>
      </c>
      <c r="S93" s="200">
        <v>0</v>
      </c>
      <c r="T93" s="200">
        <v>0</v>
      </c>
      <c r="U93" s="200">
        <v>0</v>
      </c>
      <c r="V93" s="200">
        <v>0</v>
      </c>
      <c r="W93" s="200">
        <v>0</v>
      </c>
      <c r="X93" s="200">
        <v>0</v>
      </c>
      <c r="Y93" s="200">
        <v>0</v>
      </c>
      <c r="Z93" s="200">
        <v>0</v>
      </c>
      <c r="AA93" s="200">
        <v>0</v>
      </c>
      <c r="AB93" s="200">
        <v>0</v>
      </c>
      <c r="AC93" s="200">
        <v>0</v>
      </c>
      <c r="AD93" s="200">
        <v>0</v>
      </c>
      <c r="AE93" s="200">
        <v>0</v>
      </c>
      <c r="AF93" s="200">
        <v>0</v>
      </c>
      <c r="AG93" s="200">
        <v>0</v>
      </c>
      <c r="AH93" s="200">
        <v>0</v>
      </c>
      <c r="AI93" s="200">
        <v>0</v>
      </c>
      <c r="AJ93" s="200">
        <v>0</v>
      </c>
      <c r="AK93" s="200">
        <v>0</v>
      </c>
      <c r="AL93" s="200">
        <v>0</v>
      </c>
      <c r="AM93" s="200">
        <v>0</v>
      </c>
      <c r="AN93" s="200">
        <v>0</v>
      </c>
      <c r="AO93" s="200">
        <v>0</v>
      </c>
      <c r="AP93" s="200">
        <v>0</v>
      </c>
      <c r="AQ93" s="200">
        <v>0</v>
      </c>
      <c r="AR93" s="200">
        <v>0</v>
      </c>
      <c r="AS93" s="200">
        <v>0</v>
      </c>
      <c r="AT93" s="200">
        <v>0</v>
      </c>
      <c r="AU93" s="200">
        <v>0</v>
      </c>
      <c r="AV93" s="200">
        <v>0</v>
      </c>
      <c r="AW93" s="200">
        <v>0</v>
      </c>
      <c r="AX93" s="200">
        <v>0</v>
      </c>
      <c r="AY93" s="200">
        <v>0</v>
      </c>
      <c r="AZ93" s="200">
        <v>0</v>
      </c>
      <c r="BA93" s="200">
        <v>0</v>
      </c>
      <c r="BB93" s="200">
        <v>0</v>
      </c>
      <c r="BC93" s="200">
        <v>0</v>
      </c>
      <c r="BD93" s="200">
        <v>0</v>
      </c>
      <c r="BE93" s="200">
        <v>0</v>
      </c>
      <c r="BF93" s="200">
        <v>0</v>
      </c>
      <c r="BG93" s="200">
        <v>0</v>
      </c>
      <c r="BH93" s="200">
        <v>0</v>
      </c>
      <c r="BI93" s="200">
        <v>0</v>
      </c>
      <c r="BJ93" s="200">
        <v>0</v>
      </c>
      <c r="BK93" s="200">
        <v>0</v>
      </c>
      <c r="BL93" s="200">
        <v>0</v>
      </c>
      <c r="BM93" s="200">
        <v>0</v>
      </c>
      <c r="BN93" s="200">
        <v>0</v>
      </c>
      <c r="BO93" s="200">
        <v>0</v>
      </c>
      <c r="BP93" s="200">
        <v>0</v>
      </c>
      <c r="BQ93" s="200">
        <v>0</v>
      </c>
      <c r="BR93" s="200">
        <v>0</v>
      </c>
      <c r="BS93" s="200">
        <v>0</v>
      </c>
      <c r="BT93" s="200">
        <v>0</v>
      </c>
      <c r="BU93" s="200">
        <v>0</v>
      </c>
      <c r="BV93" s="200">
        <v>0</v>
      </c>
      <c r="BW93" s="200">
        <v>0</v>
      </c>
      <c r="BX93" s="200">
        <v>0</v>
      </c>
      <c r="BY93" s="200">
        <v>0</v>
      </c>
      <c r="BZ93" s="200">
        <v>0</v>
      </c>
      <c r="CA93" s="200">
        <v>0</v>
      </c>
      <c r="CB93" s="200">
        <v>0</v>
      </c>
      <c r="CC93" s="200">
        <v>0</v>
      </c>
      <c r="CD93" s="200">
        <v>0</v>
      </c>
      <c r="CE93" s="200">
        <v>0</v>
      </c>
      <c r="CF93" s="200">
        <v>0</v>
      </c>
      <c r="CG93" s="200">
        <v>0</v>
      </c>
      <c r="CH93" s="200">
        <v>0</v>
      </c>
      <c r="CI93" s="200">
        <v>0</v>
      </c>
      <c r="CJ93" s="200">
        <v>0</v>
      </c>
      <c r="CK93" s="200">
        <v>0</v>
      </c>
      <c r="CL93" s="200">
        <v>0</v>
      </c>
      <c r="CM93" s="200">
        <v>0</v>
      </c>
      <c r="CN93" s="200">
        <v>0</v>
      </c>
      <c r="CO93" s="200">
        <v>0</v>
      </c>
      <c r="CP93" s="200">
        <v>0</v>
      </c>
      <c r="CQ93" s="200">
        <v>0</v>
      </c>
      <c r="CR93" s="200">
        <v>0</v>
      </c>
      <c r="CS93" s="200">
        <v>0</v>
      </c>
      <c r="CT93" s="200">
        <v>0</v>
      </c>
      <c r="CU93" s="200">
        <v>0</v>
      </c>
      <c r="CV93" s="200">
        <v>0</v>
      </c>
      <c r="CW93" s="200">
        <v>0</v>
      </c>
      <c r="CX93" s="200">
        <v>0</v>
      </c>
      <c r="CY93" s="200">
        <v>0</v>
      </c>
      <c r="CZ93" s="200">
        <v>0</v>
      </c>
      <c r="DA93" s="200">
        <v>0</v>
      </c>
      <c r="DB93" s="200">
        <v>0</v>
      </c>
      <c r="DC93" s="200">
        <v>0</v>
      </c>
      <c r="DD93" s="200">
        <v>0</v>
      </c>
      <c r="DE93" s="200">
        <v>0</v>
      </c>
      <c r="DF93" s="201">
        <v>8.4650409419270684E-2</v>
      </c>
      <c r="DG93" s="201">
        <v>6.3010912427003633E-4</v>
      </c>
    </row>
    <row r="94" spans="1:111">
      <c r="A94" s="308" t="s">
        <v>1173</v>
      </c>
      <c r="B94" s="198" t="s">
        <v>74</v>
      </c>
      <c r="C94" s="200">
        <v>0</v>
      </c>
      <c r="D94" s="200">
        <v>0</v>
      </c>
      <c r="E94" s="200">
        <v>0</v>
      </c>
      <c r="F94" s="200">
        <v>0</v>
      </c>
      <c r="G94" s="200">
        <v>0</v>
      </c>
      <c r="H94" s="200">
        <v>0</v>
      </c>
      <c r="I94" s="200">
        <v>1.0118385105737125E-4</v>
      </c>
      <c r="J94" s="200">
        <v>2.2990953500626996E-4</v>
      </c>
      <c r="K94" s="200">
        <v>4.4297629444001471E-5</v>
      </c>
      <c r="L94" s="200">
        <v>2.768012843579594E-4</v>
      </c>
      <c r="M94" s="200">
        <v>0</v>
      </c>
      <c r="N94" s="200">
        <v>0</v>
      </c>
      <c r="O94" s="200">
        <v>0</v>
      </c>
      <c r="P94" s="200">
        <v>5.3208470788549539E-5</v>
      </c>
      <c r="Q94" s="200">
        <v>1.2769295317316989E-4</v>
      </c>
      <c r="R94" s="200">
        <v>7.3554651105771588E-5</v>
      </c>
      <c r="S94" s="200">
        <v>6.1524579069338205E-5</v>
      </c>
      <c r="T94" s="200">
        <v>1.9991869972877695E-5</v>
      </c>
      <c r="U94" s="200">
        <v>0</v>
      </c>
      <c r="V94" s="200">
        <v>8.844078889183692E-5</v>
      </c>
      <c r="W94" s="200">
        <v>1.9303122192273137E-5</v>
      </c>
      <c r="X94" s="200">
        <v>4.7043073982626323E-5</v>
      </c>
      <c r="Y94" s="200">
        <v>4.9885696686288372E-5</v>
      </c>
      <c r="Z94" s="200">
        <v>0</v>
      </c>
      <c r="AA94" s="200">
        <v>1.2541257888166183E-4</v>
      </c>
      <c r="AB94" s="200">
        <v>1.2043279165948176E-4</v>
      </c>
      <c r="AC94" s="200">
        <v>4.5647642527501665E-6</v>
      </c>
      <c r="AD94" s="200">
        <v>3.1859309290174588E-5</v>
      </c>
      <c r="AE94" s="200">
        <v>1.428423484710512E-5</v>
      </c>
      <c r="AF94" s="200">
        <v>0</v>
      </c>
      <c r="AG94" s="200">
        <v>0</v>
      </c>
      <c r="AH94" s="200">
        <v>0</v>
      </c>
      <c r="AI94" s="200">
        <v>2.3220038893565146E-4</v>
      </c>
      <c r="AJ94" s="200">
        <v>0</v>
      </c>
      <c r="AK94" s="200">
        <v>2.2389806531717196E-4</v>
      </c>
      <c r="AL94" s="200">
        <v>1.6431207463711679E-5</v>
      </c>
      <c r="AM94" s="200">
        <v>1.9281183207660486E-5</v>
      </c>
      <c r="AN94" s="200">
        <v>2.449641033371648E-4</v>
      </c>
      <c r="AO94" s="200">
        <v>0</v>
      </c>
      <c r="AP94" s="200">
        <v>0</v>
      </c>
      <c r="AQ94" s="200">
        <v>9.073833785512717E-6</v>
      </c>
      <c r="AR94" s="200">
        <v>2.9129919440705547E-4</v>
      </c>
      <c r="AS94" s="200">
        <v>5.602417443126709E-5</v>
      </c>
      <c r="AT94" s="200">
        <v>1.3243444105654639E-4</v>
      </c>
      <c r="AU94" s="200">
        <v>1.779863653076471E-4</v>
      </c>
      <c r="AV94" s="200">
        <v>9.5560129373713619E-5</v>
      </c>
      <c r="AW94" s="200">
        <v>2.3003792031342667E-4</v>
      </c>
      <c r="AX94" s="200">
        <v>6.8194932591932012E-4</v>
      </c>
      <c r="AY94" s="200">
        <v>3.3580674863239996E-4</v>
      </c>
      <c r="AZ94" s="200">
        <v>4.6992481203007516E-4</v>
      </c>
      <c r="BA94" s="200">
        <v>2.9327233268813422E-4</v>
      </c>
      <c r="BB94" s="200">
        <v>2.2417503586800574E-4</v>
      </c>
      <c r="BC94" s="200">
        <v>1.0371869466228182E-3</v>
      </c>
      <c r="BD94" s="200">
        <v>1.021085413794864E-4</v>
      </c>
      <c r="BE94" s="200">
        <v>0</v>
      </c>
      <c r="BF94" s="200">
        <v>2.1706099413935315E-4</v>
      </c>
      <c r="BG94" s="200">
        <v>1.49020192236048E-4</v>
      </c>
      <c r="BH94" s="200">
        <v>1.8328445747800586E-4</v>
      </c>
      <c r="BI94" s="200">
        <v>0</v>
      </c>
      <c r="BJ94" s="200">
        <v>3.6452447781868553E-5</v>
      </c>
      <c r="BK94" s="200">
        <v>0</v>
      </c>
      <c r="BL94" s="200">
        <v>1.5103369816798086E-4</v>
      </c>
      <c r="BM94" s="200">
        <v>1.5307231442277962E-5</v>
      </c>
      <c r="BN94" s="200">
        <v>7.8390793785177874E-5</v>
      </c>
      <c r="BO94" s="200">
        <v>8.4997297085952667E-5</v>
      </c>
      <c r="BP94" s="200">
        <v>3.983480987045154E-4</v>
      </c>
      <c r="BQ94" s="200">
        <v>4.1306249392555157E-4</v>
      </c>
      <c r="BR94" s="200">
        <v>6.4399275508150532E-5</v>
      </c>
      <c r="BS94" s="200">
        <v>1.4402925502698718E-4</v>
      </c>
      <c r="BT94" s="200">
        <v>1.779031398885661E-4</v>
      </c>
      <c r="BU94" s="200">
        <v>2.236659188195945E-4</v>
      </c>
      <c r="BV94" s="200">
        <v>4.7634075035576702E-6</v>
      </c>
      <c r="BW94" s="200">
        <v>0</v>
      </c>
      <c r="BX94" s="200">
        <v>0</v>
      </c>
      <c r="BY94" s="200">
        <v>5.9034556406534185E-3</v>
      </c>
      <c r="BZ94" s="200">
        <v>1.0855822979940109E-4</v>
      </c>
      <c r="CA94" s="200">
        <v>1.7604849605799844E-4</v>
      </c>
      <c r="CB94" s="200">
        <v>1.7683332894385354E-4</v>
      </c>
      <c r="CC94" s="200">
        <v>3.6237398444690862E-5</v>
      </c>
      <c r="CD94" s="200">
        <v>4.6592532770081381E-4</v>
      </c>
      <c r="CE94" s="200">
        <v>2.9651668283268919E-4</v>
      </c>
      <c r="CF94" s="200">
        <v>3.3479793046557624E-4</v>
      </c>
      <c r="CG94" s="200">
        <v>1.2561236025624922E-4</v>
      </c>
      <c r="CH94" s="200">
        <v>5.6266582411066334E-3</v>
      </c>
      <c r="CI94" s="200">
        <v>7.2513394835434881E-4</v>
      </c>
      <c r="CJ94" s="200">
        <v>4.1633739178576368E-3</v>
      </c>
      <c r="CK94" s="200">
        <v>6.9652207585283255E-3</v>
      </c>
      <c r="CL94" s="200">
        <v>1.1833282201867028E-3</v>
      </c>
      <c r="CM94" s="200">
        <v>1.0338798742358981E-4</v>
      </c>
      <c r="CN94" s="200">
        <v>2.9155765649843143E-6</v>
      </c>
      <c r="CO94" s="200">
        <v>0</v>
      </c>
      <c r="CP94" s="200">
        <v>1.8286318873295387E-4</v>
      </c>
      <c r="CQ94" s="200">
        <v>0</v>
      </c>
      <c r="CR94" s="200">
        <v>9.0962841679174058E-5</v>
      </c>
      <c r="CS94" s="200">
        <v>1.2951578365683498E-5</v>
      </c>
      <c r="CT94" s="200">
        <v>0</v>
      </c>
      <c r="CU94" s="200">
        <v>7.6320416592058572E-4</v>
      </c>
      <c r="CV94" s="200">
        <v>3.8677238445175011E-5</v>
      </c>
      <c r="CW94" s="200">
        <v>0</v>
      </c>
      <c r="CX94" s="200">
        <v>5.8408426891490956E-4</v>
      </c>
      <c r="CY94" s="200">
        <v>1.6380949667751607E-4</v>
      </c>
      <c r="CZ94" s="200">
        <v>4.6025434235459487E-4</v>
      </c>
      <c r="DA94" s="200">
        <v>7.9503647814429135E-4</v>
      </c>
      <c r="DB94" s="200">
        <v>9.7664234902926299E-5</v>
      </c>
      <c r="DC94" s="200">
        <v>8.6127345432174718E-4</v>
      </c>
      <c r="DD94" s="200">
        <v>3.2442233117152845E-4</v>
      </c>
      <c r="DE94" s="200">
        <v>0</v>
      </c>
      <c r="DF94" s="201">
        <v>1.5331971178367083E-3</v>
      </c>
      <c r="DG94" s="201">
        <v>3.9739326950037602E-4</v>
      </c>
    </row>
    <row r="95" spans="1:111">
      <c r="A95" s="308" t="s">
        <v>1174</v>
      </c>
      <c r="B95" s="198" t="s">
        <v>1004</v>
      </c>
      <c r="C95" s="200">
        <v>0</v>
      </c>
      <c r="D95" s="200">
        <v>0</v>
      </c>
      <c r="E95" s="200">
        <v>0</v>
      </c>
      <c r="F95" s="200">
        <v>0</v>
      </c>
      <c r="G95" s="200">
        <v>0</v>
      </c>
      <c r="H95" s="200">
        <v>0</v>
      </c>
      <c r="I95" s="200">
        <v>0</v>
      </c>
      <c r="J95" s="200">
        <v>0</v>
      </c>
      <c r="K95" s="200">
        <v>0</v>
      </c>
      <c r="L95" s="200">
        <v>0</v>
      </c>
      <c r="M95" s="200">
        <v>0</v>
      </c>
      <c r="N95" s="200">
        <v>0</v>
      </c>
      <c r="O95" s="200">
        <v>0</v>
      </c>
      <c r="P95" s="200">
        <v>0</v>
      </c>
      <c r="Q95" s="200">
        <v>0</v>
      </c>
      <c r="R95" s="200">
        <v>0</v>
      </c>
      <c r="S95" s="200">
        <v>0</v>
      </c>
      <c r="T95" s="200">
        <v>0</v>
      </c>
      <c r="U95" s="200">
        <v>0</v>
      </c>
      <c r="V95" s="200">
        <v>0</v>
      </c>
      <c r="W95" s="200">
        <v>0</v>
      </c>
      <c r="X95" s="200">
        <v>0</v>
      </c>
      <c r="Y95" s="200">
        <v>0</v>
      </c>
      <c r="Z95" s="200">
        <v>0</v>
      </c>
      <c r="AA95" s="200">
        <v>0</v>
      </c>
      <c r="AB95" s="200">
        <v>0</v>
      </c>
      <c r="AC95" s="200">
        <v>0</v>
      </c>
      <c r="AD95" s="200">
        <v>0</v>
      </c>
      <c r="AE95" s="200">
        <v>0</v>
      </c>
      <c r="AF95" s="200">
        <v>0</v>
      </c>
      <c r="AG95" s="200">
        <v>0</v>
      </c>
      <c r="AH95" s="200">
        <v>0</v>
      </c>
      <c r="AI95" s="200">
        <v>0</v>
      </c>
      <c r="AJ95" s="200">
        <v>0</v>
      </c>
      <c r="AK95" s="200">
        <v>0</v>
      </c>
      <c r="AL95" s="200">
        <v>0</v>
      </c>
      <c r="AM95" s="200">
        <v>0</v>
      </c>
      <c r="AN95" s="200">
        <v>0</v>
      </c>
      <c r="AO95" s="200">
        <v>0</v>
      </c>
      <c r="AP95" s="200">
        <v>0</v>
      </c>
      <c r="AQ95" s="200">
        <v>0</v>
      </c>
      <c r="AR95" s="200">
        <v>0</v>
      </c>
      <c r="AS95" s="200">
        <v>0</v>
      </c>
      <c r="AT95" s="200">
        <v>0</v>
      </c>
      <c r="AU95" s="200">
        <v>0</v>
      </c>
      <c r="AV95" s="200">
        <v>0</v>
      </c>
      <c r="AW95" s="200">
        <v>0</v>
      </c>
      <c r="AX95" s="200">
        <v>0</v>
      </c>
      <c r="AY95" s="200">
        <v>0</v>
      </c>
      <c r="AZ95" s="200">
        <v>0</v>
      </c>
      <c r="BA95" s="200">
        <v>0</v>
      </c>
      <c r="BB95" s="200">
        <v>0</v>
      </c>
      <c r="BC95" s="200">
        <v>0</v>
      </c>
      <c r="BD95" s="200">
        <v>0</v>
      </c>
      <c r="BE95" s="200">
        <v>0</v>
      </c>
      <c r="BF95" s="200">
        <v>0</v>
      </c>
      <c r="BG95" s="200">
        <v>0</v>
      </c>
      <c r="BH95" s="200">
        <v>0</v>
      </c>
      <c r="BI95" s="200">
        <v>0</v>
      </c>
      <c r="BJ95" s="200">
        <v>0</v>
      </c>
      <c r="BK95" s="200">
        <v>0</v>
      </c>
      <c r="BL95" s="200">
        <v>0</v>
      </c>
      <c r="BM95" s="200">
        <v>0</v>
      </c>
      <c r="BN95" s="200">
        <v>0</v>
      </c>
      <c r="BO95" s="200">
        <v>0</v>
      </c>
      <c r="BP95" s="200">
        <v>0</v>
      </c>
      <c r="BQ95" s="200">
        <v>0</v>
      </c>
      <c r="BR95" s="200">
        <v>0</v>
      </c>
      <c r="BS95" s="200">
        <v>0</v>
      </c>
      <c r="BT95" s="200">
        <v>0</v>
      </c>
      <c r="BU95" s="200">
        <v>0</v>
      </c>
      <c r="BV95" s="200">
        <v>0</v>
      </c>
      <c r="BW95" s="200">
        <v>0</v>
      </c>
      <c r="BX95" s="200">
        <v>0</v>
      </c>
      <c r="BY95" s="200">
        <v>0</v>
      </c>
      <c r="BZ95" s="200">
        <v>0</v>
      </c>
      <c r="CA95" s="200">
        <v>0</v>
      </c>
      <c r="CB95" s="200">
        <v>0</v>
      </c>
      <c r="CC95" s="200">
        <v>0</v>
      </c>
      <c r="CD95" s="200">
        <v>0</v>
      </c>
      <c r="CE95" s="200">
        <v>0</v>
      </c>
      <c r="CF95" s="200">
        <v>0</v>
      </c>
      <c r="CG95" s="200">
        <v>0</v>
      </c>
      <c r="CH95" s="200">
        <v>0</v>
      </c>
      <c r="CI95" s="200">
        <v>0</v>
      </c>
      <c r="CJ95" s="200">
        <v>0</v>
      </c>
      <c r="CK95" s="200">
        <v>0</v>
      </c>
      <c r="CL95" s="200">
        <v>0</v>
      </c>
      <c r="CM95" s="200">
        <v>0</v>
      </c>
      <c r="CN95" s="200">
        <v>0</v>
      </c>
      <c r="CO95" s="200">
        <v>0</v>
      </c>
      <c r="CP95" s="200">
        <v>0</v>
      </c>
      <c r="CQ95" s="200">
        <v>0</v>
      </c>
      <c r="CR95" s="200">
        <v>0</v>
      </c>
      <c r="CS95" s="200">
        <v>0</v>
      </c>
      <c r="CT95" s="200">
        <v>0</v>
      </c>
      <c r="CU95" s="200">
        <v>0</v>
      </c>
      <c r="CV95" s="200">
        <v>0</v>
      </c>
      <c r="CW95" s="200">
        <v>0</v>
      </c>
      <c r="CX95" s="200">
        <v>0</v>
      </c>
      <c r="CY95" s="200">
        <v>0</v>
      </c>
      <c r="CZ95" s="200">
        <v>0</v>
      </c>
      <c r="DA95" s="200">
        <v>0</v>
      </c>
      <c r="DB95" s="200">
        <v>0</v>
      </c>
      <c r="DC95" s="200">
        <v>0</v>
      </c>
      <c r="DD95" s="200">
        <v>0</v>
      </c>
      <c r="DE95" s="200">
        <v>0</v>
      </c>
      <c r="DF95" s="201">
        <v>0</v>
      </c>
      <c r="DG95" s="201">
        <v>0</v>
      </c>
    </row>
    <row r="96" spans="1:111">
      <c r="A96" s="308" t="s">
        <v>1175</v>
      </c>
      <c r="B96" s="198" t="s">
        <v>1005</v>
      </c>
      <c r="C96" s="200">
        <v>0</v>
      </c>
      <c r="D96" s="200">
        <v>0</v>
      </c>
      <c r="E96" s="200">
        <v>0</v>
      </c>
      <c r="F96" s="200">
        <v>0</v>
      </c>
      <c r="G96" s="200">
        <v>0</v>
      </c>
      <c r="H96" s="200">
        <v>0</v>
      </c>
      <c r="I96" s="200">
        <v>0</v>
      </c>
      <c r="J96" s="200">
        <v>0</v>
      </c>
      <c r="K96" s="200">
        <v>0</v>
      </c>
      <c r="L96" s="200">
        <v>0</v>
      </c>
      <c r="M96" s="200">
        <v>0</v>
      </c>
      <c r="N96" s="200">
        <v>0</v>
      </c>
      <c r="O96" s="200">
        <v>0</v>
      </c>
      <c r="P96" s="200">
        <v>0</v>
      </c>
      <c r="Q96" s="200">
        <v>0</v>
      </c>
      <c r="R96" s="200">
        <v>0</v>
      </c>
      <c r="S96" s="200">
        <v>0</v>
      </c>
      <c r="T96" s="200">
        <v>0</v>
      </c>
      <c r="U96" s="200">
        <v>0</v>
      </c>
      <c r="V96" s="200">
        <v>0</v>
      </c>
      <c r="W96" s="200">
        <v>0</v>
      </c>
      <c r="X96" s="200">
        <v>0</v>
      </c>
      <c r="Y96" s="200">
        <v>0</v>
      </c>
      <c r="Z96" s="200">
        <v>0</v>
      </c>
      <c r="AA96" s="200">
        <v>0</v>
      </c>
      <c r="AB96" s="200">
        <v>0</v>
      </c>
      <c r="AC96" s="200">
        <v>0</v>
      </c>
      <c r="AD96" s="200">
        <v>0</v>
      </c>
      <c r="AE96" s="200">
        <v>0</v>
      </c>
      <c r="AF96" s="200">
        <v>0</v>
      </c>
      <c r="AG96" s="200">
        <v>0</v>
      </c>
      <c r="AH96" s="200">
        <v>0</v>
      </c>
      <c r="AI96" s="200">
        <v>0</v>
      </c>
      <c r="AJ96" s="200">
        <v>0</v>
      </c>
      <c r="AK96" s="200">
        <v>0</v>
      </c>
      <c r="AL96" s="200">
        <v>0</v>
      </c>
      <c r="AM96" s="200">
        <v>0</v>
      </c>
      <c r="AN96" s="200">
        <v>0</v>
      </c>
      <c r="AO96" s="200">
        <v>0</v>
      </c>
      <c r="AP96" s="200">
        <v>0</v>
      </c>
      <c r="AQ96" s="200">
        <v>0</v>
      </c>
      <c r="AR96" s="200">
        <v>0</v>
      </c>
      <c r="AS96" s="200">
        <v>0</v>
      </c>
      <c r="AT96" s="200">
        <v>0</v>
      </c>
      <c r="AU96" s="200">
        <v>0</v>
      </c>
      <c r="AV96" s="200">
        <v>0</v>
      </c>
      <c r="AW96" s="200">
        <v>0</v>
      </c>
      <c r="AX96" s="200">
        <v>0</v>
      </c>
      <c r="AY96" s="200">
        <v>0</v>
      </c>
      <c r="AZ96" s="200">
        <v>0</v>
      </c>
      <c r="BA96" s="200">
        <v>0</v>
      </c>
      <c r="BB96" s="200">
        <v>0</v>
      </c>
      <c r="BC96" s="200">
        <v>0</v>
      </c>
      <c r="BD96" s="200">
        <v>0</v>
      </c>
      <c r="BE96" s="200">
        <v>0</v>
      </c>
      <c r="BF96" s="200">
        <v>0</v>
      </c>
      <c r="BG96" s="200">
        <v>0</v>
      </c>
      <c r="BH96" s="200">
        <v>0</v>
      </c>
      <c r="BI96" s="200">
        <v>0</v>
      </c>
      <c r="BJ96" s="200">
        <v>0</v>
      </c>
      <c r="BK96" s="200">
        <v>0</v>
      </c>
      <c r="BL96" s="200">
        <v>0</v>
      </c>
      <c r="BM96" s="200">
        <v>0</v>
      </c>
      <c r="BN96" s="200">
        <v>0</v>
      </c>
      <c r="BO96" s="200">
        <v>0</v>
      </c>
      <c r="BP96" s="200">
        <v>0</v>
      </c>
      <c r="BQ96" s="200">
        <v>0</v>
      </c>
      <c r="BR96" s="200">
        <v>0</v>
      </c>
      <c r="BS96" s="200">
        <v>0</v>
      </c>
      <c r="BT96" s="200">
        <v>0</v>
      </c>
      <c r="BU96" s="200">
        <v>0</v>
      </c>
      <c r="BV96" s="200">
        <v>0</v>
      </c>
      <c r="BW96" s="200">
        <v>0</v>
      </c>
      <c r="BX96" s="200">
        <v>0</v>
      </c>
      <c r="BY96" s="200">
        <v>0</v>
      </c>
      <c r="BZ96" s="200">
        <v>0</v>
      </c>
      <c r="CA96" s="200">
        <v>0</v>
      </c>
      <c r="CB96" s="200">
        <v>0</v>
      </c>
      <c r="CC96" s="200">
        <v>0</v>
      </c>
      <c r="CD96" s="200">
        <v>0</v>
      </c>
      <c r="CE96" s="200">
        <v>0</v>
      </c>
      <c r="CF96" s="200">
        <v>0</v>
      </c>
      <c r="CG96" s="200">
        <v>0</v>
      </c>
      <c r="CH96" s="200">
        <v>0</v>
      </c>
      <c r="CI96" s="200">
        <v>0</v>
      </c>
      <c r="CJ96" s="200">
        <v>0</v>
      </c>
      <c r="CK96" s="200">
        <v>0</v>
      </c>
      <c r="CL96" s="200">
        <v>0</v>
      </c>
      <c r="CM96" s="200">
        <v>0</v>
      </c>
      <c r="CN96" s="200">
        <v>0</v>
      </c>
      <c r="CO96" s="200">
        <v>0</v>
      </c>
      <c r="CP96" s="200">
        <v>9.7910585152654953E-3</v>
      </c>
      <c r="CQ96" s="200">
        <v>0</v>
      </c>
      <c r="CR96" s="200">
        <v>0</v>
      </c>
      <c r="CS96" s="200">
        <v>2.5903156731366995E-4</v>
      </c>
      <c r="CT96" s="200">
        <v>0</v>
      </c>
      <c r="CU96" s="200">
        <v>0</v>
      </c>
      <c r="CV96" s="200">
        <v>0</v>
      </c>
      <c r="CW96" s="200">
        <v>0</v>
      </c>
      <c r="CX96" s="200">
        <v>0</v>
      </c>
      <c r="CY96" s="200">
        <v>0</v>
      </c>
      <c r="CZ96" s="200">
        <v>0</v>
      </c>
      <c r="DA96" s="200">
        <v>0</v>
      </c>
      <c r="DB96" s="200">
        <v>0</v>
      </c>
      <c r="DC96" s="200">
        <v>0</v>
      </c>
      <c r="DD96" s="200">
        <v>0</v>
      </c>
      <c r="DE96" s="200">
        <v>0</v>
      </c>
      <c r="DF96" s="201">
        <v>0</v>
      </c>
      <c r="DG96" s="201">
        <v>4.7461241213503889E-4</v>
      </c>
    </row>
    <row r="97" spans="1:111">
      <c r="A97" s="308" t="s">
        <v>1176</v>
      </c>
      <c r="B97" s="198" t="s">
        <v>1006</v>
      </c>
      <c r="C97" s="200">
        <v>0</v>
      </c>
      <c r="D97" s="200">
        <v>0</v>
      </c>
      <c r="E97" s="200">
        <v>0</v>
      </c>
      <c r="F97" s="200">
        <v>0</v>
      </c>
      <c r="G97" s="200">
        <v>0</v>
      </c>
      <c r="H97" s="200">
        <v>0</v>
      </c>
      <c r="I97" s="200">
        <v>0</v>
      </c>
      <c r="J97" s="200">
        <v>0</v>
      </c>
      <c r="K97" s="200">
        <v>0</v>
      </c>
      <c r="L97" s="200">
        <v>0</v>
      </c>
      <c r="M97" s="200">
        <v>0</v>
      </c>
      <c r="N97" s="200">
        <v>0</v>
      </c>
      <c r="O97" s="200">
        <v>0</v>
      </c>
      <c r="P97" s="200">
        <v>0</v>
      </c>
      <c r="Q97" s="200">
        <v>0</v>
      </c>
      <c r="R97" s="200">
        <v>0</v>
      </c>
      <c r="S97" s="200">
        <v>0</v>
      </c>
      <c r="T97" s="200">
        <v>0</v>
      </c>
      <c r="U97" s="200">
        <v>0</v>
      </c>
      <c r="V97" s="200">
        <v>0</v>
      </c>
      <c r="W97" s="200">
        <v>0</v>
      </c>
      <c r="X97" s="200">
        <v>0</v>
      </c>
      <c r="Y97" s="200">
        <v>0</v>
      </c>
      <c r="Z97" s="200">
        <v>0</v>
      </c>
      <c r="AA97" s="200">
        <v>0</v>
      </c>
      <c r="AB97" s="200">
        <v>0</v>
      </c>
      <c r="AC97" s="200">
        <v>0</v>
      </c>
      <c r="AD97" s="200">
        <v>0</v>
      </c>
      <c r="AE97" s="200">
        <v>0</v>
      </c>
      <c r="AF97" s="200">
        <v>0</v>
      </c>
      <c r="AG97" s="200">
        <v>0</v>
      </c>
      <c r="AH97" s="200">
        <v>0</v>
      </c>
      <c r="AI97" s="200">
        <v>0</v>
      </c>
      <c r="AJ97" s="200">
        <v>0</v>
      </c>
      <c r="AK97" s="200">
        <v>0</v>
      </c>
      <c r="AL97" s="200">
        <v>0</v>
      </c>
      <c r="AM97" s="200">
        <v>0</v>
      </c>
      <c r="AN97" s="200">
        <v>0</v>
      </c>
      <c r="AO97" s="200">
        <v>0</v>
      </c>
      <c r="AP97" s="200">
        <v>0</v>
      </c>
      <c r="AQ97" s="200">
        <v>0</v>
      </c>
      <c r="AR97" s="200">
        <v>0</v>
      </c>
      <c r="AS97" s="200">
        <v>0</v>
      </c>
      <c r="AT97" s="200">
        <v>0</v>
      </c>
      <c r="AU97" s="200">
        <v>0</v>
      </c>
      <c r="AV97" s="200">
        <v>0</v>
      </c>
      <c r="AW97" s="200">
        <v>0</v>
      </c>
      <c r="AX97" s="200">
        <v>0</v>
      </c>
      <c r="AY97" s="200">
        <v>0</v>
      </c>
      <c r="AZ97" s="200">
        <v>0</v>
      </c>
      <c r="BA97" s="200">
        <v>0</v>
      </c>
      <c r="BB97" s="200">
        <v>0</v>
      </c>
      <c r="BC97" s="200">
        <v>0</v>
      </c>
      <c r="BD97" s="200">
        <v>0</v>
      </c>
      <c r="BE97" s="200">
        <v>0</v>
      </c>
      <c r="BF97" s="200">
        <v>0</v>
      </c>
      <c r="BG97" s="200">
        <v>0</v>
      </c>
      <c r="BH97" s="200">
        <v>0</v>
      </c>
      <c r="BI97" s="200">
        <v>0</v>
      </c>
      <c r="BJ97" s="200">
        <v>0</v>
      </c>
      <c r="BK97" s="200">
        <v>0</v>
      </c>
      <c r="BL97" s="200">
        <v>0</v>
      </c>
      <c r="BM97" s="200">
        <v>0</v>
      </c>
      <c r="BN97" s="200">
        <v>0</v>
      </c>
      <c r="BO97" s="200">
        <v>0</v>
      </c>
      <c r="BP97" s="200">
        <v>6.3384642388723385E-6</v>
      </c>
      <c r="BQ97" s="200">
        <v>0</v>
      </c>
      <c r="BR97" s="200">
        <v>3.6224592473334673E-5</v>
      </c>
      <c r="BS97" s="200">
        <v>0</v>
      </c>
      <c r="BT97" s="200">
        <v>7.1297059879005497E-6</v>
      </c>
      <c r="BU97" s="200">
        <v>5.0754958501369524E-5</v>
      </c>
      <c r="BV97" s="200">
        <v>1.1908518758894175E-5</v>
      </c>
      <c r="BW97" s="200">
        <v>1.3444414070027471E-5</v>
      </c>
      <c r="BX97" s="200">
        <v>0</v>
      </c>
      <c r="BY97" s="200">
        <v>1.6685855400377101E-5</v>
      </c>
      <c r="BZ97" s="200">
        <v>0</v>
      </c>
      <c r="CA97" s="200">
        <v>0</v>
      </c>
      <c r="CB97" s="200">
        <v>3.386170128712089E-5</v>
      </c>
      <c r="CC97" s="200">
        <v>0</v>
      </c>
      <c r="CD97" s="200">
        <v>0</v>
      </c>
      <c r="CE97" s="200">
        <v>4.0255908974404075E-3</v>
      </c>
      <c r="CF97" s="200">
        <v>3.6241013091634539E-4</v>
      </c>
      <c r="CG97" s="200">
        <v>2.0935393376041534E-5</v>
      </c>
      <c r="CH97" s="200">
        <v>2.3660819270294564E-4</v>
      </c>
      <c r="CI97" s="200">
        <v>1.1078435322080329E-4</v>
      </c>
      <c r="CJ97" s="200">
        <v>4.0182697330529477E-5</v>
      </c>
      <c r="CK97" s="200">
        <v>7.1526700423980689E-5</v>
      </c>
      <c r="CL97" s="200">
        <v>4.3826971118026031E-5</v>
      </c>
      <c r="CM97" s="200">
        <v>6.7694515574969522E-6</v>
      </c>
      <c r="CN97" s="200">
        <v>1.9437177099895427E-6</v>
      </c>
      <c r="CO97" s="200">
        <v>5.6112314408520096E-6</v>
      </c>
      <c r="CP97" s="200">
        <v>5.6730558969320041E-3</v>
      </c>
      <c r="CQ97" s="200">
        <v>1.5930343790875191E-2</v>
      </c>
      <c r="CR97" s="200">
        <v>6.4631492772044728E-4</v>
      </c>
      <c r="CS97" s="200">
        <v>3.3026524832492919E-4</v>
      </c>
      <c r="CT97" s="200">
        <v>0</v>
      </c>
      <c r="CU97" s="200">
        <v>0</v>
      </c>
      <c r="CV97" s="200">
        <v>0</v>
      </c>
      <c r="CW97" s="200">
        <v>0</v>
      </c>
      <c r="CX97" s="200">
        <v>1.3817047221643023E-5</v>
      </c>
      <c r="CY97" s="200">
        <v>0</v>
      </c>
      <c r="CZ97" s="200">
        <v>1.4097880756807412E-4</v>
      </c>
      <c r="DA97" s="200">
        <v>0</v>
      </c>
      <c r="DB97" s="200">
        <v>2.2712612768122395E-5</v>
      </c>
      <c r="DC97" s="200">
        <v>1.845585973546601E-3</v>
      </c>
      <c r="DD97" s="200">
        <v>3.0319844034722284E-5</v>
      </c>
      <c r="DE97" s="200">
        <v>0</v>
      </c>
      <c r="DF97" s="201">
        <v>3.7093478657339715E-5</v>
      </c>
      <c r="DG97" s="201">
        <v>3.3637265976642914E-4</v>
      </c>
    </row>
    <row r="98" spans="1:111">
      <c r="A98" s="308" t="s">
        <v>1177</v>
      </c>
      <c r="B98" s="198" t="s">
        <v>1007</v>
      </c>
      <c r="C98" s="200">
        <v>0</v>
      </c>
      <c r="D98" s="200">
        <v>0</v>
      </c>
      <c r="E98" s="200">
        <v>0</v>
      </c>
      <c r="F98" s="200">
        <v>0</v>
      </c>
      <c r="G98" s="200">
        <v>0</v>
      </c>
      <c r="H98" s="200">
        <v>0</v>
      </c>
      <c r="I98" s="200">
        <v>0</v>
      </c>
      <c r="J98" s="200">
        <v>0</v>
      </c>
      <c r="K98" s="200">
        <v>0</v>
      </c>
      <c r="L98" s="200">
        <v>0</v>
      </c>
      <c r="M98" s="200">
        <v>0</v>
      </c>
      <c r="N98" s="200">
        <v>0</v>
      </c>
      <c r="O98" s="200">
        <v>0</v>
      </c>
      <c r="P98" s="200">
        <v>0</v>
      </c>
      <c r="Q98" s="200">
        <v>0</v>
      </c>
      <c r="R98" s="200">
        <v>0</v>
      </c>
      <c r="S98" s="200">
        <v>0</v>
      </c>
      <c r="T98" s="200">
        <v>0</v>
      </c>
      <c r="U98" s="200">
        <v>0</v>
      </c>
      <c r="V98" s="200">
        <v>0</v>
      </c>
      <c r="W98" s="200">
        <v>0</v>
      </c>
      <c r="X98" s="200">
        <v>0</v>
      </c>
      <c r="Y98" s="200">
        <v>0</v>
      </c>
      <c r="Z98" s="200">
        <v>0</v>
      </c>
      <c r="AA98" s="200">
        <v>0</v>
      </c>
      <c r="AB98" s="200">
        <v>0</v>
      </c>
      <c r="AC98" s="200">
        <v>0</v>
      </c>
      <c r="AD98" s="200">
        <v>0</v>
      </c>
      <c r="AE98" s="200">
        <v>0</v>
      </c>
      <c r="AF98" s="200">
        <v>0</v>
      </c>
      <c r="AG98" s="200">
        <v>0</v>
      </c>
      <c r="AH98" s="200">
        <v>0</v>
      </c>
      <c r="AI98" s="200">
        <v>0</v>
      </c>
      <c r="AJ98" s="200">
        <v>0</v>
      </c>
      <c r="AK98" s="200">
        <v>0</v>
      </c>
      <c r="AL98" s="200">
        <v>0</v>
      </c>
      <c r="AM98" s="200">
        <v>0</v>
      </c>
      <c r="AN98" s="200">
        <v>0</v>
      </c>
      <c r="AO98" s="200">
        <v>0</v>
      </c>
      <c r="AP98" s="200">
        <v>0</v>
      </c>
      <c r="AQ98" s="200">
        <v>0</v>
      </c>
      <c r="AR98" s="200">
        <v>0</v>
      </c>
      <c r="AS98" s="200">
        <v>0</v>
      </c>
      <c r="AT98" s="200">
        <v>0</v>
      </c>
      <c r="AU98" s="200">
        <v>0</v>
      </c>
      <c r="AV98" s="200">
        <v>0</v>
      </c>
      <c r="AW98" s="200">
        <v>0</v>
      </c>
      <c r="AX98" s="200">
        <v>0</v>
      </c>
      <c r="AY98" s="200">
        <v>0</v>
      </c>
      <c r="AZ98" s="200">
        <v>0</v>
      </c>
      <c r="BA98" s="200">
        <v>0</v>
      </c>
      <c r="BB98" s="200">
        <v>0</v>
      </c>
      <c r="BC98" s="200">
        <v>0</v>
      </c>
      <c r="BD98" s="200">
        <v>0</v>
      </c>
      <c r="BE98" s="200">
        <v>0</v>
      </c>
      <c r="BF98" s="200">
        <v>0</v>
      </c>
      <c r="BG98" s="200">
        <v>0</v>
      </c>
      <c r="BH98" s="200">
        <v>0</v>
      </c>
      <c r="BI98" s="200">
        <v>0</v>
      </c>
      <c r="BJ98" s="200">
        <v>0</v>
      </c>
      <c r="BK98" s="200">
        <v>0</v>
      </c>
      <c r="BL98" s="200">
        <v>0</v>
      </c>
      <c r="BM98" s="200">
        <v>0</v>
      </c>
      <c r="BN98" s="200">
        <v>0</v>
      </c>
      <c r="BO98" s="200">
        <v>0</v>
      </c>
      <c r="BP98" s="200">
        <v>0</v>
      </c>
      <c r="BQ98" s="200">
        <v>0</v>
      </c>
      <c r="BR98" s="200">
        <v>0</v>
      </c>
      <c r="BS98" s="200">
        <v>0</v>
      </c>
      <c r="BT98" s="200">
        <v>0</v>
      </c>
      <c r="BU98" s="200">
        <v>0</v>
      </c>
      <c r="BV98" s="200">
        <v>0</v>
      </c>
      <c r="BW98" s="200">
        <v>0</v>
      </c>
      <c r="BX98" s="200">
        <v>0</v>
      </c>
      <c r="BY98" s="200">
        <v>0</v>
      </c>
      <c r="BZ98" s="200">
        <v>0</v>
      </c>
      <c r="CA98" s="200">
        <v>0</v>
      </c>
      <c r="CB98" s="200">
        <v>0</v>
      </c>
      <c r="CC98" s="200">
        <v>0</v>
      </c>
      <c r="CD98" s="200">
        <v>0</v>
      </c>
      <c r="CE98" s="200">
        <v>0</v>
      </c>
      <c r="CF98" s="200">
        <v>0</v>
      </c>
      <c r="CG98" s="200">
        <v>0</v>
      </c>
      <c r="CH98" s="200">
        <v>0</v>
      </c>
      <c r="CI98" s="200">
        <v>0</v>
      </c>
      <c r="CJ98" s="200">
        <v>0</v>
      </c>
      <c r="CK98" s="200">
        <v>0</v>
      </c>
      <c r="CL98" s="200">
        <v>0</v>
      </c>
      <c r="CM98" s="200">
        <v>0</v>
      </c>
      <c r="CN98" s="200">
        <v>0</v>
      </c>
      <c r="CO98" s="200">
        <v>0</v>
      </c>
      <c r="CP98" s="200">
        <v>0</v>
      </c>
      <c r="CQ98" s="200">
        <v>0</v>
      </c>
      <c r="CR98" s="200">
        <v>0</v>
      </c>
      <c r="CS98" s="200">
        <v>0</v>
      </c>
      <c r="CT98" s="200">
        <v>0</v>
      </c>
      <c r="CU98" s="200">
        <v>0</v>
      </c>
      <c r="CV98" s="200">
        <v>0</v>
      </c>
      <c r="CW98" s="200">
        <v>0</v>
      </c>
      <c r="CX98" s="200">
        <v>0</v>
      </c>
      <c r="CY98" s="200">
        <v>0</v>
      </c>
      <c r="CZ98" s="200">
        <v>0</v>
      </c>
      <c r="DA98" s="200">
        <v>0</v>
      </c>
      <c r="DB98" s="200">
        <v>0</v>
      </c>
      <c r="DC98" s="200">
        <v>0</v>
      </c>
      <c r="DD98" s="200">
        <v>0</v>
      </c>
      <c r="DE98" s="200">
        <v>0</v>
      </c>
      <c r="DF98" s="201">
        <v>0</v>
      </c>
      <c r="DG98" s="201">
        <v>0</v>
      </c>
    </row>
    <row r="99" spans="1:111">
      <c r="A99" s="308" t="s">
        <v>1178</v>
      </c>
      <c r="B99" s="198" t="s">
        <v>1008</v>
      </c>
      <c r="C99" s="200">
        <v>0</v>
      </c>
      <c r="D99" s="200">
        <v>0</v>
      </c>
      <c r="E99" s="200">
        <v>0</v>
      </c>
      <c r="F99" s="200">
        <v>0</v>
      </c>
      <c r="G99" s="200">
        <v>0</v>
      </c>
      <c r="H99" s="200">
        <v>0</v>
      </c>
      <c r="I99" s="200">
        <v>0</v>
      </c>
      <c r="J99" s="200">
        <v>0</v>
      </c>
      <c r="K99" s="200">
        <v>0</v>
      </c>
      <c r="L99" s="200">
        <v>0</v>
      </c>
      <c r="M99" s="200">
        <v>0</v>
      </c>
      <c r="N99" s="200">
        <v>0</v>
      </c>
      <c r="O99" s="200">
        <v>0</v>
      </c>
      <c r="P99" s="200">
        <v>0</v>
      </c>
      <c r="Q99" s="200">
        <v>0</v>
      </c>
      <c r="R99" s="200">
        <v>0</v>
      </c>
      <c r="S99" s="200">
        <v>0</v>
      </c>
      <c r="T99" s="200">
        <v>0</v>
      </c>
      <c r="U99" s="200">
        <v>0</v>
      </c>
      <c r="V99" s="200">
        <v>0</v>
      </c>
      <c r="W99" s="200">
        <v>0</v>
      </c>
      <c r="X99" s="200">
        <v>0</v>
      </c>
      <c r="Y99" s="200">
        <v>0</v>
      </c>
      <c r="Z99" s="200">
        <v>0</v>
      </c>
      <c r="AA99" s="200">
        <v>0</v>
      </c>
      <c r="AB99" s="200">
        <v>0</v>
      </c>
      <c r="AC99" s="200">
        <v>0</v>
      </c>
      <c r="AD99" s="200">
        <v>0</v>
      </c>
      <c r="AE99" s="200">
        <v>0</v>
      </c>
      <c r="AF99" s="200">
        <v>0</v>
      </c>
      <c r="AG99" s="200">
        <v>0</v>
      </c>
      <c r="AH99" s="200">
        <v>0</v>
      </c>
      <c r="AI99" s="200">
        <v>0</v>
      </c>
      <c r="AJ99" s="200">
        <v>0</v>
      </c>
      <c r="AK99" s="200">
        <v>0</v>
      </c>
      <c r="AL99" s="200">
        <v>0</v>
      </c>
      <c r="AM99" s="200">
        <v>0</v>
      </c>
      <c r="AN99" s="200">
        <v>0</v>
      </c>
      <c r="AO99" s="200">
        <v>0</v>
      </c>
      <c r="AP99" s="200">
        <v>0</v>
      </c>
      <c r="AQ99" s="200">
        <v>0</v>
      </c>
      <c r="AR99" s="200">
        <v>0</v>
      </c>
      <c r="AS99" s="200">
        <v>0</v>
      </c>
      <c r="AT99" s="200">
        <v>0</v>
      </c>
      <c r="AU99" s="200">
        <v>0</v>
      </c>
      <c r="AV99" s="200">
        <v>0</v>
      </c>
      <c r="AW99" s="200">
        <v>0</v>
      </c>
      <c r="AX99" s="200">
        <v>0</v>
      </c>
      <c r="AY99" s="200">
        <v>0</v>
      </c>
      <c r="AZ99" s="200">
        <v>0</v>
      </c>
      <c r="BA99" s="200">
        <v>0</v>
      </c>
      <c r="BB99" s="200">
        <v>0</v>
      </c>
      <c r="BC99" s="200">
        <v>0</v>
      </c>
      <c r="BD99" s="200">
        <v>0</v>
      </c>
      <c r="BE99" s="200">
        <v>0</v>
      </c>
      <c r="BF99" s="200">
        <v>0</v>
      </c>
      <c r="BG99" s="200">
        <v>0</v>
      </c>
      <c r="BH99" s="200">
        <v>0</v>
      </c>
      <c r="BI99" s="200">
        <v>0</v>
      </c>
      <c r="BJ99" s="200">
        <v>0</v>
      </c>
      <c r="BK99" s="200">
        <v>0</v>
      </c>
      <c r="BL99" s="200">
        <v>0</v>
      </c>
      <c r="BM99" s="200">
        <v>0</v>
      </c>
      <c r="BN99" s="200">
        <v>0</v>
      </c>
      <c r="BO99" s="200">
        <v>0</v>
      </c>
      <c r="BP99" s="200">
        <v>0</v>
      </c>
      <c r="BQ99" s="200">
        <v>0</v>
      </c>
      <c r="BR99" s="200">
        <v>0</v>
      </c>
      <c r="BS99" s="200">
        <v>0</v>
      </c>
      <c r="BT99" s="200">
        <v>0</v>
      </c>
      <c r="BU99" s="200">
        <v>0</v>
      </c>
      <c r="BV99" s="200">
        <v>0</v>
      </c>
      <c r="BW99" s="200">
        <v>0</v>
      </c>
      <c r="BX99" s="200">
        <v>0</v>
      </c>
      <c r="BY99" s="200">
        <v>0</v>
      </c>
      <c r="BZ99" s="200">
        <v>0</v>
      </c>
      <c r="CA99" s="200">
        <v>0</v>
      </c>
      <c r="CB99" s="200">
        <v>0</v>
      </c>
      <c r="CC99" s="200">
        <v>0</v>
      </c>
      <c r="CD99" s="200">
        <v>0</v>
      </c>
      <c r="CE99" s="200">
        <v>0</v>
      </c>
      <c r="CF99" s="200">
        <v>0</v>
      </c>
      <c r="CG99" s="200">
        <v>0</v>
      </c>
      <c r="CH99" s="200">
        <v>0</v>
      </c>
      <c r="CI99" s="200">
        <v>0</v>
      </c>
      <c r="CJ99" s="200">
        <v>0</v>
      </c>
      <c r="CK99" s="200">
        <v>0</v>
      </c>
      <c r="CL99" s="200">
        <v>0</v>
      </c>
      <c r="CM99" s="200">
        <v>0</v>
      </c>
      <c r="CN99" s="200">
        <v>0</v>
      </c>
      <c r="CO99" s="200">
        <v>0</v>
      </c>
      <c r="CP99" s="200">
        <v>0</v>
      </c>
      <c r="CQ99" s="200">
        <v>0</v>
      </c>
      <c r="CR99" s="200">
        <v>0</v>
      </c>
      <c r="CS99" s="200">
        <v>0</v>
      </c>
      <c r="CT99" s="200">
        <v>0</v>
      </c>
      <c r="CU99" s="200">
        <v>0</v>
      </c>
      <c r="CV99" s="200">
        <v>0</v>
      </c>
      <c r="CW99" s="200">
        <v>0</v>
      </c>
      <c r="CX99" s="200">
        <v>0</v>
      </c>
      <c r="CY99" s="200">
        <v>0</v>
      </c>
      <c r="CZ99" s="200">
        <v>0</v>
      </c>
      <c r="DA99" s="200">
        <v>0</v>
      </c>
      <c r="DB99" s="200">
        <v>0</v>
      </c>
      <c r="DC99" s="200">
        <v>0</v>
      </c>
      <c r="DD99" s="200">
        <v>0</v>
      </c>
      <c r="DE99" s="200">
        <v>0</v>
      </c>
      <c r="DF99" s="201">
        <v>0</v>
      </c>
      <c r="DG99" s="201">
        <v>0</v>
      </c>
    </row>
    <row r="100" spans="1:111">
      <c r="A100" s="308" t="s">
        <v>1179</v>
      </c>
      <c r="B100" s="198" t="s">
        <v>366</v>
      </c>
      <c r="C100" s="200">
        <v>1.6624219248864195E-3</v>
      </c>
      <c r="D100" s="200">
        <v>1.5421085874121284E-3</v>
      </c>
      <c r="E100" s="200">
        <v>1.7895490336435218E-4</v>
      </c>
      <c r="F100" s="200">
        <v>6.222775357809583E-4</v>
      </c>
      <c r="G100" s="200">
        <v>6.9683413626978668E-3</v>
      </c>
      <c r="H100" s="200">
        <v>2.536051715564396E-3</v>
      </c>
      <c r="I100" s="200">
        <v>9.1065465951634117E-4</v>
      </c>
      <c r="J100" s="200">
        <v>9.955964524755289E-4</v>
      </c>
      <c r="K100" s="200">
        <v>4.8094569110630167E-4</v>
      </c>
      <c r="L100" s="200">
        <v>5.536025687159188E-4</v>
      </c>
      <c r="M100" s="200">
        <v>0</v>
      </c>
      <c r="N100" s="200">
        <v>9.0497737556561084E-5</v>
      </c>
      <c r="O100" s="200">
        <v>1.17096018735363E-3</v>
      </c>
      <c r="P100" s="200">
        <v>6.3850164946259447E-4</v>
      </c>
      <c r="Q100" s="200">
        <v>1.9153942975975484E-4</v>
      </c>
      <c r="R100" s="200">
        <v>2.4518217035257199E-4</v>
      </c>
      <c r="S100" s="200">
        <v>1.845737372080146E-4</v>
      </c>
      <c r="T100" s="200">
        <v>3.3319783288129494E-4</v>
      </c>
      <c r="U100" s="200">
        <v>5.0864699898270599E-4</v>
      </c>
      <c r="V100" s="200">
        <v>7.4834513677708161E-4</v>
      </c>
      <c r="W100" s="200">
        <v>8.5986635220125781E-5</v>
      </c>
      <c r="X100" s="200">
        <v>8.3333445340652345E-5</v>
      </c>
      <c r="Y100" s="200">
        <v>6.5068300025593529E-5</v>
      </c>
      <c r="Z100" s="200">
        <v>0</v>
      </c>
      <c r="AA100" s="200">
        <v>6.1566175087361262E-4</v>
      </c>
      <c r="AB100" s="200">
        <v>6.2953504731092742E-5</v>
      </c>
      <c r="AC100" s="200">
        <v>6.1416828127911334E-5</v>
      </c>
      <c r="AD100" s="200">
        <v>1.194724098381547E-4</v>
      </c>
      <c r="AE100" s="200">
        <v>2.4997410982433962E-5</v>
      </c>
      <c r="AF100" s="200">
        <v>2.7519401177830372E-5</v>
      </c>
      <c r="AG100" s="200">
        <v>0</v>
      </c>
      <c r="AH100" s="200">
        <v>5.5067090071403657E-5</v>
      </c>
      <c r="AI100" s="200">
        <v>6.2887605336738939E-4</v>
      </c>
      <c r="AJ100" s="200">
        <v>0</v>
      </c>
      <c r="AK100" s="200">
        <v>1.6283495659430688E-4</v>
      </c>
      <c r="AL100" s="200">
        <v>6.5231893630935366E-4</v>
      </c>
      <c r="AM100" s="200">
        <v>2.7493539018330691E-4</v>
      </c>
      <c r="AN100" s="200">
        <v>9.4216962821986466E-5</v>
      </c>
      <c r="AO100" s="200">
        <v>4.7215627023526872E-5</v>
      </c>
      <c r="AP100" s="200">
        <v>3.5953978906999042E-4</v>
      </c>
      <c r="AQ100" s="200">
        <v>2.7221501356538153E-4</v>
      </c>
      <c r="AR100" s="200">
        <v>8.0358398457118746E-5</v>
      </c>
      <c r="AS100" s="200">
        <v>2.8012087215633545E-5</v>
      </c>
      <c r="AT100" s="200">
        <v>2.7110109110398909E-4</v>
      </c>
      <c r="AU100" s="200">
        <v>1.0538666366900156E-4</v>
      </c>
      <c r="AV100" s="200">
        <v>1.2496324610408702E-4</v>
      </c>
      <c r="AW100" s="200">
        <v>7.907553510774041E-5</v>
      </c>
      <c r="AX100" s="200">
        <v>1.0491528091066464E-4</v>
      </c>
      <c r="AY100" s="200">
        <v>7.5827330336348368E-5</v>
      </c>
      <c r="AZ100" s="200">
        <v>0</v>
      </c>
      <c r="BA100" s="200">
        <v>1.4663616634406711E-4</v>
      </c>
      <c r="BB100" s="200">
        <v>8.96700143472023E-5</v>
      </c>
      <c r="BC100" s="200">
        <v>5.0594485201113076E-5</v>
      </c>
      <c r="BD100" s="200">
        <v>1.021085413794864E-4</v>
      </c>
      <c r="BE100" s="200">
        <v>0</v>
      </c>
      <c r="BF100" s="200">
        <v>0</v>
      </c>
      <c r="BG100" s="200">
        <v>2.4836698706007996E-5</v>
      </c>
      <c r="BH100" s="200">
        <v>1.8328445747800586E-4</v>
      </c>
      <c r="BI100" s="200">
        <v>1.3747594171020073E-4</v>
      </c>
      <c r="BJ100" s="200">
        <v>2.7339335836401417E-4</v>
      </c>
      <c r="BK100" s="200">
        <v>8.9706212155191752E-4</v>
      </c>
      <c r="BL100" s="200">
        <v>3.4064310279445032E-4</v>
      </c>
      <c r="BM100" s="200">
        <v>5.7861334851810691E-4</v>
      </c>
      <c r="BN100" s="200">
        <v>3.5432638790900399E-4</v>
      </c>
      <c r="BO100" s="200">
        <v>3.2468967486833919E-4</v>
      </c>
      <c r="BP100" s="200">
        <v>5.1780377089864793E-4</v>
      </c>
      <c r="BQ100" s="200">
        <v>2.6153261647478771E-3</v>
      </c>
      <c r="BR100" s="200">
        <v>3.9042060776816262E-3</v>
      </c>
      <c r="BS100" s="200">
        <v>8.2267557532363859E-4</v>
      </c>
      <c r="BT100" s="200">
        <v>3.7481882907820031E-4</v>
      </c>
      <c r="BU100" s="200">
        <v>2.4259149656586788E-3</v>
      </c>
      <c r="BV100" s="200">
        <v>4.3466093469963737E-4</v>
      </c>
      <c r="BW100" s="200">
        <v>5.3927038658665744E-4</v>
      </c>
      <c r="BX100" s="200">
        <v>0</v>
      </c>
      <c r="BY100" s="200">
        <v>4.4384375365003086E-4</v>
      </c>
      <c r="BZ100" s="200">
        <v>5.8287418769216893E-4</v>
      </c>
      <c r="CA100" s="200">
        <v>0</v>
      </c>
      <c r="CB100" s="200">
        <v>7.110957270295387E-4</v>
      </c>
      <c r="CC100" s="200">
        <v>2.6574092192773296E-5</v>
      </c>
      <c r="CD100" s="200">
        <v>4.9698701621420137E-4</v>
      </c>
      <c r="CE100" s="200">
        <v>2.2062851485347553E-3</v>
      </c>
      <c r="CF100" s="200">
        <v>2.0329482581878805E-3</v>
      </c>
      <c r="CG100" s="200">
        <v>2.0935393376041534E-5</v>
      </c>
      <c r="CH100" s="200">
        <v>7.1415277675584195E-4</v>
      </c>
      <c r="CI100" s="200">
        <v>1.8027635660476172E-3</v>
      </c>
      <c r="CJ100" s="200">
        <v>1.5403367310036297E-4</v>
      </c>
      <c r="CK100" s="200">
        <v>4.1189513692430253E-4</v>
      </c>
      <c r="CL100" s="200">
        <v>1.249068676863742E-3</v>
      </c>
      <c r="CM100" s="200">
        <v>1.230809374090355E-6</v>
      </c>
      <c r="CN100" s="200">
        <v>2.7114862054354122E-4</v>
      </c>
      <c r="CO100" s="200">
        <v>2.5568511265482321E-3</v>
      </c>
      <c r="CP100" s="200">
        <v>1.6452912490176475E-3</v>
      </c>
      <c r="CQ100" s="200">
        <v>1.9522480135876461E-4</v>
      </c>
      <c r="CR100" s="200">
        <v>1.6756312940900485E-5</v>
      </c>
      <c r="CS100" s="200">
        <v>1.8995648269669131E-4</v>
      </c>
      <c r="CT100" s="200">
        <v>0</v>
      </c>
      <c r="CU100" s="200">
        <v>9.3345740293363942E-4</v>
      </c>
      <c r="CV100" s="200">
        <v>7.7354476890350023E-5</v>
      </c>
      <c r="CW100" s="200">
        <v>9.5581281394115504E-4</v>
      </c>
      <c r="CX100" s="200">
        <v>1.4244119590311988E-3</v>
      </c>
      <c r="CY100" s="200">
        <v>6.4811583468060707E-4</v>
      </c>
      <c r="CZ100" s="200">
        <v>5.7082595613347649E-4</v>
      </c>
      <c r="DA100" s="200">
        <v>7.0669909168381449E-4</v>
      </c>
      <c r="DB100" s="200">
        <v>4.1223392174142143E-3</v>
      </c>
      <c r="DC100" s="200">
        <v>2.122423869578591E-3</v>
      </c>
      <c r="DD100" s="200">
        <v>1.3189132155104195E-3</v>
      </c>
      <c r="DE100" s="200">
        <v>0</v>
      </c>
      <c r="DF100" s="201">
        <v>1.1128043597201915E-4</v>
      </c>
      <c r="DG100" s="201">
        <v>6.426721909799666E-4</v>
      </c>
    </row>
    <row r="101" spans="1:111">
      <c r="A101" s="308" t="s">
        <v>1180</v>
      </c>
      <c r="B101" s="198" t="s">
        <v>1010</v>
      </c>
      <c r="C101" s="200">
        <v>1.071583227520606E-3</v>
      </c>
      <c r="D101" s="200">
        <v>4.2736094363921224E-3</v>
      </c>
      <c r="E101" s="200">
        <v>1.5211166785969936E-3</v>
      </c>
      <c r="F101" s="200">
        <v>4.9782202862476664E-3</v>
      </c>
      <c r="G101" s="200">
        <v>7.742601514108741E-4</v>
      </c>
      <c r="H101" s="200">
        <v>2.3421183490800596E-2</v>
      </c>
      <c r="I101" s="200">
        <v>3.1366993827785087E-3</v>
      </c>
      <c r="J101" s="200">
        <v>1.7436501902687908E-3</v>
      </c>
      <c r="K101" s="200">
        <v>2.2591791016440747E-3</v>
      </c>
      <c r="L101" s="200">
        <v>6.920032108948985E-4</v>
      </c>
      <c r="M101" s="200">
        <v>0</v>
      </c>
      <c r="N101" s="200">
        <v>9.9547511312217201E-4</v>
      </c>
      <c r="O101" s="200">
        <v>2.0491803278688526E-3</v>
      </c>
      <c r="P101" s="200">
        <v>5.9770848852470646E-3</v>
      </c>
      <c r="Q101" s="200">
        <v>1.8059431948776884E-3</v>
      </c>
      <c r="R101" s="200">
        <v>1.2994655028686314E-3</v>
      </c>
      <c r="S101" s="200">
        <v>1.3843030290601095E-3</v>
      </c>
      <c r="T101" s="200">
        <v>5.5510758958023741E-3</v>
      </c>
      <c r="U101" s="200">
        <v>3.8148524923702949E-4</v>
      </c>
      <c r="V101" s="200">
        <v>1.6395561633025151E-3</v>
      </c>
      <c r="W101" s="200">
        <v>1.6846361185983828E-4</v>
      </c>
      <c r="X101" s="200">
        <v>1.6801097850937971E-4</v>
      </c>
      <c r="Y101" s="200">
        <v>1.019403367067632E-4</v>
      </c>
      <c r="Z101" s="200">
        <v>0</v>
      </c>
      <c r="AA101" s="200">
        <v>3.8193830841233377E-4</v>
      </c>
      <c r="AB101" s="200">
        <v>3.3392728596492668E-4</v>
      </c>
      <c r="AC101" s="200">
        <v>3.0293435495523835E-5</v>
      </c>
      <c r="AD101" s="200">
        <v>2.6283930164394038E-3</v>
      </c>
      <c r="AE101" s="200">
        <v>1.6783975945348518E-4</v>
      </c>
      <c r="AF101" s="200">
        <v>4.4031041884528595E-4</v>
      </c>
      <c r="AG101" s="200">
        <v>8.4325919679561503E-4</v>
      </c>
      <c r="AH101" s="200">
        <v>9.7285192459479802E-4</v>
      </c>
      <c r="AI101" s="200">
        <v>1.867278127690864E-3</v>
      </c>
      <c r="AJ101" s="200">
        <v>0</v>
      </c>
      <c r="AK101" s="200">
        <v>2.3407525010431616E-3</v>
      </c>
      <c r="AL101" s="200">
        <v>9.6615499886624665E-4</v>
      </c>
      <c r="AM101" s="200">
        <v>3.0350010604650763E-4</v>
      </c>
      <c r="AN101" s="200">
        <v>1.8278090787465376E-3</v>
      </c>
      <c r="AO101" s="200">
        <v>3.1701921001510902E-4</v>
      </c>
      <c r="AP101" s="200">
        <v>5.6235710598126704E-4</v>
      </c>
      <c r="AQ101" s="200">
        <v>4.8091319063217402E-4</v>
      </c>
      <c r="AR101" s="200">
        <v>3.2813012703323489E-4</v>
      </c>
      <c r="AS101" s="200">
        <v>6.7929311497911345E-4</v>
      </c>
      <c r="AT101" s="200">
        <v>7.0501864209514405E-4</v>
      </c>
      <c r="AU101" s="200">
        <v>2.854807622500287E-3</v>
      </c>
      <c r="AV101" s="200">
        <v>5.8806233460746834E-4</v>
      </c>
      <c r="AW101" s="200">
        <v>1.969699692683716E-3</v>
      </c>
      <c r="AX101" s="200">
        <v>1.3429155956565073E-3</v>
      </c>
      <c r="AY101" s="200">
        <v>2.7297838921085415E-3</v>
      </c>
      <c r="AZ101" s="200">
        <v>9.3984962406015032E-4</v>
      </c>
      <c r="BA101" s="200">
        <v>9.6779869787084289E-4</v>
      </c>
      <c r="BB101" s="200">
        <v>2.5555954088952652E-3</v>
      </c>
      <c r="BC101" s="200">
        <v>9.1070073362003545E-4</v>
      </c>
      <c r="BD101" s="200">
        <v>3.0632562413845916E-4</v>
      </c>
      <c r="BE101" s="200">
        <v>0</v>
      </c>
      <c r="BF101" s="200">
        <v>1.7364879531148252E-3</v>
      </c>
      <c r="BG101" s="200">
        <v>1.3660184288304398E-3</v>
      </c>
      <c r="BH101" s="200">
        <v>3.6656891495601175E-3</v>
      </c>
      <c r="BI101" s="200">
        <v>7.354962881495738E-3</v>
      </c>
      <c r="BJ101" s="200">
        <v>1.777056829366092E-3</v>
      </c>
      <c r="BK101" s="200">
        <v>3.9829558196905139E-2</v>
      </c>
      <c r="BL101" s="200">
        <v>1.5990611065343323E-2</v>
      </c>
      <c r="BM101" s="200">
        <v>7.4668674975431892E-3</v>
      </c>
      <c r="BN101" s="200">
        <v>2.5884640107865731E-2</v>
      </c>
      <c r="BO101" s="200">
        <v>2.924926987321803E-2</v>
      </c>
      <c r="BP101" s="200">
        <v>1.6543391663456804E-3</v>
      </c>
      <c r="BQ101" s="200">
        <v>2.6086994937223338E-3</v>
      </c>
      <c r="BR101" s="200">
        <v>6.3191789092372711E-4</v>
      </c>
      <c r="BS101" s="200">
        <v>2.2361152136393262E-3</v>
      </c>
      <c r="BT101" s="200">
        <v>4.7527978154580852E-3</v>
      </c>
      <c r="BU101" s="200">
        <v>3.5235984749425351E-3</v>
      </c>
      <c r="BV101" s="200">
        <v>1.7648424800681167E-3</v>
      </c>
      <c r="BW101" s="200">
        <v>7.5886248306377281E-4</v>
      </c>
      <c r="BX101" s="200">
        <v>0</v>
      </c>
      <c r="BY101" s="200">
        <v>1.5017269860339391E-3</v>
      </c>
      <c r="BZ101" s="200">
        <v>3.7377433583239946E-3</v>
      </c>
      <c r="CA101" s="200">
        <v>0.12849843359259833</v>
      </c>
      <c r="CB101" s="200">
        <v>1.7269467656431654E-3</v>
      </c>
      <c r="CC101" s="200">
        <v>4.2757714338172235E-2</v>
      </c>
      <c r="CD101" s="200">
        <v>6.6782630303783312E-3</v>
      </c>
      <c r="CE101" s="200">
        <v>4.0054880714856488E-3</v>
      </c>
      <c r="CF101" s="200">
        <v>4.1004117669392222E-3</v>
      </c>
      <c r="CG101" s="200">
        <v>1.0467696688020768E-4</v>
      </c>
      <c r="CH101" s="200">
        <v>6.2715598395103938E-3</v>
      </c>
      <c r="CI101" s="200">
        <v>9.4065987189300253E-3</v>
      </c>
      <c r="CJ101" s="200">
        <v>3.5427744813083485E-3</v>
      </c>
      <c r="CK101" s="200">
        <v>3.4419141531608632E-2</v>
      </c>
      <c r="CL101" s="200">
        <v>3.2431958627339263E-3</v>
      </c>
      <c r="CM101" s="200">
        <v>4.3909124420673414E-3</v>
      </c>
      <c r="CN101" s="200">
        <v>6.015806312417635E-4</v>
      </c>
      <c r="CO101" s="200">
        <v>1.4196415545355584E-3</v>
      </c>
      <c r="CP101" s="200">
        <v>1.2017883351428673E-2</v>
      </c>
      <c r="CQ101" s="200">
        <v>8.0627842961169781E-3</v>
      </c>
      <c r="CR101" s="200">
        <v>4.4499979653048576E-3</v>
      </c>
      <c r="CS101" s="200">
        <v>1.0751968639911584E-2</v>
      </c>
      <c r="CT101" s="200">
        <v>1.9156481540117789E-3</v>
      </c>
      <c r="CU101" s="200">
        <v>3.3933231377084503E-3</v>
      </c>
      <c r="CV101" s="200">
        <v>3.8677238445175013E-4</v>
      </c>
      <c r="CW101" s="200">
        <v>2.4217957585302261E-3</v>
      </c>
      <c r="CX101" s="200">
        <v>6.4613537189210646E-3</v>
      </c>
      <c r="CY101" s="200">
        <v>9.2730419423533023E-3</v>
      </c>
      <c r="CZ101" s="200">
        <v>1.0227874274546553E-3</v>
      </c>
      <c r="DA101" s="200">
        <v>2.4994284051464322E-3</v>
      </c>
      <c r="DB101" s="200">
        <v>1.5807978486613186E-3</v>
      </c>
      <c r="DC101" s="200">
        <v>2.0609043371270378E-3</v>
      </c>
      <c r="DD101" s="200">
        <v>1.6039197494368089E-3</v>
      </c>
      <c r="DE101" s="200">
        <v>0</v>
      </c>
      <c r="DF101" s="201">
        <v>2.8747445959438281E-4</v>
      </c>
      <c r="DG101" s="201">
        <v>5.8765930417269147E-3</v>
      </c>
    </row>
    <row r="102" spans="1:111">
      <c r="A102" s="308" t="s">
        <v>1181</v>
      </c>
      <c r="B102" s="198" t="s">
        <v>1011</v>
      </c>
      <c r="C102" s="200">
        <v>4.0367861310707762E-5</v>
      </c>
      <c r="D102" s="200">
        <v>0</v>
      </c>
      <c r="E102" s="200">
        <v>0</v>
      </c>
      <c r="F102" s="200">
        <v>6.222775357809583E-4</v>
      </c>
      <c r="G102" s="200">
        <v>8.6028905712319336E-5</v>
      </c>
      <c r="H102" s="200">
        <v>1.4917951268025859E-4</v>
      </c>
      <c r="I102" s="200">
        <v>0</v>
      </c>
      <c r="J102" s="200">
        <v>4.0081573801978038E-4</v>
      </c>
      <c r="K102" s="200">
        <v>3.6830314766298365E-3</v>
      </c>
      <c r="L102" s="200">
        <v>0</v>
      </c>
      <c r="M102" s="200">
        <v>0</v>
      </c>
      <c r="N102" s="200">
        <v>0</v>
      </c>
      <c r="O102" s="200">
        <v>7.8064012490241998E-4</v>
      </c>
      <c r="P102" s="200">
        <v>1.241530985066156E-4</v>
      </c>
      <c r="Q102" s="200">
        <v>3.1011145770626971E-4</v>
      </c>
      <c r="R102" s="200">
        <v>3.6777325552885795E-4</v>
      </c>
      <c r="S102" s="200">
        <v>1.845737372080146E-4</v>
      </c>
      <c r="T102" s="200">
        <v>7.9967479891510782E-5</v>
      </c>
      <c r="U102" s="200">
        <v>2.5432349949135299E-4</v>
      </c>
      <c r="V102" s="200">
        <v>1.5647216496248069E-4</v>
      </c>
      <c r="W102" s="200">
        <v>5.2644878706199464E-6</v>
      </c>
      <c r="X102" s="200">
        <v>2.6881756561500753E-5</v>
      </c>
      <c r="Y102" s="200">
        <v>1.5182603339305157E-5</v>
      </c>
      <c r="Z102" s="200">
        <v>0</v>
      </c>
      <c r="AA102" s="200">
        <v>3.2607270509232076E-3</v>
      </c>
      <c r="AB102" s="200">
        <v>1.0838951249353358E-3</v>
      </c>
      <c r="AC102" s="200">
        <v>1.2034378484523167E-5</v>
      </c>
      <c r="AD102" s="200">
        <v>7.9648273225436471E-6</v>
      </c>
      <c r="AE102" s="200">
        <v>4.2852704541315366E-5</v>
      </c>
      <c r="AF102" s="200">
        <v>2.7519401177830372E-5</v>
      </c>
      <c r="AG102" s="200">
        <v>2.1081479919890376E-4</v>
      </c>
      <c r="AH102" s="200">
        <v>9.1778483452339428E-5</v>
      </c>
      <c r="AI102" s="200">
        <v>2.9025048616956432E-5</v>
      </c>
      <c r="AJ102" s="200">
        <v>0</v>
      </c>
      <c r="AK102" s="200">
        <v>7.1240293510009255E-5</v>
      </c>
      <c r="AL102" s="200">
        <v>4.6007380898392696E-5</v>
      </c>
      <c r="AM102" s="200">
        <v>3.1421187449520793E-5</v>
      </c>
      <c r="AN102" s="200">
        <v>3.7686785128794591E-5</v>
      </c>
      <c r="AO102" s="200">
        <v>6.745089574789553E-6</v>
      </c>
      <c r="AP102" s="200">
        <v>6.4532782653588028E-5</v>
      </c>
      <c r="AQ102" s="200">
        <v>2.7221501356538149E-5</v>
      </c>
      <c r="AR102" s="200">
        <v>5.6920532240459114E-5</v>
      </c>
      <c r="AS102" s="200">
        <v>3.5015109019541932E-5</v>
      </c>
      <c r="AT102" s="200">
        <v>9.1146056491858403E-5</v>
      </c>
      <c r="AU102" s="200">
        <v>8.8993182653823551E-5</v>
      </c>
      <c r="AV102" s="200">
        <v>1.8376947956483388E-4</v>
      </c>
      <c r="AW102" s="200">
        <v>1.4377370019589167E-4</v>
      </c>
      <c r="AX102" s="200">
        <v>9.4423752819598178E-5</v>
      </c>
      <c r="AY102" s="200">
        <v>1.191572333856903E-4</v>
      </c>
      <c r="AZ102" s="200">
        <v>4.6992481203007516E-4</v>
      </c>
      <c r="BA102" s="200">
        <v>1.1730893307525368E-4</v>
      </c>
      <c r="BB102" s="200">
        <v>1.3450502152080344E-4</v>
      </c>
      <c r="BC102" s="200">
        <v>2.023779408044523E-4</v>
      </c>
      <c r="BD102" s="200">
        <v>1.5316281206922958E-4</v>
      </c>
      <c r="BE102" s="200">
        <v>0</v>
      </c>
      <c r="BF102" s="200">
        <v>6.5118298241805949E-4</v>
      </c>
      <c r="BG102" s="200">
        <v>2.7320368576608798E-4</v>
      </c>
      <c r="BH102" s="200">
        <v>0</v>
      </c>
      <c r="BI102" s="200">
        <v>2.0621391256530106E-4</v>
      </c>
      <c r="BJ102" s="200">
        <v>4.6476870921882403E-4</v>
      </c>
      <c r="BK102" s="200">
        <v>0</v>
      </c>
      <c r="BL102" s="200">
        <v>1.9680148549161141E-4</v>
      </c>
      <c r="BM102" s="200">
        <v>2.755301659610033E-5</v>
      </c>
      <c r="BN102" s="200">
        <v>5.6441371525328064E-5</v>
      </c>
      <c r="BO102" s="200">
        <v>5.09983782515716E-5</v>
      </c>
      <c r="BP102" s="200">
        <v>1.7698942451620453E-4</v>
      </c>
      <c r="BQ102" s="200">
        <v>9.3656950494349657E-4</v>
      </c>
      <c r="BR102" s="200">
        <v>5.5141879653853893E-4</v>
      </c>
      <c r="BS102" s="200">
        <v>6.8352866792468489E-5</v>
      </c>
      <c r="BT102" s="200">
        <v>1.0728509962745589E-3</v>
      </c>
      <c r="BU102" s="200">
        <v>3.5106946719337122E-3</v>
      </c>
      <c r="BV102" s="200">
        <v>2.5496138662792428E-3</v>
      </c>
      <c r="BW102" s="200">
        <v>2.2287850880534431E-3</v>
      </c>
      <c r="BX102" s="200">
        <v>0</v>
      </c>
      <c r="BY102" s="200">
        <v>4.7721546445078509E-4</v>
      </c>
      <c r="BZ102" s="200">
        <v>2.0375544670041436E-4</v>
      </c>
      <c r="CA102" s="200">
        <v>0</v>
      </c>
      <c r="CB102" s="200">
        <v>1.8435815145210262E-4</v>
      </c>
      <c r="CC102" s="200">
        <v>7.05421356389982E-4</v>
      </c>
      <c r="CD102" s="200">
        <v>2.795551966204883E-4</v>
      </c>
      <c r="CE102" s="200">
        <v>4.5231358398206825E-5</v>
      </c>
      <c r="CF102" s="200">
        <v>1.12864869342519E-3</v>
      </c>
      <c r="CG102" s="200">
        <v>4.1870786752083069E-5</v>
      </c>
      <c r="CH102" s="200">
        <v>2.2448923649133136E-3</v>
      </c>
      <c r="CI102" s="200">
        <v>1.7624783466945978E-3</v>
      </c>
      <c r="CJ102" s="200">
        <v>1.4867598012295905E-3</v>
      </c>
      <c r="CK102" s="200">
        <v>2.981923476296298E-3</v>
      </c>
      <c r="CL102" s="200">
        <v>3.2431958627339263E-3</v>
      </c>
      <c r="CM102" s="200">
        <v>1.2738877021835172E-4</v>
      </c>
      <c r="CN102" s="200">
        <v>3.6055963520306017E-4</v>
      </c>
      <c r="CO102" s="200">
        <v>2.0574515283124036E-4</v>
      </c>
      <c r="CP102" s="200">
        <v>2.3347284410029878E-4</v>
      </c>
      <c r="CQ102" s="200">
        <v>3.7092712258165279E-4</v>
      </c>
      <c r="CR102" s="200">
        <v>7.6600287729830784E-5</v>
      </c>
      <c r="CS102" s="200">
        <v>1.273571872625544E-4</v>
      </c>
      <c r="CT102" s="200">
        <v>4.4329048192008104E-4</v>
      </c>
      <c r="CU102" s="200">
        <v>1.4970543254596103E-3</v>
      </c>
      <c r="CV102" s="200">
        <v>3.8677238445175011E-5</v>
      </c>
      <c r="CW102" s="200">
        <v>2.6617572033804318E-4</v>
      </c>
      <c r="CX102" s="200">
        <v>1.6103140489223959E-3</v>
      </c>
      <c r="CY102" s="200">
        <v>2.5639747306045995E-4</v>
      </c>
      <c r="CZ102" s="200">
        <v>7.5741555438533928E-4</v>
      </c>
      <c r="DA102" s="200">
        <v>1.2367234104466755E-3</v>
      </c>
      <c r="DB102" s="200">
        <v>6.9727721198135743E-4</v>
      </c>
      <c r="DC102" s="200">
        <v>4.9215625961242693E-4</v>
      </c>
      <c r="DD102" s="200">
        <v>8.2166777334097393E-4</v>
      </c>
      <c r="DE102" s="200">
        <v>0</v>
      </c>
      <c r="DF102" s="201">
        <v>2.2565199516548328E-4</v>
      </c>
      <c r="DG102" s="201">
        <v>6.0574229707989697E-4</v>
      </c>
    </row>
    <row r="103" spans="1:111">
      <c r="A103" s="308" t="s">
        <v>1182</v>
      </c>
      <c r="B103" s="198" t="s">
        <v>1012</v>
      </c>
      <c r="C103" s="200">
        <v>2.5677629599183835E-2</v>
      </c>
      <c r="D103" s="200">
        <v>7.9074078631132545E-3</v>
      </c>
      <c r="E103" s="200">
        <v>5.4670722977809595E-2</v>
      </c>
      <c r="F103" s="200">
        <v>9.3341630367143741E-3</v>
      </c>
      <c r="G103" s="200">
        <v>1.5055058499655884E-3</v>
      </c>
      <c r="H103" s="200">
        <v>1.1387369467926406E-2</v>
      </c>
      <c r="I103" s="200">
        <v>8.6006273398765553E-3</v>
      </c>
      <c r="J103" s="200">
        <v>4.2163645402182306E-3</v>
      </c>
      <c r="K103" s="200">
        <v>4.9486780321727356E-3</v>
      </c>
      <c r="L103" s="200">
        <v>2.0760096326846956E-3</v>
      </c>
      <c r="M103" s="200">
        <v>0</v>
      </c>
      <c r="N103" s="200">
        <v>4.1628959276018103E-3</v>
      </c>
      <c r="O103" s="200">
        <v>4.7814207650273225E-3</v>
      </c>
      <c r="P103" s="200">
        <v>1.0091873292894895E-2</v>
      </c>
      <c r="Q103" s="200">
        <v>1.3225341578649739E-3</v>
      </c>
      <c r="R103" s="200">
        <v>4.8300887559456678E-3</v>
      </c>
      <c r="S103" s="200">
        <v>2.2046307499846191E-3</v>
      </c>
      <c r="T103" s="200">
        <v>2.2790731769080576E-3</v>
      </c>
      <c r="U103" s="200">
        <v>6.6124109867751781E-3</v>
      </c>
      <c r="V103" s="200">
        <v>6.9936254600621809E-3</v>
      </c>
      <c r="W103" s="200">
        <v>9.2479503593890383E-4</v>
      </c>
      <c r="X103" s="200">
        <v>3.5994672035849508E-3</v>
      </c>
      <c r="Y103" s="200">
        <v>8.610705036720211E-4</v>
      </c>
      <c r="Z103" s="200">
        <v>0</v>
      </c>
      <c r="AA103" s="200">
        <v>3.7737785099845513E-3</v>
      </c>
      <c r="AB103" s="200">
        <v>1.0455756003164098E-3</v>
      </c>
      <c r="AC103" s="200">
        <v>1.0586103280696068E-3</v>
      </c>
      <c r="AD103" s="200">
        <v>3.7673633235631452E-3</v>
      </c>
      <c r="AE103" s="200">
        <v>5.8208257001953368E-4</v>
      </c>
      <c r="AF103" s="200">
        <v>1.4310088612471794E-3</v>
      </c>
      <c r="AG103" s="200">
        <v>3.4784441867819122E-3</v>
      </c>
      <c r="AH103" s="200">
        <v>3.6160722480221737E-3</v>
      </c>
      <c r="AI103" s="200">
        <v>7.507812575586064E-3</v>
      </c>
      <c r="AJ103" s="200">
        <v>0</v>
      </c>
      <c r="AK103" s="200">
        <v>6.8085366225994568E-3</v>
      </c>
      <c r="AL103" s="200">
        <v>6.5067581556298246E-3</v>
      </c>
      <c r="AM103" s="200">
        <v>2.7414986049706892E-3</v>
      </c>
      <c r="AN103" s="200">
        <v>4.8239084964857076E-3</v>
      </c>
      <c r="AO103" s="200">
        <v>2.1584286639326569E-4</v>
      </c>
      <c r="AP103" s="200">
        <v>4.6002655063057752E-3</v>
      </c>
      <c r="AQ103" s="200">
        <v>1.6514377489633145E-3</v>
      </c>
      <c r="AR103" s="200">
        <v>2.434189819930222E-3</v>
      </c>
      <c r="AS103" s="200">
        <v>1.610695014898929E-3</v>
      </c>
      <c r="AT103" s="200">
        <v>1.0314305879933377E-3</v>
      </c>
      <c r="AU103" s="200">
        <v>1.8501214288558052E-3</v>
      </c>
      <c r="AV103" s="200">
        <v>3.1020288150543957E-3</v>
      </c>
      <c r="AW103" s="200">
        <v>2.782021098790504E-3</v>
      </c>
      <c r="AX103" s="200">
        <v>4.2700519330640509E-3</v>
      </c>
      <c r="AY103" s="200">
        <v>1.8523533553593673E-3</v>
      </c>
      <c r="AZ103" s="200">
        <v>1.4097744360902255E-3</v>
      </c>
      <c r="BA103" s="200">
        <v>2.4048331280427005E-3</v>
      </c>
      <c r="BB103" s="200">
        <v>1.3450502152080345E-3</v>
      </c>
      <c r="BC103" s="200">
        <v>1.2648621300278269E-3</v>
      </c>
      <c r="BD103" s="200">
        <v>1.0721396844846072E-3</v>
      </c>
      <c r="BE103" s="200">
        <v>0</v>
      </c>
      <c r="BF103" s="200">
        <v>2.8217929238115911E-3</v>
      </c>
      <c r="BG103" s="200">
        <v>2.8810570498969275E-3</v>
      </c>
      <c r="BH103" s="200">
        <v>7.3313782991202346E-4</v>
      </c>
      <c r="BI103" s="200">
        <v>2.4058289799285125E-3</v>
      </c>
      <c r="BJ103" s="200">
        <v>1.4216454634928734E-3</v>
      </c>
      <c r="BK103" s="200">
        <v>2.130522538685804E-3</v>
      </c>
      <c r="BL103" s="200">
        <v>2.6185712604448628E-3</v>
      </c>
      <c r="BM103" s="200">
        <v>4.4237898868183306E-3</v>
      </c>
      <c r="BN103" s="200">
        <v>4.8915855321950991E-3</v>
      </c>
      <c r="BO103" s="200">
        <v>3.0395033437936674E-3</v>
      </c>
      <c r="BP103" s="200">
        <v>2.1026636177028431E-2</v>
      </c>
      <c r="BQ103" s="200">
        <v>2.6572950812429868E-3</v>
      </c>
      <c r="BR103" s="200">
        <v>1.490038237069833E-2</v>
      </c>
      <c r="BS103" s="200">
        <v>1.0277341757010441E-2</v>
      </c>
      <c r="BT103" s="200">
        <v>6.9022344159056274E-4</v>
      </c>
      <c r="BU103" s="200">
        <v>3.2646621612321585E-3</v>
      </c>
      <c r="BV103" s="200">
        <v>3.6225714064556081E-3</v>
      </c>
      <c r="BW103" s="200">
        <v>2.1809827269155674E-3</v>
      </c>
      <c r="BX103" s="200">
        <v>0</v>
      </c>
      <c r="BY103" s="200">
        <v>1.8788273180824614E-3</v>
      </c>
      <c r="BZ103" s="200">
        <v>2.3550455360020844E-2</v>
      </c>
      <c r="CA103" s="200">
        <v>0.12625646660063081</v>
      </c>
      <c r="CB103" s="200">
        <v>1.0196134498677513E-3</v>
      </c>
      <c r="CC103" s="200">
        <v>4.404051824311429E-3</v>
      </c>
      <c r="CD103" s="200">
        <v>9.9086786357706399E-3</v>
      </c>
      <c r="CE103" s="200">
        <v>5.9554621890972326E-3</v>
      </c>
      <c r="CF103" s="200">
        <v>1.1224359483237668E-2</v>
      </c>
      <c r="CG103" s="200">
        <v>1.2351882091864506E-3</v>
      </c>
      <c r="CH103" s="200">
        <v>7.96677097625406E-3</v>
      </c>
      <c r="CI103" s="200">
        <v>7.2916247028965075E-3</v>
      </c>
      <c r="CJ103" s="200">
        <v>1.6271760046790519E-2</v>
      </c>
      <c r="CK103" s="200">
        <v>4.4149239227215661E-3</v>
      </c>
      <c r="CL103" s="200">
        <v>2.8268396371126793E-3</v>
      </c>
      <c r="CM103" s="200">
        <v>1.2513638906376639E-2</v>
      </c>
      <c r="CN103" s="200">
        <v>2.6755274278006057E-3</v>
      </c>
      <c r="CO103" s="200">
        <v>1.0859603248528922E-2</v>
      </c>
      <c r="CP103" s="200">
        <v>3.6009247243444856E-3</v>
      </c>
      <c r="CQ103" s="200">
        <v>1.181110048220526E-2</v>
      </c>
      <c r="CR103" s="200">
        <v>8.8999959306097151E-3</v>
      </c>
      <c r="CS103" s="200">
        <v>2.8558230296332112E-3</v>
      </c>
      <c r="CT103" s="200">
        <v>6.3643847761383062E-3</v>
      </c>
      <c r="CU103" s="200">
        <v>0.13242179358849793</v>
      </c>
      <c r="CV103" s="200">
        <v>7.7354476890350026E-4</v>
      </c>
      <c r="CW103" s="200">
        <v>7.3742773430016964E-2</v>
      </c>
      <c r="CX103" s="200">
        <v>3.9749132666263044E-3</v>
      </c>
      <c r="CY103" s="200">
        <v>3.1052582848433482E-3</v>
      </c>
      <c r="CZ103" s="200">
        <v>1.6309313032385044E-3</v>
      </c>
      <c r="DA103" s="200">
        <v>5.4717216436989463E-3</v>
      </c>
      <c r="DB103" s="200">
        <v>3.4750297535227261E-3</v>
      </c>
      <c r="DC103" s="200">
        <v>2.1839434020301447E-3</v>
      </c>
      <c r="DD103" s="200">
        <v>1.2613055118444471E-3</v>
      </c>
      <c r="DE103" s="200">
        <v>0</v>
      </c>
      <c r="DF103" s="201">
        <v>8.6242337878314848E-4</v>
      </c>
      <c r="DG103" s="201">
        <v>8.0016610859192736E-3</v>
      </c>
    </row>
    <row r="104" spans="1:111">
      <c r="A104" s="308" t="s">
        <v>1183</v>
      </c>
      <c r="B104" s="198" t="s">
        <v>1044</v>
      </c>
      <c r="C104" s="200">
        <v>3.4496172392786629E-4</v>
      </c>
      <c r="D104" s="200">
        <v>5.9879748341002867E-4</v>
      </c>
      <c r="E104" s="200">
        <v>1.4137437365783823E-2</v>
      </c>
      <c r="F104" s="200">
        <v>7.4673304293714996E-3</v>
      </c>
      <c r="G104" s="200">
        <v>5.8069511355815558E-3</v>
      </c>
      <c r="H104" s="200">
        <v>2.2078567876678269E-2</v>
      </c>
      <c r="I104" s="200">
        <v>6.779318020843873E-3</v>
      </c>
      <c r="J104" s="200">
        <v>1.7189637387223948E-2</v>
      </c>
      <c r="K104" s="200">
        <v>1.0065054232954906E-2</v>
      </c>
      <c r="L104" s="200">
        <v>2.020649375813104E-3</v>
      </c>
      <c r="M104" s="200">
        <v>0</v>
      </c>
      <c r="N104" s="200">
        <v>4.3438914027149325E-3</v>
      </c>
      <c r="O104" s="200">
        <v>3.2591725214676036E-2</v>
      </c>
      <c r="P104" s="200">
        <v>1.0340179489908126E-2</v>
      </c>
      <c r="Q104" s="200">
        <v>1.3562815812035972E-2</v>
      </c>
      <c r="R104" s="200">
        <v>6.3502182121316138E-3</v>
      </c>
      <c r="S104" s="200">
        <v>8.0494657615717471E-3</v>
      </c>
      <c r="T104" s="200">
        <v>2.2717428245846688E-2</v>
      </c>
      <c r="U104" s="200">
        <v>5.8494404883011192E-3</v>
      </c>
      <c r="V104" s="200">
        <v>6.7214999557796053E-3</v>
      </c>
      <c r="W104" s="200">
        <v>6.4051269092542677E-4</v>
      </c>
      <c r="X104" s="200">
        <v>2.6250035282305486E-3</v>
      </c>
      <c r="Y104" s="200">
        <v>1.2883523405067519E-3</v>
      </c>
      <c r="Z104" s="200">
        <v>0</v>
      </c>
      <c r="AA104" s="200">
        <v>8.2601284908876364E-3</v>
      </c>
      <c r="AB104" s="200">
        <v>3.8292153529912495E-3</v>
      </c>
      <c r="AC104" s="200">
        <v>1.0586103280696068E-3</v>
      </c>
      <c r="AD104" s="200">
        <v>2.254046132279852E-3</v>
      </c>
      <c r="AE104" s="200">
        <v>1.860521588835442E-3</v>
      </c>
      <c r="AF104" s="200">
        <v>2.091474489515108E-3</v>
      </c>
      <c r="AG104" s="200">
        <v>1.1067776957942447E-2</v>
      </c>
      <c r="AH104" s="200">
        <v>1.9934286605848124E-2</v>
      </c>
      <c r="AI104" s="200">
        <v>2.6964270165152526E-2</v>
      </c>
      <c r="AJ104" s="200">
        <v>0</v>
      </c>
      <c r="AK104" s="200">
        <v>1.7107847627189365E-2</v>
      </c>
      <c r="AL104" s="200">
        <v>3.6460849361976216E-3</v>
      </c>
      <c r="AM104" s="200">
        <v>1.3125486939140731E-3</v>
      </c>
      <c r="AN104" s="200">
        <v>8.4418398688499881E-3</v>
      </c>
      <c r="AO104" s="200">
        <v>9.7803798834448521E-4</v>
      </c>
      <c r="AP104" s="200">
        <v>3.2819529463824766E-3</v>
      </c>
      <c r="AQ104" s="200">
        <v>3.0397343181467603E-3</v>
      </c>
      <c r="AR104" s="200">
        <v>3.5257247323060852E-3</v>
      </c>
      <c r="AS104" s="200">
        <v>5.0106621006964502E-3</v>
      </c>
      <c r="AT104" s="200">
        <v>4.2589358191537597E-3</v>
      </c>
      <c r="AU104" s="200">
        <v>6.7658238075499009E-3</v>
      </c>
      <c r="AV104" s="200">
        <v>6.2261099676565717E-3</v>
      </c>
      <c r="AW104" s="200">
        <v>8.202289596175619E-3</v>
      </c>
      <c r="AX104" s="200">
        <v>1.2233121754183496E-2</v>
      </c>
      <c r="AY104" s="200">
        <v>7.712722742782863E-3</v>
      </c>
      <c r="AZ104" s="200">
        <v>6.1090225563909771E-3</v>
      </c>
      <c r="BA104" s="200">
        <v>7.0385359845152205E-3</v>
      </c>
      <c r="BB104" s="200">
        <v>6.0975609756097563E-3</v>
      </c>
      <c r="BC104" s="200">
        <v>9.688843916013155E-3</v>
      </c>
      <c r="BD104" s="200">
        <v>7.556032062081993E-3</v>
      </c>
      <c r="BE104" s="200">
        <v>0</v>
      </c>
      <c r="BF104" s="200">
        <v>1.1287171695246364E-2</v>
      </c>
      <c r="BG104" s="200">
        <v>1.0729453840995455E-2</v>
      </c>
      <c r="BH104" s="200">
        <v>4.0322580645161289E-3</v>
      </c>
      <c r="BI104" s="200">
        <v>1.3060214462469067E-2</v>
      </c>
      <c r="BJ104" s="200">
        <v>5.7230343017533629E-3</v>
      </c>
      <c r="BK104" s="200">
        <v>1.347835837631756E-2</v>
      </c>
      <c r="BL104" s="200">
        <v>4.3722621055797474E-2</v>
      </c>
      <c r="BM104" s="200">
        <v>1.4970472350547846E-2</v>
      </c>
      <c r="BN104" s="200">
        <v>6.8027530846777359E-2</v>
      </c>
      <c r="BO104" s="200">
        <v>2.3588449887293583E-2</v>
      </c>
      <c r="BP104" s="200">
        <v>2.5019868647518005E-2</v>
      </c>
      <c r="BQ104" s="200">
        <v>1.9840253050477562E-2</v>
      </c>
      <c r="BR104" s="200">
        <v>6.5586637150332056E-2</v>
      </c>
      <c r="BS104" s="200">
        <v>2.3169180668832803E-2</v>
      </c>
      <c r="BT104" s="200">
        <v>4.7103590893396295E-2</v>
      </c>
      <c r="BU104" s="200">
        <v>8.0866412949224392E-2</v>
      </c>
      <c r="BV104" s="200">
        <v>4.6867166427503916E-2</v>
      </c>
      <c r="BW104" s="200">
        <v>3.9529565013451881E-2</v>
      </c>
      <c r="BX104" s="200">
        <v>1.7349828076373599E-3</v>
      </c>
      <c r="BY104" s="200">
        <v>2.4905307770602861E-2</v>
      </c>
      <c r="BZ104" s="200">
        <v>9.2575118119704661E-3</v>
      </c>
      <c r="CA104" s="200">
        <v>2.3755941636741958E-4</v>
      </c>
      <c r="CB104" s="200">
        <v>4.9174715091407778E-3</v>
      </c>
      <c r="CC104" s="200">
        <v>6.2014267871680958E-3</v>
      </c>
      <c r="CD104" s="200">
        <v>4.3641672361309558E-2</v>
      </c>
      <c r="CE104" s="200">
        <v>0.10248420671735929</v>
      </c>
      <c r="CF104" s="200">
        <v>0.13517207578168414</v>
      </c>
      <c r="CG104" s="200">
        <v>6.2806180128124611E-3</v>
      </c>
      <c r="CH104" s="200">
        <v>9.4406668888475306E-2</v>
      </c>
      <c r="CI104" s="200">
        <v>7.3983805341820086E-2</v>
      </c>
      <c r="CJ104" s="200">
        <v>0.11938502614107699</v>
      </c>
      <c r="CK104" s="200">
        <v>0.13454665637339897</v>
      </c>
      <c r="CL104" s="200">
        <v>3.2563439540693344E-2</v>
      </c>
      <c r="CM104" s="200">
        <v>5.1018279365419306E-2</v>
      </c>
      <c r="CN104" s="200">
        <v>3.2276404433231355E-2</v>
      </c>
      <c r="CO104" s="200">
        <v>9.0383845638763879E-2</v>
      </c>
      <c r="CP104" s="200">
        <v>4.1500394850801779E-2</v>
      </c>
      <c r="CQ104" s="200">
        <v>5.4213927337328938E-2</v>
      </c>
      <c r="CR104" s="200">
        <v>4.5797397026472578E-2</v>
      </c>
      <c r="CS104" s="200">
        <v>2.0070629274020861E-2</v>
      </c>
      <c r="CT104" s="200">
        <v>5.1920397694889493E-2</v>
      </c>
      <c r="CU104" s="200">
        <v>8.6723476453683779E-2</v>
      </c>
      <c r="CV104" s="200">
        <v>1.8100947592341907E-2</v>
      </c>
      <c r="CW104" s="200">
        <v>1.7218746030049626E-2</v>
      </c>
      <c r="CX104" s="200">
        <v>0.12317018331453378</v>
      </c>
      <c r="CY104" s="200">
        <v>1.8595938948912802E-2</v>
      </c>
      <c r="CZ104" s="200">
        <v>9.6459911570351883E-3</v>
      </c>
      <c r="DA104" s="200">
        <v>2.4365529712539753E-2</v>
      </c>
      <c r="DB104" s="200">
        <v>1.9173987698848923E-2</v>
      </c>
      <c r="DC104" s="200">
        <v>1.928637342356198E-2</v>
      </c>
      <c r="DD104" s="200">
        <v>1.4241230743109057E-2</v>
      </c>
      <c r="DE104" s="200">
        <v>0</v>
      </c>
      <c r="DF104" s="201">
        <v>1.4382996349383476E-2</v>
      </c>
      <c r="DG104" s="201">
        <v>3.1983589045429202E-2</v>
      </c>
    </row>
    <row r="105" spans="1:111">
      <c r="A105" s="308" t="s">
        <v>1184</v>
      </c>
      <c r="B105" s="198" t="s">
        <v>1014</v>
      </c>
      <c r="C105" s="200">
        <v>0</v>
      </c>
      <c r="D105" s="200">
        <v>0</v>
      </c>
      <c r="E105" s="200">
        <v>0</v>
      </c>
      <c r="F105" s="200">
        <v>0</v>
      </c>
      <c r="G105" s="200">
        <v>0</v>
      </c>
      <c r="H105" s="200">
        <v>0</v>
      </c>
      <c r="I105" s="200">
        <v>0</v>
      </c>
      <c r="J105" s="200">
        <v>0</v>
      </c>
      <c r="K105" s="200">
        <v>0</v>
      </c>
      <c r="L105" s="200">
        <v>0</v>
      </c>
      <c r="M105" s="200">
        <v>0</v>
      </c>
      <c r="N105" s="200">
        <v>0</v>
      </c>
      <c r="O105" s="200">
        <v>0</v>
      </c>
      <c r="P105" s="200">
        <v>0</v>
      </c>
      <c r="Q105" s="200">
        <v>0</v>
      </c>
      <c r="R105" s="200">
        <v>0</v>
      </c>
      <c r="S105" s="200">
        <v>0</v>
      </c>
      <c r="T105" s="200">
        <v>0</v>
      </c>
      <c r="U105" s="200">
        <v>0</v>
      </c>
      <c r="V105" s="200">
        <v>0</v>
      </c>
      <c r="W105" s="200">
        <v>0</v>
      </c>
      <c r="X105" s="200">
        <v>0</v>
      </c>
      <c r="Y105" s="200">
        <v>0</v>
      </c>
      <c r="Z105" s="200">
        <v>0</v>
      </c>
      <c r="AA105" s="200">
        <v>0</v>
      </c>
      <c r="AB105" s="200">
        <v>0</v>
      </c>
      <c r="AC105" s="200">
        <v>0</v>
      </c>
      <c r="AD105" s="200">
        <v>0</v>
      </c>
      <c r="AE105" s="200">
        <v>0</v>
      </c>
      <c r="AF105" s="200">
        <v>0</v>
      </c>
      <c r="AG105" s="200">
        <v>0</v>
      </c>
      <c r="AH105" s="200">
        <v>0</v>
      </c>
      <c r="AI105" s="200">
        <v>0</v>
      </c>
      <c r="AJ105" s="200">
        <v>0</v>
      </c>
      <c r="AK105" s="200">
        <v>0</v>
      </c>
      <c r="AL105" s="200">
        <v>0</v>
      </c>
      <c r="AM105" s="200">
        <v>0</v>
      </c>
      <c r="AN105" s="200">
        <v>0</v>
      </c>
      <c r="AO105" s="200">
        <v>0</v>
      </c>
      <c r="AP105" s="200">
        <v>0</v>
      </c>
      <c r="AQ105" s="200">
        <v>0</v>
      </c>
      <c r="AR105" s="200">
        <v>0</v>
      </c>
      <c r="AS105" s="200">
        <v>0</v>
      </c>
      <c r="AT105" s="200">
        <v>0</v>
      </c>
      <c r="AU105" s="200">
        <v>0</v>
      </c>
      <c r="AV105" s="200">
        <v>0</v>
      </c>
      <c r="AW105" s="200">
        <v>0</v>
      </c>
      <c r="AX105" s="200">
        <v>0</v>
      </c>
      <c r="AY105" s="200">
        <v>0</v>
      </c>
      <c r="AZ105" s="200">
        <v>0</v>
      </c>
      <c r="BA105" s="200">
        <v>0</v>
      </c>
      <c r="BB105" s="200">
        <v>0</v>
      </c>
      <c r="BC105" s="200">
        <v>0</v>
      </c>
      <c r="BD105" s="200">
        <v>0</v>
      </c>
      <c r="BE105" s="200">
        <v>0</v>
      </c>
      <c r="BF105" s="200">
        <v>0</v>
      </c>
      <c r="BG105" s="200">
        <v>0</v>
      </c>
      <c r="BH105" s="200">
        <v>0</v>
      </c>
      <c r="BI105" s="200">
        <v>0</v>
      </c>
      <c r="BJ105" s="200">
        <v>0</v>
      </c>
      <c r="BK105" s="200">
        <v>0</v>
      </c>
      <c r="BL105" s="200">
        <v>0</v>
      </c>
      <c r="BM105" s="200">
        <v>0</v>
      </c>
      <c r="BN105" s="200">
        <v>0</v>
      </c>
      <c r="BO105" s="200">
        <v>0</v>
      </c>
      <c r="BP105" s="200">
        <v>0</v>
      </c>
      <c r="BQ105" s="200">
        <v>0</v>
      </c>
      <c r="BR105" s="200">
        <v>0</v>
      </c>
      <c r="BS105" s="200">
        <v>0</v>
      </c>
      <c r="BT105" s="200">
        <v>0</v>
      </c>
      <c r="BU105" s="200">
        <v>0</v>
      </c>
      <c r="BV105" s="200">
        <v>0</v>
      </c>
      <c r="BW105" s="200">
        <v>0</v>
      </c>
      <c r="BX105" s="200">
        <v>0</v>
      </c>
      <c r="BY105" s="200">
        <v>0</v>
      </c>
      <c r="BZ105" s="200">
        <v>0</v>
      </c>
      <c r="CA105" s="200">
        <v>0</v>
      </c>
      <c r="CB105" s="200">
        <v>0</v>
      </c>
      <c r="CC105" s="200">
        <v>0</v>
      </c>
      <c r="CD105" s="200">
        <v>0</v>
      </c>
      <c r="CE105" s="200">
        <v>0</v>
      </c>
      <c r="CF105" s="200">
        <v>0</v>
      </c>
      <c r="CG105" s="200">
        <v>0</v>
      </c>
      <c r="CH105" s="200">
        <v>0</v>
      </c>
      <c r="CI105" s="200">
        <v>0</v>
      </c>
      <c r="CJ105" s="200">
        <v>0</v>
      </c>
      <c r="CK105" s="200">
        <v>0</v>
      </c>
      <c r="CL105" s="200">
        <v>0</v>
      </c>
      <c r="CM105" s="200">
        <v>0</v>
      </c>
      <c r="CN105" s="200">
        <v>0</v>
      </c>
      <c r="CO105" s="200">
        <v>0</v>
      </c>
      <c r="CP105" s="200">
        <v>0</v>
      </c>
      <c r="CQ105" s="200">
        <v>0</v>
      </c>
      <c r="CR105" s="200">
        <v>0</v>
      </c>
      <c r="CS105" s="200">
        <v>0</v>
      </c>
      <c r="CT105" s="200">
        <v>0</v>
      </c>
      <c r="CU105" s="200">
        <v>0</v>
      </c>
      <c r="CV105" s="200">
        <v>0</v>
      </c>
      <c r="CW105" s="200">
        <v>0</v>
      </c>
      <c r="CX105" s="200">
        <v>0</v>
      </c>
      <c r="CY105" s="200">
        <v>1.1395443247131554E-3</v>
      </c>
      <c r="CZ105" s="200">
        <v>0</v>
      </c>
      <c r="DA105" s="200">
        <v>0</v>
      </c>
      <c r="DB105" s="200">
        <v>0</v>
      </c>
      <c r="DC105" s="200">
        <v>0</v>
      </c>
      <c r="DD105" s="200">
        <v>0</v>
      </c>
      <c r="DE105" s="200">
        <v>0</v>
      </c>
      <c r="DF105" s="201">
        <v>0</v>
      </c>
      <c r="DG105" s="201">
        <v>3.6814847501627101E-6</v>
      </c>
    </row>
    <row r="106" spans="1:111">
      <c r="A106" s="308" t="s">
        <v>1185</v>
      </c>
      <c r="B106" s="198" t="s">
        <v>1015</v>
      </c>
      <c r="C106" s="200">
        <v>0</v>
      </c>
      <c r="D106" s="200">
        <v>0</v>
      </c>
      <c r="E106" s="200">
        <v>0</v>
      </c>
      <c r="F106" s="200">
        <v>0</v>
      </c>
      <c r="G106" s="200">
        <v>0</v>
      </c>
      <c r="H106" s="200">
        <v>0</v>
      </c>
      <c r="I106" s="200">
        <v>0</v>
      </c>
      <c r="J106" s="200">
        <v>0</v>
      </c>
      <c r="K106" s="200">
        <v>0</v>
      </c>
      <c r="L106" s="200">
        <v>0</v>
      </c>
      <c r="M106" s="200">
        <v>0</v>
      </c>
      <c r="N106" s="200">
        <v>0</v>
      </c>
      <c r="O106" s="200">
        <v>0</v>
      </c>
      <c r="P106" s="200">
        <v>0</v>
      </c>
      <c r="Q106" s="200">
        <v>0</v>
      </c>
      <c r="R106" s="200">
        <v>0</v>
      </c>
      <c r="S106" s="200">
        <v>0</v>
      </c>
      <c r="T106" s="200">
        <v>0</v>
      </c>
      <c r="U106" s="200">
        <v>0</v>
      </c>
      <c r="V106" s="200">
        <v>0</v>
      </c>
      <c r="W106" s="200">
        <v>0</v>
      </c>
      <c r="X106" s="200">
        <v>0</v>
      </c>
      <c r="Y106" s="200">
        <v>0</v>
      </c>
      <c r="Z106" s="200">
        <v>0</v>
      </c>
      <c r="AA106" s="200">
        <v>0</v>
      </c>
      <c r="AB106" s="200">
        <v>0</v>
      </c>
      <c r="AC106" s="200">
        <v>0</v>
      </c>
      <c r="AD106" s="200">
        <v>0</v>
      </c>
      <c r="AE106" s="200">
        <v>0</v>
      </c>
      <c r="AF106" s="200">
        <v>0</v>
      </c>
      <c r="AG106" s="200">
        <v>0</v>
      </c>
      <c r="AH106" s="200">
        <v>0</v>
      </c>
      <c r="AI106" s="200">
        <v>0</v>
      </c>
      <c r="AJ106" s="200">
        <v>0</v>
      </c>
      <c r="AK106" s="200">
        <v>0</v>
      </c>
      <c r="AL106" s="200">
        <v>0</v>
      </c>
      <c r="AM106" s="200">
        <v>0</v>
      </c>
      <c r="AN106" s="200">
        <v>0</v>
      </c>
      <c r="AO106" s="200">
        <v>0</v>
      </c>
      <c r="AP106" s="200">
        <v>0</v>
      </c>
      <c r="AQ106" s="200">
        <v>0</v>
      </c>
      <c r="AR106" s="200">
        <v>0</v>
      </c>
      <c r="AS106" s="200">
        <v>0</v>
      </c>
      <c r="AT106" s="200">
        <v>0</v>
      </c>
      <c r="AU106" s="200">
        <v>0</v>
      </c>
      <c r="AV106" s="200">
        <v>0</v>
      </c>
      <c r="AW106" s="200">
        <v>0</v>
      </c>
      <c r="AX106" s="200">
        <v>0</v>
      </c>
      <c r="AY106" s="200">
        <v>0</v>
      </c>
      <c r="AZ106" s="200">
        <v>0</v>
      </c>
      <c r="BA106" s="200">
        <v>0</v>
      </c>
      <c r="BB106" s="200">
        <v>0</v>
      </c>
      <c r="BC106" s="200">
        <v>0</v>
      </c>
      <c r="BD106" s="200">
        <v>0</v>
      </c>
      <c r="BE106" s="200">
        <v>0</v>
      </c>
      <c r="BF106" s="200">
        <v>0</v>
      </c>
      <c r="BG106" s="200">
        <v>0</v>
      </c>
      <c r="BH106" s="200">
        <v>0</v>
      </c>
      <c r="BI106" s="200">
        <v>0</v>
      </c>
      <c r="BJ106" s="200">
        <v>0</v>
      </c>
      <c r="BK106" s="200">
        <v>0</v>
      </c>
      <c r="BL106" s="200">
        <v>0</v>
      </c>
      <c r="BM106" s="200">
        <v>0</v>
      </c>
      <c r="BN106" s="200">
        <v>0</v>
      </c>
      <c r="BO106" s="200">
        <v>0</v>
      </c>
      <c r="BP106" s="200">
        <v>0</v>
      </c>
      <c r="BQ106" s="200">
        <v>0</v>
      </c>
      <c r="BR106" s="200">
        <v>0</v>
      </c>
      <c r="BS106" s="200">
        <v>0</v>
      </c>
      <c r="BT106" s="200">
        <v>0</v>
      </c>
      <c r="BU106" s="200">
        <v>0</v>
      </c>
      <c r="BV106" s="200">
        <v>0</v>
      </c>
      <c r="BW106" s="200">
        <v>0</v>
      </c>
      <c r="BX106" s="200">
        <v>0</v>
      </c>
      <c r="BY106" s="200">
        <v>0</v>
      </c>
      <c r="BZ106" s="200">
        <v>0</v>
      </c>
      <c r="CA106" s="200">
        <v>0</v>
      </c>
      <c r="CB106" s="200">
        <v>0</v>
      </c>
      <c r="CC106" s="200">
        <v>0</v>
      </c>
      <c r="CD106" s="200">
        <v>0</v>
      </c>
      <c r="CE106" s="200">
        <v>0</v>
      </c>
      <c r="CF106" s="200">
        <v>0</v>
      </c>
      <c r="CG106" s="200">
        <v>0</v>
      </c>
      <c r="CH106" s="200">
        <v>0</v>
      </c>
      <c r="CI106" s="200">
        <v>0</v>
      </c>
      <c r="CJ106" s="200">
        <v>0</v>
      </c>
      <c r="CK106" s="200">
        <v>0</v>
      </c>
      <c r="CL106" s="200">
        <v>0</v>
      </c>
      <c r="CM106" s="200">
        <v>0</v>
      </c>
      <c r="CN106" s="200">
        <v>7.4473544058249333E-3</v>
      </c>
      <c r="CO106" s="200">
        <v>0</v>
      </c>
      <c r="CP106" s="200">
        <v>1.0911155227452205E-2</v>
      </c>
      <c r="CQ106" s="200">
        <v>0</v>
      </c>
      <c r="CR106" s="200">
        <v>1.0798246810914583E-2</v>
      </c>
      <c r="CS106" s="200">
        <v>2.0953495199281618E-2</v>
      </c>
      <c r="CT106" s="200">
        <v>0</v>
      </c>
      <c r="CU106" s="200">
        <v>0</v>
      </c>
      <c r="CV106" s="200">
        <v>0</v>
      </c>
      <c r="CW106" s="200">
        <v>0</v>
      </c>
      <c r="CX106" s="200">
        <v>0</v>
      </c>
      <c r="CY106" s="200">
        <v>1.4173082538619869E-3</v>
      </c>
      <c r="CZ106" s="200">
        <v>3.814720675371417E-3</v>
      </c>
      <c r="DA106" s="200">
        <v>0</v>
      </c>
      <c r="DB106" s="200">
        <v>0</v>
      </c>
      <c r="DC106" s="200">
        <v>0</v>
      </c>
      <c r="DD106" s="200">
        <v>0</v>
      </c>
      <c r="DE106" s="200">
        <v>0</v>
      </c>
      <c r="DF106" s="201">
        <v>0</v>
      </c>
      <c r="DG106" s="201">
        <v>1.0973815761844384E-3</v>
      </c>
    </row>
    <row r="107" spans="1:111">
      <c r="A107" s="308" t="s">
        <v>1186</v>
      </c>
      <c r="B107" s="198" t="s">
        <v>1045</v>
      </c>
      <c r="C107" s="200">
        <v>0</v>
      </c>
      <c r="D107" s="200">
        <v>0</v>
      </c>
      <c r="E107" s="200">
        <v>0</v>
      </c>
      <c r="F107" s="200">
        <v>0</v>
      </c>
      <c r="G107" s="200">
        <v>0</v>
      </c>
      <c r="H107" s="200">
        <v>0</v>
      </c>
      <c r="I107" s="200">
        <v>0</v>
      </c>
      <c r="J107" s="200">
        <v>9.291329290813859E-5</v>
      </c>
      <c r="K107" s="200">
        <v>8.8595258888002942E-5</v>
      </c>
      <c r="L107" s="200">
        <v>0</v>
      </c>
      <c r="M107" s="200">
        <v>0</v>
      </c>
      <c r="N107" s="200">
        <v>9.0497737556561084E-5</v>
      </c>
      <c r="O107" s="200">
        <v>9.7580015612802498E-5</v>
      </c>
      <c r="P107" s="200">
        <v>5.3208470788549539E-5</v>
      </c>
      <c r="Q107" s="200">
        <v>2.7362775679964975E-5</v>
      </c>
      <c r="R107" s="200">
        <v>4.9036434070514392E-5</v>
      </c>
      <c r="S107" s="200">
        <v>4.1016386046225465E-5</v>
      </c>
      <c r="T107" s="200">
        <v>3.3319783288129491E-5</v>
      </c>
      <c r="U107" s="200">
        <v>0</v>
      </c>
      <c r="V107" s="200">
        <v>3.4015688035321891E-5</v>
      </c>
      <c r="W107" s="200">
        <v>0</v>
      </c>
      <c r="X107" s="200">
        <v>2.6881756561500753E-6</v>
      </c>
      <c r="Y107" s="200">
        <v>0</v>
      </c>
      <c r="Z107" s="200">
        <v>0</v>
      </c>
      <c r="AA107" s="200">
        <v>3.9904002371437854E-5</v>
      </c>
      <c r="AB107" s="200">
        <v>0</v>
      </c>
      <c r="AC107" s="200">
        <v>4.1497856843183334E-6</v>
      </c>
      <c r="AD107" s="200">
        <v>0</v>
      </c>
      <c r="AE107" s="200">
        <v>3.5710587117762801E-6</v>
      </c>
      <c r="AF107" s="200">
        <v>0</v>
      </c>
      <c r="AG107" s="200">
        <v>0</v>
      </c>
      <c r="AH107" s="200">
        <v>0</v>
      </c>
      <c r="AI107" s="200">
        <v>0</v>
      </c>
      <c r="AJ107" s="200">
        <v>0</v>
      </c>
      <c r="AK107" s="200">
        <v>0</v>
      </c>
      <c r="AL107" s="200">
        <v>2.7933052688309853E-5</v>
      </c>
      <c r="AM107" s="200">
        <v>7.8552968623801982E-6</v>
      </c>
      <c r="AN107" s="200">
        <v>0</v>
      </c>
      <c r="AO107" s="200">
        <v>6.745089574789553E-6</v>
      </c>
      <c r="AP107" s="200">
        <v>2.3047422376281436E-5</v>
      </c>
      <c r="AQ107" s="200">
        <v>9.073833785512717E-6</v>
      </c>
      <c r="AR107" s="200">
        <v>6.696533204759896E-6</v>
      </c>
      <c r="AS107" s="200">
        <v>7.0030218039083862E-6</v>
      </c>
      <c r="AT107" s="200">
        <v>6.2322089908963006E-6</v>
      </c>
      <c r="AU107" s="200">
        <v>4.683851718622292E-6</v>
      </c>
      <c r="AV107" s="200">
        <v>7.3507791825933551E-6</v>
      </c>
      <c r="AW107" s="200">
        <v>2.8754740039178334E-5</v>
      </c>
      <c r="AX107" s="200">
        <v>3.1474584273199393E-5</v>
      </c>
      <c r="AY107" s="200">
        <v>0</v>
      </c>
      <c r="AZ107" s="200">
        <v>0</v>
      </c>
      <c r="BA107" s="200">
        <v>2.932723326881342E-5</v>
      </c>
      <c r="BB107" s="200">
        <v>0</v>
      </c>
      <c r="BC107" s="200">
        <v>0</v>
      </c>
      <c r="BD107" s="200">
        <v>5.1054270689743199E-5</v>
      </c>
      <c r="BE107" s="200">
        <v>0</v>
      </c>
      <c r="BF107" s="200">
        <v>0</v>
      </c>
      <c r="BG107" s="200">
        <v>2.4836698706007996E-5</v>
      </c>
      <c r="BH107" s="200">
        <v>0</v>
      </c>
      <c r="BI107" s="200">
        <v>6.8737970855100363E-5</v>
      </c>
      <c r="BJ107" s="200">
        <v>2.7339335836401413E-5</v>
      </c>
      <c r="BK107" s="200">
        <v>0</v>
      </c>
      <c r="BL107" s="200">
        <v>5.2306042655577789E-6</v>
      </c>
      <c r="BM107" s="200">
        <v>9.1843388653667773E-6</v>
      </c>
      <c r="BN107" s="200">
        <v>4.0763212768292489E-5</v>
      </c>
      <c r="BO107" s="200">
        <v>1.3599567533752427E-5</v>
      </c>
      <c r="BP107" s="200">
        <v>3.3155043711024543E-5</v>
      </c>
      <c r="BQ107" s="200">
        <v>0</v>
      </c>
      <c r="BR107" s="200">
        <v>2.414972831555645E-5</v>
      </c>
      <c r="BS107" s="200">
        <v>3.4176433396234244E-5</v>
      </c>
      <c r="BT107" s="200">
        <v>4.7531373252670331E-5</v>
      </c>
      <c r="BU107" s="200">
        <v>6.2798507976270765E-5</v>
      </c>
      <c r="BV107" s="200">
        <v>5.7160890042692042E-5</v>
      </c>
      <c r="BW107" s="200">
        <v>3.4357947067847983E-5</v>
      </c>
      <c r="BX107" s="200">
        <v>0</v>
      </c>
      <c r="BY107" s="200">
        <v>1.818758238641104E-3</v>
      </c>
      <c r="BZ107" s="200">
        <v>3.8412912082865002E-5</v>
      </c>
      <c r="CA107" s="200">
        <v>4.2421324351324925E-6</v>
      </c>
      <c r="CB107" s="200">
        <v>6.0198580065992691E-5</v>
      </c>
      <c r="CC107" s="200">
        <v>1.2562298127492832E-4</v>
      </c>
      <c r="CD107" s="200">
        <v>0</v>
      </c>
      <c r="CE107" s="200">
        <v>2.5128532443448239E-5</v>
      </c>
      <c r="CF107" s="200">
        <v>4.4869825732499907E-5</v>
      </c>
      <c r="CG107" s="200">
        <v>1.2561236025624922E-4</v>
      </c>
      <c r="CH107" s="200">
        <v>3.8809514534812425E-4</v>
      </c>
      <c r="CI107" s="200">
        <v>5.8413568061878101E-4</v>
      </c>
      <c r="CJ107" s="200">
        <v>3.5717953182692868E-5</v>
      </c>
      <c r="CK107" s="200">
        <v>4.0449582308733906E-4</v>
      </c>
      <c r="CL107" s="200">
        <v>1.0956742779506508E-3</v>
      </c>
      <c r="CM107" s="200">
        <v>8.1233418689963423E-5</v>
      </c>
      <c r="CN107" s="200">
        <v>1.5938485221914252E-4</v>
      </c>
      <c r="CO107" s="200">
        <v>7.4816419211360121E-5</v>
      </c>
      <c r="CP107" s="200">
        <v>1.4132984986120541E-2</v>
      </c>
      <c r="CQ107" s="200">
        <v>6.1495812428010851E-3</v>
      </c>
      <c r="CR107" s="200">
        <v>9.249484743377067E-3</v>
      </c>
      <c r="CS107" s="200">
        <v>7.0305484561718591E-3</v>
      </c>
      <c r="CT107" s="200">
        <v>6.3327211702868721E-5</v>
      </c>
      <c r="CU107" s="200">
        <v>9.099741978283906E-5</v>
      </c>
      <c r="CV107" s="200">
        <v>2.3206343067105008E-4</v>
      </c>
      <c r="CW107" s="200">
        <v>1.8148344568502945E-5</v>
      </c>
      <c r="CX107" s="200">
        <v>6.450048862103356E-4</v>
      </c>
      <c r="CY107" s="200">
        <v>6.474036194776614E-3</v>
      </c>
      <c r="CZ107" s="200">
        <v>1.2314913484622943E-3</v>
      </c>
      <c r="DA107" s="200">
        <v>1.1317578100642265E-2</v>
      </c>
      <c r="DB107" s="200">
        <v>1.0220675745655077E-4</v>
      </c>
      <c r="DC107" s="200">
        <v>3.9987696093509687E-4</v>
      </c>
      <c r="DD107" s="200">
        <v>1.8282865952937539E-3</v>
      </c>
      <c r="DE107" s="200">
        <v>0</v>
      </c>
      <c r="DF107" s="201">
        <v>8.9642573421904316E-4</v>
      </c>
      <c r="DG107" s="201">
        <v>1.0419292121351125E-3</v>
      </c>
    </row>
    <row r="108" spans="1:111">
      <c r="A108" s="308" t="s">
        <v>1187</v>
      </c>
      <c r="B108" s="198" t="s">
        <v>1017</v>
      </c>
      <c r="C108" s="200">
        <v>0</v>
      </c>
      <c r="D108" s="200">
        <v>0</v>
      </c>
      <c r="E108" s="200">
        <v>0</v>
      </c>
      <c r="F108" s="200">
        <v>0</v>
      </c>
      <c r="G108" s="200">
        <v>0</v>
      </c>
      <c r="H108" s="200">
        <v>0</v>
      </c>
      <c r="I108" s="200">
        <v>0</v>
      </c>
      <c r="J108" s="200">
        <v>0</v>
      </c>
      <c r="K108" s="200">
        <v>0</v>
      </c>
      <c r="L108" s="200">
        <v>0</v>
      </c>
      <c r="M108" s="200">
        <v>0</v>
      </c>
      <c r="N108" s="200">
        <v>0</v>
      </c>
      <c r="O108" s="200">
        <v>0</v>
      </c>
      <c r="P108" s="200">
        <v>0</v>
      </c>
      <c r="Q108" s="200">
        <v>0</v>
      </c>
      <c r="R108" s="200">
        <v>0</v>
      </c>
      <c r="S108" s="200">
        <v>0</v>
      </c>
      <c r="T108" s="200">
        <v>0</v>
      </c>
      <c r="U108" s="200">
        <v>0</v>
      </c>
      <c r="V108" s="200">
        <v>0</v>
      </c>
      <c r="W108" s="200">
        <v>0</v>
      </c>
      <c r="X108" s="200">
        <v>0</v>
      </c>
      <c r="Y108" s="200">
        <v>0</v>
      </c>
      <c r="Z108" s="200">
        <v>0</v>
      </c>
      <c r="AA108" s="200">
        <v>0</v>
      </c>
      <c r="AB108" s="200">
        <v>0</v>
      </c>
      <c r="AC108" s="200">
        <v>0</v>
      </c>
      <c r="AD108" s="200">
        <v>0</v>
      </c>
      <c r="AE108" s="200">
        <v>0</v>
      </c>
      <c r="AF108" s="200">
        <v>0</v>
      </c>
      <c r="AG108" s="200">
        <v>0</v>
      </c>
      <c r="AH108" s="200">
        <v>0</v>
      </c>
      <c r="AI108" s="200">
        <v>0</v>
      </c>
      <c r="AJ108" s="200">
        <v>0</v>
      </c>
      <c r="AK108" s="200">
        <v>0</v>
      </c>
      <c r="AL108" s="200">
        <v>0</v>
      </c>
      <c r="AM108" s="200">
        <v>0</v>
      </c>
      <c r="AN108" s="200">
        <v>0</v>
      </c>
      <c r="AO108" s="200">
        <v>0</v>
      </c>
      <c r="AP108" s="200">
        <v>0</v>
      </c>
      <c r="AQ108" s="200">
        <v>0</v>
      </c>
      <c r="AR108" s="200">
        <v>0</v>
      </c>
      <c r="AS108" s="200">
        <v>0</v>
      </c>
      <c r="AT108" s="200">
        <v>0</v>
      </c>
      <c r="AU108" s="200">
        <v>0</v>
      </c>
      <c r="AV108" s="200">
        <v>0</v>
      </c>
      <c r="AW108" s="200">
        <v>0</v>
      </c>
      <c r="AX108" s="200">
        <v>0</v>
      </c>
      <c r="AY108" s="200">
        <v>0</v>
      </c>
      <c r="AZ108" s="200">
        <v>0</v>
      </c>
      <c r="BA108" s="200">
        <v>0</v>
      </c>
      <c r="BB108" s="200">
        <v>0</v>
      </c>
      <c r="BC108" s="200">
        <v>0</v>
      </c>
      <c r="BD108" s="200">
        <v>0</v>
      </c>
      <c r="BE108" s="200">
        <v>0</v>
      </c>
      <c r="BF108" s="200">
        <v>0</v>
      </c>
      <c r="BG108" s="200">
        <v>0</v>
      </c>
      <c r="BH108" s="200">
        <v>0</v>
      </c>
      <c r="BI108" s="200">
        <v>0</v>
      </c>
      <c r="BJ108" s="200">
        <v>2.6063500164036015E-3</v>
      </c>
      <c r="BK108" s="200">
        <v>0</v>
      </c>
      <c r="BL108" s="200">
        <v>0</v>
      </c>
      <c r="BM108" s="200">
        <v>0</v>
      </c>
      <c r="BN108" s="200">
        <v>0</v>
      </c>
      <c r="BO108" s="200">
        <v>0</v>
      </c>
      <c r="BP108" s="200">
        <v>0</v>
      </c>
      <c r="BQ108" s="200">
        <v>0</v>
      </c>
      <c r="BR108" s="200">
        <v>0</v>
      </c>
      <c r="BS108" s="200">
        <v>0</v>
      </c>
      <c r="BT108" s="200">
        <v>4.7531373252670331E-5</v>
      </c>
      <c r="BU108" s="200">
        <v>0</v>
      </c>
      <c r="BV108" s="200">
        <v>0</v>
      </c>
      <c r="BW108" s="200">
        <v>0</v>
      </c>
      <c r="BX108" s="200">
        <v>0</v>
      </c>
      <c r="BY108" s="200">
        <v>0</v>
      </c>
      <c r="BZ108" s="200">
        <v>0</v>
      </c>
      <c r="CA108" s="200">
        <v>0</v>
      </c>
      <c r="CB108" s="200">
        <v>0</v>
      </c>
      <c r="CC108" s="200">
        <v>0</v>
      </c>
      <c r="CD108" s="200">
        <v>0</v>
      </c>
      <c r="CE108" s="200">
        <v>0</v>
      </c>
      <c r="CF108" s="200">
        <v>0</v>
      </c>
      <c r="CG108" s="200">
        <v>0</v>
      </c>
      <c r="CH108" s="200">
        <v>5.3381116646396267E-5</v>
      </c>
      <c r="CI108" s="200">
        <v>9.2363936671635172E-2</v>
      </c>
      <c r="CJ108" s="200">
        <v>0</v>
      </c>
      <c r="CK108" s="200">
        <v>7.0540125245718876E-4</v>
      </c>
      <c r="CL108" s="200">
        <v>0.10792391637813911</v>
      </c>
      <c r="CM108" s="200">
        <v>0</v>
      </c>
      <c r="CN108" s="200">
        <v>2.1283708924385494E-4</v>
      </c>
      <c r="CO108" s="200">
        <v>1.1222462881704019E-5</v>
      </c>
      <c r="CP108" s="200">
        <v>0</v>
      </c>
      <c r="CQ108" s="200">
        <v>0</v>
      </c>
      <c r="CR108" s="200">
        <v>0</v>
      </c>
      <c r="CS108" s="200">
        <v>0</v>
      </c>
      <c r="CT108" s="200">
        <v>0</v>
      </c>
      <c r="CU108" s="200">
        <v>0</v>
      </c>
      <c r="CV108" s="200">
        <v>1.6012376716302457E-2</v>
      </c>
      <c r="CW108" s="200">
        <v>0</v>
      </c>
      <c r="CX108" s="200">
        <v>0</v>
      </c>
      <c r="CY108" s="200">
        <v>3.098136132813891E-3</v>
      </c>
      <c r="CZ108" s="200">
        <v>2.9025048616956433E-4</v>
      </c>
      <c r="DA108" s="200">
        <v>0</v>
      </c>
      <c r="DB108" s="200">
        <v>6.9582360476419761E-2</v>
      </c>
      <c r="DC108" s="200">
        <v>0</v>
      </c>
      <c r="DD108" s="200">
        <v>2.1587728952722268E-3</v>
      </c>
      <c r="DE108" s="200">
        <v>0</v>
      </c>
      <c r="DF108" s="201">
        <v>6.1204239784610538E-4</v>
      </c>
      <c r="DG108" s="201">
        <v>1.0969674091500451E-3</v>
      </c>
    </row>
    <row r="109" spans="1:111">
      <c r="A109" s="308" t="s">
        <v>1188</v>
      </c>
      <c r="B109" s="198" t="s">
        <v>1018</v>
      </c>
      <c r="C109" s="200">
        <v>0</v>
      </c>
      <c r="D109" s="200">
        <v>1.0786557406632707E-2</v>
      </c>
      <c r="E109" s="200">
        <v>0</v>
      </c>
      <c r="F109" s="200">
        <v>0</v>
      </c>
      <c r="G109" s="200">
        <v>0</v>
      </c>
      <c r="H109" s="200">
        <v>0</v>
      </c>
      <c r="I109" s="200">
        <v>0</v>
      </c>
      <c r="J109" s="200">
        <v>0</v>
      </c>
      <c r="K109" s="200">
        <v>0</v>
      </c>
      <c r="L109" s="200">
        <v>0</v>
      </c>
      <c r="M109" s="200">
        <v>0</v>
      </c>
      <c r="N109" s="200">
        <v>0</v>
      </c>
      <c r="O109" s="200">
        <v>0</v>
      </c>
      <c r="P109" s="200">
        <v>0</v>
      </c>
      <c r="Q109" s="200">
        <v>0</v>
      </c>
      <c r="R109" s="200">
        <v>0</v>
      </c>
      <c r="S109" s="200">
        <v>0</v>
      </c>
      <c r="T109" s="200">
        <v>0</v>
      </c>
      <c r="U109" s="200">
        <v>0</v>
      </c>
      <c r="V109" s="200">
        <v>0</v>
      </c>
      <c r="W109" s="200">
        <v>0</v>
      </c>
      <c r="X109" s="200">
        <v>0</v>
      </c>
      <c r="Y109" s="200">
        <v>0</v>
      </c>
      <c r="Z109" s="200">
        <v>0</v>
      </c>
      <c r="AA109" s="200">
        <v>0</v>
      </c>
      <c r="AB109" s="200">
        <v>0</v>
      </c>
      <c r="AC109" s="200">
        <v>0</v>
      </c>
      <c r="AD109" s="200">
        <v>0</v>
      </c>
      <c r="AE109" s="200">
        <v>0</v>
      </c>
      <c r="AF109" s="200">
        <v>0</v>
      </c>
      <c r="AG109" s="200">
        <v>0</v>
      </c>
      <c r="AH109" s="200">
        <v>0</v>
      </c>
      <c r="AI109" s="200">
        <v>0</v>
      </c>
      <c r="AJ109" s="200">
        <v>0</v>
      </c>
      <c r="AK109" s="200">
        <v>0</v>
      </c>
      <c r="AL109" s="200">
        <v>0</v>
      </c>
      <c r="AM109" s="200">
        <v>0</v>
      </c>
      <c r="AN109" s="200">
        <v>0</v>
      </c>
      <c r="AO109" s="200">
        <v>0</v>
      </c>
      <c r="AP109" s="200">
        <v>0</v>
      </c>
      <c r="AQ109" s="200">
        <v>0</v>
      </c>
      <c r="AR109" s="200">
        <v>0</v>
      </c>
      <c r="AS109" s="200">
        <v>0</v>
      </c>
      <c r="AT109" s="200">
        <v>0</v>
      </c>
      <c r="AU109" s="200">
        <v>0</v>
      </c>
      <c r="AV109" s="200">
        <v>0</v>
      </c>
      <c r="AW109" s="200">
        <v>0</v>
      </c>
      <c r="AX109" s="200">
        <v>0</v>
      </c>
      <c r="AY109" s="200">
        <v>0</v>
      </c>
      <c r="AZ109" s="200">
        <v>0</v>
      </c>
      <c r="BA109" s="200">
        <v>0</v>
      </c>
      <c r="BB109" s="200">
        <v>0</v>
      </c>
      <c r="BC109" s="200">
        <v>0</v>
      </c>
      <c r="BD109" s="200">
        <v>0</v>
      </c>
      <c r="BE109" s="200">
        <v>0</v>
      </c>
      <c r="BF109" s="200">
        <v>0</v>
      </c>
      <c r="BG109" s="200">
        <v>0</v>
      </c>
      <c r="BH109" s="200">
        <v>0</v>
      </c>
      <c r="BI109" s="200">
        <v>0</v>
      </c>
      <c r="BJ109" s="200">
        <v>0</v>
      </c>
      <c r="BK109" s="200">
        <v>0</v>
      </c>
      <c r="BL109" s="200">
        <v>0</v>
      </c>
      <c r="BM109" s="200">
        <v>0</v>
      </c>
      <c r="BN109" s="200">
        <v>0</v>
      </c>
      <c r="BO109" s="200">
        <v>0</v>
      </c>
      <c r="BP109" s="200">
        <v>0</v>
      </c>
      <c r="BQ109" s="200">
        <v>0</v>
      </c>
      <c r="BR109" s="200">
        <v>0</v>
      </c>
      <c r="BS109" s="200">
        <v>0</v>
      </c>
      <c r="BT109" s="200">
        <v>0</v>
      </c>
      <c r="BU109" s="200">
        <v>0</v>
      </c>
      <c r="BV109" s="200">
        <v>0</v>
      </c>
      <c r="BW109" s="200">
        <v>0</v>
      </c>
      <c r="BX109" s="200">
        <v>0</v>
      </c>
      <c r="BY109" s="200">
        <v>0</v>
      </c>
      <c r="BZ109" s="200">
        <v>0</v>
      </c>
      <c r="CA109" s="200">
        <v>0</v>
      </c>
      <c r="CB109" s="200">
        <v>0</v>
      </c>
      <c r="CC109" s="200">
        <v>0</v>
      </c>
      <c r="CD109" s="200">
        <v>0</v>
      </c>
      <c r="CE109" s="200">
        <v>0</v>
      </c>
      <c r="CF109" s="200">
        <v>0</v>
      </c>
      <c r="CG109" s="200">
        <v>0</v>
      </c>
      <c r="CH109" s="200">
        <v>0</v>
      </c>
      <c r="CI109" s="200">
        <v>0</v>
      </c>
      <c r="CJ109" s="200">
        <v>0</v>
      </c>
      <c r="CK109" s="200">
        <v>0</v>
      </c>
      <c r="CL109" s="200">
        <v>0</v>
      </c>
      <c r="CM109" s="200">
        <v>0</v>
      </c>
      <c r="CN109" s="200">
        <v>2.7017676168854645E-4</v>
      </c>
      <c r="CO109" s="200">
        <v>0</v>
      </c>
      <c r="CP109" s="200">
        <v>0</v>
      </c>
      <c r="CQ109" s="200">
        <v>0</v>
      </c>
      <c r="CR109" s="200">
        <v>0</v>
      </c>
      <c r="CS109" s="200">
        <v>0</v>
      </c>
      <c r="CT109" s="200">
        <v>0</v>
      </c>
      <c r="CU109" s="200">
        <v>0</v>
      </c>
      <c r="CV109" s="200">
        <v>0</v>
      </c>
      <c r="CW109" s="200">
        <v>0</v>
      </c>
      <c r="CX109" s="200">
        <v>0</v>
      </c>
      <c r="CY109" s="200">
        <v>0</v>
      </c>
      <c r="CZ109" s="200">
        <v>0</v>
      </c>
      <c r="DA109" s="200">
        <v>0</v>
      </c>
      <c r="DB109" s="200">
        <v>2.3235002861789209E-3</v>
      </c>
      <c r="DC109" s="200">
        <v>4.3986465702860657E-3</v>
      </c>
      <c r="DD109" s="200">
        <v>0</v>
      </c>
      <c r="DE109" s="200">
        <v>0</v>
      </c>
      <c r="DF109" s="201">
        <v>0</v>
      </c>
      <c r="DG109" s="201">
        <v>6.3482602660618227E-5</v>
      </c>
    </row>
    <row r="110" spans="1:111">
      <c r="A110" s="308" t="s">
        <v>1189</v>
      </c>
      <c r="B110" s="198" t="s">
        <v>1046</v>
      </c>
      <c r="C110" s="200">
        <v>3.3028250163306346E-5</v>
      </c>
      <c r="D110" s="200">
        <v>0</v>
      </c>
      <c r="E110" s="200">
        <v>3.4001431639226914E-3</v>
      </c>
      <c r="F110" s="200">
        <v>0</v>
      </c>
      <c r="G110" s="200">
        <v>1.4624913971094287E-3</v>
      </c>
      <c r="H110" s="200">
        <v>0</v>
      </c>
      <c r="I110" s="200">
        <v>0</v>
      </c>
      <c r="J110" s="200">
        <v>3.4452520290025111E-4</v>
      </c>
      <c r="K110" s="200">
        <v>1.0757995722114642E-4</v>
      </c>
      <c r="L110" s="200">
        <v>1.1072051374318377E-4</v>
      </c>
      <c r="M110" s="200">
        <v>0</v>
      </c>
      <c r="N110" s="200">
        <v>0</v>
      </c>
      <c r="O110" s="200">
        <v>9.7580015612802498E-5</v>
      </c>
      <c r="P110" s="200">
        <v>5.3208470788549539E-5</v>
      </c>
      <c r="Q110" s="200">
        <v>9.1209252266549921E-5</v>
      </c>
      <c r="R110" s="200">
        <v>2.4518217035257196E-5</v>
      </c>
      <c r="S110" s="200">
        <v>7.1778675580894561E-5</v>
      </c>
      <c r="T110" s="200">
        <v>1.2661517649489209E-4</v>
      </c>
      <c r="U110" s="200">
        <v>2.5432349949135299E-4</v>
      </c>
      <c r="V110" s="200">
        <v>1.836847153907382E-4</v>
      </c>
      <c r="W110" s="200">
        <v>0</v>
      </c>
      <c r="X110" s="200">
        <v>1.2096790452675339E-5</v>
      </c>
      <c r="Y110" s="200">
        <v>1.3013660005118706E-5</v>
      </c>
      <c r="Z110" s="200">
        <v>0</v>
      </c>
      <c r="AA110" s="200">
        <v>5.7005717673482647E-5</v>
      </c>
      <c r="AB110" s="200">
        <v>1.368554450675929E-4</v>
      </c>
      <c r="AC110" s="200">
        <v>3.6518114022001332E-5</v>
      </c>
      <c r="AD110" s="200">
        <v>5.5753791257805533E-5</v>
      </c>
      <c r="AE110" s="200">
        <v>7.1421174235525602E-6</v>
      </c>
      <c r="AF110" s="200">
        <v>0</v>
      </c>
      <c r="AG110" s="200">
        <v>0</v>
      </c>
      <c r="AH110" s="200">
        <v>2.0191266359514674E-4</v>
      </c>
      <c r="AI110" s="200">
        <v>1.4512524308478217E-4</v>
      </c>
      <c r="AJ110" s="200">
        <v>0</v>
      </c>
      <c r="AK110" s="200">
        <v>2.1372088053002778E-4</v>
      </c>
      <c r="AL110" s="200">
        <v>8.0512916572187226E-5</v>
      </c>
      <c r="AM110" s="200">
        <v>1.8567065311080468E-5</v>
      </c>
      <c r="AN110" s="200">
        <v>9.4216962821986466E-5</v>
      </c>
      <c r="AO110" s="200">
        <v>6.745089574789553E-6</v>
      </c>
      <c r="AP110" s="200">
        <v>4.1485360277306584E-5</v>
      </c>
      <c r="AQ110" s="200">
        <v>2.7221501356538149E-5</v>
      </c>
      <c r="AR110" s="200">
        <v>3.013439942141953E-5</v>
      </c>
      <c r="AS110" s="200">
        <v>1.7507554509770966E-5</v>
      </c>
      <c r="AT110" s="200">
        <v>3.817228006923984E-5</v>
      </c>
      <c r="AU110" s="200">
        <v>1.0538666366900156E-4</v>
      </c>
      <c r="AV110" s="200">
        <v>4.4104675095560132E-5</v>
      </c>
      <c r="AW110" s="200">
        <v>4.3132110058767499E-5</v>
      </c>
      <c r="AX110" s="200">
        <v>1.783559775481299E-4</v>
      </c>
      <c r="AY110" s="200">
        <v>5.4162378811677407E-5</v>
      </c>
      <c r="AZ110" s="200">
        <v>0</v>
      </c>
      <c r="BA110" s="200">
        <v>2.932723326881342E-5</v>
      </c>
      <c r="BB110" s="200">
        <v>8.96700143472023E-5</v>
      </c>
      <c r="BC110" s="200">
        <v>1.0118897040222615E-4</v>
      </c>
      <c r="BD110" s="200">
        <v>5.1054270689743199E-5</v>
      </c>
      <c r="BE110" s="200">
        <v>0</v>
      </c>
      <c r="BF110" s="200">
        <v>2.1706099413935315E-4</v>
      </c>
      <c r="BG110" s="200">
        <v>4.9673397412015992E-5</v>
      </c>
      <c r="BH110" s="200">
        <v>1.8328445747800586E-4</v>
      </c>
      <c r="BI110" s="200">
        <v>6.8737970855100363E-5</v>
      </c>
      <c r="BJ110" s="200">
        <v>1.3669667918200708E-4</v>
      </c>
      <c r="BK110" s="200">
        <v>1.1213276519398969E-4</v>
      </c>
      <c r="BL110" s="200">
        <v>2.6741464307664142E-4</v>
      </c>
      <c r="BM110" s="200">
        <v>1.1021206638440132E-4</v>
      </c>
      <c r="BN110" s="200">
        <v>4.4212407694840317E-4</v>
      </c>
      <c r="BO110" s="200">
        <v>3.5698864776100117E-4</v>
      </c>
      <c r="BP110" s="200">
        <v>3.8518359605454978E-5</v>
      </c>
      <c r="BQ110" s="200">
        <v>9.719117504130625E-5</v>
      </c>
      <c r="BR110" s="200">
        <v>3.3809619641779031E-4</v>
      </c>
      <c r="BS110" s="200">
        <v>0</v>
      </c>
      <c r="BT110" s="200">
        <v>7.0685942222899732E-4</v>
      </c>
      <c r="BU110" s="200">
        <v>3.3893989236507784E-4</v>
      </c>
      <c r="BV110" s="200">
        <v>2.7210965364073188E-3</v>
      </c>
      <c r="BW110" s="200">
        <v>1.825452665952619E-3</v>
      </c>
      <c r="BX110" s="200">
        <v>1.00123477442156E-3</v>
      </c>
      <c r="BY110" s="200">
        <v>3.6041447664814536E-4</v>
      </c>
      <c r="BZ110" s="200">
        <v>3.7744861437945612E-4</v>
      </c>
      <c r="CA110" s="200">
        <v>0</v>
      </c>
      <c r="CB110" s="200">
        <v>3.9129077042895249E-4</v>
      </c>
      <c r="CC110" s="200">
        <v>1.2079132814896953E-4</v>
      </c>
      <c r="CD110" s="200">
        <v>3.1061688513387586E-4</v>
      </c>
      <c r="CE110" s="200">
        <v>3.719022801630339E-4</v>
      </c>
      <c r="CF110" s="200">
        <v>8.6978431419922888E-4</v>
      </c>
      <c r="CG110" s="200">
        <v>2.5122472051249844E-4</v>
      </c>
      <c r="CH110" s="200">
        <v>5.6843675564000355E-4</v>
      </c>
      <c r="CI110" s="200">
        <v>1.6718366031503041E-3</v>
      </c>
      <c r="CJ110" s="200">
        <v>1.4354152435294696E-3</v>
      </c>
      <c r="CK110" s="200">
        <v>1.3812052495665235E-4</v>
      </c>
      <c r="CL110" s="200">
        <v>3.9225139150633297E-3</v>
      </c>
      <c r="CM110" s="200">
        <v>4.0555168876277195E-4</v>
      </c>
      <c r="CN110" s="200">
        <v>4.8709565812337947E-3</v>
      </c>
      <c r="CO110" s="200">
        <v>3.2750887509772897E-3</v>
      </c>
      <c r="CP110" s="200">
        <v>6.4503438114417932E-4</v>
      </c>
      <c r="CQ110" s="200">
        <v>3.3188216230989987E-4</v>
      </c>
      <c r="CR110" s="200">
        <v>2.7288852503752219E-4</v>
      </c>
      <c r="CS110" s="200">
        <v>3.3242384471920977E-4</v>
      </c>
      <c r="CT110" s="200">
        <v>3.3642581217149009E-3</v>
      </c>
      <c r="CU110" s="200">
        <v>1.3326718897228688E-3</v>
      </c>
      <c r="CV110" s="200">
        <v>1.0442854380197254E-3</v>
      </c>
      <c r="CW110" s="200">
        <v>4.0531302869656571E-4</v>
      </c>
      <c r="CX110" s="200">
        <v>1.1600039190170302E-3</v>
      </c>
      <c r="CY110" s="200">
        <v>1.9514696560712784E-3</v>
      </c>
      <c r="CZ110" s="200">
        <v>5.7220810130571256E-4</v>
      </c>
      <c r="DA110" s="200">
        <v>1.8291035314169316E-3</v>
      </c>
      <c r="DB110" s="200">
        <v>2.4347920887427205E-3</v>
      </c>
      <c r="DC110" s="200">
        <v>2.9529375576745616E-3</v>
      </c>
      <c r="DD110" s="200">
        <v>4.0840829914770916E-3</v>
      </c>
      <c r="DE110" s="200">
        <v>0</v>
      </c>
      <c r="DF110" s="201">
        <v>1.5548349803868231E-3</v>
      </c>
      <c r="DG110" s="201">
        <v>6.6653281401695872E-4</v>
      </c>
    </row>
    <row r="111" spans="1:111">
      <c r="A111" s="308" t="s">
        <v>1190</v>
      </c>
      <c r="B111" s="198" t="s">
        <v>17</v>
      </c>
      <c r="C111" s="200">
        <v>3.0459386261715856E-4</v>
      </c>
      <c r="D111" s="200">
        <v>3.9372985210522432E-4</v>
      </c>
      <c r="E111" s="200">
        <v>9.8425196850393699E-4</v>
      </c>
      <c r="F111" s="200">
        <v>2.4891101431238332E-3</v>
      </c>
      <c r="G111" s="200">
        <v>1.0323468685478321E-3</v>
      </c>
      <c r="H111" s="200">
        <v>5.9671805072103435E-4</v>
      </c>
      <c r="I111" s="200">
        <v>5.0591925528685618E-4</v>
      </c>
      <c r="J111" s="200">
        <v>8.7623339005339466E-4</v>
      </c>
      <c r="K111" s="200">
        <v>3.6703750110744072E-4</v>
      </c>
      <c r="L111" s="200">
        <v>0</v>
      </c>
      <c r="M111" s="200">
        <v>0</v>
      </c>
      <c r="N111" s="200">
        <v>2.7149321266968328E-4</v>
      </c>
      <c r="O111" s="200">
        <v>1.8540202966432476E-3</v>
      </c>
      <c r="P111" s="200">
        <v>1.1173778865595403E-3</v>
      </c>
      <c r="Q111" s="200">
        <v>7.0231124245243438E-4</v>
      </c>
      <c r="R111" s="200">
        <v>3.9229147256411513E-4</v>
      </c>
      <c r="S111" s="200">
        <v>6.7677036976272016E-4</v>
      </c>
      <c r="T111" s="200">
        <v>9.0629810543712218E-4</v>
      </c>
      <c r="U111" s="200">
        <v>6.3580874872838254E-4</v>
      </c>
      <c r="V111" s="200">
        <v>4.3540080685212018E-4</v>
      </c>
      <c r="W111" s="200">
        <v>2.6322439353099732E-5</v>
      </c>
      <c r="X111" s="200">
        <v>5.1075337466851435E-5</v>
      </c>
      <c r="Y111" s="200">
        <v>8.892667670164449E-5</v>
      </c>
      <c r="Z111" s="200">
        <v>0</v>
      </c>
      <c r="AA111" s="200">
        <v>5.5295546143278168E-4</v>
      </c>
      <c r="AB111" s="200">
        <v>2.463398011216672E-4</v>
      </c>
      <c r="AC111" s="200">
        <v>1.1619399916091333E-5</v>
      </c>
      <c r="AD111" s="200">
        <v>8.7613100547980115E-5</v>
      </c>
      <c r="AE111" s="200">
        <v>1.0713176135328842E-5</v>
      </c>
      <c r="AF111" s="200">
        <v>5.5038802355660743E-5</v>
      </c>
      <c r="AG111" s="200">
        <v>1.3702961947928746E-3</v>
      </c>
      <c r="AH111" s="200">
        <v>1.0095633179757338E-3</v>
      </c>
      <c r="AI111" s="200">
        <v>5.6115093992782433E-4</v>
      </c>
      <c r="AJ111" s="200">
        <v>0</v>
      </c>
      <c r="AK111" s="200">
        <v>8.0399759818439024E-4</v>
      </c>
      <c r="AL111" s="200">
        <v>1.528102294125186E-4</v>
      </c>
      <c r="AM111" s="200">
        <v>5.2844724346921329E-5</v>
      </c>
      <c r="AN111" s="200">
        <v>1.6959053307957563E-4</v>
      </c>
      <c r="AO111" s="200">
        <v>9.4431254047053743E-5</v>
      </c>
      <c r="AP111" s="200">
        <v>2.0281731691127665E-4</v>
      </c>
      <c r="AQ111" s="200">
        <v>1.7240284192474161E-4</v>
      </c>
      <c r="AR111" s="200">
        <v>3.7165759286417421E-4</v>
      </c>
      <c r="AS111" s="200">
        <v>1.1554985976448838E-4</v>
      </c>
      <c r="AT111" s="200">
        <v>1.5502619864854548E-4</v>
      </c>
      <c r="AU111" s="200">
        <v>3.1147613928838241E-4</v>
      </c>
      <c r="AV111" s="200">
        <v>3.3078506321670097E-4</v>
      </c>
      <c r="AW111" s="200">
        <v>3.1630214043096164E-4</v>
      </c>
      <c r="AX111" s="200">
        <v>8.7079683155851645E-4</v>
      </c>
      <c r="AY111" s="200">
        <v>3.8996912744407737E-4</v>
      </c>
      <c r="AZ111" s="200">
        <v>4.6992481203007516E-4</v>
      </c>
      <c r="BA111" s="200">
        <v>2.3461786615050736E-4</v>
      </c>
      <c r="BB111" s="200">
        <v>3.586800573888092E-4</v>
      </c>
      <c r="BC111" s="200">
        <v>4.300531242094612E-4</v>
      </c>
      <c r="BD111" s="200">
        <v>3.0632562413845916E-4</v>
      </c>
      <c r="BE111" s="200">
        <v>0</v>
      </c>
      <c r="BF111" s="200">
        <v>2.1706099413935315E-4</v>
      </c>
      <c r="BG111" s="200">
        <v>2.4836698706007997E-4</v>
      </c>
      <c r="BH111" s="200">
        <v>3.6656891495601173E-4</v>
      </c>
      <c r="BI111" s="200">
        <v>1.3060214462469067E-3</v>
      </c>
      <c r="BJ111" s="200">
        <v>9.0219808260124669E-4</v>
      </c>
      <c r="BK111" s="200">
        <v>1.7941242431038348E-4</v>
      </c>
      <c r="BL111" s="200">
        <v>5.0802243929229927E-4</v>
      </c>
      <c r="BM111" s="200">
        <v>1.8368677730733555E-5</v>
      </c>
      <c r="BN111" s="200">
        <v>1.7528181490365771E-3</v>
      </c>
      <c r="BO111" s="200">
        <v>2.6009172908301515E-4</v>
      </c>
      <c r="BP111" s="200">
        <v>3.0717172849919793E-5</v>
      </c>
      <c r="BQ111" s="200">
        <v>1.3032453016902429E-4</v>
      </c>
      <c r="BR111" s="200">
        <v>7.2449184946669345E-4</v>
      </c>
      <c r="BS111" s="200">
        <v>2.2580857779654767E-3</v>
      </c>
      <c r="BT111" s="200">
        <v>2.1226153255406778E-3</v>
      </c>
      <c r="BU111" s="200">
        <v>4.7116086052881503E-3</v>
      </c>
      <c r="BV111" s="200">
        <v>1.6636200706175162E-3</v>
      </c>
      <c r="BW111" s="200">
        <v>7.7380072091935888E-4</v>
      </c>
      <c r="BX111" s="200">
        <v>0</v>
      </c>
      <c r="BY111" s="200">
        <v>3.6408536483622835E-3</v>
      </c>
      <c r="BZ111" s="200">
        <v>1.2075015406917999E-3</v>
      </c>
      <c r="CA111" s="200">
        <v>5.5571934900235651E-4</v>
      </c>
      <c r="CB111" s="200">
        <v>2.2423971074582278E-3</v>
      </c>
      <c r="CC111" s="200">
        <v>1.101616912718602E-3</v>
      </c>
      <c r="CD111" s="200">
        <v>4.9077467851152386E-3</v>
      </c>
      <c r="CE111" s="200">
        <v>3.6034315523904774E-3</v>
      </c>
      <c r="CF111" s="200">
        <v>3.7621623114172998E-3</v>
      </c>
      <c r="CG111" s="200">
        <v>2.0097977640999875E-3</v>
      </c>
      <c r="CH111" s="200">
        <v>3.185554204195756E-3</v>
      </c>
      <c r="CI111" s="200">
        <v>2.2156870644160658E-3</v>
      </c>
      <c r="CJ111" s="200">
        <v>7.746331096496515E-4</v>
      </c>
      <c r="CK111" s="200">
        <v>2.098938691751985E-3</v>
      </c>
      <c r="CL111" s="200">
        <v>2.4104834114914318E-3</v>
      </c>
      <c r="CM111" s="200">
        <v>2.7003957667542386E-3</v>
      </c>
      <c r="CN111" s="200">
        <v>1.7532333744105675E-3</v>
      </c>
      <c r="CO111" s="200">
        <v>6.4080263054529943E-3</v>
      </c>
      <c r="CP111" s="200">
        <v>2.4545682853162293E-3</v>
      </c>
      <c r="CQ111" s="200">
        <v>5.271069636686645E-3</v>
      </c>
      <c r="CR111" s="200">
        <v>4.5720796738742747E-3</v>
      </c>
      <c r="CS111" s="200">
        <v>5.2324376597361333E-3</v>
      </c>
      <c r="CT111" s="200">
        <v>5.2957380786523966E-3</v>
      </c>
      <c r="CU111" s="200">
        <v>1.8082067931041569E-3</v>
      </c>
      <c r="CV111" s="200">
        <v>5.8015857667762525E-4</v>
      </c>
      <c r="CW111" s="200">
        <v>1.8370157668784646E-3</v>
      </c>
      <c r="CX111" s="200">
        <v>1.9752097050939684E-3</v>
      </c>
      <c r="CY111" s="200">
        <v>2.0725462405720512E-3</v>
      </c>
      <c r="CZ111" s="200">
        <v>6.1781889198950126E-4</v>
      </c>
      <c r="DA111" s="200">
        <v>3.6374217954313983E-3</v>
      </c>
      <c r="DB111" s="200">
        <v>1.7057172188859918E-3</v>
      </c>
      <c r="DC111" s="200">
        <v>4.7370039987696096E-3</v>
      </c>
      <c r="DD111" s="200">
        <v>2.4983551484611165E-3</v>
      </c>
      <c r="DE111" s="200">
        <v>0</v>
      </c>
      <c r="DF111" s="201">
        <v>9.891594308623924E-5</v>
      </c>
      <c r="DG111" s="201">
        <v>1.310309450421974E-3</v>
      </c>
    </row>
    <row r="112" spans="1:111">
      <c r="A112" s="309" t="s">
        <v>1191</v>
      </c>
      <c r="B112" s="203" t="s">
        <v>1</v>
      </c>
      <c r="C112" s="204">
        <v>9.8791166044022993E-3</v>
      </c>
      <c r="D112" s="204">
        <v>2.2967574706138084E-4</v>
      </c>
      <c r="E112" s="204">
        <v>1.1632068718682891E-3</v>
      </c>
      <c r="F112" s="204">
        <v>0</v>
      </c>
      <c r="G112" s="204">
        <v>9.2050929112181702E-3</v>
      </c>
      <c r="H112" s="204">
        <v>8.8015912481352564E-3</v>
      </c>
      <c r="I112" s="204">
        <v>4.7556409996964482E-3</v>
      </c>
      <c r="J112" s="204">
        <v>6.2177304334439026E-3</v>
      </c>
      <c r="K112" s="204">
        <v>6.6224956018782191E-3</v>
      </c>
      <c r="L112" s="204">
        <v>2.7956929720153903E-3</v>
      </c>
      <c r="M112" s="204">
        <v>0</v>
      </c>
      <c r="N112" s="204">
        <v>1.990950226244344E-3</v>
      </c>
      <c r="O112" s="204">
        <v>4.3911007025761121E-3</v>
      </c>
      <c r="P112" s="204">
        <v>7.9280621474938813E-3</v>
      </c>
      <c r="Q112" s="204">
        <v>1.048906401065324E-3</v>
      </c>
      <c r="R112" s="204">
        <v>1.5691658902564605E-3</v>
      </c>
      <c r="S112" s="204">
        <v>2.3481881011464078E-3</v>
      </c>
      <c r="T112" s="204">
        <v>2.1324661304402874E-3</v>
      </c>
      <c r="U112" s="204">
        <v>2.5432349949135299E-4</v>
      </c>
      <c r="V112" s="204">
        <v>8.7080161370424035E-4</v>
      </c>
      <c r="W112" s="204">
        <v>3.6851415094339621E-5</v>
      </c>
      <c r="X112" s="204">
        <v>7.3924830544127077E-5</v>
      </c>
      <c r="Y112" s="204">
        <v>2.0821856008189929E-4</v>
      </c>
      <c r="Z112" s="204">
        <v>0</v>
      </c>
      <c r="AA112" s="204">
        <v>2.9642973190210979E-4</v>
      </c>
      <c r="AB112" s="204">
        <v>3.1476752365546369E-4</v>
      </c>
      <c r="AC112" s="204">
        <v>1.680663202148925E-4</v>
      </c>
      <c r="AD112" s="204">
        <v>3.8709060787562124E-3</v>
      </c>
      <c r="AE112" s="204">
        <v>1.3570023104749864E-4</v>
      </c>
      <c r="AF112" s="204">
        <v>6.054268259122681E-4</v>
      </c>
      <c r="AG112" s="204">
        <v>3.9000737851797194E-3</v>
      </c>
      <c r="AH112" s="204">
        <v>7.929660970282127E-3</v>
      </c>
      <c r="AI112" s="204">
        <v>6.9273116032469353E-3</v>
      </c>
      <c r="AJ112" s="204">
        <v>0</v>
      </c>
      <c r="AK112" s="204">
        <v>9.4444274824697985E-3</v>
      </c>
      <c r="AL112" s="204">
        <v>6.5971297966802385E-3</v>
      </c>
      <c r="AM112" s="204">
        <v>1.9552548008360893E-3</v>
      </c>
      <c r="AN112" s="204">
        <v>9.4782264598918392E-3</v>
      </c>
      <c r="AO112" s="204">
        <v>1.1938808547377509E-3</v>
      </c>
      <c r="AP112" s="204">
        <v>4.217678294859503E-3</v>
      </c>
      <c r="AQ112" s="204">
        <v>2.3682706180188193E-3</v>
      </c>
      <c r="AR112" s="204">
        <v>9.3751464866638544E-4</v>
      </c>
      <c r="AS112" s="204">
        <v>1.6912297656438754E-3</v>
      </c>
      <c r="AT112" s="204">
        <v>1.6904866887806217E-3</v>
      </c>
      <c r="AU112" s="204">
        <v>2.4824414108698149E-3</v>
      </c>
      <c r="AV112" s="204">
        <v>1.0438106439282565E-3</v>
      </c>
      <c r="AW112" s="204">
        <v>3.3067951045055082E-4</v>
      </c>
      <c r="AX112" s="204">
        <v>2.6228820227666157E-4</v>
      </c>
      <c r="AY112" s="204">
        <v>1.1482424308075611E-3</v>
      </c>
      <c r="AZ112" s="204">
        <v>4.6992481203007516E-4</v>
      </c>
      <c r="BA112" s="204">
        <v>2.3461786615050736E-4</v>
      </c>
      <c r="BB112" s="204">
        <v>1.9727403156384504E-3</v>
      </c>
      <c r="BC112" s="204">
        <v>1.5178345560333923E-3</v>
      </c>
      <c r="BD112" s="204">
        <v>6.1265124827691831E-4</v>
      </c>
      <c r="BE112" s="204">
        <v>0</v>
      </c>
      <c r="BF112" s="204">
        <v>8.6824397655741261E-4</v>
      </c>
      <c r="BG112" s="204">
        <v>3.2287708317810395E-4</v>
      </c>
      <c r="BH112" s="204">
        <v>1.4662756598240469E-3</v>
      </c>
      <c r="BI112" s="204">
        <v>8.729722298597746E-3</v>
      </c>
      <c r="BJ112" s="204">
        <v>9.5687675427404953E-4</v>
      </c>
      <c r="BK112" s="204">
        <v>1.6595649248710472E-3</v>
      </c>
      <c r="BL112" s="204">
        <v>1.185843369555268E-2</v>
      </c>
      <c r="BM112" s="204">
        <v>1.1694724821900362E-2</v>
      </c>
      <c r="BN112" s="204">
        <v>9.4696078892494862E-3</v>
      </c>
      <c r="BO112" s="204">
        <v>8.8448187347642346E-3</v>
      </c>
      <c r="BP112" s="204">
        <v>2.5056436710434575E-3</v>
      </c>
      <c r="BQ112" s="204">
        <v>2.1514591929598249E-3</v>
      </c>
      <c r="BR112" s="204">
        <v>5.4900382370698326E-3</v>
      </c>
      <c r="BS112" s="204">
        <v>5.7611702010794867E-3</v>
      </c>
      <c r="BT112" s="204">
        <v>4.0856610408759623E-3</v>
      </c>
      <c r="BU112" s="204">
        <v>1.3062949912598241E-2</v>
      </c>
      <c r="BV112" s="204">
        <v>1.4256878658148106E-2</v>
      </c>
      <c r="BW112" s="204">
        <v>1.0147544975299624E-2</v>
      </c>
      <c r="BX112" s="204">
        <v>1.4601340460314416E-4</v>
      </c>
      <c r="BY112" s="204">
        <v>7.0247451235587594E-3</v>
      </c>
      <c r="BZ112" s="204">
        <v>1.2358936931008741E-3</v>
      </c>
      <c r="CA112" s="204">
        <v>0</v>
      </c>
      <c r="CB112" s="204">
        <v>1.5185091821646656E-2</v>
      </c>
      <c r="CC112" s="204">
        <v>2.4399848286091844E-3</v>
      </c>
      <c r="CD112" s="204">
        <v>5.9327825060570289E-3</v>
      </c>
      <c r="CE112" s="204">
        <v>2.6384959065620648E-3</v>
      </c>
      <c r="CF112" s="204">
        <v>3.3824945552192237E-3</v>
      </c>
      <c r="CG112" s="204">
        <v>5.8619101452916304E-4</v>
      </c>
      <c r="CH112" s="204">
        <v>7.2569463981452227E-3</v>
      </c>
      <c r="CI112" s="204">
        <v>5.1363654675099703E-3</v>
      </c>
      <c r="CJ112" s="204">
        <v>1.0581443630372763E-3</v>
      </c>
      <c r="CK112" s="204">
        <v>1.2581299960783637E-2</v>
      </c>
      <c r="CL112" s="204">
        <v>4.0978217995354341E-3</v>
      </c>
      <c r="CM112" s="204">
        <v>3.360109591266669E-4</v>
      </c>
      <c r="CN112" s="204">
        <v>8.7661668720528385E-3</v>
      </c>
      <c r="CO112" s="204">
        <v>1.206414759783182E-3</v>
      </c>
      <c r="CP112" s="204">
        <v>2.5653365876296633E-3</v>
      </c>
      <c r="CQ112" s="204">
        <v>1.8097339085957481E-2</v>
      </c>
      <c r="CR112" s="204">
        <v>7.0472264711444318E-3</v>
      </c>
      <c r="CS112" s="204">
        <v>3.2637977481522417E-3</v>
      </c>
      <c r="CT112" s="204">
        <v>1.4272370337534038E-2</v>
      </c>
      <c r="CU112" s="204">
        <v>4.2974265342605282E-3</v>
      </c>
      <c r="CV112" s="204">
        <v>7.7354476890350023E-5</v>
      </c>
      <c r="CW112" s="204">
        <v>5.8619152956264509E-3</v>
      </c>
      <c r="CX112" s="204">
        <v>4.0578155499561624E-3</v>
      </c>
      <c r="CY112" s="204">
        <v>1.7021943350402757E-2</v>
      </c>
      <c r="CZ112" s="204">
        <v>1.3392986718967039E-3</v>
      </c>
      <c r="DA112" s="204">
        <v>8.0283095342021573E-3</v>
      </c>
      <c r="DB112" s="204">
        <v>9.6755730392201393E-4</v>
      </c>
      <c r="DC112" s="204">
        <v>2.2762227007074747E-3</v>
      </c>
      <c r="DD112" s="204">
        <v>4.9724544216944548E-3</v>
      </c>
      <c r="DE112" s="204">
        <v>7.5824796321690736E-4</v>
      </c>
      <c r="DF112" s="205">
        <v>1.724846757566297E-3</v>
      </c>
      <c r="DG112" s="205">
        <v>4.170639027060892E-3</v>
      </c>
    </row>
    <row r="113" spans="1:111">
      <c r="A113" s="202">
        <v>700</v>
      </c>
      <c r="B113" s="203" t="s">
        <v>2</v>
      </c>
      <c r="C113" s="204">
        <v>0.48099040712823032</v>
      </c>
      <c r="D113" s="204">
        <v>0.71154366710141004</v>
      </c>
      <c r="E113" s="204">
        <v>0.38967430207587689</v>
      </c>
      <c r="F113" s="204">
        <v>0.57000622277535784</v>
      </c>
      <c r="G113" s="204">
        <v>0.45500688231245701</v>
      </c>
      <c r="H113" s="204">
        <v>0.42496270512182993</v>
      </c>
      <c r="I113" s="204">
        <v>0.44156632601436813</v>
      </c>
      <c r="J113" s="204">
        <v>0.69482188114829979</v>
      </c>
      <c r="K113" s="204">
        <v>0.44958296945994863</v>
      </c>
      <c r="L113" s="204">
        <v>0.73958535167603179</v>
      </c>
      <c r="M113" s="204">
        <v>0</v>
      </c>
      <c r="N113" s="204">
        <v>0.55800904977375565</v>
      </c>
      <c r="O113" s="204">
        <v>0.5827478532396565</v>
      </c>
      <c r="P113" s="204">
        <v>0.52610762300024827</v>
      </c>
      <c r="Q113" s="204">
        <v>0.57846731972491294</v>
      </c>
      <c r="R113" s="204">
        <v>0.75611729515029669</v>
      </c>
      <c r="S113" s="204">
        <v>0.54895305674617012</v>
      </c>
      <c r="T113" s="204">
        <v>0.39389315011895165</v>
      </c>
      <c r="U113" s="204">
        <v>0.62589013224821977</v>
      </c>
      <c r="V113" s="204">
        <v>0.54653005966351687</v>
      </c>
      <c r="W113" s="204">
        <v>0.87098319575471694</v>
      </c>
      <c r="X113" s="204">
        <v>0.72515420047607593</v>
      </c>
      <c r="Y113" s="204">
        <v>0.7074507541415973</v>
      </c>
      <c r="Z113" s="204">
        <v>0</v>
      </c>
      <c r="AA113" s="204">
        <v>0.58520929649243825</v>
      </c>
      <c r="AB113" s="204">
        <v>0.64749321881269695</v>
      </c>
      <c r="AC113" s="204">
        <v>0.58587130767631501</v>
      </c>
      <c r="AD113" s="204">
        <v>0.71074136612718242</v>
      </c>
      <c r="AE113" s="204">
        <v>0.58707848115730876</v>
      </c>
      <c r="AF113" s="204">
        <v>0.42685343166932688</v>
      </c>
      <c r="AG113" s="204">
        <v>0.57183514282702641</v>
      </c>
      <c r="AH113" s="204">
        <v>0.50634189320655665</v>
      </c>
      <c r="AI113" s="204">
        <v>0.50097233912866801</v>
      </c>
      <c r="AJ113" s="204">
        <v>0.47058823529411764</v>
      </c>
      <c r="AK113" s="204">
        <v>0.49758291861305326</v>
      </c>
      <c r="AL113" s="204">
        <v>0.75632355019240949</v>
      </c>
      <c r="AM113" s="204">
        <v>0.74469428255788461</v>
      </c>
      <c r="AN113" s="204">
        <v>0.5718781209368935</v>
      </c>
      <c r="AO113" s="204">
        <v>0.59024255342110943</v>
      </c>
      <c r="AP113" s="204">
        <v>0.82229054502544441</v>
      </c>
      <c r="AQ113" s="204">
        <v>0.76395328790367223</v>
      </c>
      <c r="AR113" s="204">
        <v>0.52591223523581843</v>
      </c>
      <c r="AS113" s="204">
        <v>0.45500033264353568</v>
      </c>
      <c r="AT113" s="204">
        <v>0.51174849297396341</v>
      </c>
      <c r="AU113" s="204">
        <v>0.5463455417928379</v>
      </c>
      <c r="AV113" s="204">
        <v>0.63490885033813582</v>
      </c>
      <c r="AW113" s="204">
        <v>0.59383210826159627</v>
      </c>
      <c r="AX113" s="204">
        <v>0.66703037297382362</v>
      </c>
      <c r="AY113" s="204">
        <v>0.64631966635974647</v>
      </c>
      <c r="AZ113" s="204">
        <v>0.64567669172932329</v>
      </c>
      <c r="BA113" s="204">
        <v>0.61393630124934018</v>
      </c>
      <c r="BB113" s="204">
        <v>0.61083213773314204</v>
      </c>
      <c r="BC113" s="204">
        <v>0.64687579053883126</v>
      </c>
      <c r="BD113" s="204">
        <v>0.69694184918568436</v>
      </c>
      <c r="BE113" s="204">
        <v>0</v>
      </c>
      <c r="BF113" s="204">
        <v>0.77990015194269591</v>
      </c>
      <c r="BG113" s="204">
        <v>0.73956237736880015</v>
      </c>
      <c r="BH113" s="204">
        <v>0.69886363636363635</v>
      </c>
      <c r="BI113" s="204">
        <v>0.69122903491888921</v>
      </c>
      <c r="BJ113" s="204">
        <v>0.56754638573980243</v>
      </c>
      <c r="BK113" s="204">
        <v>0.82294236375869034</v>
      </c>
      <c r="BL113" s="204">
        <v>0.52660808389889247</v>
      </c>
      <c r="BM113" s="204">
        <v>0.52020095333437422</v>
      </c>
      <c r="BN113" s="204">
        <v>0.50092971481429216</v>
      </c>
      <c r="BO113" s="204">
        <v>0.47193389250221845</v>
      </c>
      <c r="BP113" s="204">
        <v>0.53187223606391121</v>
      </c>
      <c r="BQ113" s="204">
        <v>0.73290760653478115</v>
      </c>
      <c r="BR113" s="204">
        <v>0.52324411350372313</v>
      </c>
      <c r="BS113" s="204">
        <v>0.35016685423018806</v>
      </c>
      <c r="BT113" s="204">
        <v>0.31229266560354829</v>
      </c>
      <c r="BU113" s="204">
        <v>0.36813431654577239</v>
      </c>
      <c r="BV113" s="204">
        <v>0.2794786450487356</v>
      </c>
      <c r="BW113" s="204">
        <v>0.35633224433579364</v>
      </c>
      <c r="BX113" s="204">
        <v>0.109040111150148</v>
      </c>
      <c r="BY113" s="204">
        <v>0.34559743705261048</v>
      </c>
      <c r="BZ113" s="204">
        <v>0.21978031154541824</v>
      </c>
      <c r="CA113" s="204">
        <v>1</v>
      </c>
      <c r="CB113" s="204">
        <v>0.56337969878135497</v>
      </c>
      <c r="CC113" s="204">
        <v>0.76382637937657183</v>
      </c>
      <c r="CD113" s="204">
        <v>0.31729514816425419</v>
      </c>
      <c r="CE113" s="204">
        <v>0.3985536016725551</v>
      </c>
      <c r="CF113" s="204">
        <v>0.39869256230865607</v>
      </c>
      <c r="CG113" s="204">
        <v>0.21833521751873719</v>
      </c>
      <c r="CH113" s="204">
        <v>0.54844913428813391</v>
      </c>
      <c r="CI113" s="204">
        <v>0.54090964025299115</v>
      </c>
      <c r="CJ113" s="204">
        <v>0.36309085307866434</v>
      </c>
      <c r="CK113" s="204">
        <v>0.5912545043322982</v>
      </c>
      <c r="CL113" s="204">
        <v>0.48078187316474558</v>
      </c>
      <c r="CM113" s="204">
        <v>0.28442158421166969</v>
      </c>
      <c r="CN113" s="204">
        <v>0.19917372560148344</v>
      </c>
      <c r="CO113" s="204">
        <v>0.43512668290182965</v>
      </c>
      <c r="CP113" s="204">
        <v>0.47339555456246041</v>
      </c>
      <c r="CQ113" s="204">
        <v>0.44626437342600006</v>
      </c>
      <c r="CR113" s="204">
        <v>0.30997263933472652</v>
      </c>
      <c r="CS113" s="204">
        <v>0.23293629550321199</v>
      </c>
      <c r="CT113" s="204">
        <v>0.38272591982775001</v>
      </c>
      <c r="CU113" s="204">
        <v>0.43546962007109541</v>
      </c>
      <c r="CV113" s="204">
        <v>0.83090311351769486</v>
      </c>
      <c r="CW113" s="204">
        <v>0.64429244645734229</v>
      </c>
      <c r="CX113" s="204">
        <v>0.27523244041712408</v>
      </c>
      <c r="CY113" s="204">
        <v>0.5841090543918751</v>
      </c>
      <c r="CZ113" s="204">
        <v>0.58583881699430418</v>
      </c>
      <c r="DA113" s="204">
        <v>0.34700484296730477</v>
      </c>
      <c r="DB113" s="204">
        <v>0.32246913355924811</v>
      </c>
      <c r="DC113" s="204">
        <v>0.30636727160873578</v>
      </c>
      <c r="DD113" s="204">
        <v>0.26009271808305817</v>
      </c>
      <c r="DE113" s="204">
        <v>1</v>
      </c>
      <c r="DF113" s="205">
        <v>0.35209439053869002</v>
      </c>
      <c r="DG113" s="205">
        <v>0.47177971670330587</v>
      </c>
    </row>
    <row r="114" spans="1:111">
      <c r="A114" s="197">
        <v>711</v>
      </c>
      <c r="B114" s="198" t="s">
        <v>7</v>
      </c>
      <c r="C114" s="206">
        <v>2.4807885678216767E-3</v>
      </c>
      <c r="D114" s="207">
        <v>1.4436761243858225E-3</v>
      </c>
      <c r="E114" s="208">
        <v>1.3421617752326415E-3</v>
      </c>
      <c r="F114" s="200">
        <v>6.222775357809583E-3</v>
      </c>
      <c r="G114" s="200">
        <v>2.8303509979353061E-2</v>
      </c>
      <c r="H114" s="200">
        <v>2.297364495275982E-2</v>
      </c>
      <c r="I114" s="200">
        <v>1.4570474552261459E-2</v>
      </c>
      <c r="J114" s="200">
        <v>5.8623540430507298E-3</v>
      </c>
      <c r="K114" s="200">
        <v>3.8127602485729835E-3</v>
      </c>
      <c r="L114" s="200">
        <v>1.9929692473773077E-3</v>
      </c>
      <c r="M114" s="200">
        <v>0</v>
      </c>
      <c r="N114" s="200">
        <v>9.9547511312217188E-3</v>
      </c>
      <c r="O114" s="200">
        <v>8.7822014051522242E-3</v>
      </c>
      <c r="P114" s="200">
        <v>7.0589904579475716E-3</v>
      </c>
      <c r="Q114" s="200">
        <v>1.0625877889053066E-2</v>
      </c>
      <c r="R114" s="200">
        <v>1.2700436424263228E-2</v>
      </c>
      <c r="S114" s="200">
        <v>1.2028055208055619E-2</v>
      </c>
      <c r="T114" s="200">
        <v>1.3161314398811149E-2</v>
      </c>
      <c r="U114" s="200">
        <v>2.6322482197355036E-2</v>
      </c>
      <c r="V114" s="200">
        <v>7.7283643216251334E-3</v>
      </c>
      <c r="W114" s="200">
        <v>9.2128537735849058E-4</v>
      </c>
      <c r="X114" s="200">
        <v>7.9650644691726738E-3</v>
      </c>
      <c r="Y114" s="200">
        <v>4.7456480151999549E-3</v>
      </c>
      <c r="Z114" s="200">
        <v>0</v>
      </c>
      <c r="AA114" s="200">
        <v>8.2145239167488501E-3</v>
      </c>
      <c r="AB114" s="200">
        <v>9.4649225808747257E-3</v>
      </c>
      <c r="AC114" s="200">
        <v>1.7250659089711312E-3</v>
      </c>
      <c r="AD114" s="200">
        <v>4.348795718108831E-3</v>
      </c>
      <c r="AE114" s="200">
        <v>1.3962839563045256E-2</v>
      </c>
      <c r="AF114" s="200">
        <v>1.4007375199515658E-2</v>
      </c>
      <c r="AG114" s="200">
        <v>1.1911036154738062E-2</v>
      </c>
      <c r="AH114" s="200">
        <v>9.9120762128526597E-3</v>
      </c>
      <c r="AI114" s="200">
        <v>9.6266411246238841E-3</v>
      </c>
      <c r="AJ114" s="200">
        <v>0</v>
      </c>
      <c r="AK114" s="200">
        <v>1.526577718071627E-2</v>
      </c>
      <c r="AL114" s="200">
        <v>1.0320441407957305E-2</v>
      </c>
      <c r="AM114" s="200">
        <v>2.0423771842188513E-3</v>
      </c>
      <c r="AN114" s="200">
        <v>4.1267029716030076E-3</v>
      </c>
      <c r="AO114" s="200">
        <v>1.9763112454133391E-3</v>
      </c>
      <c r="AP114" s="200">
        <v>5.8079504388229217E-3</v>
      </c>
      <c r="AQ114" s="200">
        <v>7.1683286905550462E-3</v>
      </c>
      <c r="AR114" s="200">
        <v>1.544890210338108E-2</v>
      </c>
      <c r="AS114" s="200">
        <v>9.8357441235893284E-3</v>
      </c>
      <c r="AT114" s="200">
        <v>1.0385197257204824E-2</v>
      </c>
      <c r="AU114" s="200">
        <v>8.0047025871254965E-3</v>
      </c>
      <c r="AV114" s="200">
        <v>1.2202293443104969E-2</v>
      </c>
      <c r="AW114" s="200">
        <v>1.1749905648509246E-2</v>
      </c>
      <c r="AX114" s="200">
        <v>1.0124324607879138E-2</v>
      </c>
      <c r="AY114" s="200">
        <v>1.076748090776147E-2</v>
      </c>
      <c r="AZ114" s="200">
        <v>6.5789473684210523E-3</v>
      </c>
      <c r="BA114" s="200">
        <v>1.4428998768256202E-2</v>
      </c>
      <c r="BB114" s="200">
        <v>8.7876614060258245E-3</v>
      </c>
      <c r="BC114" s="200">
        <v>8.8540349101947895E-3</v>
      </c>
      <c r="BD114" s="200">
        <v>2.1034359524174196E-2</v>
      </c>
      <c r="BE114" s="200">
        <v>0</v>
      </c>
      <c r="BF114" s="200">
        <v>4.9924028652051228E-3</v>
      </c>
      <c r="BG114" s="200">
        <v>5.4144003179097434E-3</v>
      </c>
      <c r="BH114" s="200">
        <v>7.331378299120235E-3</v>
      </c>
      <c r="BI114" s="200">
        <v>5.2928237558427273E-3</v>
      </c>
      <c r="BJ114" s="200">
        <v>1.3879269492946451E-2</v>
      </c>
      <c r="BK114" s="200">
        <v>6.8849517829109664E-3</v>
      </c>
      <c r="BL114" s="200">
        <v>1.3368770677232487E-2</v>
      </c>
      <c r="BM114" s="200">
        <v>1.2138634533726423E-2</v>
      </c>
      <c r="BN114" s="200">
        <v>1.100920307919038E-2</v>
      </c>
      <c r="BO114" s="200">
        <v>9.6607927867893798E-3</v>
      </c>
      <c r="BP114" s="200">
        <v>4.822596137437408E-3</v>
      </c>
      <c r="BQ114" s="200">
        <v>8.4136633120985346E-3</v>
      </c>
      <c r="BR114" s="200">
        <v>8.6979271483195817E-3</v>
      </c>
      <c r="BS114" s="200">
        <v>1.7271304734168377E-2</v>
      </c>
      <c r="BT114" s="200">
        <v>1.3448323042225175E-2</v>
      </c>
      <c r="BU114" s="200">
        <v>2.4843261806119499E-2</v>
      </c>
      <c r="BV114" s="200">
        <v>5.1885416232501924E-3</v>
      </c>
      <c r="BW114" s="200">
        <v>3.5284117814894322E-3</v>
      </c>
      <c r="BX114" s="200">
        <v>0</v>
      </c>
      <c r="BY114" s="200">
        <v>1.3011630041214063E-2</v>
      </c>
      <c r="BZ114" s="200">
        <v>5.4429426294807411E-3</v>
      </c>
      <c r="CA114" s="200">
        <v>0</v>
      </c>
      <c r="CB114" s="200">
        <v>1.0907230225707051E-2</v>
      </c>
      <c r="CC114" s="200">
        <v>9.528019964390717E-3</v>
      </c>
      <c r="CD114" s="200">
        <v>9.2253214884761136E-3</v>
      </c>
      <c r="CE114" s="200">
        <v>1.1327942425506466E-2</v>
      </c>
      <c r="CF114" s="200">
        <v>2.1257942822035917E-2</v>
      </c>
      <c r="CG114" s="200">
        <v>3.1403090064062306E-3</v>
      </c>
      <c r="CH114" s="200">
        <v>2.1107182068561552E-3</v>
      </c>
      <c r="CI114" s="200">
        <v>7.593763848044153E-3</v>
      </c>
      <c r="CJ114" s="200">
        <v>9.5322287556311586E-3</v>
      </c>
      <c r="CK114" s="200">
        <v>3.6552610354599782E-3</v>
      </c>
      <c r="CL114" s="200">
        <v>1.4901170180128851E-2</v>
      </c>
      <c r="CM114" s="200">
        <v>9.4206149492875764E-3</v>
      </c>
      <c r="CN114" s="200">
        <v>3.520072772791062E-3</v>
      </c>
      <c r="CO114" s="200">
        <v>4.2794991788897988E-3</v>
      </c>
      <c r="CP114" s="200">
        <v>6.0220715391351093E-3</v>
      </c>
      <c r="CQ114" s="200">
        <v>1.516896706557601E-2</v>
      </c>
      <c r="CR114" s="200">
        <v>1.3682726395741024E-2</v>
      </c>
      <c r="CS114" s="200">
        <v>1.2278096290667955E-2</v>
      </c>
      <c r="CT114" s="200">
        <v>3.5035779874612122E-2</v>
      </c>
      <c r="CU114" s="200">
        <v>4.1741397074579727E-3</v>
      </c>
      <c r="CV114" s="200">
        <v>9.0504737961709537E-3</v>
      </c>
      <c r="CW114" s="200">
        <v>5.8276350892192781E-3</v>
      </c>
      <c r="CX114" s="200">
        <v>1.0279255085301425E-2</v>
      </c>
      <c r="CY114" s="200">
        <v>2.0362232652218194E-2</v>
      </c>
      <c r="CZ114" s="200">
        <v>1.229556345221164E-2</v>
      </c>
      <c r="DA114" s="200">
        <v>1.3811810188938081E-2</v>
      </c>
      <c r="DB114" s="200">
        <v>1.6200906687501702E-2</v>
      </c>
      <c r="DC114" s="200">
        <v>1.6394955398338972E-2</v>
      </c>
      <c r="DD114" s="200">
        <v>1.4847627623803502E-2</v>
      </c>
      <c r="DE114" s="200">
        <v>0</v>
      </c>
      <c r="DF114" s="201">
        <v>2.0030478474963448E-3</v>
      </c>
      <c r="DG114" s="201">
        <v>8.1292475417920999E-3</v>
      </c>
    </row>
    <row r="115" spans="1:111">
      <c r="A115" s="197">
        <v>911</v>
      </c>
      <c r="B115" s="198" t="s">
        <v>8</v>
      </c>
      <c r="C115" s="200">
        <v>0.20060992168634906</v>
      </c>
      <c r="D115" s="200">
        <v>0.10045853122359755</v>
      </c>
      <c r="E115" s="200">
        <v>0.16079098067287043</v>
      </c>
      <c r="F115" s="200">
        <v>0.23055382700684504</v>
      </c>
      <c r="G115" s="200">
        <v>0.17364934618031658</v>
      </c>
      <c r="H115" s="200">
        <v>0.11133764296369965</v>
      </c>
      <c r="I115" s="200">
        <v>0.25488212081351819</v>
      </c>
      <c r="J115" s="200">
        <v>0.13876769845635076</v>
      </c>
      <c r="K115" s="200">
        <v>7.4799711432585334E-2</v>
      </c>
      <c r="L115" s="200">
        <v>5.9567636393832869E-2</v>
      </c>
      <c r="M115" s="200">
        <v>0</v>
      </c>
      <c r="N115" s="200">
        <v>0.25891402714932127</v>
      </c>
      <c r="O115" s="200">
        <v>0.2848360655737705</v>
      </c>
      <c r="P115" s="200">
        <v>0.16217941896349899</v>
      </c>
      <c r="Q115" s="200">
        <v>0.23631405169740419</v>
      </c>
      <c r="R115" s="200">
        <v>9.3193742951012598E-2</v>
      </c>
      <c r="S115" s="200">
        <v>0.22508767252517381</v>
      </c>
      <c r="T115" s="200">
        <v>0.28824278126895064</v>
      </c>
      <c r="U115" s="200">
        <v>0.10427263479145472</v>
      </c>
      <c r="V115" s="200">
        <v>0.1141702553217544</v>
      </c>
      <c r="W115" s="200">
        <v>1.9848874101527404E-2</v>
      </c>
      <c r="X115" s="200">
        <v>9.4576740022500036E-2</v>
      </c>
      <c r="Y115" s="200">
        <v>8.431767211649828E-2</v>
      </c>
      <c r="Z115" s="200">
        <v>0</v>
      </c>
      <c r="AA115" s="200">
        <v>9.6544883451810212E-2</v>
      </c>
      <c r="AB115" s="200">
        <v>0.12928733895535502</v>
      </c>
      <c r="AC115" s="200">
        <v>1.2596674444748301E-2</v>
      </c>
      <c r="AD115" s="200">
        <v>3.518064228367529E-2</v>
      </c>
      <c r="AE115" s="200">
        <v>0.22644440397244572</v>
      </c>
      <c r="AF115" s="200">
        <v>0.31933513126754359</v>
      </c>
      <c r="AG115" s="200">
        <v>0.39770211868873195</v>
      </c>
      <c r="AH115" s="200">
        <v>0.22735365920813524</v>
      </c>
      <c r="AI115" s="200">
        <v>0.1915749958881181</v>
      </c>
      <c r="AJ115" s="200">
        <v>0.29411764705882354</v>
      </c>
      <c r="AK115" s="200">
        <v>0.23542881568100632</v>
      </c>
      <c r="AL115" s="200">
        <v>2.9106240901218865E-2</v>
      </c>
      <c r="AM115" s="200">
        <v>7.9025714671337954E-2</v>
      </c>
      <c r="AN115" s="200">
        <v>0.21081987601047691</v>
      </c>
      <c r="AO115" s="200">
        <v>0.11676424562918196</v>
      </c>
      <c r="AP115" s="200">
        <v>4.7072055461317208E-2</v>
      </c>
      <c r="AQ115" s="200">
        <v>0.15367444899144336</v>
      </c>
      <c r="AR115" s="200">
        <v>0.23320676885576336</v>
      </c>
      <c r="AS115" s="200">
        <v>0.36259195843006259</v>
      </c>
      <c r="AT115" s="200">
        <v>0.2896193210943136</v>
      </c>
      <c r="AU115" s="200">
        <v>0.24651579980280985</v>
      </c>
      <c r="AV115" s="200">
        <v>0.24461187885915908</v>
      </c>
      <c r="AW115" s="200">
        <v>0.15600884208256205</v>
      </c>
      <c r="AX115" s="200">
        <v>0.25152389445522738</v>
      </c>
      <c r="AY115" s="200">
        <v>0.21191572333856903</v>
      </c>
      <c r="AZ115" s="200">
        <v>0.13768796992481203</v>
      </c>
      <c r="BA115" s="200">
        <v>0.22983752712769076</v>
      </c>
      <c r="BB115" s="200">
        <v>0.18342001434720229</v>
      </c>
      <c r="BC115" s="200">
        <v>0.18461927649886162</v>
      </c>
      <c r="BD115" s="200">
        <v>0.14729157093990913</v>
      </c>
      <c r="BE115" s="200">
        <v>0</v>
      </c>
      <c r="BF115" s="200">
        <v>9.5940959409594101E-2</v>
      </c>
      <c r="BG115" s="200">
        <v>0.18679681096788614</v>
      </c>
      <c r="BH115" s="200">
        <v>0.1810850439882698</v>
      </c>
      <c r="BI115" s="200">
        <v>0.18263678856200166</v>
      </c>
      <c r="BJ115" s="200">
        <v>0.25702620930995518</v>
      </c>
      <c r="BK115" s="200">
        <v>0.2468939224041265</v>
      </c>
      <c r="BL115" s="200">
        <v>0.32635113046434688</v>
      </c>
      <c r="BM115" s="200">
        <v>0.34143085876629836</v>
      </c>
      <c r="BN115" s="200">
        <v>0.33003464873085303</v>
      </c>
      <c r="BO115" s="200">
        <v>0.40435254158917744</v>
      </c>
      <c r="BP115" s="200">
        <v>6.6007791435272092E-2</v>
      </c>
      <c r="BQ115" s="200">
        <v>8.1722315977345625E-2</v>
      </c>
      <c r="BR115" s="200">
        <v>0.11748037834574361</v>
      </c>
      <c r="BS115" s="200">
        <v>0.45280356606670752</v>
      </c>
      <c r="BT115" s="200">
        <v>0.43352380965314657</v>
      </c>
      <c r="BU115" s="200">
        <v>0.30881983538188373</v>
      </c>
      <c r="BV115" s="200">
        <v>0.18533823170404951</v>
      </c>
      <c r="BW115" s="200">
        <v>0.10451388733282245</v>
      </c>
      <c r="BX115" s="200">
        <v>0</v>
      </c>
      <c r="BY115" s="200">
        <v>0.28239809113814218</v>
      </c>
      <c r="BZ115" s="200">
        <v>0.58324495580009916</v>
      </c>
      <c r="CA115" s="200">
        <v>0</v>
      </c>
      <c r="CB115" s="200">
        <v>0.25343978448908339</v>
      </c>
      <c r="CC115" s="200">
        <v>0.19678356851404924</v>
      </c>
      <c r="CD115" s="200">
        <v>0.45732123998260543</v>
      </c>
      <c r="CE115" s="200">
        <v>0.31759952155274229</v>
      </c>
      <c r="CF115" s="200">
        <v>0.25978248489094907</v>
      </c>
      <c r="CG115" s="200">
        <v>0.56921241050119331</v>
      </c>
      <c r="CH115" s="200">
        <v>7.1533581771935667E-2</v>
      </c>
      <c r="CI115" s="200">
        <v>0.15881440599444063</v>
      </c>
      <c r="CJ115" s="200">
        <v>0.34367368077972293</v>
      </c>
      <c r="CK115" s="200">
        <v>0.18472386993979426</v>
      </c>
      <c r="CL115" s="200">
        <v>0.23629311478283735</v>
      </c>
      <c r="CM115" s="200">
        <v>0.33769101392230022</v>
      </c>
      <c r="CN115" s="200">
        <v>0.6179992147380452</v>
      </c>
      <c r="CO115" s="200">
        <v>0.3000718237624429</v>
      </c>
      <c r="CP115" s="200">
        <v>0.44807258379478837</v>
      </c>
      <c r="CQ115" s="200">
        <v>0.47404486265935225</v>
      </c>
      <c r="CR115" s="200">
        <v>0.61313024682048967</v>
      </c>
      <c r="CS115" s="200">
        <v>0.64630318781515506</v>
      </c>
      <c r="CT115" s="200">
        <v>0.55245867899436385</v>
      </c>
      <c r="CU115" s="200">
        <v>0.11995514707824897</v>
      </c>
      <c r="CV115" s="200">
        <v>9.0388706246374004E-2</v>
      </c>
      <c r="CW115" s="200">
        <v>0.26853702161467841</v>
      </c>
      <c r="CX115" s="200">
        <v>0.44071293451473276</v>
      </c>
      <c r="CY115" s="200">
        <v>0.33392209790110178</v>
      </c>
      <c r="CZ115" s="200">
        <v>0.31946212438477262</v>
      </c>
      <c r="DA115" s="200">
        <v>0.32462430629170042</v>
      </c>
      <c r="DB115" s="200">
        <v>0.25559865904734219</v>
      </c>
      <c r="DC115" s="200">
        <v>0.32540756690249156</v>
      </c>
      <c r="DD115" s="200">
        <v>0.38008653283487509</v>
      </c>
      <c r="DE115" s="200">
        <v>0</v>
      </c>
      <c r="DF115" s="201">
        <v>2.1946974872259333E-4</v>
      </c>
      <c r="DG115" s="201">
        <v>0.24132169352164065</v>
      </c>
    </row>
    <row r="116" spans="1:111">
      <c r="A116" s="197">
        <v>921</v>
      </c>
      <c r="B116" s="198" t="s">
        <v>9</v>
      </c>
      <c r="C116" s="200">
        <v>0.20431275551021308</v>
      </c>
      <c r="D116" s="200">
        <v>4.3105216100269871E-2</v>
      </c>
      <c r="E116" s="200">
        <v>0.24167859699355762</v>
      </c>
      <c r="F116" s="200">
        <v>7.7784691972619793E-2</v>
      </c>
      <c r="G116" s="200">
        <v>0.18169304886441845</v>
      </c>
      <c r="H116" s="200">
        <v>0.13550472401790153</v>
      </c>
      <c r="I116" s="200">
        <v>0.12152180511990286</v>
      </c>
      <c r="J116" s="200">
        <v>8.9812566082036333E-2</v>
      </c>
      <c r="K116" s="200">
        <v>7.8973180949488048E-2</v>
      </c>
      <c r="L116" s="200">
        <v>0.12779915298806988</v>
      </c>
      <c r="M116" s="200">
        <v>0</v>
      </c>
      <c r="N116" s="200">
        <v>5.5203619909502261E-3</v>
      </c>
      <c r="O116" s="200">
        <v>4.2935206869633103E-3</v>
      </c>
      <c r="P116" s="200">
        <v>0.17604909368238089</v>
      </c>
      <c r="Q116" s="200">
        <v>8.7205166092048383E-2</v>
      </c>
      <c r="R116" s="200">
        <v>6.8283234443191287E-2</v>
      </c>
      <c r="S116" s="200">
        <v>0.10105412112138799</v>
      </c>
      <c r="T116" s="200">
        <v>0.13528498410646336</v>
      </c>
      <c r="U116" s="200">
        <v>0.10185656154628688</v>
      </c>
      <c r="V116" s="200">
        <v>0.18903198154989082</v>
      </c>
      <c r="W116" s="200">
        <v>6.1306716082659481E-2</v>
      </c>
      <c r="X116" s="200">
        <v>3.3123700435081227E-2</v>
      </c>
      <c r="Y116" s="200">
        <v>9.0219366928819614E-2</v>
      </c>
      <c r="Z116" s="200">
        <v>0</v>
      </c>
      <c r="AA116" s="200">
        <v>1.2797783617696856E-2</v>
      </c>
      <c r="AB116" s="200">
        <v>0.10708938576539145</v>
      </c>
      <c r="AC116" s="200">
        <v>8.0687602888748808E-2</v>
      </c>
      <c r="AD116" s="200">
        <v>0.1424827959729833</v>
      </c>
      <c r="AE116" s="200">
        <v>5.9361708965857109E-2</v>
      </c>
      <c r="AF116" s="200">
        <v>5.9359348340580112E-2</v>
      </c>
      <c r="AG116" s="200">
        <v>-0.11257510277221461</v>
      </c>
      <c r="AH116" s="200">
        <v>9.0163182143578255E-2</v>
      </c>
      <c r="AI116" s="200">
        <v>0.13335074836250352</v>
      </c>
      <c r="AJ116" s="200">
        <v>0</v>
      </c>
      <c r="AK116" s="200">
        <v>0.10769496941755971</v>
      </c>
      <c r="AL116" s="200">
        <v>7.134758904892885E-2</v>
      </c>
      <c r="AM116" s="200">
        <v>0.13747197979903295</v>
      </c>
      <c r="AN116" s="200">
        <v>0.11952363903597203</v>
      </c>
      <c r="AO116" s="200">
        <v>0.22911045758687676</v>
      </c>
      <c r="AP116" s="200">
        <v>8.8142562135850727E-2</v>
      </c>
      <c r="AQ116" s="200">
        <v>1.1750614752238969E-2</v>
      </c>
      <c r="AR116" s="200">
        <v>0.11660673269448407</v>
      </c>
      <c r="AS116" s="200">
        <v>2.6016226001519656E-2</v>
      </c>
      <c r="AT116" s="200">
        <v>7.9305638435279283E-2</v>
      </c>
      <c r="AU116" s="200">
        <v>7.8627818800512408E-2</v>
      </c>
      <c r="AV116" s="200">
        <v>-1.0114672155248456E-2</v>
      </c>
      <c r="AW116" s="200">
        <v>5.9694840321334222E-2</v>
      </c>
      <c r="AX116" s="200">
        <v>-8.4173529874626243E-2</v>
      </c>
      <c r="AY116" s="200">
        <v>-3.4663922439473541E-2</v>
      </c>
      <c r="AZ116" s="200">
        <v>1.362781954887218E-2</v>
      </c>
      <c r="BA116" s="200">
        <v>3.0793594932254091E-3</v>
      </c>
      <c r="BB116" s="200">
        <v>6.4069225251076042E-2</v>
      </c>
      <c r="BC116" s="200">
        <v>1.9099418163420187E-2</v>
      </c>
      <c r="BD116" s="200">
        <v>-3.859702864144586E-2</v>
      </c>
      <c r="BE116" s="200">
        <v>0</v>
      </c>
      <c r="BF116" s="200">
        <v>2.6047319296722379E-2</v>
      </c>
      <c r="BG116" s="200">
        <v>-2.8115142935201055E-2</v>
      </c>
      <c r="BH116" s="200">
        <v>2.1994134897360706E-3</v>
      </c>
      <c r="BI116" s="200">
        <v>1.718449271377509E-2</v>
      </c>
      <c r="BJ116" s="200">
        <v>2.4969926730579958E-2</v>
      </c>
      <c r="BK116" s="200">
        <v>-0.12431038349405696</v>
      </c>
      <c r="BL116" s="200">
        <v>4.7797261778666979E-2</v>
      </c>
      <c r="BM116" s="200">
        <v>4.8392281481617547E-2</v>
      </c>
      <c r="BN116" s="200">
        <v>2.2065440634651868E-2</v>
      </c>
      <c r="BO116" s="200">
        <v>2.3154963672155224E-2</v>
      </c>
      <c r="BP116" s="200">
        <v>9.5567463200339348E-2</v>
      </c>
      <c r="BQ116" s="200">
        <v>9.0564504015762642E-4</v>
      </c>
      <c r="BR116" s="200">
        <v>0.13232843630509156</v>
      </c>
      <c r="BS116" s="200">
        <v>5.7802113568288176E-2</v>
      </c>
      <c r="BT116" s="200">
        <v>8.1809981113069322E-2</v>
      </c>
      <c r="BU116" s="200">
        <v>0.21834180969815423</v>
      </c>
      <c r="BV116" s="200">
        <v>0.1896681691247834</v>
      </c>
      <c r="BW116" s="200">
        <v>0.19645724751016921</v>
      </c>
      <c r="BX116" s="200">
        <v>0.44350242394521677</v>
      </c>
      <c r="BY116" s="200">
        <v>-0.20175535198811967</v>
      </c>
      <c r="BZ116" s="200">
        <v>8.0533505245032628E-3</v>
      </c>
      <c r="CA116" s="200">
        <v>0</v>
      </c>
      <c r="CB116" s="200">
        <v>4.9795512948338332E-2</v>
      </c>
      <c r="CC116" s="200">
        <v>-0.48166991595339387</v>
      </c>
      <c r="CD116" s="200">
        <v>3.6963409330931229E-2</v>
      </c>
      <c r="CE116" s="200">
        <v>5.1855239550299782E-2</v>
      </c>
      <c r="CF116" s="200">
        <v>0.20784738736810859</v>
      </c>
      <c r="CG116" s="200">
        <v>3.9463216513838294E-2</v>
      </c>
      <c r="CH116" s="200">
        <v>0.16774222403044745</v>
      </c>
      <c r="CI116" s="200">
        <v>7.9603593441566284E-2</v>
      </c>
      <c r="CJ116" s="200">
        <v>0.12916951294106091</v>
      </c>
      <c r="CK116" s="200">
        <v>0.13355021544335455</v>
      </c>
      <c r="CL116" s="200">
        <v>0.11324889336897927</v>
      </c>
      <c r="CM116" s="200">
        <v>0</v>
      </c>
      <c r="CN116" s="200">
        <v>2.1857105648832409E-3</v>
      </c>
      <c r="CO116" s="200">
        <v>4.210855114263376E-2</v>
      </c>
      <c r="CP116" s="200">
        <v>1.3991659910755124E-2</v>
      </c>
      <c r="CQ116" s="200">
        <v>1.4017140737559299E-2</v>
      </c>
      <c r="CR116" s="200">
        <v>1.5961584955703489E-2</v>
      </c>
      <c r="CS116" s="200">
        <v>1.9336706499965464E-2</v>
      </c>
      <c r="CT116" s="200">
        <v>-5.2324108669495285E-3</v>
      </c>
      <c r="CU116" s="200">
        <v>8.4759693426757349E-2</v>
      </c>
      <c r="CV116" s="200">
        <v>-1.2763488686907755E-2</v>
      </c>
      <c r="CW116" s="200">
        <v>1.785998753813673E-2</v>
      </c>
      <c r="CX116" s="200">
        <v>9.6959872782677939E-2</v>
      </c>
      <c r="CY116" s="200">
        <v>-0.12663186308374938</v>
      </c>
      <c r="CZ116" s="200">
        <v>-9.5050123494671134E-3</v>
      </c>
      <c r="DA116" s="200">
        <v>8.9542931969819786E-2</v>
      </c>
      <c r="DB116" s="200">
        <v>0.12828992195946254</v>
      </c>
      <c r="DC116" s="200">
        <v>0.23937250076899416</v>
      </c>
      <c r="DD116" s="200">
        <v>4.6298401841020929E-2</v>
      </c>
      <c r="DE116" s="200">
        <v>0</v>
      </c>
      <c r="DF116" s="201">
        <v>0.58007400148992139</v>
      </c>
      <c r="DG116" s="201">
        <v>9.2503240741997728E-2</v>
      </c>
    </row>
    <row r="117" spans="1:111">
      <c r="A117" s="197">
        <v>931</v>
      </c>
      <c r="B117" s="198" t="s">
        <v>10</v>
      </c>
      <c r="C117" s="200">
        <v>0.1998099040712823</v>
      </c>
      <c r="D117" s="200">
        <v>0.12887270221719124</v>
      </c>
      <c r="E117" s="200">
        <v>0.14826413743736577</v>
      </c>
      <c r="F117" s="200">
        <v>9.2408214063472313E-2</v>
      </c>
      <c r="G117" s="200">
        <v>0.13282863041982107</v>
      </c>
      <c r="H117" s="200">
        <v>0.20994530084535057</v>
      </c>
      <c r="I117" s="200">
        <v>0.11514722250328847</v>
      </c>
      <c r="J117" s="200">
        <v>5.6205082018022469E-2</v>
      </c>
      <c r="K117" s="200">
        <v>0.10506448469200491</v>
      </c>
      <c r="L117" s="200">
        <v>3.9056661222908073E-2</v>
      </c>
      <c r="M117" s="200">
        <v>0</v>
      </c>
      <c r="N117" s="200">
        <v>0.19321266968325793</v>
      </c>
      <c r="O117" s="200">
        <v>9.1725214676034353E-2</v>
      </c>
      <c r="P117" s="200">
        <v>8.4495051612216668E-2</v>
      </c>
      <c r="Q117" s="200">
        <v>5.0548167606121963E-2</v>
      </c>
      <c r="R117" s="200">
        <v>5.1635365076251653E-2</v>
      </c>
      <c r="S117" s="200">
        <v>6.440598018908554E-2</v>
      </c>
      <c r="T117" s="200">
        <v>0.12430278353469588</v>
      </c>
      <c r="U117" s="200">
        <v>0.10160223804679552</v>
      </c>
      <c r="V117" s="200">
        <v>0.13046376989067357</v>
      </c>
      <c r="W117" s="200">
        <v>5.5968525381850855E-2</v>
      </c>
      <c r="X117" s="200">
        <v>0.14543299117337524</v>
      </c>
      <c r="Y117" s="200">
        <v>0.13481717976636143</v>
      </c>
      <c r="Z117" s="200">
        <v>0</v>
      </c>
      <c r="AA117" s="200">
        <v>0.28374025914799256</v>
      </c>
      <c r="AB117" s="200">
        <v>0.10419899876556389</v>
      </c>
      <c r="AC117" s="200">
        <v>2.3650043593498614E-2</v>
      </c>
      <c r="AD117" s="200">
        <v>8.3240410347903651E-2</v>
      </c>
      <c r="AE117" s="200">
        <v>8.9501444493248913E-2</v>
      </c>
      <c r="AF117" s="200">
        <v>0.14524739941658871</v>
      </c>
      <c r="AG117" s="200">
        <v>9.1493622852324236E-2</v>
      </c>
      <c r="AH117" s="200">
        <v>0.14831402925898052</v>
      </c>
      <c r="AI117" s="200">
        <v>0.11270426377964184</v>
      </c>
      <c r="AJ117" s="200">
        <v>0.17647058823529413</v>
      </c>
      <c r="AK117" s="200">
        <v>0.10261655420877477</v>
      </c>
      <c r="AL117" s="200">
        <v>9.879099175482009E-2</v>
      </c>
      <c r="AM117" s="200">
        <v>3.3806341224098049E-2</v>
      </c>
      <c r="AN117" s="200">
        <v>5.4287813978028607E-2</v>
      </c>
      <c r="AO117" s="200">
        <v>2.6926397582559897E-2</v>
      </c>
      <c r="AP117" s="200">
        <v>3.6327347149494801E-2</v>
      </c>
      <c r="AQ117" s="200">
        <v>5.8462711080058433E-2</v>
      </c>
      <c r="AR117" s="200">
        <v>6.7172924576946513E-2</v>
      </c>
      <c r="AS117" s="200">
        <v>0.10554254160670329</v>
      </c>
      <c r="AT117" s="200">
        <v>0.10732097590160589</v>
      </c>
      <c r="AU117" s="200">
        <v>0.11583399492738859</v>
      </c>
      <c r="AV117" s="200">
        <v>0.14717730079388416</v>
      </c>
      <c r="AW117" s="200">
        <v>0.24970975684272953</v>
      </c>
      <c r="AX117" s="200">
        <v>0.16327965168126737</v>
      </c>
      <c r="AY117" s="200">
        <v>0.18296051562584628</v>
      </c>
      <c r="AZ117" s="200">
        <v>0.18609022556390978</v>
      </c>
      <c r="BA117" s="200">
        <v>0.19285588597571704</v>
      </c>
      <c r="BB117" s="200">
        <v>0.1442790530846485</v>
      </c>
      <c r="BC117" s="200">
        <v>0.18439160131545662</v>
      </c>
      <c r="BD117" s="200">
        <v>0.22816153571246234</v>
      </c>
      <c r="BE117" s="200">
        <v>0</v>
      </c>
      <c r="BF117" s="200">
        <v>0.10874755806381593</v>
      </c>
      <c r="BG117" s="200">
        <v>0.10068797655415643</v>
      </c>
      <c r="BH117" s="200">
        <v>0.13416422287390029</v>
      </c>
      <c r="BI117" s="200">
        <v>9.8432774264503711E-2</v>
      </c>
      <c r="BJ117" s="200">
        <v>0.12488608610068166</v>
      </c>
      <c r="BK117" s="200">
        <v>3.247364880017941E-2</v>
      </c>
      <c r="BL117" s="200">
        <v>3.8129797444849817E-2</v>
      </c>
      <c r="BM117" s="200">
        <v>2.9157214451251062E-2</v>
      </c>
      <c r="BN117" s="200">
        <v>8.327610805387016E-2</v>
      </c>
      <c r="BO117" s="200">
        <v>6.9908576907254355E-2</v>
      </c>
      <c r="BP117" s="200">
        <v>0.25557662959477712</v>
      </c>
      <c r="BQ117" s="200">
        <v>0.17234425114199631</v>
      </c>
      <c r="BR117" s="200">
        <v>0.19887703763332662</v>
      </c>
      <c r="BS117" s="200">
        <v>5.2538942825268102E-2</v>
      </c>
      <c r="BT117" s="200">
        <v>0.10025045638606067</v>
      </c>
      <c r="BU117" s="200">
        <v>7.5351327543253549E-2</v>
      </c>
      <c r="BV117" s="200">
        <v>0.26208029914199121</v>
      </c>
      <c r="BW117" s="200">
        <v>0.28181135096941695</v>
      </c>
      <c r="BX117" s="200">
        <v>0.37562050584442169</v>
      </c>
      <c r="BY117" s="200">
        <v>0.58449216599088949</v>
      </c>
      <c r="BZ117" s="200">
        <v>0.10365807831891735</v>
      </c>
      <c r="CA117" s="200">
        <v>0</v>
      </c>
      <c r="CB117" s="200">
        <v>0.10602851155248376</v>
      </c>
      <c r="CC117" s="200">
        <v>0.56241167134129111</v>
      </c>
      <c r="CD117" s="200">
        <v>0.11247437410697646</v>
      </c>
      <c r="CE117" s="200">
        <v>0.16523015222864953</v>
      </c>
      <c r="CF117" s="200">
        <v>9.0033031094789231E-2</v>
      </c>
      <c r="CG117" s="200">
        <v>8.0266298203743244E-2</v>
      </c>
      <c r="CH117" s="200">
        <v>0.1926221525863151</v>
      </c>
      <c r="CI117" s="200">
        <v>0.18236111670628047</v>
      </c>
      <c r="CJ117" s="200">
        <v>0.10032949811811034</v>
      </c>
      <c r="CK117" s="200">
        <v>5.5820423586052784E-2</v>
      </c>
      <c r="CL117" s="200">
        <v>0.1252355699697594</v>
      </c>
      <c r="CM117" s="200">
        <v>0</v>
      </c>
      <c r="CN117" s="200">
        <v>6.7935849540699506E-2</v>
      </c>
      <c r="CO117" s="200">
        <v>9.2529206459649641E-2</v>
      </c>
      <c r="CP117" s="200">
        <v>6.562210247786783E-2</v>
      </c>
      <c r="CQ117" s="200">
        <v>2.3290318802100619E-2</v>
      </c>
      <c r="CR117" s="200">
        <v>3.3254099910712792E-2</v>
      </c>
      <c r="CS117" s="200">
        <v>8.1417938799475023E-2</v>
      </c>
      <c r="CT117" s="200">
        <v>2.6146222531821924E-2</v>
      </c>
      <c r="CU117" s="200">
        <v>0.33755052558348425</v>
      </c>
      <c r="CV117" s="200">
        <v>7.948172500483465E-2</v>
      </c>
      <c r="CW117" s="200">
        <v>3.333044304142057E-2</v>
      </c>
      <c r="CX117" s="200">
        <v>0.10509748554862471</v>
      </c>
      <c r="CY117" s="200">
        <v>0.18775417180055126</v>
      </c>
      <c r="CZ117" s="200">
        <v>6.0627797980133048E-2</v>
      </c>
      <c r="DA117" s="200">
        <v>0.15599862817235144</v>
      </c>
      <c r="DB117" s="200">
        <v>0.18136929799856455</v>
      </c>
      <c r="DC117" s="200">
        <v>3.2912949861581053E-2</v>
      </c>
      <c r="DD117" s="200">
        <v>0.17251081660435938</v>
      </c>
      <c r="DE117" s="200">
        <v>0</v>
      </c>
      <c r="DF117" s="201">
        <v>3.5442818857088103E-2</v>
      </c>
      <c r="DG117" s="201">
        <v>0.12379931251033405</v>
      </c>
    </row>
    <row r="118" spans="1:111">
      <c r="A118" s="197">
        <v>932</v>
      </c>
      <c r="B118" s="198" t="s">
        <v>1047</v>
      </c>
      <c r="C118" s="200">
        <v>0</v>
      </c>
      <c r="D118" s="200">
        <v>0</v>
      </c>
      <c r="E118" s="200">
        <v>0</v>
      </c>
      <c r="F118" s="200">
        <v>0</v>
      </c>
      <c r="G118" s="200">
        <v>0</v>
      </c>
      <c r="H118" s="200">
        <v>0</v>
      </c>
      <c r="I118" s="200">
        <v>0</v>
      </c>
      <c r="J118" s="200">
        <v>0</v>
      </c>
      <c r="K118" s="200">
        <v>0</v>
      </c>
      <c r="L118" s="200">
        <v>0</v>
      </c>
      <c r="M118" s="200">
        <v>0</v>
      </c>
      <c r="N118" s="200">
        <v>0</v>
      </c>
      <c r="O118" s="200">
        <v>0</v>
      </c>
      <c r="P118" s="200">
        <v>0</v>
      </c>
      <c r="Q118" s="200">
        <v>0</v>
      </c>
      <c r="R118" s="200">
        <v>0</v>
      </c>
      <c r="S118" s="200">
        <v>0</v>
      </c>
      <c r="T118" s="200">
        <v>0</v>
      </c>
      <c r="U118" s="200">
        <v>0</v>
      </c>
      <c r="V118" s="200">
        <v>0</v>
      </c>
      <c r="W118" s="200">
        <v>0</v>
      </c>
      <c r="X118" s="200">
        <v>0</v>
      </c>
      <c r="Y118" s="200">
        <v>0</v>
      </c>
      <c r="Z118" s="200">
        <v>0</v>
      </c>
      <c r="AA118" s="200">
        <v>0</v>
      </c>
      <c r="AB118" s="200">
        <v>0</v>
      </c>
      <c r="AC118" s="200">
        <v>0</v>
      </c>
      <c r="AD118" s="200">
        <v>0</v>
      </c>
      <c r="AE118" s="200">
        <v>0</v>
      </c>
      <c r="AF118" s="200">
        <v>0</v>
      </c>
      <c r="AG118" s="200">
        <v>0</v>
      </c>
      <c r="AH118" s="200">
        <v>0</v>
      </c>
      <c r="AI118" s="200">
        <v>0</v>
      </c>
      <c r="AJ118" s="200">
        <v>0</v>
      </c>
      <c r="AK118" s="200">
        <v>0</v>
      </c>
      <c r="AL118" s="200">
        <v>0</v>
      </c>
      <c r="AM118" s="200">
        <v>0</v>
      </c>
      <c r="AN118" s="200">
        <v>0</v>
      </c>
      <c r="AO118" s="200">
        <v>0</v>
      </c>
      <c r="AP118" s="200">
        <v>0</v>
      </c>
      <c r="AQ118" s="200">
        <v>0</v>
      </c>
      <c r="AR118" s="200">
        <v>0</v>
      </c>
      <c r="AS118" s="200">
        <v>0</v>
      </c>
      <c r="AT118" s="200">
        <v>0</v>
      </c>
      <c r="AU118" s="200">
        <v>0</v>
      </c>
      <c r="AV118" s="200">
        <v>0</v>
      </c>
      <c r="AW118" s="200">
        <v>0</v>
      </c>
      <c r="AX118" s="200">
        <v>0</v>
      </c>
      <c r="AY118" s="200">
        <v>0</v>
      </c>
      <c r="AZ118" s="200">
        <v>0</v>
      </c>
      <c r="BA118" s="200">
        <v>0</v>
      </c>
      <c r="BB118" s="200">
        <v>0</v>
      </c>
      <c r="BC118" s="200">
        <v>0</v>
      </c>
      <c r="BD118" s="200">
        <v>0</v>
      </c>
      <c r="BE118" s="200">
        <v>0</v>
      </c>
      <c r="BF118" s="200">
        <v>0</v>
      </c>
      <c r="BG118" s="200">
        <v>0</v>
      </c>
      <c r="BH118" s="200">
        <v>0</v>
      </c>
      <c r="BI118" s="200">
        <v>0</v>
      </c>
      <c r="BJ118" s="200">
        <v>0</v>
      </c>
      <c r="BK118" s="200">
        <v>0</v>
      </c>
      <c r="BL118" s="200">
        <v>0</v>
      </c>
      <c r="BM118" s="200">
        <v>0</v>
      </c>
      <c r="BN118" s="200">
        <v>0</v>
      </c>
      <c r="BO118" s="200">
        <v>0</v>
      </c>
      <c r="BP118" s="200">
        <v>0</v>
      </c>
      <c r="BQ118" s="200">
        <v>0</v>
      </c>
      <c r="BR118" s="200">
        <v>2.2241899778627491E-2</v>
      </c>
      <c r="BS118" s="200">
        <v>2.5266148975073174E-2</v>
      </c>
      <c r="BT118" s="200">
        <v>0</v>
      </c>
      <c r="BU118" s="200">
        <v>0</v>
      </c>
      <c r="BV118" s="200">
        <v>0</v>
      </c>
      <c r="BW118" s="200">
        <v>0</v>
      </c>
      <c r="BX118" s="200">
        <v>0</v>
      </c>
      <c r="BY118" s="200">
        <v>0</v>
      </c>
      <c r="BZ118" s="200">
        <v>0</v>
      </c>
      <c r="CA118" s="200">
        <v>0</v>
      </c>
      <c r="CB118" s="200">
        <v>0</v>
      </c>
      <c r="CC118" s="200">
        <v>0</v>
      </c>
      <c r="CD118" s="200">
        <v>0</v>
      </c>
      <c r="CE118" s="200">
        <v>0</v>
      </c>
      <c r="CF118" s="200">
        <v>1.3357401968059587E-3</v>
      </c>
      <c r="CG118" s="200">
        <v>0</v>
      </c>
      <c r="CH118" s="200">
        <v>0</v>
      </c>
      <c r="CI118" s="200">
        <v>0</v>
      </c>
      <c r="CJ118" s="200">
        <v>0</v>
      </c>
      <c r="CK118" s="200">
        <v>0</v>
      </c>
      <c r="CL118" s="200">
        <v>0</v>
      </c>
      <c r="CM118" s="200">
        <v>0.36668765196649489</v>
      </c>
      <c r="CN118" s="200">
        <v>0.10190911953475174</v>
      </c>
      <c r="CO118" s="200">
        <v>0.12026365306130084</v>
      </c>
      <c r="CP118" s="200">
        <v>0</v>
      </c>
      <c r="CQ118" s="200">
        <v>2.6745797786150755E-3</v>
      </c>
      <c r="CR118" s="200">
        <v>4.1100841885037334E-3</v>
      </c>
      <c r="CS118" s="200">
        <v>0</v>
      </c>
      <c r="CT118" s="200">
        <v>0</v>
      </c>
      <c r="CU118" s="200">
        <v>0</v>
      </c>
      <c r="CV118" s="200">
        <v>0</v>
      </c>
      <c r="CW118" s="200">
        <v>0</v>
      </c>
      <c r="CX118" s="200">
        <v>8.6042521334777012E-5</v>
      </c>
      <c r="CY118" s="200">
        <v>0</v>
      </c>
      <c r="CZ118" s="200">
        <v>0</v>
      </c>
      <c r="DA118" s="200">
        <v>0</v>
      </c>
      <c r="DB118" s="200">
        <v>0</v>
      </c>
      <c r="DC118" s="200">
        <v>0</v>
      </c>
      <c r="DD118" s="200">
        <v>0</v>
      </c>
      <c r="DE118" s="200">
        <v>0</v>
      </c>
      <c r="DF118" s="201">
        <v>0</v>
      </c>
      <c r="DG118" s="201">
        <v>1.8022248408827778E-2</v>
      </c>
    </row>
    <row r="119" spans="1:111">
      <c r="A119" s="197">
        <v>941</v>
      </c>
      <c r="B119" s="198" t="s">
        <v>1048</v>
      </c>
      <c r="C119" s="200">
        <v>2.4433565509699297E-2</v>
      </c>
      <c r="D119" s="200">
        <v>2.0055614341609861E-2</v>
      </c>
      <c r="E119" s="200">
        <v>5.8249821045096635E-2</v>
      </c>
      <c r="F119" s="200">
        <v>2.7069072806471688E-2</v>
      </c>
      <c r="G119" s="200">
        <v>3.0411218169304886E-2</v>
      </c>
      <c r="H119" s="200">
        <v>9.6767777225261059E-2</v>
      </c>
      <c r="I119" s="200">
        <v>5.2312050996660933E-2</v>
      </c>
      <c r="J119" s="200">
        <v>1.7526702398722817E-2</v>
      </c>
      <c r="K119" s="200">
        <v>0.28792193492045409</v>
      </c>
      <c r="L119" s="200">
        <v>3.3409915022005701E-2</v>
      </c>
      <c r="M119" s="200">
        <v>0</v>
      </c>
      <c r="N119" s="200">
        <v>-2.5610859728506786E-2</v>
      </c>
      <c r="O119" s="200">
        <v>2.7615144418423106E-2</v>
      </c>
      <c r="P119" s="200">
        <v>4.4109822283707564E-2</v>
      </c>
      <c r="Q119" s="200">
        <v>3.6839416990459513E-2</v>
      </c>
      <c r="R119" s="200">
        <v>1.8069925954984554E-2</v>
      </c>
      <c r="S119" s="200">
        <v>4.8471114210126946E-2</v>
      </c>
      <c r="T119" s="200">
        <v>4.5114986572127334E-2</v>
      </c>
      <c r="U119" s="200">
        <v>4.0055951169888096E-2</v>
      </c>
      <c r="V119" s="200">
        <v>1.207556925253927E-2</v>
      </c>
      <c r="W119" s="200">
        <v>-9.0285966981132077E-3</v>
      </c>
      <c r="X119" s="200">
        <v>-6.2526965762050753E-3</v>
      </c>
      <c r="Y119" s="200">
        <v>-2.1550620968476576E-2</v>
      </c>
      <c r="Z119" s="200">
        <v>0</v>
      </c>
      <c r="AA119" s="200">
        <v>1.3493253373313344E-2</v>
      </c>
      <c r="AB119" s="200">
        <v>2.466135120118024E-3</v>
      </c>
      <c r="AC119" s="200">
        <v>0.30107234611868472</v>
      </c>
      <c r="AD119" s="200">
        <v>2.4005989550146552E-2</v>
      </c>
      <c r="AE119" s="200">
        <v>2.3651121848094304E-2</v>
      </c>
      <c r="AF119" s="200">
        <v>3.5197314106445041E-2</v>
      </c>
      <c r="AG119" s="200">
        <v>3.9633182249393904E-2</v>
      </c>
      <c r="AH119" s="200">
        <v>1.7915159969896656E-2</v>
      </c>
      <c r="AI119" s="200">
        <v>5.1771011716444625E-2</v>
      </c>
      <c r="AJ119" s="200">
        <v>5.8823529411764705E-2</v>
      </c>
      <c r="AK119" s="200">
        <v>4.1410964898889673E-2</v>
      </c>
      <c r="AL119" s="200">
        <v>3.4111186694665445E-2</v>
      </c>
      <c r="AM119" s="200">
        <v>2.9593045634275944E-3</v>
      </c>
      <c r="AN119" s="200">
        <v>3.9363847067025948E-2</v>
      </c>
      <c r="AO119" s="200">
        <v>3.4980034534858623E-2</v>
      </c>
      <c r="AP119" s="200">
        <v>3.5953978906999042E-4</v>
      </c>
      <c r="AQ119" s="200">
        <v>4.9906085820319943E-3</v>
      </c>
      <c r="AR119" s="200">
        <v>4.1652436533606549E-2</v>
      </c>
      <c r="AS119" s="200">
        <v>4.102720323819728E-2</v>
      </c>
      <c r="AT119" s="200">
        <v>1.6203743376330382E-3</v>
      </c>
      <c r="AU119" s="200">
        <v>4.6721420893257358E-3</v>
      </c>
      <c r="AV119" s="200">
        <v>-2.8785651279035578E-2</v>
      </c>
      <c r="AW119" s="200">
        <v>-7.0995453156731309E-2</v>
      </c>
      <c r="AX119" s="200">
        <v>-7.7742223154802495E-3</v>
      </c>
      <c r="AY119" s="200">
        <v>-1.7299463792449763E-2</v>
      </c>
      <c r="AZ119" s="200">
        <v>1.0338345864661654E-2</v>
      </c>
      <c r="BA119" s="200">
        <v>-5.4138072614229572E-2</v>
      </c>
      <c r="BB119" s="200">
        <v>-1.1388091822094692E-2</v>
      </c>
      <c r="BC119" s="200">
        <v>-4.3840121426764481E-2</v>
      </c>
      <c r="BD119" s="200">
        <v>-5.483228672078419E-2</v>
      </c>
      <c r="BE119" s="200">
        <v>0</v>
      </c>
      <c r="BF119" s="200">
        <v>-1.5628391578033429E-2</v>
      </c>
      <c r="BG119" s="200">
        <v>-4.3464222735513994E-3</v>
      </c>
      <c r="BH119" s="200">
        <v>-2.3643695014662756E-2</v>
      </c>
      <c r="BI119" s="200">
        <v>5.2240857849876268E-3</v>
      </c>
      <c r="BJ119" s="200">
        <v>1.1692122626034338E-2</v>
      </c>
      <c r="BK119" s="200">
        <v>1.5115496748149809E-2</v>
      </c>
      <c r="BL119" s="200">
        <v>4.7748224863677378E-2</v>
      </c>
      <c r="BM119" s="200">
        <v>4.8692303217886194E-2</v>
      </c>
      <c r="BN119" s="200">
        <v>5.5252967091544772E-2</v>
      </c>
      <c r="BO119" s="200">
        <v>4.6151832371730581E-2</v>
      </c>
      <c r="BP119" s="200">
        <v>4.6179124999390531E-2</v>
      </c>
      <c r="BQ119" s="200">
        <v>4.523807420104436E-3</v>
      </c>
      <c r="BR119" s="200">
        <v>3.6796136043469513E-2</v>
      </c>
      <c r="BS119" s="200">
        <v>4.4151069600306611E-2</v>
      </c>
      <c r="BT119" s="200">
        <v>5.9421685781634759E-2</v>
      </c>
      <c r="BU119" s="200">
        <v>1.5943938997701402E-2</v>
      </c>
      <c r="BV119" s="200">
        <v>7.8250876764693625E-2</v>
      </c>
      <c r="BW119" s="200">
        <v>5.8837237441796891E-2</v>
      </c>
      <c r="BX119" s="200">
        <v>7.1836959060213562E-2</v>
      </c>
      <c r="BY119" s="200">
        <v>-8.4497171747509644E-3</v>
      </c>
      <c r="BZ119" s="200">
        <v>8.2859991615964412E-2</v>
      </c>
      <c r="CA119" s="200">
        <v>0</v>
      </c>
      <c r="CB119" s="200">
        <v>1.8800769036860343E-2</v>
      </c>
      <c r="CC119" s="200">
        <v>-5.0879723242908945E-2</v>
      </c>
      <c r="CD119" s="200">
        <v>6.6720506926756545E-2</v>
      </c>
      <c r="CE119" s="200">
        <v>5.543354257024681E-2</v>
      </c>
      <c r="CF119" s="200">
        <v>2.3542852409337067E-2</v>
      </c>
      <c r="CG119" s="200">
        <v>8.9582548256081737E-2</v>
      </c>
      <c r="CH119" s="200">
        <v>1.7547960047841021E-2</v>
      </c>
      <c r="CI119" s="200">
        <v>3.0717479756677275E-2</v>
      </c>
      <c r="CJ119" s="200">
        <v>5.4215388187179935E-2</v>
      </c>
      <c r="CK119" s="200">
        <v>3.099572566304018E-2</v>
      </c>
      <c r="CL119" s="200">
        <v>2.9561292019108558E-2</v>
      </c>
      <c r="CM119" s="200">
        <v>1.7791349502476082E-3</v>
      </c>
      <c r="CN119" s="200">
        <v>7.3977896042202E-3</v>
      </c>
      <c r="CO119" s="200">
        <v>1.4652795702544881E-2</v>
      </c>
      <c r="CP119" s="200">
        <v>1.2479577094260961E-2</v>
      </c>
      <c r="CQ119" s="200">
        <v>2.4539757530796711E-2</v>
      </c>
      <c r="CR119" s="200">
        <v>9.8886183941228421E-3</v>
      </c>
      <c r="CS119" s="200">
        <v>1.0749810043517303E-2</v>
      </c>
      <c r="CT119" s="200">
        <v>1.9069406624026345E-2</v>
      </c>
      <c r="CU119" s="200">
        <v>1.8090874132956035E-2</v>
      </c>
      <c r="CV119" s="200">
        <v>2.9394701218333013E-3</v>
      </c>
      <c r="CW119" s="200">
        <v>3.0152466259202725E-2</v>
      </c>
      <c r="CX119" s="200">
        <v>7.1689121461893837E-2</v>
      </c>
      <c r="CY119" s="200">
        <v>4.8430633800309101E-4</v>
      </c>
      <c r="CZ119" s="200">
        <v>3.1280709538045619E-2</v>
      </c>
      <c r="DA119" s="200">
        <v>6.9017480409885479E-2</v>
      </c>
      <c r="DB119" s="200">
        <v>9.6083437054264975E-2</v>
      </c>
      <c r="DC119" s="200">
        <v>7.9544755459858507E-2</v>
      </c>
      <c r="DD119" s="200">
        <v>0.12617906293490025</v>
      </c>
      <c r="DE119" s="200">
        <v>0</v>
      </c>
      <c r="DF119" s="201">
        <v>3.3149205426775928E-2</v>
      </c>
      <c r="DG119" s="201">
        <v>4.7881068530700566E-2</v>
      </c>
    </row>
    <row r="120" spans="1:111">
      <c r="A120" s="202">
        <v>951</v>
      </c>
      <c r="B120" s="203" t="s">
        <v>11</v>
      </c>
      <c r="C120" s="204">
        <v>-0.11263734247359575</v>
      </c>
      <c r="D120" s="204">
        <v>-5.4794071084643715E-3</v>
      </c>
      <c r="E120" s="204">
        <v>0</v>
      </c>
      <c r="F120" s="204">
        <v>-4.0448039825762292E-3</v>
      </c>
      <c r="G120" s="204">
        <v>-1.8926359256710254E-3</v>
      </c>
      <c r="H120" s="204">
        <v>-1.4917951268025858E-3</v>
      </c>
      <c r="I120" s="204">
        <v>0</v>
      </c>
      <c r="J120" s="204">
        <v>-2.9962841464828928E-3</v>
      </c>
      <c r="K120" s="204">
        <v>-1.5504170305400515E-4</v>
      </c>
      <c r="L120" s="204">
        <v>-1.4116865502255931E-3</v>
      </c>
      <c r="M120" s="204">
        <v>0</v>
      </c>
      <c r="N120" s="204">
        <v>0</v>
      </c>
      <c r="O120" s="204">
        <v>0</v>
      </c>
      <c r="P120" s="204">
        <v>0</v>
      </c>
      <c r="Q120" s="204">
        <v>0</v>
      </c>
      <c r="R120" s="204">
        <v>0</v>
      </c>
      <c r="S120" s="204">
        <v>0</v>
      </c>
      <c r="T120" s="204">
        <v>0</v>
      </c>
      <c r="U120" s="204">
        <v>0</v>
      </c>
      <c r="V120" s="204">
        <v>0</v>
      </c>
      <c r="W120" s="204">
        <v>0</v>
      </c>
      <c r="X120" s="204">
        <v>0</v>
      </c>
      <c r="Y120" s="204">
        <v>0</v>
      </c>
      <c r="Z120" s="204">
        <v>0</v>
      </c>
      <c r="AA120" s="204">
        <v>0</v>
      </c>
      <c r="AB120" s="204">
        <v>0</v>
      </c>
      <c r="AC120" s="204">
        <v>-5.6030406309666141E-3</v>
      </c>
      <c r="AD120" s="204">
        <v>0</v>
      </c>
      <c r="AE120" s="204">
        <v>0</v>
      </c>
      <c r="AF120" s="204">
        <v>0</v>
      </c>
      <c r="AG120" s="204">
        <v>0</v>
      </c>
      <c r="AH120" s="204">
        <v>0</v>
      </c>
      <c r="AI120" s="204">
        <v>0</v>
      </c>
      <c r="AJ120" s="204">
        <v>0</v>
      </c>
      <c r="AK120" s="204">
        <v>0</v>
      </c>
      <c r="AL120" s="204">
        <v>0</v>
      </c>
      <c r="AM120" s="204">
        <v>0</v>
      </c>
      <c r="AN120" s="204">
        <v>0</v>
      </c>
      <c r="AO120" s="204">
        <v>0</v>
      </c>
      <c r="AP120" s="204">
        <v>0</v>
      </c>
      <c r="AQ120" s="204">
        <v>0</v>
      </c>
      <c r="AR120" s="204">
        <v>0</v>
      </c>
      <c r="AS120" s="204">
        <v>-1.4006043607816772E-5</v>
      </c>
      <c r="AT120" s="204">
        <v>0</v>
      </c>
      <c r="AU120" s="204">
        <v>0</v>
      </c>
      <c r="AV120" s="204">
        <v>0</v>
      </c>
      <c r="AW120" s="204">
        <v>0</v>
      </c>
      <c r="AX120" s="204">
        <v>-1.0491528091066463E-5</v>
      </c>
      <c r="AY120" s="204">
        <v>0</v>
      </c>
      <c r="AZ120" s="204">
        <v>0</v>
      </c>
      <c r="BA120" s="204">
        <v>0</v>
      </c>
      <c r="BB120" s="204">
        <v>0</v>
      </c>
      <c r="BC120" s="204">
        <v>0</v>
      </c>
      <c r="BD120" s="204">
        <v>0</v>
      </c>
      <c r="BE120" s="204">
        <v>0</v>
      </c>
      <c r="BF120" s="204">
        <v>0</v>
      </c>
      <c r="BG120" s="204">
        <v>0</v>
      </c>
      <c r="BH120" s="204">
        <v>0</v>
      </c>
      <c r="BI120" s="204">
        <v>0</v>
      </c>
      <c r="BJ120" s="204">
        <v>0</v>
      </c>
      <c r="BK120" s="204">
        <v>0</v>
      </c>
      <c r="BL120" s="204">
        <v>-3.2691276659736115E-6</v>
      </c>
      <c r="BM120" s="204">
        <v>-1.2245785153822369E-5</v>
      </c>
      <c r="BN120" s="204">
        <v>-2.5680824044024271E-3</v>
      </c>
      <c r="BO120" s="204">
        <v>-2.5162599829325429E-2</v>
      </c>
      <c r="BP120" s="204">
        <v>-2.5841431127710303E-5</v>
      </c>
      <c r="BQ120" s="204">
        <v>-8.1728942648371164E-4</v>
      </c>
      <c r="BR120" s="204">
        <v>-3.9665928758301466E-2</v>
      </c>
      <c r="BS120" s="204">
        <v>0</v>
      </c>
      <c r="BT120" s="204">
        <v>-7.4692157968481946E-4</v>
      </c>
      <c r="BU120" s="204">
        <v>-1.1434489972884808E-2</v>
      </c>
      <c r="BV120" s="204">
        <v>-4.7634075035576702E-6</v>
      </c>
      <c r="BW120" s="204">
        <v>-1.4803793714885805E-3</v>
      </c>
      <c r="BX120" s="204">
        <v>0</v>
      </c>
      <c r="BY120" s="204">
        <v>-1.529425505998565E-2</v>
      </c>
      <c r="BZ120" s="204">
        <v>-3.0396304343832305E-3</v>
      </c>
      <c r="CA120" s="204">
        <v>0</v>
      </c>
      <c r="CB120" s="204">
        <v>-2.3515070338278395E-3</v>
      </c>
      <c r="CC120" s="204">
        <v>0</v>
      </c>
      <c r="CD120" s="204">
        <v>0</v>
      </c>
      <c r="CE120" s="204">
        <v>0</v>
      </c>
      <c r="CF120" s="204">
        <v>-2.4920010906819179E-3</v>
      </c>
      <c r="CG120" s="204">
        <v>0</v>
      </c>
      <c r="CH120" s="204">
        <v>-5.7709315293401375E-6</v>
      </c>
      <c r="CI120" s="204">
        <v>0</v>
      </c>
      <c r="CJ120" s="204">
        <v>-1.116186036959152E-5</v>
      </c>
      <c r="CK120" s="204">
        <v>0</v>
      </c>
      <c r="CL120" s="204">
        <v>-2.1913485559013016E-5</v>
      </c>
      <c r="CM120" s="204">
        <v>0</v>
      </c>
      <c r="CN120" s="204">
        <v>-1.2148235687434643E-4</v>
      </c>
      <c r="CO120" s="204">
        <v>-9.0322122092914518E-3</v>
      </c>
      <c r="CP120" s="204">
        <v>-1.9583549379267803E-2</v>
      </c>
      <c r="CQ120" s="204">
        <v>0</v>
      </c>
      <c r="CR120" s="204">
        <v>0</v>
      </c>
      <c r="CS120" s="204">
        <v>-3.022034951992816E-3</v>
      </c>
      <c r="CT120" s="204">
        <v>-1.0203596985624723E-2</v>
      </c>
      <c r="CU120" s="204">
        <v>0</v>
      </c>
      <c r="CV120" s="204">
        <v>0</v>
      </c>
      <c r="CW120" s="204">
        <v>0</v>
      </c>
      <c r="CX120" s="204">
        <v>-5.7152331689523413E-5</v>
      </c>
      <c r="CY120" s="204">
        <v>0</v>
      </c>
      <c r="CZ120" s="204">
        <v>0</v>
      </c>
      <c r="DA120" s="204">
        <v>0</v>
      </c>
      <c r="DB120" s="204">
        <v>-1.1356306384061198E-5</v>
      </c>
      <c r="DC120" s="204">
        <v>0</v>
      </c>
      <c r="DD120" s="204">
        <v>-1.5159922017361142E-5</v>
      </c>
      <c r="DE120" s="204">
        <v>0</v>
      </c>
      <c r="DF120" s="205">
        <v>-2.9829339086944024E-3</v>
      </c>
      <c r="DG120" s="205">
        <v>-3.4365279585987589E-3</v>
      </c>
    </row>
    <row r="121" spans="1:111">
      <c r="A121" s="202">
        <v>960</v>
      </c>
      <c r="B121" s="203" t="s">
        <v>12</v>
      </c>
      <c r="C121" s="204">
        <v>0.51900959287176962</v>
      </c>
      <c r="D121" s="204">
        <v>0.28845633289858996</v>
      </c>
      <c r="E121" s="204">
        <v>0.61032569792412317</v>
      </c>
      <c r="F121" s="204">
        <v>0.42999377722464222</v>
      </c>
      <c r="G121" s="204">
        <v>0.54499311768754299</v>
      </c>
      <c r="H121" s="204">
        <v>0.57503729487817001</v>
      </c>
      <c r="I121" s="204">
        <v>0.55843367398563193</v>
      </c>
      <c r="J121" s="204">
        <v>0.30517811885170021</v>
      </c>
      <c r="K121" s="204">
        <v>0.55041703054005142</v>
      </c>
      <c r="L121" s="204">
        <v>0.26041464832396821</v>
      </c>
      <c r="M121" s="204">
        <v>0</v>
      </c>
      <c r="N121" s="204">
        <v>0.44199095022624435</v>
      </c>
      <c r="O121" s="204">
        <v>0.4172521467603435</v>
      </c>
      <c r="P121" s="204">
        <v>0.47389237699975167</v>
      </c>
      <c r="Q121" s="204">
        <v>0.42153268027508711</v>
      </c>
      <c r="R121" s="204">
        <v>0.24388270484970334</v>
      </c>
      <c r="S121" s="204">
        <v>0.45104694325382988</v>
      </c>
      <c r="T121" s="204">
        <v>0.60610684988104835</v>
      </c>
      <c r="U121" s="204">
        <v>0.37410986775178029</v>
      </c>
      <c r="V121" s="204">
        <v>0.45346994033648319</v>
      </c>
      <c r="W121" s="204">
        <v>0.12901680424528303</v>
      </c>
      <c r="X121" s="204">
        <v>0.27484579952392407</v>
      </c>
      <c r="Y121" s="204">
        <v>0.2925492458584027</v>
      </c>
      <c r="Z121" s="204">
        <v>0</v>
      </c>
      <c r="AA121" s="204">
        <v>0.41479070350756181</v>
      </c>
      <c r="AB121" s="204">
        <v>0.35250678118730311</v>
      </c>
      <c r="AC121" s="204">
        <v>0.41412869232368493</v>
      </c>
      <c r="AD121" s="204">
        <v>0.28925863387281764</v>
      </c>
      <c r="AE121" s="204">
        <v>0.41292151884269129</v>
      </c>
      <c r="AF121" s="204">
        <v>0.57314656833067312</v>
      </c>
      <c r="AG121" s="204">
        <v>0.42816485717297353</v>
      </c>
      <c r="AH121" s="204">
        <v>0.49365810679344335</v>
      </c>
      <c r="AI121" s="204">
        <v>0.49902766087133194</v>
      </c>
      <c r="AJ121" s="204">
        <v>0.52941176470588236</v>
      </c>
      <c r="AK121" s="204">
        <v>0.50241708138694674</v>
      </c>
      <c r="AL121" s="204">
        <v>0.24367644980759057</v>
      </c>
      <c r="AM121" s="204">
        <v>0.25530571744211539</v>
      </c>
      <c r="AN121" s="204">
        <v>0.4281218790631065</v>
      </c>
      <c r="AO121" s="204">
        <v>0.40975744657889057</v>
      </c>
      <c r="AP121" s="204">
        <v>0.17770945497455565</v>
      </c>
      <c r="AQ121" s="204">
        <v>0.23604671209632783</v>
      </c>
      <c r="AR121" s="204">
        <v>0.47408776476418157</v>
      </c>
      <c r="AS121" s="204">
        <v>0.54499966735646432</v>
      </c>
      <c r="AT121" s="204">
        <v>0.48825150702603659</v>
      </c>
      <c r="AU121" s="204">
        <v>0.4536544582071621</v>
      </c>
      <c r="AV121" s="204">
        <v>0.36509114966186418</v>
      </c>
      <c r="AW121" s="204">
        <v>0.40616789173840373</v>
      </c>
      <c r="AX121" s="204">
        <v>0.33296962702617638</v>
      </c>
      <c r="AY121" s="204">
        <v>0.35368033364025347</v>
      </c>
      <c r="AZ121" s="204">
        <v>0.35432330827067671</v>
      </c>
      <c r="BA121" s="204">
        <v>0.38606369875065988</v>
      </c>
      <c r="BB121" s="204">
        <v>0.38916786226685796</v>
      </c>
      <c r="BC121" s="204">
        <v>0.35312420946116874</v>
      </c>
      <c r="BD121" s="204">
        <v>0.30305815081431564</v>
      </c>
      <c r="BE121" s="204">
        <v>0</v>
      </c>
      <c r="BF121" s="204">
        <v>0.22009984805730409</v>
      </c>
      <c r="BG121" s="204">
        <v>0.26043762263119985</v>
      </c>
      <c r="BH121" s="204">
        <v>0.30113636363636365</v>
      </c>
      <c r="BI121" s="204">
        <v>0.30877096508111079</v>
      </c>
      <c r="BJ121" s="204">
        <v>0.43245361426019757</v>
      </c>
      <c r="BK121" s="204">
        <v>0.17705763624130971</v>
      </c>
      <c r="BL121" s="204">
        <v>0.47339191610110759</v>
      </c>
      <c r="BM121" s="204">
        <v>0.47979904666562578</v>
      </c>
      <c r="BN121" s="204">
        <v>0.49907028518570778</v>
      </c>
      <c r="BO121" s="204">
        <v>0.5280661074977816</v>
      </c>
      <c r="BP121" s="204">
        <v>0.46812776393608879</v>
      </c>
      <c r="BQ121" s="204">
        <v>0.26709239346521879</v>
      </c>
      <c r="BR121" s="204">
        <v>0.47675588649627693</v>
      </c>
      <c r="BS121" s="204">
        <v>0.64983314576981199</v>
      </c>
      <c r="BT121" s="204">
        <v>0.68770733439645171</v>
      </c>
      <c r="BU121" s="204">
        <v>0.63186568345422767</v>
      </c>
      <c r="BV121" s="204">
        <v>0.72052135495126435</v>
      </c>
      <c r="BW121" s="204">
        <v>0.64366775566420631</v>
      </c>
      <c r="BX121" s="204">
        <v>0.890959888849852</v>
      </c>
      <c r="BY121" s="204">
        <v>0.65440256294738952</v>
      </c>
      <c r="BZ121" s="204">
        <v>0.78021968845458178</v>
      </c>
      <c r="CA121" s="204">
        <v>0</v>
      </c>
      <c r="CB121" s="204">
        <v>0.43662030121864498</v>
      </c>
      <c r="CC121" s="204">
        <v>0.2361736206234282</v>
      </c>
      <c r="CD121" s="204">
        <v>0.68270485183574581</v>
      </c>
      <c r="CE121" s="204">
        <v>0.60144639832744484</v>
      </c>
      <c r="CF121" s="204">
        <v>0.60130743769134387</v>
      </c>
      <c r="CG121" s="204">
        <v>0.78166478248126281</v>
      </c>
      <c r="CH121" s="204">
        <v>0.45155086571186603</v>
      </c>
      <c r="CI121" s="204">
        <v>0.45909035974700885</v>
      </c>
      <c r="CJ121" s="204">
        <v>0.63690914692133571</v>
      </c>
      <c r="CK121" s="204">
        <v>0.40874549566770174</v>
      </c>
      <c r="CL121" s="204">
        <v>0.51921812683525437</v>
      </c>
      <c r="CM121" s="204">
        <v>0.71557841578833037</v>
      </c>
      <c r="CN121" s="204">
        <v>0.8008262743985165</v>
      </c>
      <c r="CO121" s="204">
        <v>0.56487331709817035</v>
      </c>
      <c r="CP121" s="204">
        <v>0.52660444543753959</v>
      </c>
      <c r="CQ121" s="204">
        <v>0.55373562657399999</v>
      </c>
      <c r="CR121" s="204">
        <v>0.69002736066527348</v>
      </c>
      <c r="CS121" s="204">
        <v>0.76706370449678796</v>
      </c>
      <c r="CT121" s="204">
        <v>0.61727408017225005</v>
      </c>
      <c r="CU121" s="204">
        <v>0.56453037992890465</v>
      </c>
      <c r="CV121" s="204">
        <v>0.16909688648230517</v>
      </c>
      <c r="CW121" s="204">
        <v>0.35570755354265771</v>
      </c>
      <c r="CX121" s="204">
        <v>0.72476755958287586</v>
      </c>
      <c r="CY121" s="204">
        <v>0.41589094560812495</v>
      </c>
      <c r="CZ121" s="204">
        <v>0.41416118300569582</v>
      </c>
      <c r="DA121" s="204">
        <v>0.65299515703269517</v>
      </c>
      <c r="DB121" s="204">
        <v>0.67753086644075189</v>
      </c>
      <c r="DC121" s="204">
        <v>0.69363272839126422</v>
      </c>
      <c r="DD121" s="204">
        <v>0.73990728191694177</v>
      </c>
      <c r="DE121" s="204">
        <v>0</v>
      </c>
      <c r="DF121" s="205">
        <v>0.64790560946130993</v>
      </c>
      <c r="DG121" s="205">
        <v>0.52822028329669413</v>
      </c>
    </row>
    <row r="122" spans="1:111">
      <c r="A122" s="202">
        <v>970</v>
      </c>
      <c r="B122" s="203" t="s">
        <v>367</v>
      </c>
      <c r="C122" s="204">
        <v>1</v>
      </c>
      <c r="D122" s="204">
        <v>1</v>
      </c>
      <c r="E122" s="204">
        <v>1</v>
      </c>
      <c r="F122" s="204">
        <v>1</v>
      </c>
      <c r="G122" s="204">
        <v>1</v>
      </c>
      <c r="H122" s="204">
        <v>1</v>
      </c>
      <c r="I122" s="204">
        <v>1</v>
      </c>
      <c r="J122" s="204">
        <v>1</v>
      </c>
      <c r="K122" s="204">
        <v>1</v>
      </c>
      <c r="L122" s="204">
        <v>1</v>
      </c>
      <c r="M122" s="204">
        <v>0</v>
      </c>
      <c r="N122" s="204">
        <v>1</v>
      </c>
      <c r="O122" s="204">
        <v>1</v>
      </c>
      <c r="P122" s="204">
        <v>1</v>
      </c>
      <c r="Q122" s="204">
        <v>1</v>
      </c>
      <c r="R122" s="204">
        <v>1</v>
      </c>
      <c r="S122" s="204">
        <v>1</v>
      </c>
      <c r="T122" s="204">
        <v>1</v>
      </c>
      <c r="U122" s="204">
        <v>1</v>
      </c>
      <c r="V122" s="204">
        <v>1</v>
      </c>
      <c r="W122" s="204">
        <v>1</v>
      </c>
      <c r="X122" s="204">
        <v>1</v>
      </c>
      <c r="Y122" s="204">
        <v>1</v>
      </c>
      <c r="Z122" s="204">
        <v>0</v>
      </c>
      <c r="AA122" s="204">
        <v>1</v>
      </c>
      <c r="AB122" s="204">
        <v>1</v>
      </c>
      <c r="AC122" s="204">
        <v>1</v>
      </c>
      <c r="AD122" s="204">
        <v>1</v>
      </c>
      <c r="AE122" s="204">
        <v>1</v>
      </c>
      <c r="AF122" s="204">
        <v>1</v>
      </c>
      <c r="AG122" s="204">
        <v>1</v>
      </c>
      <c r="AH122" s="204">
        <v>1</v>
      </c>
      <c r="AI122" s="204">
        <v>1</v>
      </c>
      <c r="AJ122" s="204">
        <v>1</v>
      </c>
      <c r="AK122" s="204">
        <v>1</v>
      </c>
      <c r="AL122" s="204">
        <v>1</v>
      </c>
      <c r="AM122" s="204">
        <v>1</v>
      </c>
      <c r="AN122" s="204">
        <v>1</v>
      </c>
      <c r="AO122" s="204">
        <v>1</v>
      </c>
      <c r="AP122" s="204">
        <v>1</v>
      </c>
      <c r="AQ122" s="204">
        <v>1</v>
      </c>
      <c r="AR122" s="204">
        <v>1</v>
      </c>
      <c r="AS122" s="204">
        <v>1</v>
      </c>
      <c r="AT122" s="204">
        <v>1</v>
      </c>
      <c r="AU122" s="204">
        <v>1</v>
      </c>
      <c r="AV122" s="204">
        <v>1</v>
      </c>
      <c r="AW122" s="204">
        <v>1</v>
      </c>
      <c r="AX122" s="204">
        <v>1</v>
      </c>
      <c r="AY122" s="204">
        <v>1</v>
      </c>
      <c r="AZ122" s="204">
        <v>1</v>
      </c>
      <c r="BA122" s="204">
        <v>1</v>
      </c>
      <c r="BB122" s="204">
        <v>1</v>
      </c>
      <c r="BC122" s="204">
        <v>1</v>
      </c>
      <c r="BD122" s="204">
        <v>1</v>
      </c>
      <c r="BE122" s="204">
        <v>0</v>
      </c>
      <c r="BF122" s="204">
        <v>1</v>
      </c>
      <c r="BG122" s="204">
        <v>1</v>
      </c>
      <c r="BH122" s="204">
        <v>1</v>
      </c>
      <c r="BI122" s="204">
        <v>1</v>
      </c>
      <c r="BJ122" s="204">
        <v>1</v>
      </c>
      <c r="BK122" s="204">
        <v>1</v>
      </c>
      <c r="BL122" s="204">
        <v>1</v>
      </c>
      <c r="BM122" s="204">
        <v>1</v>
      </c>
      <c r="BN122" s="204">
        <v>1</v>
      </c>
      <c r="BO122" s="204">
        <v>1</v>
      </c>
      <c r="BP122" s="204">
        <v>1</v>
      </c>
      <c r="BQ122" s="204">
        <v>1</v>
      </c>
      <c r="BR122" s="204">
        <v>1</v>
      </c>
      <c r="BS122" s="204">
        <v>1</v>
      </c>
      <c r="BT122" s="204">
        <v>1</v>
      </c>
      <c r="BU122" s="204">
        <v>1</v>
      </c>
      <c r="BV122" s="204">
        <v>1</v>
      </c>
      <c r="BW122" s="204">
        <v>1</v>
      </c>
      <c r="BX122" s="204">
        <v>1</v>
      </c>
      <c r="BY122" s="204">
        <v>1</v>
      </c>
      <c r="BZ122" s="204">
        <v>1</v>
      </c>
      <c r="CA122" s="204">
        <v>1</v>
      </c>
      <c r="CB122" s="204">
        <v>1</v>
      </c>
      <c r="CC122" s="204">
        <v>1</v>
      </c>
      <c r="CD122" s="204">
        <v>1</v>
      </c>
      <c r="CE122" s="204">
        <v>1</v>
      </c>
      <c r="CF122" s="204">
        <v>1</v>
      </c>
      <c r="CG122" s="204">
        <v>1</v>
      </c>
      <c r="CH122" s="204">
        <v>1</v>
      </c>
      <c r="CI122" s="204">
        <v>1</v>
      </c>
      <c r="CJ122" s="204">
        <v>1</v>
      </c>
      <c r="CK122" s="204">
        <v>1</v>
      </c>
      <c r="CL122" s="204">
        <v>1</v>
      </c>
      <c r="CM122" s="204">
        <v>1</v>
      </c>
      <c r="CN122" s="204">
        <v>1</v>
      </c>
      <c r="CO122" s="204">
        <v>1</v>
      </c>
      <c r="CP122" s="204">
        <v>1</v>
      </c>
      <c r="CQ122" s="204">
        <v>1</v>
      </c>
      <c r="CR122" s="204">
        <v>1</v>
      </c>
      <c r="CS122" s="204">
        <v>1</v>
      </c>
      <c r="CT122" s="204">
        <v>1</v>
      </c>
      <c r="CU122" s="204">
        <v>1</v>
      </c>
      <c r="CV122" s="204">
        <v>1</v>
      </c>
      <c r="CW122" s="204">
        <v>1</v>
      </c>
      <c r="CX122" s="204">
        <v>1</v>
      </c>
      <c r="CY122" s="204">
        <v>1</v>
      </c>
      <c r="CZ122" s="204">
        <v>1</v>
      </c>
      <c r="DA122" s="204">
        <v>1</v>
      </c>
      <c r="DB122" s="204">
        <v>1</v>
      </c>
      <c r="DC122" s="204">
        <v>1</v>
      </c>
      <c r="DD122" s="204">
        <v>1</v>
      </c>
      <c r="DE122" s="204">
        <v>1</v>
      </c>
      <c r="DF122" s="205">
        <v>1</v>
      </c>
      <c r="DG122" s="205">
        <v>1</v>
      </c>
    </row>
    <row r="123" spans="1:111">
      <c r="C123" s="209"/>
    </row>
  </sheetData>
  <sheetProtection sheet="1" objects="1" scenarios="1"/>
  <mergeCells count="1">
    <mergeCell ref="A3:B4"/>
  </mergeCells>
  <phoneticPr fontId="5"/>
  <pageMargins left="0.7" right="0.7" top="0.75" bottom="0.75" header="0.3" footer="0.3"/>
  <pageSetup paperSize="8" scale="47"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DE757-8953-4EDD-8174-5E6D113C04DE}">
  <sheetPr>
    <pageSetUpPr fitToPage="1"/>
  </sheetPr>
  <dimension ref="A1:DI116"/>
  <sheetViews>
    <sheetView workbookViewId="0"/>
  </sheetViews>
  <sheetFormatPr defaultColWidth="9" defaultRowHeight="13.2"/>
  <cols>
    <col min="1" max="1" width="5.44140625" style="210" customWidth="1"/>
    <col min="2" max="2" width="25.77734375" style="210" customWidth="1"/>
    <col min="3" max="112" width="20.77734375" style="182" customWidth="1"/>
    <col min="113" max="113" width="8.88671875" style="182" customWidth="1"/>
    <col min="114" max="16384" width="9" style="210"/>
  </cols>
  <sheetData>
    <row r="1" spans="1:113" ht="30" customHeight="1">
      <c r="A1" s="181" t="s">
        <v>1054</v>
      </c>
    </row>
    <row r="2" spans="1:113" ht="15" customHeight="1"/>
    <row r="3" spans="1:113">
      <c r="A3" s="728"/>
      <c r="B3" s="729"/>
      <c r="C3" s="183">
        <v>11</v>
      </c>
      <c r="D3" s="183">
        <v>12</v>
      </c>
      <c r="E3" s="183">
        <v>13</v>
      </c>
      <c r="F3" s="183">
        <v>15</v>
      </c>
      <c r="G3" s="183">
        <v>17</v>
      </c>
      <c r="H3" s="183">
        <v>61</v>
      </c>
      <c r="I3" s="183">
        <v>62</v>
      </c>
      <c r="J3" s="183">
        <v>111</v>
      </c>
      <c r="K3" s="183">
        <v>112</v>
      </c>
      <c r="L3" s="183">
        <v>113</v>
      </c>
      <c r="M3" s="183">
        <v>114</v>
      </c>
      <c r="N3" s="183">
        <v>151</v>
      </c>
      <c r="O3" s="183">
        <v>152</v>
      </c>
      <c r="P3" s="183">
        <v>161</v>
      </c>
      <c r="Q3" s="183">
        <v>162</v>
      </c>
      <c r="R3" s="183">
        <v>163</v>
      </c>
      <c r="S3" s="183">
        <v>164</v>
      </c>
      <c r="T3" s="183">
        <v>191</v>
      </c>
      <c r="U3" s="183">
        <v>201</v>
      </c>
      <c r="V3" s="183">
        <v>202</v>
      </c>
      <c r="W3" s="183">
        <v>203</v>
      </c>
      <c r="X3" s="183">
        <v>204</v>
      </c>
      <c r="Y3" s="183">
        <v>205</v>
      </c>
      <c r="Z3" s="183">
        <v>206</v>
      </c>
      <c r="AA3" s="183">
        <v>207</v>
      </c>
      <c r="AB3" s="183">
        <v>208</v>
      </c>
      <c r="AC3" s="183">
        <v>211</v>
      </c>
      <c r="AD3" s="183">
        <v>212</v>
      </c>
      <c r="AE3" s="183">
        <v>221</v>
      </c>
      <c r="AF3" s="183">
        <v>222</v>
      </c>
      <c r="AG3" s="183">
        <v>231</v>
      </c>
      <c r="AH3" s="183">
        <v>251</v>
      </c>
      <c r="AI3" s="183">
        <v>252</v>
      </c>
      <c r="AJ3" s="183">
        <v>253</v>
      </c>
      <c r="AK3" s="183">
        <v>259</v>
      </c>
      <c r="AL3" s="183">
        <v>261</v>
      </c>
      <c r="AM3" s="183">
        <v>262</v>
      </c>
      <c r="AN3" s="183">
        <v>263</v>
      </c>
      <c r="AO3" s="183">
        <v>269</v>
      </c>
      <c r="AP3" s="183">
        <v>271</v>
      </c>
      <c r="AQ3" s="183">
        <v>272</v>
      </c>
      <c r="AR3" s="183">
        <v>281</v>
      </c>
      <c r="AS3" s="183">
        <v>289</v>
      </c>
      <c r="AT3" s="183">
        <v>291</v>
      </c>
      <c r="AU3" s="183">
        <v>301</v>
      </c>
      <c r="AV3" s="183">
        <v>311</v>
      </c>
      <c r="AW3" s="183">
        <v>321</v>
      </c>
      <c r="AX3" s="183">
        <v>329</v>
      </c>
      <c r="AY3" s="183">
        <v>331</v>
      </c>
      <c r="AZ3" s="183">
        <v>332</v>
      </c>
      <c r="BA3" s="183">
        <v>333</v>
      </c>
      <c r="BB3" s="183">
        <v>339</v>
      </c>
      <c r="BC3" s="183">
        <v>341</v>
      </c>
      <c r="BD3" s="183">
        <v>342</v>
      </c>
      <c r="BE3" s="183">
        <v>351</v>
      </c>
      <c r="BF3" s="183">
        <v>352</v>
      </c>
      <c r="BG3" s="183">
        <v>353</v>
      </c>
      <c r="BH3" s="183">
        <v>354</v>
      </c>
      <c r="BI3" s="183">
        <v>359</v>
      </c>
      <c r="BJ3" s="183">
        <v>391</v>
      </c>
      <c r="BK3" s="183">
        <v>392</v>
      </c>
      <c r="BL3" s="183">
        <v>411</v>
      </c>
      <c r="BM3" s="183">
        <v>412</v>
      </c>
      <c r="BN3" s="183">
        <v>413</v>
      </c>
      <c r="BO3" s="183">
        <v>419</v>
      </c>
      <c r="BP3" s="183">
        <v>461</v>
      </c>
      <c r="BQ3" s="183">
        <v>462</v>
      </c>
      <c r="BR3" s="183">
        <v>471</v>
      </c>
      <c r="BS3" s="183">
        <v>481</v>
      </c>
      <c r="BT3" s="183">
        <v>511</v>
      </c>
      <c r="BU3" s="183">
        <v>531</v>
      </c>
      <c r="BV3" s="183">
        <v>551</v>
      </c>
      <c r="BW3" s="183">
        <v>552</v>
      </c>
      <c r="BX3" s="183">
        <v>553</v>
      </c>
      <c r="BY3" s="183">
        <v>571</v>
      </c>
      <c r="BZ3" s="183">
        <v>572</v>
      </c>
      <c r="CA3" s="183">
        <v>573</v>
      </c>
      <c r="CB3" s="183">
        <v>574</v>
      </c>
      <c r="CC3" s="183">
        <v>575</v>
      </c>
      <c r="CD3" s="183">
        <v>576</v>
      </c>
      <c r="CE3" s="183">
        <v>577</v>
      </c>
      <c r="CF3" s="183">
        <v>578</v>
      </c>
      <c r="CG3" s="183">
        <v>579</v>
      </c>
      <c r="CH3" s="183">
        <v>591</v>
      </c>
      <c r="CI3" s="183">
        <v>592</v>
      </c>
      <c r="CJ3" s="183">
        <v>593</v>
      </c>
      <c r="CK3" s="183">
        <v>594</v>
      </c>
      <c r="CL3" s="183">
        <v>595</v>
      </c>
      <c r="CM3" s="183">
        <v>611</v>
      </c>
      <c r="CN3" s="183">
        <v>631</v>
      </c>
      <c r="CO3" s="183">
        <v>632</v>
      </c>
      <c r="CP3" s="183">
        <v>641</v>
      </c>
      <c r="CQ3" s="183">
        <v>642</v>
      </c>
      <c r="CR3" s="183">
        <v>643</v>
      </c>
      <c r="CS3" s="183">
        <v>644</v>
      </c>
      <c r="CT3" s="183">
        <v>659</v>
      </c>
      <c r="CU3" s="183">
        <v>661</v>
      </c>
      <c r="CV3" s="183">
        <v>662</v>
      </c>
      <c r="CW3" s="183">
        <v>663</v>
      </c>
      <c r="CX3" s="183">
        <v>669</v>
      </c>
      <c r="CY3" s="183">
        <v>671</v>
      </c>
      <c r="CZ3" s="183">
        <v>672</v>
      </c>
      <c r="DA3" s="183">
        <v>673</v>
      </c>
      <c r="DB3" s="183">
        <v>674</v>
      </c>
      <c r="DC3" s="183">
        <v>675</v>
      </c>
      <c r="DD3" s="183">
        <v>679</v>
      </c>
      <c r="DE3" s="183">
        <v>681</v>
      </c>
      <c r="DF3" s="184">
        <v>691</v>
      </c>
      <c r="DG3" s="184"/>
      <c r="DH3" s="211"/>
    </row>
    <row r="4" spans="1:113" s="214" customFormat="1" ht="45" customHeight="1">
      <c r="A4" s="730"/>
      <c r="B4" s="731"/>
      <c r="C4" s="186" t="s">
        <v>928</v>
      </c>
      <c r="D4" s="186" t="s">
        <v>929</v>
      </c>
      <c r="E4" s="186" t="s">
        <v>930</v>
      </c>
      <c r="F4" s="186" t="s">
        <v>931</v>
      </c>
      <c r="G4" s="186" t="s">
        <v>932</v>
      </c>
      <c r="H4" s="186" t="s">
        <v>933</v>
      </c>
      <c r="I4" s="186" t="s">
        <v>934</v>
      </c>
      <c r="J4" s="186" t="s">
        <v>935</v>
      </c>
      <c r="K4" s="186" t="s">
        <v>196</v>
      </c>
      <c r="L4" s="186" t="s">
        <v>1055</v>
      </c>
      <c r="M4" s="186" t="s">
        <v>72</v>
      </c>
      <c r="N4" s="186" t="s">
        <v>937</v>
      </c>
      <c r="O4" s="186" t="s">
        <v>1056</v>
      </c>
      <c r="P4" s="186" t="s">
        <v>939</v>
      </c>
      <c r="Q4" s="186" t="s">
        <v>940</v>
      </c>
      <c r="R4" s="186" t="s">
        <v>1057</v>
      </c>
      <c r="S4" s="186" t="s">
        <v>942</v>
      </c>
      <c r="T4" s="186" t="s">
        <v>943</v>
      </c>
      <c r="U4" s="186" t="s">
        <v>944</v>
      </c>
      <c r="V4" s="186" t="s">
        <v>945</v>
      </c>
      <c r="W4" s="186" t="s">
        <v>946</v>
      </c>
      <c r="X4" s="186" t="s">
        <v>1058</v>
      </c>
      <c r="Y4" s="186" t="s">
        <v>948</v>
      </c>
      <c r="Z4" s="186" t="s">
        <v>949</v>
      </c>
      <c r="AA4" s="186" t="s">
        <v>73</v>
      </c>
      <c r="AB4" s="186" t="s">
        <v>1059</v>
      </c>
      <c r="AC4" s="186" t="s">
        <v>951</v>
      </c>
      <c r="AD4" s="186" t="s">
        <v>952</v>
      </c>
      <c r="AE4" s="186" t="s">
        <v>953</v>
      </c>
      <c r="AF4" s="186" t="s">
        <v>954</v>
      </c>
      <c r="AG4" s="186" t="s">
        <v>955</v>
      </c>
      <c r="AH4" s="186" t="s">
        <v>956</v>
      </c>
      <c r="AI4" s="186" t="s">
        <v>957</v>
      </c>
      <c r="AJ4" s="186" t="s">
        <v>958</v>
      </c>
      <c r="AK4" s="186" t="s">
        <v>1060</v>
      </c>
      <c r="AL4" s="186" t="s">
        <v>960</v>
      </c>
      <c r="AM4" s="186" t="s">
        <v>961</v>
      </c>
      <c r="AN4" s="186" t="s">
        <v>962</v>
      </c>
      <c r="AO4" s="186" t="s">
        <v>963</v>
      </c>
      <c r="AP4" s="186" t="s">
        <v>964</v>
      </c>
      <c r="AQ4" s="186" t="s">
        <v>965</v>
      </c>
      <c r="AR4" s="186" t="s">
        <v>1061</v>
      </c>
      <c r="AS4" s="186" t="s">
        <v>967</v>
      </c>
      <c r="AT4" s="186" t="s">
        <v>59</v>
      </c>
      <c r="AU4" s="186" t="s">
        <v>60</v>
      </c>
      <c r="AV4" s="186" t="s">
        <v>61</v>
      </c>
      <c r="AW4" s="186" t="s">
        <v>968</v>
      </c>
      <c r="AX4" s="186" t="s">
        <v>969</v>
      </c>
      <c r="AY4" s="186" t="s">
        <v>970</v>
      </c>
      <c r="AZ4" s="186" t="s">
        <v>971</v>
      </c>
      <c r="BA4" s="186" t="s">
        <v>1062</v>
      </c>
      <c r="BB4" s="186" t="s">
        <v>973</v>
      </c>
      <c r="BC4" s="186" t="s">
        <v>974</v>
      </c>
      <c r="BD4" s="186" t="s">
        <v>1063</v>
      </c>
      <c r="BE4" s="186" t="s">
        <v>976</v>
      </c>
      <c r="BF4" s="186" t="s">
        <v>977</v>
      </c>
      <c r="BG4" s="186" t="s">
        <v>978</v>
      </c>
      <c r="BH4" s="186" t="s">
        <v>979</v>
      </c>
      <c r="BI4" s="186" t="s">
        <v>1064</v>
      </c>
      <c r="BJ4" s="186" t="s">
        <v>13</v>
      </c>
      <c r="BK4" s="186" t="s">
        <v>1065</v>
      </c>
      <c r="BL4" s="186" t="s">
        <v>982</v>
      </c>
      <c r="BM4" s="186" t="s">
        <v>983</v>
      </c>
      <c r="BN4" s="186" t="s">
        <v>984</v>
      </c>
      <c r="BO4" s="186" t="s">
        <v>985</v>
      </c>
      <c r="BP4" s="186" t="s">
        <v>986</v>
      </c>
      <c r="BQ4" s="186" t="s">
        <v>987</v>
      </c>
      <c r="BR4" s="186" t="s">
        <v>62</v>
      </c>
      <c r="BS4" s="186" t="s">
        <v>63</v>
      </c>
      <c r="BT4" s="186" t="s">
        <v>14</v>
      </c>
      <c r="BU4" s="186" t="s">
        <v>15</v>
      </c>
      <c r="BV4" s="186" t="s">
        <v>988</v>
      </c>
      <c r="BW4" s="186" t="s">
        <v>989</v>
      </c>
      <c r="BX4" s="186" t="s">
        <v>990</v>
      </c>
      <c r="BY4" s="186" t="s">
        <v>991</v>
      </c>
      <c r="BZ4" s="186" t="s">
        <v>1066</v>
      </c>
      <c r="CA4" s="186" t="s">
        <v>993</v>
      </c>
      <c r="CB4" s="186" t="s">
        <v>994</v>
      </c>
      <c r="CC4" s="186" t="s">
        <v>995</v>
      </c>
      <c r="CD4" s="186" t="s">
        <v>996</v>
      </c>
      <c r="CE4" s="186" t="s">
        <v>997</v>
      </c>
      <c r="CF4" s="186" t="s">
        <v>998</v>
      </c>
      <c r="CG4" s="186" t="s">
        <v>999</v>
      </c>
      <c r="CH4" s="186" t="s">
        <v>243</v>
      </c>
      <c r="CI4" s="186" t="s">
        <v>1000</v>
      </c>
      <c r="CJ4" s="186" t="s">
        <v>1001</v>
      </c>
      <c r="CK4" s="186" t="s">
        <v>1067</v>
      </c>
      <c r="CL4" s="186" t="s">
        <v>1068</v>
      </c>
      <c r="CM4" s="186" t="s">
        <v>16</v>
      </c>
      <c r="CN4" s="186" t="s">
        <v>74</v>
      </c>
      <c r="CO4" s="186" t="s">
        <v>1004</v>
      </c>
      <c r="CP4" s="186" t="s">
        <v>1005</v>
      </c>
      <c r="CQ4" s="186" t="s">
        <v>1006</v>
      </c>
      <c r="CR4" s="186" t="s">
        <v>1007</v>
      </c>
      <c r="CS4" s="186" t="s">
        <v>1008</v>
      </c>
      <c r="CT4" s="186" t="s">
        <v>1069</v>
      </c>
      <c r="CU4" s="186" t="s">
        <v>1010</v>
      </c>
      <c r="CV4" s="186" t="s">
        <v>1011</v>
      </c>
      <c r="CW4" s="186" t="s">
        <v>1012</v>
      </c>
      <c r="CX4" s="186" t="s">
        <v>1070</v>
      </c>
      <c r="CY4" s="186" t="s">
        <v>1014</v>
      </c>
      <c r="CZ4" s="186" t="s">
        <v>1015</v>
      </c>
      <c r="DA4" s="186" t="s">
        <v>1071</v>
      </c>
      <c r="DB4" s="186" t="s">
        <v>1017</v>
      </c>
      <c r="DC4" s="186" t="s">
        <v>1018</v>
      </c>
      <c r="DD4" s="186" t="s">
        <v>1072</v>
      </c>
      <c r="DE4" s="186" t="s">
        <v>17</v>
      </c>
      <c r="DF4" s="185" t="s">
        <v>1</v>
      </c>
      <c r="DG4" s="185" t="s">
        <v>1073</v>
      </c>
      <c r="DH4" s="212" t="s">
        <v>1074</v>
      </c>
      <c r="DI4" s="213"/>
    </row>
    <row r="5" spans="1:113">
      <c r="A5" s="304" t="s">
        <v>1084</v>
      </c>
      <c r="B5" s="198" t="s">
        <v>928</v>
      </c>
      <c r="C5" s="215">
        <v>1.0008175035029414</v>
      </c>
      <c r="D5" s="216">
        <v>2.0009416484600201E-3</v>
      </c>
      <c r="E5" s="216">
        <v>5.0126581547751985E-5</v>
      </c>
      <c r="F5" s="216">
        <v>2.645334319402688E-5</v>
      </c>
      <c r="G5" s="216">
        <v>9.1685189252745559E-6</v>
      </c>
      <c r="H5" s="216">
        <v>1.7815864342153378E-7</v>
      </c>
      <c r="I5" s="216">
        <v>1.6423708229002614E-7</v>
      </c>
      <c r="J5" s="216">
        <v>1.5172158436186855E-3</v>
      </c>
      <c r="K5" s="216">
        <v>1.2819453711196752E-4</v>
      </c>
      <c r="L5" s="216">
        <v>7.5577817616785409E-4</v>
      </c>
      <c r="M5" s="216">
        <v>0</v>
      </c>
      <c r="N5" s="216">
        <v>1.8502477012256681E-4</v>
      </c>
      <c r="O5" s="216">
        <v>4.835882871384268E-5</v>
      </c>
      <c r="P5" s="216">
        <v>1.3561236032546604E-6</v>
      </c>
      <c r="Q5" s="216">
        <v>1.283508831106038E-7</v>
      </c>
      <c r="R5" s="216">
        <v>3.6394741965041311E-5</v>
      </c>
      <c r="S5" s="216">
        <v>3.1395766730060262E-6</v>
      </c>
      <c r="T5" s="216">
        <v>4.0927685573982515E-7</v>
      </c>
      <c r="U5" s="216">
        <v>1.3047591654945706E-7</v>
      </c>
      <c r="V5" s="216">
        <v>8.9320983895818737E-8</v>
      </c>
      <c r="W5" s="216">
        <v>1.2506892232176435E-8</v>
      </c>
      <c r="X5" s="216">
        <v>3.2758369815878982E-7</v>
      </c>
      <c r="Y5" s="216">
        <v>1.7248025298715014E-8</v>
      </c>
      <c r="Z5" s="216">
        <v>0</v>
      </c>
      <c r="AA5" s="216">
        <v>3.7289137025420505E-5</v>
      </c>
      <c r="AB5" s="216">
        <v>3.1386067698580979E-6</v>
      </c>
      <c r="AC5" s="216">
        <v>1.1121329545310213E-8</v>
      </c>
      <c r="AD5" s="216">
        <v>2.6899748442700987E-8</v>
      </c>
      <c r="AE5" s="216">
        <v>1.106891928848701E-8</v>
      </c>
      <c r="AF5" s="216">
        <v>2.8279978567545353E-5</v>
      </c>
      <c r="AG5" s="216">
        <v>1.7427628830517357E-6</v>
      </c>
      <c r="AH5" s="216">
        <v>1.9598740012245681E-7</v>
      </c>
      <c r="AI5" s="216">
        <v>9.733388491356804E-8</v>
      </c>
      <c r="AJ5" s="216">
        <v>7.1808352067862008E-9</v>
      </c>
      <c r="AK5" s="216">
        <v>3.1762012435793224E-6</v>
      </c>
      <c r="AL5" s="216">
        <v>8.728672176158028E-8</v>
      </c>
      <c r="AM5" s="216">
        <v>7.2308128514808443E-8</v>
      </c>
      <c r="AN5" s="216">
        <v>6.8743701599005326E-8</v>
      </c>
      <c r="AO5" s="216">
        <v>3.6761828581805438E-8</v>
      </c>
      <c r="AP5" s="216">
        <v>5.4314237604939276E-8</v>
      </c>
      <c r="AQ5" s="216">
        <v>3.4674947001534239E-8</v>
      </c>
      <c r="AR5" s="216">
        <v>4.0618668017150916E-8</v>
      </c>
      <c r="AS5" s="216">
        <v>3.2783412718669891E-8</v>
      </c>
      <c r="AT5" s="216">
        <v>4.1884657769426757E-8</v>
      </c>
      <c r="AU5" s="216">
        <v>4.8685935157873328E-8</v>
      </c>
      <c r="AV5" s="216">
        <v>5.3651620184274613E-8</v>
      </c>
      <c r="AW5" s="216">
        <v>4.7399479686451141E-8</v>
      </c>
      <c r="AX5" s="216">
        <v>5.9593647280287352E-8</v>
      </c>
      <c r="AY5" s="216">
        <v>7.4444128322399178E-8</v>
      </c>
      <c r="AZ5" s="216">
        <v>5.7067495023614378E-8</v>
      </c>
      <c r="BA5" s="216">
        <v>3.8389545564150729E-8</v>
      </c>
      <c r="BB5" s="216">
        <v>5.8171917427219817E-8</v>
      </c>
      <c r="BC5" s="216">
        <v>5.7532979100846604E-8</v>
      </c>
      <c r="BD5" s="216">
        <v>3.5631307661828557E-8</v>
      </c>
      <c r="BE5" s="216">
        <v>0</v>
      </c>
      <c r="BF5" s="216">
        <v>6.8261447109136647E-8</v>
      </c>
      <c r="BG5" s="216">
        <v>8.8019555786030869E-8</v>
      </c>
      <c r="BH5" s="216">
        <v>7.5216057036928226E-8</v>
      </c>
      <c r="BI5" s="216">
        <v>9.4015681139851949E-8</v>
      </c>
      <c r="BJ5" s="216">
        <v>1.5041434266207726E-5</v>
      </c>
      <c r="BK5" s="216">
        <v>1.2520612614478464E-7</v>
      </c>
      <c r="BL5" s="216">
        <v>1.1099883290856025E-5</v>
      </c>
      <c r="BM5" s="216">
        <v>2.2196373883339695E-7</v>
      </c>
      <c r="BN5" s="216">
        <v>2.6012490080934863E-5</v>
      </c>
      <c r="BO5" s="216">
        <v>2.051974995094659E-5</v>
      </c>
      <c r="BP5" s="216">
        <v>4.9249978631958723E-8</v>
      </c>
      <c r="BQ5" s="216">
        <v>1.1319813078361185E-7</v>
      </c>
      <c r="BR5" s="216">
        <v>1.7317713643595532E-7</v>
      </c>
      <c r="BS5" s="216">
        <v>1.3256350864055666E-7</v>
      </c>
      <c r="BT5" s="216">
        <v>3.4103464033351532E-6</v>
      </c>
      <c r="BU5" s="216">
        <v>1.4116640976901384E-7</v>
      </c>
      <c r="BV5" s="216">
        <v>4.7503013286285568E-8</v>
      </c>
      <c r="BW5" s="216">
        <v>5.627698275129308E-8</v>
      </c>
      <c r="BX5" s="216">
        <v>2.8273881541404658E-7</v>
      </c>
      <c r="BY5" s="216">
        <v>1.6766229095131377E-7</v>
      </c>
      <c r="BZ5" s="216">
        <v>1.1463286327270384E-7</v>
      </c>
      <c r="CA5" s="216">
        <v>5.2859015997664941E-7</v>
      </c>
      <c r="CB5" s="216">
        <v>2.4348251868428561E-7</v>
      </c>
      <c r="CC5" s="216">
        <v>9.5654118552559884E-7</v>
      </c>
      <c r="CD5" s="216">
        <v>2.9751266506333504E-7</v>
      </c>
      <c r="CE5" s="216">
        <v>2.4593798206681722E-7</v>
      </c>
      <c r="CF5" s="216">
        <v>5.7273493366196584E-6</v>
      </c>
      <c r="CG5" s="216">
        <v>1.0801931926977555E-7</v>
      </c>
      <c r="CH5" s="216">
        <v>2.0553150300005094E-7</v>
      </c>
      <c r="CI5" s="216">
        <v>2.4568673661246288E-6</v>
      </c>
      <c r="CJ5" s="216">
        <v>1.8819791669917772E-7</v>
      </c>
      <c r="CK5" s="216">
        <v>2.6554224012523732E-7</v>
      </c>
      <c r="CL5" s="216">
        <v>2.7840061486366073E-6</v>
      </c>
      <c r="CM5" s="216">
        <v>4.089583857596391E-7</v>
      </c>
      <c r="CN5" s="216">
        <v>1.9457754024563491E-5</v>
      </c>
      <c r="CO5" s="216">
        <v>5.3210926804735654E-6</v>
      </c>
      <c r="CP5" s="216">
        <v>2.5082033079829665E-5</v>
      </c>
      <c r="CQ5" s="216">
        <v>2.3784013379244771E-7</v>
      </c>
      <c r="CR5" s="216">
        <v>4.3315854025818124E-5</v>
      </c>
      <c r="CS5" s="216">
        <v>6.9336872149268984E-5</v>
      </c>
      <c r="CT5" s="216">
        <v>3.6208054041374257E-5</v>
      </c>
      <c r="CU5" s="216">
        <v>1.8755786266782143E-6</v>
      </c>
      <c r="CV5" s="216">
        <v>1.1433793503529923E-6</v>
      </c>
      <c r="CW5" s="216">
        <v>1.2979366311360602E-7</v>
      </c>
      <c r="CX5" s="216">
        <v>1.7574354697526173E-7</v>
      </c>
      <c r="CY5" s="216">
        <v>2.6465594602947376E-4</v>
      </c>
      <c r="CZ5" s="216">
        <v>2.9628726503606005E-4</v>
      </c>
      <c r="DA5" s="216">
        <v>2.8955177643747643E-6</v>
      </c>
      <c r="DB5" s="216">
        <v>8.936213435147507E-5</v>
      </c>
      <c r="DC5" s="216">
        <v>8.3604720161504264E-5</v>
      </c>
      <c r="DD5" s="216">
        <v>6.4127202845868077E-5</v>
      </c>
      <c r="DE5" s="216">
        <v>1.8127662856860696E-6</v>
      </c>
      <c r="DF5" s="217">
        <v>2.5915893315697346E-7</v>
      </c>
      <c r="DG5" s="217">
        <v>1.0067538295741778</v>
      </c>
      <c r="DH5" s="218">
        <v>0.76930544573949478</v>
      </c>
    </row>
    <row r="6" spans="1:113">
      <c r="A6" s="305" t="s">
        <v>1085</v>
      </c>
      <c r="B6" s="198" t="s">
        <v>929</v>
      </c>
      <c r="C6" s="216">
        <v>1.1018279485340435E-4</v>
      </c>
      <c r="D6" s="216">
        <v>1.0018903542276587</v>
      </c>
      <c r="E6" s="216">
        <v>4.6434661726055319E-4</v>
      </c>
      <c r="F6" s="216">
        <v>5.9605332386436896E-6</v>
      </c>
      <c r="G6" s="216">
        <v>3.8202163750412743E-6</v>
      </c>
      <c r="H6" s="216">
        <v>3.4783302589968787E-9</v>
      </c>
      <c r="I6" s="216">
        <v>8.2470964893763807E-9</v>
      </c>
      <c r="J6" s="216">
        <v>1.2553073416513693E-3</v>
      </c>
      <c r="K6" s="216">
        <v>5.7676861069373293E-6</v>
      </c>
      <c r="L6" s="216">
        <v>7.9839297341901825E-5</v>
      </c>
      <c r="M6" s="216">
        <v>0</v>
      </c>
      <c r="N6" s="216">
        <v>5.940061892899695E-6</v>
      </c>
      <c r="O6" s="216">
        <v>4.8109808032519001E-6</v>
      </c>
      <c r="P6" s="216">
        <v>1.1302240079024922E-7</v>
      </c>
      <c r="Q6" s="216">
        <v>4.2405203486519858E-9</v>
      </c>
      <c r="R6" s="216">
        <v>5.0531039519530268E-7</v>
      </c>
      <c r="S6" s="216">
        <v>6.0224268700555238E-8</v>
      </c>
      <c r="T6" s="216">
        <v>6.4025829701950544E-9</v>
      </c>
      <c r="U6" s="216">
        <v>5.5503081154173187E-6</v>
      </c>
      <c r="V6" s="216">
        <v>1.8434398377963561E-8</v>
      </c>
      <c r="W6" s="216">
        <v>5.8473902130753046E-10</v>
      </c>
      <c r="X6" s="216">
        <v>1.0437186266428161E-7</v>
      </c>
      <c r="Y6" s="216">
        <v>3.0867069127180854E-9</v>
      </c>
      <c r="Z6" s="216">
        <v>0</v>
      </c>
      <c r="AA6" s="216">
        <v>9.7056289965384068E-7</v>
      </c>
      <c r="AB6" s="216">
        <v>1.1630745139316925E-6</v>
      </c>
      <c r="AC6" s="216">
        <v>9.6199481399279257E-10</v>
      </c>
      <c r="AD6" s="216">
        <v>4.9928062129679424E-10</v>
      </c>
      <c r="AE6" s="216">
        <v>4.6187700357737819E-10</v>
      </c>
      <c r="AF6" s="216">
        <v>3.4797208933600938E-9</v>
      </c>
      <c r="AG6" s="216">
        <v>1.750398466822112E-4</v>
      </c>
      <c r="AH6" s="216">
        <v>1.1917099663685934E-8</v>
      </c>
      <c r="AI6" s="216">
        <v>2.3447591261834769E-9</v>
      </c>
      <c r="AJ6" s="216">
        <v>2.7235960628001596E-10</v>
      </c>
      <c r="AK6" s="216">
        <v>7.7449119770933379E-8</v>
      </c>
      <c r="AL6" s="216">
        <v>9.2974426843531729E-10</v>
      </c>
      <c r="AM6" s="216">
        <v>1.8607077300140305E-9</v>
      </c>
      <c r="AN6" s="216">
        <v>2.3941779054894194E-9</v>
      </c>
      <c r="AO6" s="216">
        <v>7.9655637601128907E-10</v>
      </c>
      <c r="AP6" s="216">
        <v>1.4204131060527343E-9</v>
      </c>
      <c r="AQ6" s="216">
        <v>6.3328327137580071E-10</v>
      </c>
      <c r="AR6" s="216">
        <v>1.6046194165790811E-9</v>
      </c>
      <c r="AS6" s="216">
        <v>8.219183830161067E-10</v>
      </c>
      <c r="AT6" s="216">
        <v>8.3189256504138411E-10</v>
      </c>
      <c r="AU6" s="216">
        <v>1.0673508393418218E-9</v>
      </c>
      <c r="AV6" s="216">
        <v>1.4804452708625821E-9</v>
      </c>
      <c r="AW6" s="216">
        <v>1.2900918549653886E-9</v>
      </c>
      <c r="AX6" s="216">
        <v>2.1419625762104059E-9</v>
      </c>
      <c r="AY6" s="216">
        <v>1.9094391502051785E-9</v>
      </c>
      <c r="AZ6" s="216">
        <v>1.4338088891526131E-9</v>
      </c>
      <c r="BA6" s="216">
        <v>9.3380500555197357E-10</v>
      </c>
      <c r="BB6" s="216">
        <v>1.2648686389934241E-9</v>
      </c>
      <c r="BC6" s="216">
        <v>2.58046245246005E-9</v>
      </c>
      <c r="BD6" s="216">
        <v>7.1513539170499027E-10</v>
      </c>
      <c r="BE6" s="216">
        <v>0</v>
      </c>
      <c r="BF6" s="216">
        <v>1.8207784704360208E-9</v>
      </c>
      <c r="BG6" s="216">
        <v>1.5277865708190922E-9</v>
      </c>
      <c r="BH6" s="216">
        <v>1.3125168632385515E-9</v>
      </c>
      <c r="BI6" s="216">
        <v>1.4387288750453648E-9</v>
      </c>
      <c r="BJ6" s="216">
        <v>7.1385119232123178E-7</v>
      </c>
      <c r="BK6" s="216">
        <v>2.5499575546793928E-9</v>
      </c>
      <c r="BL6" s="216">
        <v>4.1575304857546197E-9</v>
      </c>
      <c r="BM6" s="216">
        <v>2.7606387757036326E-9</v>
      </c>
      <c r="BN6" s="216">
        <v>5.6926324139404223E-9</v>
      </c>
      <c r="BO6" s="216">
        <v>3.7856165281571777E-9</v>
      </c>
      <c r="BP6" s="216">
        <v>1.8668588847566019E-9</v>
      </c>
      <c r="BQ6" s="216">
        <v>1.3556616946822529E-8</v>
      </c>
      <c r="BR6" s="216">
        <v>2.2197474430314524E-9</v>
      </c>
      <c r="BS6" s="216">
        <v>3.8277786280173991E-9</v>
      </c>
      <c r="BT6" s="216">
        <v>5.1691819599180171E-9</v>
      </c>
      <c r="BU6" s="216">
        <v>3.0434947590643544E-9</v>
      </c>
      <c r="BV6" s="216">
        <v>1.0216266291112842E-9</v>
      </c>
      <c r="BW6" s="216">
        <v>8.8202042315614095E-10</v>
      </c>
      <c r="BX6" s="216">
        <v>2.6040052317275483E-10</v>
      </c>
      <c r="BY6" s="216">
        <v>1.1936184339460161E-8</v>
      </c>
      <c r="BZ6" s="216">
        <v>4.8234114026262389E-9</v>
      </c>
      <c r="CA6" s="216">
        <v>1.949192588751993E-8</v>
      </c>
      <c r="CB6" s="216">
        <v>1.1512895031753746E-8</v>
      </c>
      <c r="CC6" s="216">
        <v>5.616487845041885E-8</v>
      </c>
      <c r="CD6" s="216">
        <v>1.4930418097537905E-8</v>
      </c>
      <c r="CE6" s="216">
        <v>7.5266727295554694E-9</v>
      </c>
      <c r="CF6" s="216">
        <v>3.5375576810054812E-7</v>
      </c>
      <c r="CG6" s="216">
        <v>6.3356165283549952E-9</v>
      </c>
      <c r="CH6" s="216">
        <v>1.4714260604948665E-8</v>
      </c>
      <c r="CI6" s="216">
        <v>5.5055920831756928E-9</v>
      </c>
      <c r="CJ6" s="216">
        <v>1.0572380823161755E-8</v>
      </c>
      <c r="CK6" s="216">
        <v>1.6015120550155817E-8</v>
      </c>
      <c r="CL6" s="216">
        <v>9.6186220560942923E-9</v>
      </c>
      <c r="CM6" s="216">
        <v>7.7944290529144744E-8</v>
      </c>
      <c r="CN6" s="216">
        <v>2.1223695948195868E-6</v>
      </c>
      <c r="CO6" s="216">
        <v>1.1829706182808932E-5</v>
      </c>
      <c r="CP6" s="216">
        <v>2.6105503368740756E-6</v>
      </c>
      <c r="CQ6" s="216">
        <v>5.650688468953624E-9</v>
      </c>
      <c r="CR6" s="216">
        <v>6.2102498935538307E-6</v>
      </c>
      <c r="CS6" s="216">
        <v>1.0893257634469436E-5</v>
      </c>
      <c r="CT6" s="216">
        <v>1.4818887785883207E-7</v>
      </c>
      <c r="CU6" s="216">
        <v>7.0559444517086666E-9</v>
      </c>
      <c r="CV6" s="216">
        <v>4.9946904085065839E-9</v>
      </c>
      <c r="CW6" s="216">
        <v>1.1693922888749575E-9</v>
      </c>
      <c r="CX6" s="216">
        <v>3.5123540526655509E-9</v>
      </c>
      <c r="CY6" s="216">
        <v>2.6898275515742601E-5</v>
      </c>
      <c r="CZ6" s="216">
        <v>6.0217836382741978E-5</v>
      </c>
      <c r="DA6" s="216">
        <v>4.1060255770117586E-9</v>
      </c>
      <c r="DB6" s="216">
        <v>2.789714181447629E-8</v>
      </c>
      <c r="DC6" s="216">
        <v>1.283418078093234E-7</v>
      </c>
      <c r="DD6" s="216">
        <v>1.8672895247994261E-6</v>
      </c>
      <c r="DE6" s="216">
        <v>3.2983466164360875E-8</v>
      </c>
      <c r="DF6" s="217">
        <v>1.8077982570975856E-8</v>
      </c>
      <c r="DG6" s="217">
        <v>1.004134427556169</v>
      </c>
      <c r="DH6" s="219">
        <v>0.76730384397962115</v>
      </c>
    </row>
    <row r="7" spans="1:113">
      <c r="A7" s="305" t="s">
        <v>1086</v>
      </c>
      <c r="B7" s="198" t="s">
        <v>930</v>
      </c>
      <c r="C7" s="216">
        <v>1.567061056752498E-2</v>
      </c>
      <c r="D7" s="216">
        <v>1.349887109048838E-2</v>
      </c>
      <c r="E7" s="216">
        <v>1.0000070266074448</v>
      </c>
      <c r="F7" s="216">
        <v>4.9428456275164696E-7</v>
      </c>
      <c r="G7" s="216">
        <v>1.9489721902819386E-7</v>
      </c>
      <c r="H7" s="216">
        <v>2.8360667587992606E-9</v>
      </c>
      <c r="I7" s="216">
        <v>2.6822085897614904E-9</v>
      </c>
      <c r="J7" s="216">
        <v>4.0628041102259784E-5</v>
      </c>
      <c r="K7" s="216">
        <v>2.0845860301997294E-6</v>
      </c>
      <c r="L7" s="216">
        <v>1.2905923290044197E-5</v>
      </c>
      <c r="M7" s="216">
        <v>0</v>
      </c>
      <c r="N7" s="216">
        <v>2.9766560315540435E-6</v>
      </c>
      <c r="O7" s="216">
        <v>8.2179164391801905E-7</v>
      </c>
      <c r="P7" s="216">
        <v>2.2751181332751683E-8</v>
      </c>
      <c r="Q7" s="216">
        <v>2.0665054691224077E-9</v>
      </c>
      <c r="R7" s="216">
        <v>5.7660055365109041E-7</v>
      </c>
      <c r="S7" s="216">
        <v>4.9963792264379335E-8</v>
      </c>
      <c r="T7" s="216">
        <v>6.49383804028826E-9</v>
      </c>
      <c r="U7" s="216">
        <v>7.6650755562293783E-8</v>
      </c>
      <c r="V7" s="216">
        <v>1.6462364730986586E-9</v>
      </c>
      <c r="W7" s="216">
        <v>2.0367217656512294E-10</v>
      </c>
      <c r="X7" s="216">
        <v>6.5317390924815293E-9</v>
      </c>
      <c r="Y7" s="216">
        <v>3.1153270807908715E-10</v>
      </c>
      <c r="Z7" s="216">
        <v>0</v>
      </c>
      <c r="AA7" s="216">
        <v>5.9685748437844891E-7</v>
      </c>
      <c r="AB7" s="216">
        <v>6.4773267139419806E-8</v>
      </c>
      <c r="AC7" s="216">
        <v>1.8705047204112344E-10</v>
      </c>
      <c r="AD7" s="216">
        <v>4.278627451723594E-10</v>
      </c>
      <c r="AE7" s="216">
        <v>1.7950726947543049E-10</v>
      </c>
      <c r="AF7" s="216">
        <v>4.4280746220438337E-7</v>
      </c>
      <c r="AG7" s="216">
        <v>2.3801942222288743E-6</v>
      </c>
      <c r="AH7" s="216">
        <v>3.2286347269801547E-9</v>
      </c>
      <c r="AI7" s="216">
        <v>1.5554100231944156E-9</v>
      </c>
      <c r="AJ7" s="216">
        <v>1.1608662246701246E-10</v>
      </c>
      <c r="AK7" s="216">
        <v>5.0768737385011569E-8</v>
      </c>
      <c r="AL7" s="216">
        <v>1.3790874992675666E-9</v>
      </c>
      <c r="AM7" s="216">
        <v>1.1570918298483506E-9</v>
      </c>
      <c r="AN7" s="216">
        <v>1.1084569616788466E-9</v>
      </c>
      <c r="AO7" s="216">
        <v>5.8626275029316537E-10</v>
      </c>
      <c r="AP7" s="216">
        <v>8.6945503008381563E-10</v>
      </c>
      <c r="AQ7" s="216">
        <v>5.5139510399197474E-10</v>
      </c>
      <c r="AR7" s="216">
        <v>6.5750879378087272E-10</v>
      </c>
      <c r="AS7" s="216">
        <v>5.2431627666627847E-10</v>
      </c>
      <c r="AT7" s="216">
        <v>6.6694245025070969E-10</v>
      </c>
      <c r="AU7" s="216">
        <v>7.765905574958046E-10</v>
      </c>
      <c r="AV7" s="216">
        <v>8.5988783319772057E-10</v>
      </c>
      <c r="AW7" s="216">
        <v>7.5944350004984879E-10</v>
      </c>
      <c r="AX7" s="216">
        <v>9.618103762795075E-10</v>
      </c>
      <c r="AY7" s="216">
        <v>1.1911888027537226E-9</v>
      </c>
      <c r="AZ7" s="216">
        <v>9.1274100572841682E-10</v>
      </c>
      <c r="BA7" s="216">
        <v>6.1359173949154102E-10</v>
      </c>
      <c r="BB7" s="216">
        <v>9.277612903868893E-10</v>
      </c>
      <c r="BC7" s="216">
        <v>9.3544224826333691E-10</v>
      </c>
      <c r="BD7" s="216">
        <v>5.6746846955498718E-10</v>
      </c>
      <c r="BE7" s="216">
        <v>0</v>
      </c>
      <c r="BF7" s="216">
        <v>1.0931989144262681E-9</v>
      </c>
      <c r="BG7" s="216">
        <v>1.3985999552051057E-9</v>
      </c>
      <c r="BH7" s="216">
        <v>1.1952504647838286E-9</v>
      </c>
      <c r="BI7" s="216">
        <v>1.4912801492717896E-9</v>
      </c>
      <c r="BJ7" s="216">
        <v>2.4508934700114502E-7</v>
      </c>
      <c r="BK7" s="216">
        <v>1.9945453447121144E-9</v>
      </c>
      <c r="BL7" s="216">
        <v>1.7383932595779922E-7</v>
      </c>
      <c r="BM7" s="216">
        <v>3.5122464999092776E-9</v>
      </c>
      <c r="BN7" s="216">
        <v>4.0733665959767656E-7</v>
      </c>
      <c r="BO7" s="216">
        <v>3.2131487111996226E-7</v>
      </c>
      <c r="BP7" s="216">
        <v>7.961685021852539E-10</v>
      </c>
      <c r="BQ7" s="216">
        <v>1.9544971849118995E-9</v>
      </c>
      <c r="BR7" s="216">
        <v>2.7411566017155534E-9</v>
      </c>
      <c r="BS7" s="216">
        <v>2.126911596923215E-9</v>
      </c>
      <c r="BT7" s="216">
        <v>5.3462994802369302E-8</v>
      </c>
      <c r="BU7" s="216">
        <v>2.251059010831172E-9</v>
      </c>
      <c r="BV7" s="216">
        <v>7.5745571094273651E-10</v>
      </c>
      <c r="BW7" s="216">
        <v>8.9294727032105862E-10</v>
      </c>
      <c r="BX7" s="216">
        <v>4.4301526413099081E-9</v>
      </c>
      <c r="BY7" s="216">
        <v>2.7854239987637059E-9</v>
      </c>
      <c r="BZ7" s="216">
        <v>1.8595669177503179E-9</v>
      </c>
      <c r="CA7" s="216">
        <v>8.5377952412692345E-9</v>
      </c>
      <c r="CB7" s="216">
        <v>3.9668006216436408E-9</v>
      </c>
      <c r="CC7" s="216">
        <v>1.5730900596397604E-8</v>
      </c>
      <c r="CD7" s="216">
        <v>4.8586532439199464E-9</v>
      </c>
      <c r="CE7" s="216">
        <v>3.9516608360503085E-9</v>
      </c>
      <c r="CF7" s="216">
        <v>9.44245055511818E-8</v>
      </c>
      <c r="CG7" s="216">
        <v>1.7763503507858649E-9</v>
      </c>
      <c r="CH7" s="216">
        <v>3.4156601649403541E-9</v>
      </c>
      <c r="CI7" s="216">
        <v>3.8539534063898018E-8</v>
      </c>
      <c r="CJ7" s="216">
        <v>3.0886041111909268E-9</v>
      </c>
      <c r="CK7" s="216">
        <v>4.3726944239464518E-9</v>
      </c>
      <c r="CL7" s="216">
        <v>4.3716614817139179E-8</v>
      </c>
      <c r="CM7" s="216">
        <v>7.4505251381163784E-9</v>
      </c>
      <c r="CN7" s="216">
        <v>3.3316620027371689E-7</v>
      </c>
      <c r="CO7" s="216">
        <v>2.4232527227118811E-7</v>
      </c>
      <c r="CP7" s="216">
        <v>4.2778396186648078E-7</v>
      </c>
      <c r="CQ7" s="216">
        <v>3.7996610176867672E-9</v>
      </c>
      <c r="CR7" s="216">
        <v>7.616463277760777E-7</v>
      </c>
      <c r="CS7" s="216">
        <v>1.2319895983689222E-6</v>
      </c>
      <c r="CT7" s="216">
        <v>5.6887723080391321E-7</v>
      </c>
      <c r="CU7" s="216">
        <v>2.9459525561495392E-8</v>
      </c>
      <c r="CV7" s="216">
        <v>1.7968264142494934E-8</v>
      </c>
      <c r="CW7" s="216">
        <v>2.0478115967608859E-9</v>
      </c>
      <c r="CX7" s="216">
        <v>2.7987125633287526E-9</v>
      </c>
      <c r="CY7" s="216">
        <v>4.5051111304785954E-6</v>
      </c>
      <c r="CZ7" s="216">
        <v>5.4482274893641834E-6</v>
      </c>
      <c r="DA7" s="216">
        <v>4.5388376456651162E-8</v>
      </c>
      <c r="DB7" s="216">
        <v>1.3994580951442671E-6</v>
      </c>
      <c r="DC7" s="216">
        <v>1.3106683070935405E-6</v>
      </c>
      <c r="DD7" s="216">
        <v>1.0290970281993713E-6</v>
      </c>
      <c r="DE7" s="216">
        <v>2.8824636002391007E-8</v>
      </c>
      <c r="DF7" s="217">
        <v>4.3004845274430926E-9</v>
      </c>
      <c r="DG7" s="217">
        <v>1.0292597793776597</v>
      </c>
      <c r="DH7" s="219">
        <v>0.78650324448308784</v>
      </c>
    </row>
    <row r="8" spans="1:113">
      <c r="A8" s="305" t="s">
        <v>1087</v>
      </c>
      <c r="B8" s="198" t="s">
        <v>931</v>
      </c>
      <c r="C8" s="216">
        <v>1.3928351591335371E-6</v>
      </c>
      <c r="D8" s="216">
        <v>3.1783051799376214E-8</v>
      </c>
      <c r="E8" s="216">
        <v>1.6130691687284252E-9</v>
      </c>
      <c r="F8" s="216">
        <v>1.0002049255229117</v>
      </c>
      <c r="G8" s="216">
        <v>2.1509746139044605E-7</v>
      </c>
      <c r="H8" s="216">
        <v>2.1452364936632192E-9</v>
      </c>
      <c r="I8" s="216">
        <v>1.4184869775063763E-9</v>
      </c>
      <c r="J8" s="216">
        <v>7.2925896099539463E-7</v>
      </c>
      <c r="K8" s="216">
        <v>7.1448850839232479E-9</v>
      </c>
      <c r="L8" s="216">
        <v>1.5846857830917549E-7</v>
      </c>
      <c r="M8" s="216">
        <v>0</v>
      </c>
      <c r="N8" s="216">
        <v>1.0646933896162384E-9</v>
      </c>
      <c r="O8" s="216">
        <v>3.1569632678961279E-9</v>
      </c>
      <c r="P8" s="216">
        <v>4.1297082178140948E-5</v>
      </c>
      <c r="Q8" s="216">
        <v>2.4275512467064096E-7</v>
      </c>
      <c r="R8" s="216">
        <v>2.5174611987942004E-8</v>
      </c>
      <c r="S8" s="216">
        <v>5.5489937492580838E-9</v>
      </c>
      <c r="T8" s="216">
        <v>9.8071072846475295E-10</v>
      </c>
      <c r="U8" s="216">
        <v>6.5295048119489405E-9</v>
      </c>
      <c r="V8" s="216">
        <v>1.3919881164644721E-7</v>
      </c>
      <c r="W8" s="216">
        <v>4.3852600218622326E-10</v>
      </c>
      <c r="X8" s="216">
        <v>1.3165931708562748E-9</v>
      </c>
      <c r="Y8" s="216">
        <v>6.1010838246331646E-10</v>
      </c>
      <c r="Z8" s="216">
        <v>0</v>
      </c>
      <c r="AA8" s="216">
        <v>3.8134337572690036E-9</v>
      </c>
      <c r="AB8" s="216">
        <v>1.5814753374126561E-7</v>
      </c>
      <c r="AC8" s="216">
        <v>1.1830110095423383E-10</v>
      </c>
      <c r="AD8" s="216">
        <v>2.544380068842492E-10</v>
      </c>
      <c r="AE8" s="216">
        <v>2.5548704706815107E-10</v>
      </c>
      <c r="AF8" s="216">
        <v>2.7043863432958114E-10</v>
      </c>
      <c r="AG8" s="216">
        <v>5.0333613722939952E-7</v>
      </c>
      <c r="AH8" s="216">
        <v>2.3722105024414338E-8</v>
      </c>
      <c r="AI8" s="216">
        <v>1.1795467485903398E-9</v>
      </c>
      <c r="AJ8" s="216">
        <v>6.8627437958869873E-10</v>
      </c>
      <c r="AK8" s="216">
        <v>3.8413975228794183E-9</v>
      </c>
      <c r="AL8" s="216">
        <v>2.8589041936687937E-9</v>
      </c>
      <c r="AM8" s="216">
        <v>1.8969850383298871E-9</v>
      </c>
      <c r="AN8" s="216">
        <v>2.709944754646595E-9</v>
      </c>
      <c r="AO8" s="216">
        <v>7.5579658906697721E-10</v>
      </c>
      <c r="AP8" s="216">
        <v>1.3639943858227303E-9</v>
      </c>
      <c r="AQ8" s="216">
        <v>4.9204573579017766E-9</v>
      </c>
      <c r="AR8" s="216">
        <v>1.5107638168204508E-9</v>
      </c>
      <c r="AS8" s="216">
        <v>1.2336010640415649E-9</v>
      </c>
      <c r="AT8" s="216">
        <v>4.4355137991852078E-10</v>
      </c>
      <c r="AU8" s="216">
        <v>5.809591989273225E-10</v>
      </c>
      <c r="AV8" s="216">
        <v>2.0088808094952948E-9</v>
      </c>
      <c r="AW8" s="216">
        <v>8.7295037183128147E-10</v>
      </c>
      <c r="AX8" s="216">
        <v>1.1318546923055558E-9</v>
      </c>
      <c r="AY8" s="216">
        <v>8.4534701715275928E-10</v>
      </c>
      <c r="AZ8" s="216">
        <v>5.5109878349180526E-10</v>
      </c>
      <c r="BA8" s="216">
        <v>4.3341148304852708E-10</v>
      </c>
      <c r="BB8" s="216">
        <v>1.8206868751604398E-9</v>
      </c>
      <c r="BC8" s="216">
        <v>6.595790869076411E-10</v>
      </c>
      <c r="BD8" s="216">
        <v>3.4331099869187092E-10</v>
      </c>
      <c r="BE8" s="216">
        <v>0</v>
      </c>
      <c r="BF8" s="216">
        <v>2.4015050881077356E-9</v>
      </c>
      <c r="BG8" s="216">
        <v>1.0602637883647284E-9</v>
      </c>
      <c r="BH8" s="216">
        <v>6.8127555357155977E-9</v>
      </c>
      <c r="BI8" s="216">
        <v>5.3964808344552698E-9</v>
      </c>
      <c r="BJ8" s="216">
        <v>2.1251774330787357E-7</v>
      </c>
      <c r="BK8" s="216">
        <v>7.0471125289834866E-10</v>
      </c>
      <c r="BL8" s="216">
        <v>2.042330261885487E-7</v>
      </c>
      <c r="BM8" s="216">
        <v>6.3997914157503852E-8</v>
      </c>
      <c r="BN8" s="216">
        <v>4.9488872141288205E-8</v>
      </c>
      <c r="BO8" s="216">
        <v>1.5388013946501683E-8</v>
      </c>
      <c r="BP8" s="216">
        <v>7.1498284698831276E-9</v>
      </c>
      <c r="BQ8" s="216">
        <v>1.5496271486631546E-9</v>
      </c>
      <c r="BR8" s="216">
        <v>2.6710857103762491E-9</v>
      </c>
      <c r="BS8" s="216">
        <v>1.6693307682612022E-9</v>
      </c>
      <c r="BT8" s="216">
        <v>4.2071301086854586E-9</v>
      </c>
      <c r="BU8" s="216">
        <v>1.4016592432476772E-9</v>
      </c>
      <c r="BV8" s="216">
        <v>6.5780639523900153E-10</v>
      </c>
      <c r="BW8" s="216">
        <v>1.0897548822005125E-9</v>
      </c>
      <c r="BX8" s="216">
        <v>7.73570252753003E-10</v>
      </c>
      <c r="BY8" s="216">
        <v>1.7364833129519572E-9</v>
      </c>
      <c r="BZ8" s="216">
        <v>4.0471926773736906E-10</v>
      </c>
      <c r="CA8" s="216">
        <v>1.6899874948727624E-9</v>
      </c>
      <c r="CB8" s="216">
        <v>3.0450267961824035E-9</v>
      </c>
      <c r="CC8" s="216">
        <v>3.5449765905572929E-9</v>
      </c>
      <c r="CD8" s="216">
        <v>1.1300949167390712E-9</v>
      </c>
      <c r="CE8" s="216">
        <v>6.0114958174803588E-9</v>
      </c>
      <c r="CF8" s="216">
        <v>2.1586656420148574E-8</v>
      </c>
      <c r="CG8" s="216">
        <v>7.3520932632233432E-10</v>
      </c>
      <c r="CH8" s="216">
        <v>1.5447258599487322E-9</v>
      </c>
      <c r="CI8" s="216">
        <v>1.4970285345894611E-9</v>
      </c>
      <c r="CJ8" s="216">
        <v>1.1917023357699911E-9</v>
      </c>
      <c r="CK8" s="216">
        <v>1.5840052022584644E-9</v>
      </c>
      <c r="CL8" s="216">
        <v>1.5612646692702449E-9</v>
      </c>
      <c r="CM8" s="216">
        <v>6.6337262067410311E-9</v>
      </c>
      <c r="CN8" s="216">
        <v>5.3956191698898057E-8</v>
      </c>
      <c r="CO8" s="216">
        <v>4.6720862547014957E-8</v>
      </c>
      <c r="CP8" s="216">
        <v>1.8241937743410876E-8</v>
      </c>
      <c r="CQ8" s="216">
        <v>4.1289094850940856E-9</v>
      </c>
      <c r="CR8" s="216">
        <v>1.0710154764535938E-7</v>
      </c>
      <c r="CS8" s="216">
        <v>2.1219811319982155E-7</v>
      </c>
      <c r="CT8" s="216">
        <v>2.6269345604030253E-9</v>
      </c>
      <c r="CU8" s="216">
        <v>1.2662952057786639E-9</v>
      </c>
      <c r="CV8" s="216">
        <v>8.3480805760492364E-10</v>
      </c>
      <c r="CW8" s="216">
        <v>6.0527081570354578E-10</v>
      </c>
      <c r="CX8" s="216">
        <v>1.6558977850692255E-9</v>
      </c>
      <c r="CY8" s="216">
        <v>1.591044076569994E-6</v>
      </c>
      <c r="CZ8" s="216">
        <v>2.4269651054636643E-6</v>
      </c>
      <c r="DA8" s="216">
        <v>2.1147346237410038E-9</v>
      </c>
      <c r="DB8" s="216">
        <v>3.7757483598174529E-9</v>
      </c>
      <c r="DC8" s="216">
        <v>1.6837265417019475E-9</v>
      </c>
      <c r="DD8" s="216">
        <v>1.1900060848301165E-7</v>
      </c>
      <c r="DE8" s="216">
        <v>5.9235371936068968E-9</v>
      </c>
      <c r="DF8" s="217">
        <v>1.4798187612762127E-9</v>
      </c>
      <c r="DG8" s="217">
        <v>1.0002551501040988</v>
      </c>
      <c r="DH8" s="219">
        <v>0.76433951528104116</v>
      </c>
    </row>
    <row r="9" spans="1:113">
      <c r="A9" s="305" t="s">
        <v>1088</v>
      </c>
      <c r="B9" s="198" t="s">
        <v>932</v>
      </c>
      <c r="C9" s="216">
        <v>8.6675665019886144E-9</v>
      </c>
      <c r="D9" s="216">
        <v>5.7092598741512232E-7</v>
      </c>
      <c r="E9" s="216">
        <v>2.5498922070627643E-8</v>
      </c>
      <c r="F9" s="216">
        <v>7.0308069012955055E-7</v>
      </c>
      <c r="G9" s="216">
        <v>1.0001106401437796</v>
      </c>
      <c r="H9" s="216">
        <v>2.2419040087124985E-9</v>
      </c>
      <c r="I9" s="216">
        <v>2.2976515205676369E-9</v>
      </c>
      <c r="J9" s="216">
        <v>1.4831254427909629E-4</v>
      </c>
      <c r="K9" s="216">
        <v>6.8117205498138517E-7</v>
      </c>
      <c r="L9" s="216">
        <v>8.1144134933890315E-6</v>
      </c>
      <c r="M9" s="216">
        <v>0</v>
      </c>
      <c r="N9" s="216">
        <v>1.2062625824330217E-9</v>
      </c>
      <c r="O9" s="216">
        <v>7.801180928672807E-8</v>
      </c>
      <c r="P9" s="216">
        <v>1.5886613456418493E-8</v>
      </c>
      <c r="Q9" s="216">
        <v>4.6204662002147773E-9</v>
      </c>
      <c r="R9" s="216">
        <v>6.0245986042033386E-8</v>
      </c>
      <c r="S9" s="216">
        <v>7.625463670905751E-9</v>
      </c>
      <c r="T9" s="216">
        <v>1.2657966474105807E-9</v>
      </c>
      <c r="U9" s="216">
        <v>1.0941000164883109E-9</v>
      </c>
      <c r="V9" s="216">
        <v>2.3347751604116866E-9</v>
      </c>
      <c r="W9" s="216">
        <v>1.0395463539004902E-10</v>
      </c>
      <c r="X9" s="216">
        <v>1.2459945340618737E-8</v>
      </c>
      <c r="Y9" s="216">
        <v>4.1421907982424162E-10</v>
      </c>
      <c r="Z9" s="216">
        <v>0</v>
      </c>
      <c r="AA9" s="216">
        <v>3.2662291154196468E-7</v>
      </c>
      <c r="AB9" s="216">
        <v>1.3756001621562539E-7</v>
      </c>
      <c r="AC9" s="216">
        <v>1.4734665074082069E-10</v>
      </c>
      <c r="AD9" s="216">
        <v>2.0036915267589717E-10</v>
      </c>
      <c r="AE9" s="216">
        <v>9.5072079077112897E-11</v>
      </c>
      <c r="AF9" s="216">
        <v>1.0183476327035632E-10</v>
      </c>
      <c r="AG9" s="216">
        <v>9.6701974494031754E-8</v>
      </c>
      <c r="AH9" s="216">
        <v>3.5580726039046733E-9</v>
      </c>
      <c r="AI9" s="216">
        <v>7.8355628624991739E-10</v>
      </c>
      <c r="AJ9" s="216">
        <v>5.6735396296306578E-11</v>
      </c>
      <c r="AK9" s="216">
        <v>1.0744722837740985E-8</v>
      </c>
      <c r="AL9" s="216">
        <v>3.9449505892373095E-10</v>
      </c>
      <c r="AM9" s="216">
        <v>1.6200145345442079E-9</v>
      </c>
      <c r="AN9" s="216">
        <v>2.002084145843105E-9</v>
      </c>
      <c r="AO9" s="216">
        <v>6.5136547755292939E-10</v>
      </c>
      <c r="AP9" s="216">
        <v>4.1062257987510544E-10</v>
      </c>
      <c r="AQ9" s="216">
        <v>4.6231772302464701E-10</v>
      </c>
      <c r="AR9" s="216">
        <v>5.2763733419205534E-10</v>
      </c>
      <c r="AS9" s="216">
        <v>4.3276363717218402E-10</v>
      </c>
      <c r="AT9" s="216">
        <v>2.887548379416551E-10</v>
      </c>
      <c r="AU9" s="216">
        <v>6.1601666748990271E-10</v>
      </c>
      <c r="AV9" s="216">
        <v>6.6515521077524987E-10</v>
      </c>
      <c r="AW9" s="216">
        <v>3.5397856649079533E-10</v>
      </c>
      <c r="AX9" s="216">
        <v>9.5658761777266881E-10</v>
      </c>
      <c r="AY9" s="216">
        <v>1.2977513271921355E-9</v>
      </c>
      <c r="AZ9" s="216">
        <v>3.4181773382823787E-10</v>
      </c>
      <c r="BA9" s="216">
        <v>1.6931841330309558E-9</v>
      </c>
      <c r="BB9" s="216">
        <v>6.0017244397458684E-10</v>
      </c>
      <c r="BC9" s="216">
        <v>9.8096445134915336E-10</v>
      </c>
      <c r="BD9" s="216">
        <v>5.2050676084556526E-10</v>
      </c>
      <c r="BE9" s="216">
        <v>0</v>
      </c>
      <c r="BF9" s="216">
        <v>1.20590078747434E-9</v>
      </c>
      <c r="BG9" s="216">
        <v>7.0882557218019956E-10</v>
      </c>
      <c r="BH9" s="216">
        <v>8.8060590551859394E-10</v>
      </c>
      <c r="BI9" s="216">
        <v>8.9358793985321591E-10</v>
      </c>
      <c r="BJ9" s="216">
        <v>8.6944673398061616E-6</v>
      </c>
      <c r="BK9" s="216">
        <v>9.7871901853001784E-10</v>
      </c>
      <c r="BL9" s="216">
        <v>1.8402446686785322E-9</v>
      </c>
      <c r="BM9" s="216">
        <v>3.1652502592197626E-9</v>
      </c>
      <c r="BN9" s="216">
        <v>2.9390586913318738E-9</v>
      </c>
      <c r="BO9" s="216">
        <v>2.2865377988514274E-9</v>
      </c>
      <c r="BP9" s="216">
        <v>3.682892790709074E-10</v>
      </c>
      <c r="BQ9" s="216">
        <v>4.5526106177944748E-10</v>
      </c>
      <c r="BR9" s="216">
        <v>1.2577478903491085E-9</v>
      </c>
      <c r="BS9" s="216">
        <v>1.624903564927391E-9</v>
      </c>
      <c r="BT9" s="216">
        <v>1.8298056455430791E-9</v>
      </c>
      <c r="BU9" s="216">
        <v>1.9292633711591583E-9</v>
      </c>
      <c r="BV9" s="216">
        <v>7.0522428868358812E-10</v>
      </c>
      <c r="BW9" s="216">
        <v>5.7640801719561872E-10</v>
      </c>
      <c r="BX9" s="216">
        <v>1.4171855230725298E-10</v>
      </c>
      <c r="BY9" s="216">
        <v>2.1302204528575594E-9</v>
      </c>
      <c r="BZ9" s="216">
        <v>1.6857342018052667E-9</v>
      </c>
      <c r="CA9" s="216">
        <v>6.3827079548783749E-9</v>
      </c>
      <c r="CB9" s="216">
        <v>3.4978282252154243E-9</v>
      </c>
      <c r="CC9" s="216">
        <v>1.6206836237715579E-8</v>
      </c>
      <c r="CD9" s="216">
        <v>5.0293107136087991E-9</v>
      </c>
      <c r="CE9" s="216">
        <v>2.685696700705031E-9</v>
      </c>
      <c r="CF9" s="216">
        <v>9.942362537587273E-8</v>
      </c>
      <c r="CG9" s="216">
        <v>2.0315890974671363E-9</v>
      </c>
      <c r="CH9" s="216">
        <v>4.1932973919503394E-9</v>
      </c>
      <c r="CI9" s="216">
        <v>5.0822480192967325E-9</v>
      </c>
      <c r="CJ9" s="216">
        <v>1.5794242392333598E-8</v>
      </c>
      <c r="CK9" s="216">
        <v>3.6431944850394492E-9</v>
      </c>
      <c r="CL9" s="216">
        <v>9.7136931150490358E-9</v>
      </c>
      <c r="CM9" s="216">
        <v>2.4105163673112181E-8</v>
      </c>
      <c r="CN9" s="216">
        <v>1.8207113131679198E-7</v>
      </c>
      <c r="CO9" s="216">
        <v>4.4463102648542949E-7</v>
      </c>
      <c r="CP9" s="216">
        <v>6.4874597649888033E-7</v>
      </c>
      <c r="CQ9" s="216">
        <v>2.5313926853506681E-9</v>
      </c>
      <c r="CR9" s="216">
        <v>1.4001790207190879E-6</v>
      </c>
      <c r="CS9" s="216">
        <v>2.7138639985828184E-6</v>
      </c>
      <c r="CT9" s="216">
        <v>2.269189442029779E-8</v>
      </c>
      <c r="CU9" s="216">
        <v>1.2821453243074456E-8</v>
      </c>
      <c r="CV9" s="216">
        <v>3.5574127441777351E-9</v>
      </c>
      <c r="CW9" s="216">
        <v>1.6644106117808523E-9</v>
      </c>
      <c r="CX9" s="216">
        <v>3.256272587361105E-9</v>
      </c>
      <c r="CY9" s="216">
        <v>1.4224225831977616E-5</v>
      </c>
      <c r="CZ9" s="216">
        <v>2.1429562742584808E-5</v>
      </c>
      <c r="DA9" s="216">
        <v>4.5666076893997891E-9</v>
      </c>
      <c r="DB9" s="216">
        <v>6.7911540364140237E-8</v>
      </c>
      <c r="DC9" s="216">
        <v>1.6942131333170731E-8</v>
      </c>
      <c r="DD9" s="216">
        <v>7.2811268163889272E-7</v>
      </c>
      <c r="DE9" s="216">
        <v>1.8811164708189043E-7</v>
      </c>
      <c r="DF9" s="217">
        <v>4.3246704234619886E-9</v>
      </c>
      <c r="DG9" s="217">
        <v>1.0003208572764462</v>
      </c>
      <c r="DH9" s="219">
        <v>0.76438972505827374</v>
      </c>
    </row>
    <row r="10" spans="1:113">
      <c r="A10" s="305" t="s">
        <v>1089</v>
      </c>
      <c r="B10" s="198" t="s">
        <v>933</v>
      </c>
      <c r="C10" s="216">
        <v>2.4581835993800564E-4</v>
      </c>
      <c r="D10" s="216">
        <v>1.3300914912296158E-4</v>
      </c>
      <c r="E10" s="216">
        <v>2.5428273055593464E-4</v>
      </c>
      <c r="F10" s="216">
        <v>3.7361618583318365E-4</v>
      </c>
      <c r="G10" s="216">
        <v>4.0155270675810664E-4</v>
      </c>
      <c r="H10" s="216">
        <v>1.00030421115116</v>
      </c>
      <c r="I10" s="216">
        <v>4.4055847048435896E-4</v>
      </c>
      <c r="J10" s="216">
        <v>1.3332248297690108E-4</v>
      </c>
      <c r="K10" s="216">
        <v>1.1525333275563699E-4</v>
      </c>
      <c r="L10" s="216">
        <v>7.0479376118771694E-5</v>
      </c>
      <c r="M10" s="216">
        <v>0</v>
      </c>
      <c r="N10" s="216">
        <v>1.6900290394118717E-4</v>
      </c>
      <c r="O10" s="216">
        <v>1.7544827225775758E-4</v>
      </c>
      <c r="P10" s="216">
        <v>1.3677404632885348E-4</v>
      </c>
      <c r="Q10" s="216">
        <v>9.4171858336462551E-5</v>
      </c>
      <c r="R10" s="216">
        <v>2.6884737802254047E-4</v>
      </c>
      <c r="S10" s="216">
        <v>1.2657397680296219E-4</v>
      </c>
      <c r="T10" s="216">
        <v>1.2458922533239059E-4</v>
      </c>
      <c r="U10" s="216">
        <v>1.1154560921532979E-3</v>
      </c>
      <c r="V10" s="216">
        <v>3.3534035628490734E-4</v>
      </c>
      <c r="W10" s="216">
        <v>1.5429613639698556E-3</v>
      </c>
      <c r="X10" s="216">
        <v>3.9212963351270861E-4</v>
      </c>
      <c r="Y10" s="216">
        <v>2.594722991931425E-4</v>
      </c>
      <c r="Z10" s="216">
        <v>0</v>
      </c>
      <c r="AA10" s="216">
        <v>9.223491528377424E-5</v>
      </c>
      <c r="AB10" s="216">
        <v>7.1361552529529626E-5</v>
      </c>
      <c r="AC10" s="216">
        <v>4.0085315834636204E-3</v>
      </c>
      <c r="AD10" s="216">
        <v>3.6934074544357691E-3</v>
      </c>
      <c r="AE10" s="216">
        <v>1.3850366450307703E-5</v>
      </c>
      <c r="AF10" s="216">
        <v>1.9817937809353313E-5</v>
      </c>
      <c r="AG10" s="216">
        <v>1.1241234684604465E-4</v>
      </c>
      <c r="AH10" s="216">
        <v>3.372372698083986E-4</v>
      </c>
      <c r="AI10" s="216">
        <v>4.1471351369328136E-4</v>
      </c>
      <c r="AJ10" s="216">
        <v>4.449019594518031E-4</v>
      </c>
      <c r="AK10" s="216">
        <v>3.2337535341227063E-4</v>
      </c>
      <c r="AL10" s="216">
        <v>9.4165224301635548E-4</v>
      </c>
      <c r="AM10" s="216">
        <v>5.2043973755079164E-4</v>
      </c>
      <c r="AN10" s="216">
        <v>5.0732744979804518E-4</v>
      </c>
      <c r="AO10" s="216">
        <v>2.0333476460394892E-4</v>
      </c>
      <c r="AP10" s="216">
        <v>2.4962543208845075E-4</v>
      </c>
      <c r="AQ10" s="216">
        <v>4.991583112554399E-5</v>
      </c>
      <c r="AR10" s="216">
        <v>1.2294806837765676E-4</v>
      </c>
      <c r="AS10" s="216">
        <v>1.3144628517479731E-4</v>
      </c>
      <c r="AT10" s="216">
        <v>6.3294053473011332E-5</v>
      </c>
      <c r="AU10" s="216">
        <v>7.2222057776930729E-5</v>
      </c>
      <c r="AV10" s="216">
        <v>4.7884319636877531E-5</v>
      </c>
      <c r="AW10" s="216">
        <v>6.0378071755740059E-5</v>
      </c>
      <c r="AX10" s="216">
        <v>7.6739293801493291E-5</v>
      </c>
      <c r="AY10" s="216">
        <v>7.1253828169924081E-5</v>
      </c>
      <c r="AZ10" s="216">
        <v>4.9615933531362102E-5</v>
      </c>
      <c r="BA10" s="216">
        <v>2.1595559964809753E-5</v>
      </c>
      <c r="BB10" s="216">
        <v>6.5297256331930408E-5</v>
      </c>
      <c r="BC10" s="216">
        <v>2.6549476789368396E-5</v>
      </c>
      <c r="BD10" s="216">
        <v>2.1465188279398056E-5</v>
      </c>
      <c r="BE10" s="216">
        <v>0</v>
      </c>
      <c r="BF10" s="216">
        <v>2.3474302342453332E-4</v>
      </c>
      <c r="BG10" s="216">
        <v>1.231413910185969E-4</v>
      </c>
      <c r="BH10" s="216">
        <v>1.4946984707951322E-4</v>
      </c>
      <c r="BI10" s="216">
        <v>1.6425510511214149E-4</v>
      </c>
      <c r="BJ10" s="216">
        <v>7.8207803695927889E-5</v>
      </c>
      <c r="BK10" s="216">
        <v>2.429542341712471E-4</v>
      </c>
      <c r="BL10" s="216">
        <v>1.0461861615779482E-4</v>
      </c>
      <c r="BM10" s="216">
        <v>9.6241337871534816E-5</v>
      </c>
      <c r="BN10" s="216">
        <v>2.2179054134746794E-4</v>
      </c>
      <c r="BO10" s="216">
        <v>1.1610616285857458E-4</v>
      </c>
      <c r="BP10" s="216">
        <v>2.0029662063729518E-3</v>
      </c>
      <c r="BQ10" s="216">
        <v>4.235578112472646E-3</v>
      </c>
      <c r="BR10" s="216">
        <v>2.6198088153739937E-4</v>
      </c>
      <c r="BS10" s="216">
        <v>3.2263252587540024E-4</v>
      </c>
      <c r="BT10" s="216">
        <v>2.1289073894622195E-4</v>
      </c>
      <c r="BU10" s="216">
        <v>8.8465278279262116E-5</v>
      </c>
      <c r="BV10" s="216">
        <v>1.3354989060247399E-4</v>
      </c>
      <c r="BW10" s="216">
        <v>7.7480257932077332E-5</v>
      </c>
      <c r="BX10" s="216">
        <v>9.7506595687691808E-6</v>
      </c>
      <c r="BY10" s="216">
        <v>2.3421643470200585E-4</v>
      </c>
      <c r="BZ10" s="216">
        <v>2.7725260113947215E-4</v>
      </c>
      <c r="CA10" s="216">
        <v>1.3237237736596996E-3</v>
      </c>
      <c r="CB10" s="216">
        <v>2.7881639448292954E-4</v>
      </c>
      <c r="CC10" s="216">
        <v>1.0927777736869987E-3</v>
      </c>
      <c r="CD10" s="216">
        <v>2.0528972777993356E-4</v>
      </c>
      <c r="CE10" s="216">
        <v>2.204723885236618E-4</v>
      </c>
      <c r="CF10" s="216">
        <v>1.1968531289631279E-4</v>
      </c>
      <c r="CG10" s="216">
        <v>1.4930315895174203E-4</v>
      </c>
      <c r="CH10" s="216">
        <v>1.1321823718865829E-4</v>
      </c>
      <c r="CI10" s="216">
        <v>8.952357394640809E-5</v>
      </c>
      <c r="CJ10" s="216">
        <v>7.9640119999287257E-5</v>
      </c>
      <c r="CK10" s="216">
        <v>7.6273478847161527E-5</v>
      </c>
      <c r="CL10" s="216">
        <v>1.1647868282531252E-4</v>
      </c>
      <c r="CM10" s="216">
        <v>1.7230610798351956E-4</v>
      </c>
      <c r="CN10" s="216">
        <v>1.2204098762979177E-4</v>
      </c>
      <c r="CO10" s="216">
        <v>1.4936611408924592E-4</v>
      </c>
      <c r="CP10" s="216">
        <v>1.5198730788239703E-4</v>
      </c>
      <c r="CQ10" s="216">
        <v>2.2203115597988185E-4</v>
      </c>
      <c r="CR10" s="216">
        <v>1.7697586442368254E-4</v>
      </c>
      <c r="CS10" s="216">
        <v>1.3736559084111792E-4</v>
      </c>
      <c r="CT10" s="216">
        <v>1.2223937738495055E-4</v>
      </c>
      <c r="CU10" s="216">
        <v>9.2192986250304353E-5</v>
      </c>
      <c r="CV10" s="216">
        <v>6.4876991940749599E-5</v>
      </c>
      <c r="CW10" s="216">
        <v>8.7197495124951535E-5</v>
      </c>
      <c r="CX10" s="216">
        <v>8.6460465286390819E-5</v>
      </c>
      <c r="CY10" s="216">
        <v>4.2398363580918108E-4</v>
      </c>
      <c r="CZ10" s="216">
        <v>2.5306266096070308E-4</v>
      </c>
      <c r="DA10" s="216">
        <v>2.1948735801177586E-4</v>
      </c>
      <c r="DB10" s="216">
        <v>1.8834438163730936E-4</v>
      </c>
      <c r="DC10" s="216">
        <v>1.1838607463279299E-4</v>
      </c>
      <c r="DD10" s="216">
        <v>1.574048299565515E-4</v>
      </c>
      <c r="DE10" s="216">
        <v>6.279145509386418E-5</v>
      </c>
      <c r="DF10" s="217">
        <v>1.2589137003501263E-4</v>
      </c>
      <c r="DG10" s="217">
        <v>1.0364355869401793</v>
      </c>
      <c r="DH10" s="219">
        <v>0.7919865986787803</v>
      </c>
    </row>
    <row r="11" spans="1:113">
      <c r="A11" s="305" t="s">
        <v>1090</v>
      </c>
      <c r="B11" s="198" t="s">
        <v>934</v>
      </c>
      <c r="C11" s="216">
        <v>4.7932363423725632E-6</v>
      </c>
      <c r="D11" s="216">
        <v>2.5214775647426334E-6</v>
      </c>
      <c r="E11" s="216">
        <v>4.6431406872834701E-6</v>
      </c>
      <c r="F11" s="216">
        <v>1.6449547755504531E-6</v>
      </c>
      <c r="G11" s="216">
        <v>8.3973585147434026E-7</v>
      </c>
      <c r="H11" s="216">
        <v>4.9338054362088962E-5</v>
      </c>
      <c r="I11" s="216">
        <v>1.0000307377330546</v>
      </c>
      <c r="J11" s="216">
        <v>3.9460271455307031E-6</v>
      </c>
      <c r="K11" s="216">
        <v>2.0202177265316735E-5</v>
      </c>
      <c r="L11" s="216">
        <v>6.5765494689846944E-6</v>
      </c>
      <c r="M11" s="216">
        <v>0</v>
      </c>
      <c r="N11" s="216">
        <v>3.4562678001602666E-6</v>
      </c>
      <c r="O11" s="216">
        <v>6.6115574005180699E-6</v>
      </c>
      <c r="P11" s="216">
        <v>1.1552750040565443E-5</v>
      </c>
      <c r="Q11" s="216">
        <v>1.8258971012125776E-4</v>
      </c>
      <c r="R11" s="216">
        <v>1.7986378764557133E-5</v>
      </c>
      <c r="S11" s="216">
        <v>3.2851813813266778E-6</v>
      </c>
      <c r="T11" s="216">
        <v>1.6610827701433536E-6</v>
      </c>
      <c r="U11" s="216">
        <v>8.4087744444659099E-5</v>
      </c>
      <c r="V11" s="216">
        <v>2.7632484153267692E-4</v>
      </c>
      <c r="W11" s="216">
        <v>-5.6347554919611743E-6</v>
      </c>
      <c r="X11" s="216">
        <v>4.3883916285917939E-6</v>
      </c>
      <c r="Y11" s="216">
        <v>8.3338666531365678E-7</v>
      </c>
      <c r="Z11" s="216">
        <v>0</v>
      </c>
      <c r="AA11" s="216">
        <v>1.4647422260513279E-5</v>
      </c>
      <c r="AB11" s="216">
        <v>5.2881273790235532E-6</v>
      </c>
      <c r="AC11" s="216">
        <v>-1.6656186805668862E-5</v>
      </c>
      <c r="AD11" s="216">
        <v>1.8262715991676059E-3</v>
      </c>
      <c r="AE11" s="216">
        <v>2.4461253293323737E-6</v>
      </c>
      <c r="AF11" s="216">
        <v>1.0476198829507838E-5</v>
      </c>
      <c r="AG11" s="216">
        <v>4.9526238510900151E-6</v>
      </c>
      <c r="AH11" s="216">
        <v>5.5099459606820778E-4</v>
      </c>
      <c r="AI11" s="216">
        <v>3.7973718348573767E-3</v>
      </c>
      <c r="AJ11" s="216">
        <v>1.8229487928830079E-5</v>
      </c>
      <c r="AK11" s="216">
        <v>4.227044465671913E-4</v>
      </c>
      <c r="AL11" s="216">
        <v>6.6765376170908755E-3</v>
      </c>
      <c r="AM11" s="216">
        <v>2.1198184093083319E-3</v>
      </c>
      <c r="AN11" s="216">
        <v>6.4554329981529851E-4</v>
      </c>
      <c r="AO11" s="216">
        <v>7.8556105659487228E-4</v>
      </c>
      <c r="AP11" s="216">
        <v>8.649470762173565E-3</v>
      </c>
      <c r="AQ11" s="216">
        <v>5.2499057061661087E-5</v>
      </c>
      <c r="AR11" s="216">
        <v>3.4296389751612392E-4</v>
      </c>
      <c r="AS11" s="216">
        <v>3.4515037224313227E-4</v>
      </c>
      <c r="AT11" s="216">
        <v>1.3909506697761594E-4</v>
      </c>
      <c r="AU11" s="216">
        <v>1.7219886360021796E-4</v>
      </c>
      <c r="AV11" s="216">
        <v>6.9947527819336387E-5</v>
      </c>
      <c r="AW11" s="216">
        <v>1.1273629227397985E-5</v>
      </c>
      <c r="AX11" s="216">
        <v>4.7646473741805399E-5</v>
      </c>
      <c r="AY11" s="216">
        <v>1.8121106211422964E-4</v>
      </c>
      <c r="AZ11" s="216">
        <v>1.2801422117538378E-4</v>
      </c>
      <c r="BA11" s="216">
        <v>3.0060375454625428E-5</v>
      </c>
      <c r="BB11" s="216">
        <v>1.309002441820533E-4</v>
      </c>
      <c r="BC11" s="216">
        <v>3.1577775642852334E-5</v>
      </c>
      <c r="BD11" s="216">
        <v>2.2520682512201487E-5</v>
      </c>
      <c r="BE11" s="216">
        <v>0</v>
      </c>
      <c r="BF11" s="216">
        <v>5.7002797057620976E-4</v>
      </c>
      <c r="BG11" s="216">
        <v>1.4795217410697276E-4</v>
      </c>
      <c r="BH11" s="216">
        <v>3.7132002479285301E-4</v>
      </c>
      <c r="BI11" s="216">
        <v>1.9216434686031219E-4</v>
      </c>
      <c r="BJ11" s="216">
        <v>5.3976274705234335E-5</v>
      </c>
      <c r="BK11" s="216">
        <v>1.7985225326640406E-6</v>
      </c>
      <c r="BL11" s="216">
        <v>3.6771089948547329E-4</v>
      </c>
      <c r="BM11" s="216">
        <v>2.1468248738552471E-4</v>
      </c>
      <c r="BN11" s="216">
        <v>9.1033939630332948E-4</v>
      </c>
      <c r="BO11" s="216">
        <v>7.224804787783521E-4</v>
      </c>
      <c r="BP11" s="216">
        <v>2.7453774752630275E-5</v>
      </c>
      <c r="BQ11" s="216">
        <v>4.5930655338445811E-6</v>
      </c>
      <c r="BR11" s="216">
        <v>1.3313605617933071E-5</v>
      </c>
      <c r="BS11" s="216">
        <v>4.6027719210703574E-6</v>
      </c>
      <c r="BT11" s="216">
        <v>2.6999735036633574E-6</v>
      </c>
      <c r="BU11" s="216">
        <v>1.3849372936830687E-6</v>
      </c>
      <c r="BV11" s="216">
        <v>1.9822115595405306E-6</v>
      </c>
      <c r="BW11" s="216">
        <v>3.3298030165039154E-6</v>
      </c>
      <c r="BX11" s="216">
        <v>3.0241698255594038E-6</v>
      </c>
      <c r="BY11" s="216">
        <v>5.4364089281373315E-6</v>
      </c>
      <c r="BZ11" s="216">
        <v>2.347721350782832E-7</v>
      </c>
      <c r="CA11" s="216">
        <v>-5.6354304743881205E-7</v>
      </c>
      <c r="CB11" s="216">
        <v>1.3527216386766312E-6</v>
      </c>
      <c r="CC11" s="216">
        <v>-7.9586608413261569E-7</v>
      </c>
      <c r="CD11" s="216">
        <v>1.3817799290749577E-6</v>
      </c>
      <c r="CE11" s="216">
        <v>5.410620782241576E-6</v>
      </c>
      <c r="CF11" s="216">
        <v>2.0114120652115903E-5</v>
      </c>
      <c r="CG11" s="216">
        <v>2.1382961544772884E-7</v>
      </c>
      <c r="CH11" s="216">
        <v>2.4248170351236716E-6</v>
      </c>
      <c r="CI11" s="216">
        <v>1.9730725778395801E-6</v>
      </c>
      <c r="CJ11" s="216">
        <v>1.0849023028466324E-6</v>
      </c>
      <c r="CK11" s="216">
        <v>2.3011943259563503E-6</v>
      </c>
      <c r="CL11" s="216">
        <v>1.1225030544953926E-6</v>
      </c>
      <c r="CM11" s="216">
        <v>4.1525863317190703E-6</v>
      </c>
      <c r="CN11" s="216">
        <v>2.1336609635918282E-6</v>
      </c>
      <c r="CO11" s="216">
        <v>3.6703586178256748E-6</v>
      </c>
      <c r="CP11" s="216">
        <v>2.8843763823702071E-6</v>
      </c>
      <c r="CQ11" s="216">
        <v>8.5403799965875947E-6</v>
      </c>
      <c r="CR11" s="216">
        <v>2.6429823343429895E-6</v>
      </c>
      <c r="CS11" s="216">
        <v>1.6344670922418902E-6</v>
      </c>
      <c r="CT11" s="216">
        <v>2.900244776374912E-6</v>
      </c>
      <c r="CU11" s="216">
        <v>3.9852912399026786E-6</v>
      </c>
      <c r="CV11" s="216">
        <v>1.0965917655107008E-6</v>
      </c>
      <c r="CW11" s="216">
        <v>2.6920797355764795E-5</v>
      </c>
      <c r="CX11" s="216">
        <v>9.2215823026129456E-7</v>
      </c>
      <c r="CY11" s="216">
        <v>2.4986700862768684E-6</v>
      </c>
      <c r="CZ11" s="216">
        <v>2.8693787206755519E-6</v>
      </c>
      <c r="DA11" s="216">
        <v>3.2829377682648174E-6</v>
      </c>
      <c r="DB11" s="216">
        <v>2.6223174967368189E-6</v>
      </c>
      <c r="DC11" s="216">
        <v>2.8336331190049219E-6</v>
      </c>
      <c r="DD11" s="216">
        <v>6.1326234899467706E-6</v>
      </c>
      <c r="DE11" s="216">
        <v>2.8863570685170468E-6</v>
      </c>
      <c r="DF11" s="217">
        <v>1.8682877996596063E-5</v>
      </c>
      <c r="DG11" s="217">
        <v>1.0316909232064904</v>
      </c>
      <c r="DH11" s="219">
        <v>0.78836098977489022</v>
      </c>
    </row>
    <row r="12" spans="1:113">
      <c r="A12" s="305" t="s">
        <v>1091</v>
      </c>
      <c r="B12" s="198" t="s">
        <v>935</v>
      </c>
      <c r="C12" s="216">
        <v>2.7621378822931214E-5</v>
      </c>
      <c r="D12" s="216">
        <v>2.6830730105462585E-3</v>
      </c>
      <c r="E12" s="216">
        <v>8.5735179464745153E-5</v>
      </c>
      <c r="F12" s="216">
        <v>4.7622624291004329E-3</v>
      </c>
      <c r="G12" s="216">
        <v>2.8651897256601866E-3</v>
      </c>
      <c r="H12" s="216">
        <v>6.6343027645640369E-7</v>
      </c>
      <c r="I12" s="216">
        <v>7.2624350107197373E-7</v>
      </c>
      <c r="J12" s="216">
        <v>1.0150806133173154</v>
      </c>
      <c r="K12" s="216">
        <v>4.6523394253747763E-3</v>
      </c>
      <c r="L12" s="216">
        <v>2.7867702158026638E-2</v>
      </c>
      <c r="M12" s="216">
        <v>0</v>
      </c>
      <c r="N12" s="216">
        <v>1.7399735375910206E-7</v>
      </c>
      <c r="O12" s="216">
        <v>3.868064657477159E-4</v>
      </c>
      <c r="P12" s="216">
        <v>8.9955749921122977E-5</v>
      </c>
      <c r="Q12" s="216">
        <v>1.1211741882816024E-6</v>
      </c>
      <c r="R12" s="216">
        <v>4.0378929094681953E-4</v>
      </c>
      <c r="S12" s="216">
        <v>4.6733484137932152E-5</v>
      </c>
      <c r="T12" s="216">
        <v>3.8255610560109162E-6</v>
      </c>
      <c r="U12" s="216">
        <v>2.198750523281709E-6</v>
      </c>
      <c r="V12" s="216">
        <v>1.3755005457012434E-5</v>
      </c>
      <c r="W12" s="216">
        <v>3.3125953018277833E-7</v>
      </c>
      <c r="X12" s="216">
        <v>8.3941864977575298E-5</v>
      </c>
      <c r="Y12" s="216">
        <v>2.2273899840084019E-6</v>
      </c>
      <c r="Z12" s="216">
        <v>0</v>
      </c>
      <c r="AA12" s="216">
        <v>6.8002725391184092E-4</v>
      </c>
      <c r="AB12" s="216">
        <v>9.3977164478270135E-4</v>
      </c>
      <c r="AC12" s="216">
        <v>6.965872210167928E-7</v>
      </c>
      <c r="AD12" s="216">
        <v>2.2152195197426015E-7</v>
      </c>
      <c r="AE12" s="216">
        <v>2.600365963521408E-7</v>
      </c>
      <c r="AF12" s="216">
        <v>9.2899255806633409E-8</v>
      </c>
      <c r="AG12" s="216">
        <v>6.4911788166132842E-4</v>
      </c>
      <c r="AH12" s="216">
        <v>7.2910514668949321E-6</v>
      </c>
      <c r="AI12" s="216">
        <v>6.3096535757599361E-7</v>
      </c>
      <c r="AJ12" s="216">
        <v>8.3367824135891487E-8</v>
      </c>
      <c r="AK12" s="216">
        <v>6.0719253330573959E-5</v>
      </c>
      <c r="AL12" s="216">
        <v>5.2190197632378311E-7</v>
      </c>
      <c r="AM12" s="216">
        <v>4.162531945882111E-7</v>
      </c>
      <c r="AN12" s="216">
        <v>4.2668090127808541E-7</v>
      </c>
      <c r="AO12" s="216">
        <v>1.8028858383355247E-7</v>
      </c>
      <c r="AP12" s="216">
        <v>3.4717676976973351E-7</v>
      </c>
      <c r="AQ12" s="216">
        <v>1.7859673120675433E-7</v>
      </c>
      <c r="AR12" s="216">
        <v>2.6585958690738532E-7</v>
      </c>
      <c r="AS12" s="216">
        <v>1.7886559285306211E-7</v>
      </c>
      <c r="AT12" s="216">
        <v>2.384288138583639E-7</v>
      </c>
      <c r="AU12" s="216">
        <v>1.8391274364219058E-7</v>
      </c>
      <c r="AV12" s="216">
        <v>1.6783566388119939E-7</v>
      </c>
      <c r="AW12" s="216">
        <v>2.3919340489697991E-7</v>
      </c>
      <c r="AX12" s="216">
        <v>4.1137688673275084E-7</v>
      </c>
      <c r="AY12" s="216">
        <v>4.2746395928348992E-7</v>
      </c>
      <c r="AZ12" s="216">
        <v>3.0261819841932776E-7</v>
      </c>
      <c r="BA12" s="216">
        <v>1.6587387269503803E-7</v>
      </c>
      <c r="BB12" s="216">
        <v>3.7762626749443964E-7</v>
      </c>
      <c r="BC12" s="216">
        <v>3.924622351313474E-7</v>
      </c>
      <c r="BD12" s="216">
        <v>1.4575533932379236E-7</v>
      </c>
      <c r="BE12" s="216">
        <v>0</v>
      </c>
      <c r="BF12" s="216">
        <v>3.4238994227459589E-7</v>
      </c>
      <c r="BG12" s="216">
        <v>2.4505491480682596E-7</v>
      </c>
      <c r="BH12" s="216">
        <v>2.6426395623264878E-7</v>
      </c>
      <c r="BI12" s="216">
        <v>2.8698494867933688E-7</v>
      </c>
      <c r="BJ12" s="216">
        <v>9.1042362201272501E-5</v>
      </c>
      <c r="BK12" s="216">
        <v>3.9278827333794645E-7</v>
      </c>
      <c r="BL12" s="216">
        <v>1.3574994926176429E-6</v>
      </c>
      <c r="BM12" s="216">
        <v>1.0320992233638954E-6</v>
      </c>
      <c r="BN12" s="216">
        <v>7.6370214018797665E-7</v>
      </c>
      <c r="BO12" s="216">
        <v>3.990500887365903E-7</v>
      </c>
      <c r="BP12" s="216">
        <v>2.9926189943792488E-7</v>
      </c>
      <c r="BQ12" s="216">
        <v>5.3551556009783972E-7</v>
      </c>
      <c r="BR12" s="216">
        <v>6.9899465774275736E-7</v>
      </c>
      <c r="BS12" s="216">
        <v>8.5138246153851033E-7</v>
      </c>
      <c r="BT12" s="216">
        <v>8.4442158210704523E-7</v>
      </c>
      <c r="BU12" s="216">
        <v>6.2726207323030262E-7</v>
      </c>
      <c r="BV12" s="216">
        <v>2.3145768916782459E-7</v>
      </c>
      <c r="BW12" s="216">
        <v>2.2251967233461691E-7</v>
      </c>
      <c r="BX12" s="216">
        <v>6.1178643949684351E-8</v>
      </c>
      <c r="BY12" s="216">
        <v>1.7298552585347161E-6</v>
      </c>
      <c r="BZ12" s="216">
        <v>6.5344988362019558E-7</v>
      </c>
      <c r="CA12" s="216">
        <v>2.3881284267538539E-6</v>
      </c>
      <c r="CB12" s="216">
        <v>1.3419619275395491E-6</v>
      </c>
      <c r="CC12" s="216">
        <v>6.3733646640398499E-6</v>
      </c>
      <c r="CD12" s="216">
        <v>1.9479695960039849E-6</v>
      </c>
      <c r="CE12" s="216">
        <v>1.5159434128808661E-6</v>
      </c>
      <c r="CF12" s="216">
        <v>3.8988367870244609E-5</v>
      </c>
      <c r="CG12" s="216">
        <v>7.1973691377004277E-7</v>
      </c>
      <c r="CH12" s="216">
        <v>2.0893820117169807E-6</v>
      </c>
      <c r="CI12" s="216">
        <v>9.5095690193482942E-7</v>
      </c>
      <c r="CJ12" s="216">
        <v>1.6515175541239763E-6</v>
      </c>
      <c r="CK12" s="216">
        <v>2.4109838705256737E-6</v>
      </c>
      <c r="CL12" s="216">
        <v>2.9169634135729275E-6</v>
      </c>
      <c r="CM12" s="216">
        <v>3.9838943386001879E-5</v>
      </c>
      <c r="CN12" s="216">
        <v>3.1349031143089641E-4</v>
      </c>
      <c r="CO12" s="216">
        <v>9.8344082994278461E-5</v>
      </c>
      <c r="CP12" s="216">
        <v>3.5357906050664806E-4</v>
      </c>
      <c r="CQ12" s="216">
        <v>2.4453684992456981E-6</v>
      </c>
      <c r="CR12" s="216">
        <v>7.233371113845987E-4</v>
      </c>
      <c r="CS12" s="216">
        <v>1.2411478510468688E-3</v>
      </c>
      <c r="CT12" s="216">
        <v>1.1084790676926534E-4</v>
      </c>
      <c r="CU12" s="216">
        <v>7.516886263339101E-7</v>
      </c>
      <c r="CV12" s="216">
        <v>8.1482488516160571E-7</v>
      </c>
      <c r="CW12" s="216">
        <v>3.5022182126778069E-7</v>
      </c>
      <c r="CX12" s="216">
        <v>6.4809287672206687E-7</v>
      </c>
      <c r="CY12" s="216">
        <v>3.9671512924930423E-3</v>
      </c>
      <c r="CZ12" s="216">
        <v>9.1860687347065356E-3</v>
      </c>
      <c r="DA12" s="216">
        <v>6.706210476107459E-7</v>
      </c>
      <c r="DB12" s="216">
        <v>6.6659464350065645E-6</v>
      </c>
      <c r="DC12" s="216">
        <v>4.6784036748857292E-5</v>
      </c>
      <c r="DD12" s="216">
        <v>2.7703196756604818E-4</v>
      </c>
      <c r="DE12" s="216">
        <v>9.7512369184779563E-6</v>
      </c>
      <c r="DF12" s="217">
        <v>6.9682026443509837E-6</v>
      </c>
      <c r="DG12" s="217">
        <v>1.0779581311999082</v>
      </c>
      <c r="DH12" s="219">
        <v>0.82371582431627266</v>
      </c>
    </row>
    <row r="13" spans="1:113">
      <c r="A13" s="305" t="s">
        <v>1092</v>
      </c>
      <c r="B13" s="198" t="s">
        <v>196</v>
      </c>
      <c r="C13" s="216">
        <v>4.5398609896653192E-6</v>
      </c>
      <c r="D13" s="216">
        <v>4.0636587347563552E-5</v>
      </c>
      <c r="E13" s="216">
        <v>1.0849741992071994E-6</v>
      </c>
      <c r="F13" s="216">
        <v>1.7557909643071801E-6</v>
      </c>
      <c r="G13" s="216">
        <v>1.4058099761566538E-3</v>
      </c>
      <c r="H13" s="216">
        <v>4.2661600925784756E-6</v>
      </c>
      <c r="I13" s="216">
        <v>3.0995661759883186E-6</v>
      </c>
      <c r="J13" s="216">
        <v>1.8866936475581584E-4</v>
      </c>
      <c r="K13" s="216">
        <v>1.0051639798703622</v>
      </c>
      <c r="L13" s="216">
        <v>6.6941574046860885E-6</v>
      </c>
      <c r="M13" s="216">
        <v>0</v>
      </c>
      <c r="N13" s="216">
        <v>1.1505975666039043E-6</v>
      </c>
      <c r="O13" s="216">
        <v>2.7544103176872646E-6</v>
      </c>
      <c r="P13" s="216">
        <v>3.4937828711058881E-6</v>
      </c>
      <c r="Q13" s="216">
        <v>1.0356188539588146E-6</v>
      </c>
      <c r="R13" s="216">
        <v>1.5875109974250475E-6</v>
      </c>
      <c r="S13" s="216">
        <v>1.4476793170454928E-6</v>
      </c>
      <c r="T13" s="216">
        <v>1.4202079992673053E-6</v>
      </c>
      <c r="U13" s="216">
        <v>7.1667899834662335E-7</v>
      </c>
      <c r="V13" s="216">
        <v>7.4166900974956365E-7</v>
      </c>
      <c r="W13" s="216">
        <v>1.2001454910803568E-7</v>
      </c>
      <c r="X13" s="216">
        <v>1.891270775215776E-7</v>
      </c>
      <c r="Y13" s="216">
        <v>1.7039602129229917E-7</v>
      </c>
      <c r="Z13" s="216">
        <v>0</v>
      </c>
      <c r="AA13" s="216">
        <v>1.1805390730943106E-5</v>
      </c>
      <c r="AB13" s="216">
        <v>4.5882009346610248E-7</v>
      </c>
      <c r="AC13" s="216">
        <v>1.4535210976235423E-7</v>
      </c>
      <c r="AD13" s="216">
        <v>1.5674284723827837E-6</v>
      </c>
      <c r="AE13" s="216">
        <v>1.0642492379301122E-7</v>
      </c>
      <c r="AF13" s="216">
        <v>2.8871103439120078E-7</v>
      </c>
      <c r="AG13" s="216">
        <v>2.0846609537060226E-6</v>
      </c>
      <c r="AH13" s="216">
        <v>3.7000854396107075E-6</v>
      </c>
      <c r="AI13" s="216">
        <v>3.2344568493314861E-6</v>
      </c>
      <c r="AJ13" s="216">
        <v>1.8446940982194866E-7</v>
      </c>
      <c r="AK13" s="216">
        <v>3.8839860866496753E-6</v>
      </c>
      <c r="AL13" s="216">
        <v>3.9819034848600699E-6</v>
      </c>
      <c r="AM13" s="216">
        <v>2.5544947814934088E-6</v>
      </c>
      <c r="AN13" s="216">
        <v>4.3048002010410058E-6</v>
      </c>
      <c r="AO13" s="216">
        <v>1.4099488098717027E-6</v>
      </c>
      <c r="AP13" s="216">
        <v>1.9874491512747626E-6</v>
      </c>
      <c r="AQ13" s="216">
        <v>1.0092366058067776E-6</v>
      </c>
      <c r="AR13" s="216">
        <v>9.5509882212640562E-7</v>
      </c>
      <c r="AS13" s="216">
        <v>1.1651953835354698E-6</v>
      </c>
      <c r="AT13" s="216">
        <v>1.0072662194891533E-6</v>
      </c>
      <c r="AU13" s="216">
        <v>1.3217177545989116E-6</v>
      </c>
      <c r="AV13" s="216">
        <v>6.9025020167929752E-7</v>
      </c>
      <c r="AW13" s="216">
        <v>3.0589014448322058E-7</v>
      </c>
      <c r="AX13" s="216">
        <v>4.0581240525515575E-7</v>
      </c>
      <c r="AY13" s="216">
        <v>9.717234038691795E-7</v>
      </c>
      <c r="AZ13" s="216">
        <v>4.8699663674792144E-7</v>
      </c>
      <c r="BA13" s="216">
        <v>2.8133405381569276E-7</v>
      </c>
      <c r="BB13" s="216">
        <v>1.0653908762503384E-6</v>
      </c>
      <c r="BC13" s="216">
        <v>7.6547090729729559E-7</v>
      </c>
      <c r="BD13" s="216">
        <v>4.3787039098860971E-7</v>
      </c>
      <c r="BE13" s="216">
        <v>0</v>
      </c>
      <c r="BF13" s="216">
        <v>1.3180837390257961E-6</v>
      </c>
      <c r="BG13" s="216">
        <v>7.4366620143423512E-7</v>
      </c>
      <c r="BH13" s="216">
        <v>1.2609434749014254E-6</v>
      </c>
      <c r="BI13" s="216">
        <v>3.7947233239841594E-6</v>
      </c>
      <c r="BJ13" s="216">
        <v>9.1705153122936796E-7</v>
      </c>
      <c r="BK13" s="216">
        <v>1.4024769360483725E-6</v>
      </c>
      <c r="BL13" s="216">
        <v>4.90272522732487E-6</v>
      </c>
      <c r="BM13" s="216">
        <v>4.7523407413805199E-6</v>
      </c>
      <c r="BN13" s="216">
        <v>4.0893388320587335E-6</v>
      </c>
      <c r="BO13" s="216">
        <v>3.6927476444595597E-6</v>
      </c>
      <c r="BP13" s="216">
        <v>1.388903483037301E-6</v>
      </c>
      <c r="BQ13" s="216">
        <v>1.2215856160062056E-6</v>
      </c>
      <c r="BR13" s="216">
        <v>2.7159737234559125E-6</v>
      </c>
      <c r="BS13" s="216">
        <v>2.8206044826548167E-6</v>
      </c>
      <c r="BT13" s="216">
        <v>1.075474380184811E-5</v>
      </c>
      <c r="BU13" s="216">
        <v>5.4903644068651584E-6</v>
      </c>
      <c r="BV13" s="216">
        <v>5.7678583397424143E-6</v>
      </c>
      <c r="BW13" s="216">
        <v>4.9605123970806945E-6</v>
      </c>
      <c r="BX13" s="216">
        <v>4.5488525710390486E-7</v>
      </c>
      <c r="BY13" s="216">
        <v>3.4150020991783182E-6</v>
      </c>
      <c r="BZ13" s="216">
        <v>1.6786279318128235E-6</v>
      </c>
      <c r="CA13" s="216">
        <v>5.4217891605287222E-6</v>
      </c>
      <c r="CB13" s="216">
        <v>8.4372240483619104E-6</v>
      </c>
      <c r="CC13" s="216">
        <v>1.4889627287781041E-5</v>
      </c>
      <c r="CD13" s="216">
        <v>5.9223659878233455E-6</v>
      </c>
      <c r="CE13" s="216">
        <v>3.0538223495109713E-6</v>
      </c>
      <c r="CF13" s="216">
        <v>8.8007318061244551E-5</v>
      </c>
      <c r="CG13" s="216">
        <v>1.7294772010282881E-6</v>
      </c>
      <c r="CH13" s="216">
        <v>4.1852072021134065E-6</v>
      </c>
      <c r="CI13" s="216">
        <v>2.8981713187710215E-6</v>
      </c>
      <c r="CJ13" s="216">
        <v>1.4920634348699075E-6</v>
      </c>
      <c r="CK13" s="216">
        <v>6.537021423859529E-6</v>
      </c>
      <c r="CL13" s="216">
        <v>2.7981389060209554E-6</v>
      </c>
      <c r="CM13" s="216">
        <v>6.0251413164727338E-6</v>
      </c>
      <c r="CN13" s="216">
        <v>1.7285859096447625E-5</v>
      </c>
      <c r="CO13" s="216">
        <v>4.9018407986481337E-6</v>
      </c>
      <c r="CP13" s="216">
        <v>6.9089549518550755E-5</v>
      </c>
      <c r="CQ13" s="216">
        <v>7.1315081252313213E-6</v>
      </c>
      <c r="CR13" s="216">
        <v>1.0645274336917999E-4</v>
      </c>
      <c r="CS13" s="216">
        <v>1.8014965112450072E-4</v>
      </c>
      <c r="CT13" s="216">
        <v>6.0847432482227236E-6</v>
      </c>
      <c r="CU13" s="216">
        <v>2.8184243644939115E-6</v>
      </c>
      <c r="CV13" s="216">
        <v>2.083832546724527E-6</v>
      </c>
      <c r="CW13" s="216">
        <v>2.7172060504455382E-6</v>
      </c>
      <c r="CX13" s="216">
        <v>2.8245830402565768E-6</v>
      </c>
      <c r="CY13" s="216">
        <v>3.0049116131945562E-3</v>
      </c>
      <c r="CZ13" s="216">
        <v>9.40627897188075E-3</v>
      </c>
      <c r="DA13" s="216">
        <v>3.5849262651206764E-6</v>
      </c>
      <c r="DB13" s="216">
        <v>1.0722199286342938E-6</v>
      </c>
      <c r="DC13" s="216">
        <v>2.9813570340133178E-5</v>
      </c>
      <c r="DD13" s="216">
        <v>1.5697025531029294E-4</v>
      </c>
      <c r="DE13" s="216">
        <v>2.3441182388143464E-6</v>
      </c>
      <c r="DF13" s="217">
        <v>5.4990665717076926E-4</v>
      </c>
      <c r="DG13" s="217">
        <v>1.0206632944388665</v>
      </c>
      <c r="DH13" s="219">
        <v>0.77993428742192783</v>
      </c>
    </row>
    <row r="14" spans="1:113">
      <c r="A14" s="305" t="s">
        <v>1093</v>
      </c>
      <c r="B14" s="198" t="s">
        <v>1032</v>
      </c>
      <c r="C14" s="216">
        <v>9.5799268047655982E-4</v>
      </c>
      <c r="D14" s="216">
        <v>4.4291204106964445E-2</v>
      </c>
      <c r="E14" s="216">
        <v>3.0475548596457201E-3</v>
      </c>
      <c r="F14" s="216">
        <v>1.4780023061523944E-3</v>
      </c>
      <c r="G14" s="216">
        <v>5.9830709676352437E-3</v>
      </c>
      <c r="H14" s="216">
        <v>4.0099906112244523E-8</v>
      </c>
      <c r="I14" s="216">
        <v>6.8098960832676527E-8</v>
      </c>
      <c r="J14" s="216">
        <v>5.7315286869489781E-5</v>
      </c>
      <c r="K14" s="216">
        <v>4.6319953422955612E-7</v>
      </c>
      <c r="L14" s="216">
        <v>1.0054090954398147</v>
      </c>
      <c r="M14" s="216">
        <v>0</v>
      </c>
      <c r="N14" s="216">
        <v>5.4630545877323283E-7</v>
      </c>
      <c r="O14" s="216">
        <v>5.7535711969683719E-7</v>
      </c>
      <c r="P14" s="216">
        <v>2.106195578366858E-7</v>
      </c>
      <c r="Q14" s="216">
        <v>9.702122419897934E-8</v>
      </c>
      <c r="R14" s="216">
        <v>2.7061569936284248E-7</v>
      </c>
      <c r="S14" s="216">
        <v>1.7982911639117693E-7</v>
      </c>
      <c r="T14" s="216">
        <v>1.068102872723227E-7</v>
      </c>
      <c r="U14" s="216">
        <v>5.0821204638421456E-5</v>
      </c>
      <c r="V14" s="216">
        <v>4.2584447815972513E-8</v>
      </c>
      <c r="W14" s="216">
        <v>9.1176374236082289E-9</v>
      </c>
      <c r="X14" s="216">
        <v>2.6709871640062469E-8</v>
      </c>
      <c r="Y14" s="216">
        <v>1.3979586800855363E-8</v>
      </c>
      <c r="Z14" s="216">
        <v>0</v>
      </c>
      <c r="AA14" s="216">
        <v>1.6366488603414481E-7</v>
      </c>
      <c r="AB14" s="216">
        <v>9.2756558585198175E-8</v>
      </c>
      <c r="AC14" s="216">
        <v>9.6080864702525703E-9</v>
      </c>
      <c r="AD14" s="216">
        <v>2.0559434301346293E-8</v>
      </c>
      <c r="AE14" s="216">
        <v>1.1634808501022397E-8</v>
      </c>
      <c r="AF14" s="216">
        <v>3.6426569120517943E-8</v>
      </c>
      <c r="AG14" s="216">
        <v>7.9066907197675134E-6</v>
      </c>
      <c r="AH14" s="216">
        <v>5.6272610653302012E-8</v>
      </c>
      <c r="AI14" s="216">
        <v>6.1085342363544401E-8</v>
      </c>
      <c r="AJ14" s="216">
        <v>4.1350205990378676E-9</v>
      </c>
      <c r="AK14" s="216">
        <v>6.9502632197711782E-8</v>
      </c>
      <c r="AL14" s="216">
        <v>5.8482705057089171E-8</v>
      </c>
      <c r="AM14" s="216">
        <v>3.7937929930517837E-8</v>
      </c>
      <c r="AN14" s="216">
        <v>5.6675797662662577E-8</v>
      </c>
      <c r="AO14" s="216">
        <v>2.5936902381319781E-8</v>
      </c>
      <c r="AP14" s="216">
        <v>3.1977313244521788E-8</v>
      </c>
      <c r="AQ14" s="216">
        <v>2.4938467780220892E-8</v>
      </c>
      <c r="AR14" s="216">
        <v>3.4323798906849791E-8</v>
      </c>
      <c r="AS14" s="216">
        <v>2.4895874984632374E-8</v>
      </c>
      <c r="AT14" s="216">
        <v>2.8862823930368854E-8</v>
      </c>
      <c r="AU14" s="216">
        <v>4.0621082008209195E-8</v>
      </c>
      <c r="AV14" s="216">
        <v>5.2879037024357056E-8</v>
      </c>
      <c r="AW14" s="216">
        <v>4.494768508791557E-8</v>
      </c>
      <c r="AX14" s="216">
        <v>5.6493688949967371E-8</v>
      </c>
      <c r="AY14" s="216">
        <v>5.2598474590569639E-8</v>
      </c>
      <c r="AZ14" s="216">
        <v>5.2492659738157284E-8</v>
      </c>
      <c r="BA14" s="216">
        <v>4.1723035272598678E-8</v>
      </c>
      <c r="BB14" s="216">
        <v>4.9367528782555315E-8</v>
      </c>
      <c r="BC14" s="216">
        <v>6.1508171413556804E-8</v>
      </c>
      <c r="BD14" s="216">
        <v>3.7977548586774457E-8</v>
      </c>
      <c r="BE14" s="216">
        <v>0</v>
      </c>
      <c r="BF14" s="216">
        <v>5.899281091239485E-8</v>
      </c>
      <c r="BG14" s="216">
        <v>8.7600236789927031E-8</v>
      </c>
      <c r="BH14" s="216">
        <v>6.5492331198285249E-8</v>
      </c>
      <c r="BI14" s="216">
        <v>9.1600559235146884E-8</v>
      </c>
      <c r="BJ14" s="216">
        <v>3.0530436467040642E-7</v>
      </c>
      <c r="BK14" s="216">
        <v>2.8693030832163351E-8</v>
      </c>
      <c r="BL14" s="216">
        <v>1.2052697503997791E-7</v>
      </c>
      <c r="BM14" s="216">
        <v>9.7554429288440747E-8</v>
      </c>
      <c r="BN14" s="216">
        <v>1.1894741495087815E-5</v>
      </c>
      <c r="BO14" s="216">
        <v>7.7975265172342952E-8</v>
      </c>
      <c r="BP14" s="216">
        <v>2.3802326108501584E-8</v>
      </c>
      <c r="BQ14" s="216">
        <v>3.2055277332841839E-8</v>
      </c>
      <c r="BR14" s="216">
        <v>4.961561365459189E-8</v>
      </c>
      <c r="BS14" s="216">
        <v>5.2097490126246374E-8</v>
      </c>
      <c r="BT14" s="216">
        <v>6.3696393751066509E-6</v>
      </c>
      <c r="BU14" s="216">
        <v>5.2288054703769271E-8</v>
      </c>
      <c r="BV14" s="216">
        <v>2.2500000375459367E-8</v>
      </c>
      <c r="BW14" s="216">
        <v>3.6097000352735511E-8</v>
      </c>
      <c r="BX14" s="216">
        <v>7.9618505788932103E-9</v>
      </c>
      <c r="BY14" s="216">
        <v>1.202968065993617E-7</v>
      </c>
      <c r="BZ14" s="216">
        <v>3.1966697120882087E-8</v>
      </c>
      <c r="CA14" s="216">
        <v>1.9015075203586864E-7</v>
      </c>
      <c r="CB14" s="216">
        <v>3.4797383228110721E-8</v>
      </c>
      <c r="CC14" s="216">
        <v>2.7510143609313967E-8</v>
      </c>
      <c r="CD14" s="216">
        <v>4.8705484139471976E-8</v>
      </c>
      <c r="CE14" s="216">
        <v>4.1667757158868459E-8</v>
      </c>
      <c r="CF14" s="216">
        <v>7.571342421567378E-8</v>
      </c>
      <c r="CG14" s="216">
        <v>1.7861000098230011E-8</v>
      </c>
      <c r="CH14" s="216">
        <v>1.5839258747575857E-7</v>
      </c>
      <c r="CI14" s="216">
        <v>3.9449241467416081E-6</v>
      </c>
      <c r="CJ14" s="216">
        <v>1.2553875828641328E-7</v>
      </c>
      <c r="CK14" s="216">
        <v>2.1391723047278341E-7</v>
      </c>
      <c r="CL14" s="216">
        <v>4.2146404898367949E-6</v>
      </c>
      <c r="CM14" s="216">
        <v>4.8070061250675426E-8</v>
      </c>
      <c r="CN14" s="216">
        <v>2.0920681824478932E-5</v>
      </c>
      <c r="CO14" s="216">
        <v>2.914652546194917E-4</v>
      </c>
      <c r="CP14" s="216">
        <v>1.1122885118720421E-5</v>
      </c>
      <c r="CQ14" s="216">
        <v>9.2524127611202404E-8</v>
      </c>
      <c r="CR14" s="216">
        <v>7.04619630206879E-6</v>
      </c>
      <c r="CS14" s="216">
        <v>2.3400861512593743E-6</v>
      </c>
      <c r="CT14" s="216">
        <v>1.8402045814590973E-7</v>
      </c>
      <c r="CU14" s="216">
        <v>1.2234933413438718E-7</v>
      </c>
      <c r="CV14" s="216">
        <v>1.8041873334768566E-6</v>
      </c>
      <c r="CW14" s="216">
        <v>1.3228664714276167E-7</v>
      </c>
      <c r="CX14" s="216">
        <v>5.4744890958720703E-8</v>
      </c>
      <c r="CY14" s="216">
        <v>1.8413071357142466E-6</v>
      </c>
      <c r="CZ14" s="216">
        <v>3.3862499052206292E-6</v>
      </c>
      <c r="DA14" s="216">
        <v>1.5394224520317957E-7</v>
      </c>
      <c r="DB14" s="216">
        <v>1.5049838016576163E-4</v>
      </c>
      <c r="DC14" s="216">
        <v>1.2630091994283367E-3</v>
      </c>
      <c r="DD14" s="216">
        <v>3.197303450420104E-7</v>
      </c>
      <c r="DE14" s="216">
        <v>1.123048499999625E-6</v>
      </c>
      <c r="DF14" s="217">
        <v>1.0446875994506746E-7</v>
      </c>
      <c r="DG14" s="217">
        <v>1.0630714444123006</v>
      </c>
      <c r="DH14" s="219">
        <v>0.81234024383343639</v>
      </c>
    </row>
    <row r="15" spans="1:113">
      <c r="A15" s="305" t="s">
        <v>1094</v>
      </c>
      <c r="B15" s="198" t="s">
        <v>72</v>
      </c>
      <c r="C15" s="216">
        <v>0</v>
      </c>
      <c r="D15" s="216">
        <v>0</v>
      </c>
      <c r="E15" s="216">
        <v>0</v>
      </c>
      <c r="F15" s="216">
        <v>0</v>
      </c>
      <c r="G15" s="216">
        <v>0</v>
      </c>
      <c r="H15" s="216">
        <v>0</v>
      </c>
      <c r="I15" s="216">
        <v>0</v>
      </c>
      <c r="J15" s="216">
        <v>0</v>
      </c>
      <c r="K15" s="216">
        <v>0</v>
      </c>
      <c r="L15" s="216">
        <v>0</v>
      </c>
      <c r="M15" s="216">
        <v>1</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7">
        <v>0</v>
      </c>
      <c r="DG15" s="217">
        <v>1</v>
      </c>
      <c r="DH15" s="219">
        <v>0.76414454372116414</v>
      </c>
    </row>
    <row r="16" spans="1:113">
      <c r="A16" s="305" t="s">
        <v>1095</v>
      </c>
      <c r="B16" s="198" t="s">
        <v>937</v>
      </c>
      <c r="C16" s="216">
        <v>6.4791803999423024E-6</v>
      </c>
      <c r="D16" s="216">
        <v>2.3977306529255018E-6</v>
      </c>
      <c r="E16" s="216">
        <v>3.6548874335537126E-6</v>
      </c>
      <c r="F16" s="216">
        <v>1.653811730293738E-4</v>
      </c>
      <c r="G16" s="216">
        <v>7.2397267516437225E-4</v>
      </c>
      <c r="H16" s="216">
        <v>2.6405909329049644E-6</v>
      </c>
      <c r="I16" s="216">
        <v>2.5350014535743569E-6</v>
      </c>
      <c r="J16" s="216">
        <v>3.203552974614051E-6</v>
      </c>
      <c r="K16" s="216">
        <v>6.448966543516989E-6</v>
      </c>
      <c r="L16" s="216">
        <v>2.3734133270376372E-6</v>
      </c>
      <c r="M16" s="216">
        <v>0</v>
      </c>
      <c r="N16" s="216">
        <v>1.0045009780892624</v>
      </c>
      <c r="O16" s="216">
        <v>1.1409636762540535E-2</v>
      </c>
      <c r="P16" s="216">
        <v>2.3824104286743643E-5</v>
      </c>
      <c r="Q16" s="216">
        <v>7.0898530442021996E-5</v>
      </c>
      <c r="R16" s="216">
        <v>3.7162100825252987E-5</v>
      </c>
      <c r="S16" s="216">
        <v>1.5083115579735267E-4</v>
      </c>
      <c r="T16" s="216">
        <v>1.0918515396198428E-5</v>
      </c>
      <c r="U16" s="216">
        <v>3.9412821173157774E-5</v>
      </c>
      <c r="V16" s="216">
        <v>1.3897311827129115E-6</v>
      </c>
      <c r="W16" s="216">
        <v>3.2991861106175984E-7</v>
      </c>
      <c r="X16" s="216">
        <v>4.2971910837090176E-7</v>
      </c>
      <c r="Y16" s="216">
        <v>3.6165903557175673E-7</v>
      </c>
      <c r="Z16" s="216">
        <v>0</v>
      </c>
      <c r="AA16" s="216">
        <v>2.3242064856853943E-6</v>
      </c>
      <c r="AB16" s="216">
        <v>1.2644705482671167E-6</v>
      </c>
      <c r="AC16" s="216">
        <v>3.8228110877914972E-7</v>
      </c>
      <c r="AD16" s="216">
        <v>8.1459397306797477E-7</v>
      </c>
      <c r="AE16" s="216">
        <v>9.4144114902808928E-7</v>
      </c>
      <c r="AF16" s="216">
        <v>6.2902856968819082E-6</v>
      </c>
      <c r="AG16" s="216">
        <v>1.4558191484616389E-3</v>
      </c>
      <c r="AH16" s="216">
        <v>5.7678860597563372E-5</v>
      </c>
      <c r="AI16" s="216">
        <v>2.2871988339731216E-6</v>
      </c>
      <c r="AJ16" s="216">
        <v>2.2393957377444645E-7</v>
      </c>
      <c r="AK16" s="216">
        <v>1.289106104821511E-5</v>
      </c>
      <c r="AL16" s="216">
        <v>1.8947257554744329E-6</v>
      </c>
      <c r="AM16" s="216">
        <v>1.2774362432984418E-6</v>
      </c>
      <c r="AN16" s="216">
        <v>1.5519057210575208E-6</v>
      </c>
      <c r="AO16" s="216">
        <v>7.0257669309564622E-7</v>
      </c>
      <c r="AP16" s="216">
        <v>1.7207975182792096E-6</v>
      </c>
      <c r="AQ16" s="216">
        <v>8.0647307750520294E-6</v>
      </c>
      <c r="AR16" s="216">
        <v>2.0930587605678486E-6</v>
      </c>
      <c r="AS16" s="216">
        <v>4.612959641090753E-6</v>
      </c>
      <c r="AT16" s="216">
        <v>1.0266019299894357E-6</v>
      </c>
      <c r="AU16" s="216">
        <v>7.5010841280655333E-6</v>
      </c>
      <c r="AV16" s="216">
        <v>8.1552071609212034E-6</v>
      </c>
      <c r="AW16" s="216">
        <v>2.9992228848386432E-5</v>
      </c>
      <c r="AX16" s="216">
        <v>2.6831658905801338E-6</v>
      </c>
      <c r="AY16" s="216">
        <v>1.2277224160602013E-6</v>
      </c>
      <c r="AZ16" s="216">
        <v>3.567647362304498E-5</v>
      </c>
      <c r="BA16" s="216">
        <v>7.2781583503251579E-7</v>
      </c>
      <c r="BB16" s="216">
        <v>4.4664249316312768E-6</v>
      </c>
      <c r="BC16" s="216">
        <v>1.2281997294462268E-6</v>
      </c>
      <c r="BD16" s="216">
        <v>9.0070752819456093E-7</v>
      </c>
      <c r="BE16" s="216">
        <v>0</v>
      </c>
      <c r="BF16" s="216">
        <v>3.494696045181651E-6</v>
      </c>
      <c r="BG16" s="216">
        <v>1.4934251202919642E-5</v>
      </c>
      <c r="BH16" s="216">
        <v>4.178858873756275E-5</v>
      </c>
      <c r="BI16" s="216">
        <v>2.3373538553282849E-5</v>
      </c>
      <c r="BJ16" s="216">
        <v>1.1051458811458356E-4</v>
      </c>
      <c r="BK16" s="216">
        <v>4.5388060111395219E-6</v>
      </c>
      <c r="BL16" s="216">
        <v>1.872320720327264E-5</v>
      </c>
      <c r="BM16" s="216">
        <v>8.6808817824825656E-5</v>
      </c>
      <c r="BN16" s="216">
        <v>2.8399259484533721E-5</v>
      </c>
      <c r="BO16" s="216">
        <v>9.6892063055041945E-6</v>
      </c>
      <c r="BP16" s="216">
        <v>1.6467672952748979E-6</v>
      </c>
      <c r="BQ16" s="216">
        <v>3.0618901835089757E-6</v>
      </c>
      <c r="BR16" s="216">
        <v>6.7057732850869443E-6</v>
      </c>
      <c r="BS16" s="216">
        <v>7.0905889878269857E-6</v>
      </c>
      <c r="BT16" s="216">
        <v>1.9161203322883508E-5</v>
      </c>
      <c r="BU16" s="216">
        <v>8.7532417790202622E-6</v>
      </c>
      <c r="BV16" s="216">
        <v>3.4694132901475539E-6</v>
      </c>
      <c r="BW16" s="216">
        <v>3.2236513645302904E-6</v>
      </c>
      <c r="BX16" s="216">
        <v>1.3687511167309192E-6</v>
      </c>
      <c r="BY16" s="216">
        <v>4.8304504033995006E-5</v>
      </c>
      <c r="BZ16" s="216">
        <v>5.0995080408792638E-6</v>
      </c>
      <c r="CA16" s="216">
        <v>5.8476819667326606E-6</v>
      </c>
      <c r="CB16" s="216">
        <v>1.8997450686651256E-4</v>
      </c>
      <c r="CC16" s="216">
        <v>1.1008104355781265E-5</v>
      </c>
      <c r="CD16" s="216">
        <v>3.347146415643672E-5</v>
      </c>
      <c r="CE16" s="216">
        <v>3.6115885492763934E-5</v>
      </c>
      <c r="CF16" s="216">
        <v>4.1476507412671539E-5</v>
      </c>
      <c r="CG16" s="216">
        <v>3.7309527215871076E-6</v>
      </c>
      <c r="CH16" s="216">
        <v>8.7002819077758772E-6</v>
      </c>
      <c r="CI16" s="216">
        <v>7.9655520513226673E-6</v>
      </c>
      <c r="CJ16" s="216">
        <v>2.5977215211446722E-5</v>
      </c>
      <c r="CK16" s="216">
        <v>6.5102651372009376E-6</v>
      </c>
      <c r="CL16" s="216">
        <v>1.4012031831390863E-5</v>
      </c>
      <c r="CM16" s="216">
        <v>8.3876407091661821E-6</v>
      </c>
      <c r="CN16" s="216">
        <v>3.6416735801498318E-6</v>
      </c>
      <c r="CO16" s="216">
        <v>1.00633782828861E-5</v>
      </c>
      <c r="CP16" s="216">
        <v>1.2452830211300909E-5</v>
      </c>
      <c r="CQ16" s="216">
        <v>1.2595504799730228E-4</v>
      </c>
      <c r="CR16" s="216">
        <v>1.1422623883570539E-5</v>
      </c>
      <c r="CS16" s="216">
        <v>9.8950309481680981E-6</v>
      </c>
      <c r="CT16" s="216">
        <v>1.5067292566170944E-5</v>
      </c>
      <c r="CU16" s="216">
        <v>1.2907045769917641E-5</v>
      </c>
      <c r="CV16" s="216">
        <v>4.8529023767811345E-6</v>
      </c>
      <c r="CW16" s="216">
        <v>6.2983372003600319E-6</v>
      </c>
      <c r="CX16" s="216">
        <v>2.0112951557454966E-5</v>
      </c>
      <c r="CY16" s="216">
        <v>4.4181837946213674E-5</v>
      </c>
      <c r="CZ16" s="216">
        <v>2.8609404622607104E-6</v>
      </c>
      <c r="DA16" s="216">
        <v>1.0325828555601724E-5</v>
      </c>
      <c r="DB16" s="216">
        <v>1.0136431417078257E-4</v>
      </c>
      <c r="DC16" s="216">
        <v>6.9417141901402678E-6</v>
      </c>
      <c r="DD16" s="216">
        <v>2.1477441922061162E-5</v>
      </c>
      <c r="DE16" s="216">
        <v>1.1686855787070164E-3</v>
      </c>
      <c r="DF16" s="217">
        <v>3.5052900686565421E-6</v>
      </c>
      <c r="DG16" s="217">
        <v>1.0212570219925792</v>
      </c>
      <c r="DH16" s="219">
        <v>0.78038798109255436</v>
      </c>
    </row>
    <row r="17" spans="1:112">
      <c r="A17" s="305" t="s">
        <v>1096</v>
      </c>
      <c r="B17" s="198" t="s">
        <v>1033</v>
      </c>
      <c r="C17" s="216">
        <v>2.9028643904625011E-6</v>
      </c>
      <c r="D17" s="216">
        <v>4.2591495520310019E-7</v>
      </c>
      <c r="E17" s="216">
        <v>3.65175813701306E-6</v>
      </c>
      <c r="F17" s="216">
        <v>1.453448717632735E-7</v>
      </c>
      <c r="G17" s="216">
        <v>3.3744424138578286E-6</v>
      </c>
      <c r="H17" s="216">
        <v>1.1405318805205508E-6</v>
      </c>
      <c r="I17" s="216">
        <v>9.5267419874587191E-7</v>
      </c>
      <c r="J17" s="216">
        <v>4.5787348560883622E-7</v>
      </c>
      <c r="K17" s="216">
        <v>2.1188336895235451E-7</v>
      </c>
      <c r="L17" s="216">
        <v>1.2781774404982569E-7</v>
      </c>
      <c r="M17" s="216">
        <v>0</v>
      </c>
      <c r="N17" s="216">
        <v>1.1494541591290218E-6</v>
      </c>
      <c r="O17" s="216">
        <v>1.0000199077140222</v>
      </c>
      <c r="P17" s="216">
        <v>5.3218864715279857E-7</v>
      </c>
      <c r="Q17" s="216">
        <v>6.2869703899798085E-7</v>
      </c>
      <c r="R17" s="216">
        <v>5.1593824931878376E-7</v>
      </c>
      <c r="S17" s="216">
        <v>8.5973357617110122E-7</v>
      </c>
      <c r="T17" s="216">
        <v>3.5508101019255847E-7</v>
      </c>
      <c r="U17" s="216">
        <v>2.6072656494686962E-6</v>
      </c>
      <c r="V17" s="216">
        <v>2.3171541905576168E-7</v>
      </c>
      <c r="W17" s="216">
        <v>2.4601890884120863E-8</v>
      </c>
      <c r="X17" s="216">
        <v>6.5475971697081432E-8</v>
      </c>
      <c r="Y17" s="216">
        <v>4.9004852650237409E-8</v>
      </c>
      <c r="Z17" s="216">
        <v>0</v>
      </c>
      <c r="AA17" s="216">
        <v>5.1248851507427793E-7</v>
      </c>
      <c r="AB17" s="216">
        <v>1.1542961328160931E-7</v>
      </c>
      <c r="AC17" s="216">
        <v>2.1096692965504883E-8</v>
      </c>
      <c r="AD17" s="216">
        <v>9.9430273204959377E-8</v>
      </c>
      <c r="AE17" s="216">
        <v>3.6164876477267987E-8</v>
      </c>
      <c r="AF17" s="216">
        <v>1.1844509182079225E-7</v>
      </c>
      <c r="AG17" s="216">
        <v>3.0230970011571847E-6</v>
      </c>
      <c r="AH17" s="216">
        <v>2.0043047373135967E-6</v>
      </c>
      <c r="AI17" s="216">
        <v>3.4034644466313904E-7</v>
      </c>
      <c r="AJ17" s="216">
        <v>2.051654500805061E-8</v>
      </c>
      <c r="AK17" s="216">
        <v>6.0959523796220321E-7</v>
      </c>
      <c r="AL17" s="216">
        <v>1.2514811655359294E-7</v>
      </c>
      <c r="AM17" s="216">
        <v>1.6206721453736384E-7</v>
      </c>
      <c r="AN17" s="216">
        <v>4.6536852922227987E-7</v>
      </c>
      <c r="AO17" s="216">
        <v>9.4690191179285403E-8</v>
      </c>
      <c r="AP17" s="216">
        <v>1.3979165484499221E-7</v>
      </c>
      <c r="AQ17" s="216">
        <v>1.3596209513772765E-7</v>
      </c>
      <c r="AR17" s="216">
        <v>2.0275106736160654E-7</v>
      </c>
      <c r="AS17" s="216">
        <v>1.3076779891741056E-7</v>
      </c>
      <c r="AT17" s="216">
        <v>1.5843715251057211E-7</v>
      </c>
      <c r="AU17" s="216">
        <v>1.4572533855864284E-7</v>
      </c>
      <c r="AV17" s="216">
        <v>1.9147565571548005E-7</v>
      </c>
      <c r="AW17" s="216">
        <v>2.3497937763876991E-7</v>
      </c>
      <c r="AX17" s="216">
        <v>7.1629220312155295E-7</v>
      </c>
      <c r="AY17" s="216">
        <v>3.1254315310486646E-7</v>
      </c>
      <c r="AZ17" s="216">
        <v>4.0409773342478475E-8</v>
      </c>
      <c r="BA17" s="216">
        <v>1.455115608055546E-7</v>
      </c>
      <c r="BB17" s="216">
        <v>4.8136765704068368E-8</v>
      </c>
      <c r="BC17" s="216">
        <v>2.3663749410020164E-7</v>
      </c>
      <c r="BD17" s="216">
        <v>2.9609506375884088E-8</v>
      </c>
      <c r="BE17" s="216">
        <v>0</v>
      </c>
      <c r="BF17" s="216">
        <v>1.1078420457385818E-7</v>
      </c>
      <c r="BG17" s="216">
        <v>1.7917895663143436E-7</v>
      </c>
      <c r="BH17" s="216">
        <v>8.2327410967251458E-8</v>
      </c>
      <c r="BI17" s="216">
        <v>1.1477578371025493E-7</v>
      </c>
      <c r="BJ17" s="216">
        <v>2.2520946626320538E-6</v>
      </c>
      <c r="BK17" s="216">
        <v>6.4491034441276455E-7</v>
      </c>
      <c r="BL17" s="216">
        <v>2.2285748606493668E-6</v>
      </c>
      <c r="BM17" s="216">
        <v>5.7618493496808207E-7</v>
      </c>
      <c r="BN17" s="216">
        <v>1.0126197028993321E-6</v>
      </c>
      <c r="BO17" s="216">
        <v>8.2571481804306131E-7</v>
      </c>
      <c r="BP17" s="216">
        <v>1.2952551394994716E-7</v>
      </c>
      <c r="BQ17" s="216">
        <v>3.4995759619740792E-7</v>
      </c>
      <c r="BR17" s="216">
        <v>4.5928608458163578E-7</v>
      </c>
      <c r="BS17" s="216">
        <v>9.2086249187304473E-7</v>
      </c>
      <c r="BT17" s="216">
        <v>1.9129708682903078E-6</v>
      </c>
      <c r="BU17" s="216">
        <v>8.8412510179805436E-7</v>
      </c>
      <c r="BV17" s="216">
        <v>2.4505638547891715E-7</v>
      </c>
      <c r="BW17" s="216">
        <v>1.3206096916089198E-7</v>
      </c>
      <c r="BX17" s="216">
        <v>4.8806849044956508E-8</v>
      </c>
      <c r="BY17" s="216">
        <v>5.7381609926358529E-7</v>
      </c>
      <c r="BZ17" s="216">
        <v>2.9193987042154703E-7</v>
      </c>
      <c r="CA17" s="216">
        <v>4.8117160768101626E-7</v>
      </c>
      <c r="CB17" s="216">
        <v>1.8663168338373789E-6</v>
      </c>
      <c r="CC17" s="216">
        <v>7.0868470840594837E-7</v>
      </c>
      <c r="CD17" s="216">
        <v>2.8590675761754709E-7</v>
      </c>
      <c r="CE17" s="216">
        <v>1.2102058331002472E-6</v>
      </c>
      <c r="CF17" s="216">
        <v>1.4458927206686529E-6</v>
      </c>
      <c r="CG17" s="216">
        <v>5.1852503364793643E-7</v>
      </c>
      <c r="CH17" s="216">
        <v>3.7364335341503343E-7</v>
      </c>
      <c r="CI17" s="216">
        <v>4.5133870428464953E-7</v>
      </c>
      <c r="CJ17" s="216">
        <v>5.2144921145390526E-7</v>
      </c>
      <c r="CK17" s="216">
        <v>5.6338020892589412E-7</v>
      </c>
      <c r="CL17" s="216">
        <v>6.0880407689554873E-7</v>
      </c>
      <c r="CM17" s="216">
        <v>2.2717376371510241E-6</v>
      </c>
      <c r="CN17" s="216">
        <v>1.5520351421760589E-7</v>
      </c>
      <c r="CO17" s="216">
        <v>6.7912797692302444E-7</v>
      </c>
      <c r="CP17" s="216">
        <v>3.209646169867954E-6</v>
      </c>
      <c r="CQ17" s="216">
        <v>4.7416987600193721E-6</v>
      </c>
      <c r="CR17" s="216">
        <v>3.2403119668257797E-6</v>
      </c>
      <c r="CS17" s="216">
        <v>1.7543713801453388E-6</v>
      </c>
      <c r="CT17" s="216">
        <v>8.9719346382298704E-6</v>
      </c>
      <c r="CU17" s="216">
        <v>2.635000801825279E-6</v>
      </c>
      <c r="CV17" s="216">
        <v>2.5271618835642685E-7</v>
      </c>
      <c r="CW17" s="216">
        <v>5.3215774450495074E-7</v>
      </c>
      <c r="CX17" s="216">
        <v>9.0597203129381092E-7</v>
      </c>
      <c r="CY17" s="216">
        <v>3.3271295717291532E-6</v>
      </c>
      <c r="CZ17" s="216">
        <v>8.0181082391513257E-7</v>
      </c>
      <c r="DA17" s="216">
        <v>6.7881705100437438E-6</v>
      </c>
      <c r="DB17" s="216">
        <v>1.2872588159486027E-6</v>
      </c>
      <c r="DC17" s="216">
        <v>8.830042790274701E-6</v>
      </c>
      <c r="DD17" s="216">
        <v>1.7238059957132648E-6</v>
      </c>
      <c r="DE17" s="216">
        <v>6.5106218839168114E-6</v>
      </c>
      <c r="DF17" s="217">
        <v>3.5827773794716728E-7</v>
      </c>
      <c r="DG17" s="217">
        <v>1.0001329230851086</v>
      </c>
      <c r="DH17" s="219">
        <v>0.76424611617138449</v>
      </c>
    </row>
    <row r="18" spans="1:112">
      <c r="A18" s="305" t="s">
        <v>1097</v>
      </c>
      <c r="B18" s="198" t="s">
        <v>939</v>
      </c>
      <c r="C18" s="216">
        <v>3.5263807140279002E-5</v>
      </c>
      <c r="D18" s="216">
        <v>5.1440797863777697E-4</v>
      </c>
      <c r="E18" s="216">
        <v>2.3139457377181288E-5</v>
      </c>
      <c r="F18" s="216">
        <v>4.4036040064532383E-3</v>
      </c>
      <c r="G18" s="216">
        <v>2.0220358387711254E-4</v>
      </c>
      <c r="H18" s="216">
        <v>4.934608048111404E-5</v>
      </c>
      <c r="I18" s="216">
        <v>3.1585984312317495E-5</v>
      </c>
      <c r="J18" s="216">
        <v>7.2985519006838923E-5</v>
      </c>
      <c r="K18" s="216">
        <v>7.8492902023198505E-5</v>
      </c>
      <c r="L18" s="216">
        <v>1.3122338137383816E-4</v>
      </c>
      <c r="M18" s="216">
        <v>0</v>
      </c>
      <c r="N18" s="216">
        <v>1.2241304253293605E-5</v>
      </c>
      <c r="O18" s="216">
        <v>5.4381961094134446E-5</v>
      </c>
      <c r="P18" s="216">
        <v>1.009929390216139</v>
      </c>
      <c r="Q18" s="216">
        <v>5.9308159100176991E-3</v>
      </c>
      <c r="R18" s="216">
        <v>5.9131842039669897E-4</v>
      </c>
      <c r="S18" s="216">
        <v>1.2912944628343167E-4</v>
      </c>
      <c r="T18" s="216">
        <v>2.1881958402696062E-5</v>
      </c>
      <c r="U18" s="216">
        <v>5.7210909685316898E-5</v>
      </c>
      <c r="V18" s="216">
        <v>2.2818117336755455E-5</v>
      </c>
      <c r="W18" s="216">
        <v>2.7250204666095911E-6</v>
      </c>
      <c r="X18" s="216">
        <v>7.5094364673865925E-6</v>
      </c>
      <c r="Y18" s="216">
        <v>2.6842195988721947E-6</v>
      </c>
      <c r="Z18" s="216">
        <v>0</v>
      </c>
      <c r="AA18" s="216">
        <v>1.3703995081066219E-5</v>
      </c>
      <c r="AB18" s="216">
        <v>1.0092740145955678E-5</v>
      </c>
      <c r="AC18" s="216">
        <v>2.5315594632225779E-6</v>
      </c>
      <c r="AD18" s="216">
        <v>4.597689258582313E-6</v>
      </c>
      <c r="AE18" s="216">
        <v>4.8697629100747768E-6</v>
      </c>
      <c r="AF18" s="216">
        <v>1.8037831599902836E-6</v>
      </c>
      <c r="AG18" s="216">
        <v>6.3620862761469137E-5</v>
      </c>
      <c r="AH18" s="216">
        <v>5.1964964288876041E-4</v>
      </c>
      <c r="AI18" s="216">
        <v>2.2664930298989585E-5</v>
      </c>
      <c r="AJ18" s="216">
        <v>1.61039475402933E-5</v>
      </c>
      <c r="AK18" s="216">
        <v>8.1831448955084355E-5</v>
      </c>
      <c r="AL18" s="216">
        <v>3.0849236299049835E-5</v>
      </c>
      <c r="AM18" s="216">
        <v>2.2286748125171062E-5</v>
      </c>
      <c r="AN18" s="216">
        <v>5.5056730566650554E-5</v>
      </c>
      <c r="AO18" s="216">
        <v>9.3086773597148315E-6</v>
      </c>
      <c r="AP18" s="216">
        <v>2.0872430070381962E-5</v>
      </c>
      <c r="AQ18" s="216">
        <v>1.1667720593415899E-4</v>
      </c>
      <c r="AR18" s="216">
        <v>2.5188480386614172E-5</v>
      </c>
      <c r="AS18" s="216">
        <v>2.4942199045145478E-5</v>
      </c>
      <c r="AT18" s="216">
        <v>7.5697970414488187E-6</v>
      </c>
      <c r="AU18" s="216">
        <v>1.0605596722061172E-5</v>
      </c>
      <c r="AV18" s="216">
        <v>4.6616688266699373E-5</v>
      </c>
      <c r="AW18" s="216">
        <v>9.2809987694407627E-6</v>
      </c>
      <c r="AX18" s="216">
        <v>2.0731291042075258E-5</v>
      </c>
      <c r="AY18" s="216">
        <v>1.6313539201901134E-5</v>
      </c>
      <c r="AZ18" s="216">
        <v>5.0544412524969114E-6</v>
      </c>
      <c r="BA18" s="216">
        <v>8.2592808629156817E-6</v>
      </c>
      <c r="BB18" s="216">
        <v>2.8396660660359712E-5</v>
      </c>
      <c r="BC18" s="216">
        <v>9.4475385770575629E-6</v>
      </c>
      <c r="BD18" s="216">
        <v>4.8021711173951744E-6</v>
      </c>
      <c r="BE18" s="216">
        <v>0</v>
      </c>
      <c r="BF18" s="216">
        <v>5.0643314735547442E-5</v>
      </c>
      <c r="BG18" s="216">
        <v>2.2755351473893201E-5</v>
      </c>
      <c r="BH18" s="216">
        <v>1.5814720035631371E-4</v>
      </c>
      <c r="BI18" s="216">
        <v>1.2449262356778443E-4</v>
      </c>
      <c r="BJ18" s="216">
        <v>2.0171626032542069E-3</v>
      </c>
      <c r="BK18" s="216">
        <v>1.409515897649761E-5</v>
      </c>
      <c r="BL18" s="216">
        <v>4.8389970175294729E-3</v>
      </c>
      <c r="BM18" s="216">
        <v>8.5146323591656591E-4</v>
      </c>
      <c r="BN18" s="216">
        <v>1.1504491920050566E-4</v>
      </c>
      <c r="BO18" s="216">
        <v>1.7384307502268869E-4</v>
      </c>
      <c r="BP18" s="216">
        <v>1.6947584864623099E-4</v>
      </c>
      <c r="BQ18" s="216">
        <v>2.4458795487036206E-5</v>
      </c>
      <c r="BR18" s="216">
        <v>3.3390594367005473E-5</v>
      </c>
      <c r="BS18" s="216">
        <v>2.3043286701103806E-5</v>
      </c>
      <c r="BT18" s="216">
        <v>9.9812928508522333E-5</v>
      </c>
      <c r="BU18" s="216">
        <v>3.1001844478840321E-5</v>
      </c>
      <c r="BV18" s="216">
        <v>1.2894598864119028E-5</v>
      </c>
      <c r="BW18" s="216">
        <v>1.8875944111446727E-5</v>
      </c>
      <c r="BX18" s="216">
        <v>1.1248431101112039E-5</v>
      </c>
      <c r="BY18" s="216">
        <v>2.7425808226936436E-5</v>
      </c>
      <c r="BZ18" s="216">
        <v>8.9489121884523246E-6</v>
      </c>
      <c r="CA18" s="216">
        <v>3.6632631826106656E-5</v>
      </c>
      <c r="CB18" s="216">
        <v>7.180821936087487E-5</v>
      </c>
      <c r="CC18" s="216">
        <v>8.448534071873399E-5</v>
      </c>
      <c r="CD18" s="216">
        <v>2.4915892428411861E-5</v>
      </c>
      <c r="CE18" s="216">
        <v>1.3884856096827301E-4</v>
      </c>
      <c r="CF18" s="216">
        <v>5.1753865986403787E-4</v>
      </c>
      <c r="CG18" s="216">
        <v>1.6927605572046697E-5</v>
      </c>
      <c r="CH18" s="216">
        <v>2.6041800579681172E-5</v>
      </c>
      <c r="CI18" s="216">
        <v>2.9559881021611818E-5</v>
      </c>
      <c r="CJ18" s="216">
        <v>1.8398088968491773E-5</v>
      </c>
      <c r="CK18" s="216">
        <v>2.5210439216931465E-5</v>
      </c>
      <c r="CL18" s="216">
        <v>3.2312688287819763E-5</v>
      </c>
      <c r="CM18" s="216">
        <v>1.4308513706813649E-5</v>
      </c>
      <c r="CN18" s="216">
        <v>1.8965753659184338E-5</v>
      </c>
      <c r="CO18" s="216">
        <v>3.4686517245365632E-5</v>
      </c>
      <c r="CP18" s="216">
        <v>1.9425241357910753E-5</v>
      </c>
      <c r="CQ18" s="216">
        <v>4.3829292529480094E-5</v>
      </c>
      <c r="CR18" s="216">
        <v>3.0019093532541746E-5</v>
      </c>
      <c r="CS18" s="216">
        <v>1.7085158469114191E-5</v>
      </c>
      <c r="CT18" s="216">
        <v>5.7147529287285414E-5</v>
      </c>
      <c r="CU18" s="216">
        <v>2.3511400369410889E-5</v>
      </c>
      <c r="CV18" s="216">
        <v>1.5289338762741199E-5</v>
      </c>
      <c r="CW18" s="216">
        <v>1.1148639931106112E-5</v>
      </c>
      <c r="CX18" s="216">
        <v>3.7548176604121261E-5</v>
      </c>
      <c r="CY18" s="216">
        <v>6.1268277230654757E-5</v>
      </c>
      <c r="CZ18" s="216">
        <v>1.0450239646185442E-4</v>
      </c>
      <c r="DA18" s="216">
        <v>4.1210231696524278E-5</v>
      </c>
      <c r="DB18" s="216">
        <v>8.279586909425412E-5</v>
      </c>
      <c r="DC18" s="216">
        <v>9.1089592638965857E-6</v>
      </c>
      <c r="DD18" s="216">
        <v>8.9702763244002873E-5</v>
      </c>
      <c r="DE18" s="216">
        <v>7.5193239459058888E-5</v>
      </c>
      <c r="DF18" s="217">
        <v>1.5910218629886718E-5</v>
      </c>
      <c r="DG18" s="217">
        <v>1.0341706476066523</v>
      </c>
      <c r="DH18" s="219">
        <v>0.79025585764520623</v>
      </c>
    </row>
    <row r="19" spans="1:112">
      <c r="A19" s="305" t="s">
        <v>1098</v>
      </c>
      <c r="B19" s="198" t="s">
        <v>940</v>
      </c>
      <c r="C19" s="216">
        <v>5.4826974242753955E-5</v>
      </c>
      <c r="D19" s="216">
        <v>5.2338739873647543E-5</v>
      </c>
      <c r="E19" s="216">
        <v>6.0420942971457741E-5</v>
      </c>
      <c r="F19" s="216">
        <v>9.9022344428742514E-5</v>
      </c>
      <c r="G19" s="216">
        <v>1.4303943127202926E-4</v>
      </c>
      <c r="H19" s="216">
        <v>6.3257131802987637E-4</v>
      </c>
      <c r="I19" s="216">
        <v>1.5893147711482734E-4</v>
      </c>
      <c r="J19" s="216">
        <v>1.4368213729753446E-4</v>
      </c>
      <c r="K19" s="216">
        <v>1.037046573382395E-4</v>
      </c>
      <c r="L19" s="216">
        <v>5.1668197297244759E-5</v>
      </c>
      <c r="M19" s="216">
        <v>0</v>
      </c>
      <c r="N19" s="216">
        <v>2.6129237924368365E-4</v>
      </c>
      <c r="O19" s="216">
        <v>4.7209741788165912E-4</v>
      </c>
      <c r="P19" s="216">
        <v>2.0269288969055165E-4</v>
      </c>
      <c r="Q19" s="216">
        <v>1.0028155004592987</v>
      </c>
      <c r="R19" s="216">
        <v>3.0895802538947244E-4</v>
      </c>
      <c r="S19" s="216">
        <v>3.9952532521234308E-4</v>
      </c>
      <c r="T19" s="216">
        <v>1.9284652185625143E-4</v>
      </c>
      <c r="U19" s="216">
        <v>2.220375025386544E-4</v>
      </c>
      <c r="V19" s="216">
        <v>1.6170554633965136E-4</v>
      </c>
      <c r="W19" s="216">
        <v>1.8090894431174688E-5</v>
      </c>
      <c r="X19" s="216">
        <v>4.9520672181433507E-5</v>
      </c>
      <c r="Y19" s="216">
        <v>3.3826788309236435E-5</v>
      </c>
      <c r="Z19" s="216">
        <v>0</v>
      </c>
      <c r="AA19" s="216">
        <v>3.3267563568032971E-4</v>
      </c>
      <c r="AB19" s="216">
        <v>4.7050830608670011E-5</v>
      </c>
      <c r="AC19" s="216">
        <v>1.136963896881007E-5</v>
      </c>
      <c r="AD19" s="216">
        <v>6.9013280712241373E-5</v>
      </c>
      <c r="AE19" s="216">
        <v>2.2467558613590911E-5</v>
      </c>
      <c r="AF19" s="216">
        <v>3.7399625827106845E-5</v>
      </c>
      <c r="AG19" s="216">
        <v>4.2116678360305061E-4</v>
      </c>
      <c r="AH19" s="216">
        <v>1.2414395428578883E-4</v>
      </c>
      <c r="AI19" s="216">
        <v>1.5795908891721945E-4</v>
      </c>
      <c r="AJ19" s="216">
        <v>2.2175328227444095E-5</v>
      </c>
      <c r="AK19" s="216">
        <v>3.3829155125277276E-4</v>
      </c>
      <c r="AL19" s="216">
        <v>1.0591811059491087E-4</v>
      </c>
      <c r="AM19" s="216">
        <v>9.3724107443457356E-5</v>
      </c>
      <c r="AN19" s="216">
        <v>2.0299645649234706E-4</v>
      </c>
      <c r="AO19" s="216">
        <v>4.2291013828425952E-5</v>
      </c>
      <c r="AP19" s="216">
        <v>9.5119680659118907E-5</v>
      </c>
      <c r="AQ19" s="216">
        <v>7.3606511000094587E-5</v>
      </c>
      <c r="AR19" s="216">
        <v>4.9461018588011731E-5</v>
      </c>
      <c r="AS19" s="216">
        <v>5.408107132097827E-5</v>
      </c>
      <c r="AT19" s="216">
        <v>5.3509465571728487E-5</v>
      </c>
      <c r="AU19" s="216">
        <v>6.8641676729136943E-5</v>
      </c>
      <c r="AV19" s="216">
        <v>1.027116736936584E-4</v>
      </c>
      <c r="AW19" s="216">
        <v>9.8880726075053355E-5</v>
      </c>
      <c r="AX19" s="216">
        <v>2.0232836307826609E-4</v>
      </c>
      <c r="AY19" s="216">
        <v>8.107731807993168E-5</v>
      </c>
      <c r="AZ19" s="216">
        <v>8.6799160564858115E-5</v>
      </c>
      <c r="BA19" s="216">
        <v>8.992663238079193E-5</v>
      </c>
      <c r="BB19" s="216">
        <v>7.389763606942089E-5</v>
      </c>
      <c r="BC19" s="216">
        <v>1.3861878049474091E-4</v>
      </c>
      <c r="BD19" s="216">
        <v>2.6145726621295374E-4</v>
      </c>
      <c r="BE19" s="216">
        <v>0</v>
      </c>
      <c r="BF19" s="216">
        <v>2.5603688043964758E-4</v>
      </c>
      <c r="BG19" s="216">
        <v>1.5285015337294927E-4</v>
      </c>
      <c r="BH19" s="216">
        <v>5.5041814798531834E-4</v>
      </c>
      <c r="BI19" s="216">
        <v>2.9306928256686473E-4</v>
      </c>
      <c r="BJ19" s="216">
        <v>4.1236358397785133E-4</v>
      </c>
      <c r="BK19" s="216">
        <v>9.7284663519535931E-5</v>
      </c>
      <c r="BL19" s="216">
        <v>2.0264223921023462E-3</v>
      </c>
      <c r="BM19" s="216">
        <v>3.5129274038118333E-3</v>
      </c>
      <c r="BN19" s="216">
        <v>7.5685688360105304E-5</v>
      </c>
      <c r="BO19" s="216">
        <v>6.5970353183734761E-5</v>
      </c>
      <c r="BP19" s="216">
        <v>2.0601464727328355E-4</v>
      </c>
      <c r="BQ19" s="216">
        <v>2.213371346379689E-4</v>
      </c>
      <c r="BR19" s="216">
        <v>8.0043044292305954E-4</v>
      </c>
      <c r="BS19" s="216">
        <v>6.4769027763026483E-4</v>
      </c>
      <c r="BT19" s="216">
        <v>3.2446465682385605E-4</v>
      </c>
      <c r="BU19" s="216">
        <v>9.3132869474097204E-4</v>
      </c>
      <c r="BV19" s="216">
        <v>2.8990965653342645E-4</v>
      </c>
      <c r="BW19" s="216">
        <v>7.8075016607112948E-4</v>
      </c>
      <c r="BX19" s="216">
        <v>1.4225039387588695E-4</v>
      </c>
      <c r="BY19" s="216">
        <v>2.2307516571983189E-4</v>
      </c>
      <c r="BZ19" s="216">
        <v>9.4535600578279032E-5</v>
      </c>
      <c r="CA19" s="216">
        <v>1.6160723983726325E-4</v>
      </c>
      <c r="CB19" s="216">
        <v>3.6505810117788093E-4</v>
      </c>
      <c r="CC19" s="216">
        <v>3.2795885513288051E-4</v>
      </c>
      <c r="CD19" s="216">
        <v>1.8816214871883734E-4</v>
      </c>
      <c r="CE19" s="216">
        <v>7.0648695525230042E-4</v>
      </c>
      <c r="CF19" s="216">
        <v>1.0588692989357571E-3</v>
      </c>
      <c r="CG19" s="216">
        <v>9.1652056968081453E-5</v>
      </c>
      <c r="CH19" s="216">
        <v>1.0446236577807216E-3</v>
      </c>
      <c r="CI19" s="216">
        <v>3.250532767766069E-4</v>
      </c>
      <c r="CJ19" s="216">
        <v>7.706471866234687E-4</v>
      </c>
      <c r="CK19" s="216">
        <v>1.1209377943374407E-3</v>
      </c>
      <c r="CL19" s="216">
        <v>4.9932382604211544E-4</v>
      </c>
      <c r="CM19" s="216">
        <v>2.83961508986452E-4</v>
      </c>
      <c r="CN19" s="216">
        <v>7.0833897577994944E-4</v>
      </c>
      <c r="CO19" s="216">
        <v>1.0638563352878062E-3</v>
      </c>
      <c r="CP19" s="216">
        <v>9.7868006122176225E-4</v>
      </c>
      <c r="CQ19" s="216">
        <v>2.3206762274129757E-4</v>
      </c>
      <c r="CR19" s="216">
        <v>2.0908436526190454E-3</v>
      </c>
      <c r="CS19" s="216">
        <v>8.4394727069297634E-4</v>
      </c>
      <c r="CT19" s="216">
        <v>4.1445646330503724E-3</v>
      </c>
      <c r="CU19" s="216">
        <v>7.5855806355722524E-4</v>
      </c>
      <c r="CV19" s="216">
        <v>3.3390487794034726E-4</v>
      </c>
      <c r="CW19" s="216">
        <v>1.057788766017078E-4</v>
      </c>
      <c r="CX19" s="216">
        <v>5.5952812677136012E-4</v>
      </c>
      <c r="CY19" s="216">
        <v>5.2492990253661244E-4</v>
      </c>
      <c r="CZ19" s="216">
        <v>6.2468854627566216E-4</v>
      </c>
      <c r="DA19" s="216">
        <v>1.9702631241241082E-4</v>
      </c>
      <c r="DB19" s="216">
        <v>8.1093108134058117E-4</v>
      </c>
      <c r="DC19" s="216">
        <v>7.6119278227677301E-5</v>
      </c>
      <c r="DD19" s="216">
        <v>6.2190264194161133E-4</v>
      </c>
      <c r="DE19" s="216">
        <v>9.306517747642832E-5</v>
      </c>
      <c r="DF19" s="217">
        <v>1.3483830759325244E-4</v>
      </c>
      <c r="DG19" s="217">
        <v>1.0441497876245802</v>
      </c>
      <c r="DH19" s="219">
        <v>0.79788136304093538</v>
      </c>
    </row>
    <row r="20" spans="1:112">
      <c r="A20" s="305" t="s">
        <v>1099</v>
      </c>
      <c r="B20" s="198" t="s">
        <v>1034</v>
      </c>
      <c r="C20" s="216">
        <v>7.8356947372322831E-4</v>
      </c>
      <c r="D20" s="216">
        <v>1.3686331961801809E-4</v>
      </c>
      <c r="E20" s="216">
        <v>6.2019797976335883E-4</v>
      </c>
      <c r="F20" s="216">
        <v>3.3437684820507643E-4</v>
      </c>
      <c r="G20" s="216">
        <v>8.4072637359692927E-5</v>
      </c>
      <c r="H20" s="216">
        <v>4.1910139255223194E-5</v>
      </c>
      <c r="I20" s="216">
        <v>4.5669244857698935E-5</v>
      </c>
      <c r="J20" s="216">
        <v>2.8601918073719088E-4</v>
      </c>
      <c r="K20" s="216">
        <v>3.2012533097137416E-4</v>
      </c>
      <c r="L20" s="216">
        <v>9.2507038058440582E-5</v>
      </c>
      <c r="M20" s="216">
        <v>0</v>
      </c>
      <c r="N20" s="216">
        <v>-7.8370357436756188E-5</v>
      </c>
      <c r="O20" s="216">
        <v>4.5135580192852913E-4</v>
      </c>
      <c r="P20" s="216">
        <v>1.3629720682994653E-3</v>
      </c>
      <c r="Q20" s="216">
        <v>6.6444883388410987E-4</v>
      </c>
      <c r="R20" s="216">
        <v>1.0135052960829865</v>
      </c>
      <c r="S20" s="216">
        <v>8.3238787089116945E-2</v>
      </c>
      <c r="T20" s="216">
        <v>8.625098894914536E-3</v>
      </c>
      <c r="U20" s="216">
        <v>6.2947327855700087E-5</v>
      </c>
      <c r="V20" s="216">
        <v>2.1706141241106393E-4</v>
      </c>
      <c r="W20" s="216">
        <v>7.5200511181297105E-6</v>
      </c>
      <c r="X20" s="216">
        <v>1.3531760586607382E-5</v>
      </c>
      <c r="Y20" s="216">
        <v>1.3911900035721275E-5</v>
      </c>
      <c r="Z20" s="216">
        <v>0</v>
      </c>
      <c r="AA20" s="216">
        <v>1.0890314914565758E-3</v>
      </c>
      <c r="AB20" s="216">
        <v>1.7662970146116878E-4</v>
      </c>
      <c r="AC20" s="216">
        <v>1.0327490868684654E-5</v>
      </c>
      <c r="AD20" s="216">
        <v>1.1803156946274142E-5</v>
      </c>
      <c r="AE20" s="216">
        <v>3.8831844443633164E-5</v>
      </c>
      <c r="AF20" s="216">
        <v>4.3649476755517831E-5</v>
      </c>
      <c r="AG20" s="216">
        <v>1.0066529314859332E-4</v>
      </c>
      <c r="AH20" s="216">
        <v>2.6063581729083613E-3</v>
      </c>
      <c r="AI20" s="216">
        <v>7.0914751317349838E-5</v>
      </c>
      <c r="AJ20" s="216">
        <v>7.1819313858881086E-6</v>
      </c>
      <c r="AK20" s="216">
        <v>8.8436174263829121E-4</v>
      </c>
      <c r="AL20" s="216">
        <v>3.2300282070720045E-5</v>
      </c>
      <c r="AM20" s="216">
        <v>2.5215703874619185E-5</v>
      </c>
      <c r="AN20" s="216">
        <v>2.9656419773571123E-5</v>
      </c>
      <c r="AO20" s="216">
        <v>2.6140981770336781E-5</v>
      </c>
      <c r="AP20" s="216">
        <v>3.0177065453098463E-5</v>
      </c>
      <c r="AQ20" s="216">
        <v>1.3958640869175305E-4</v>
      </c>
      <c r="AR20" s="216">
        <v>2.9024638181653002E-5</v>
      </c>
      <c r="AS20" s="216">
        <v>7.1350638076404322E-5</v>
      </c>
      <c r="AT20" s="216">
        <v>8.6934671983842572E-5</v>
      </c>
      <c r="AU20" s="216">
        <v>3.4653368141805196E-5</v>
      </c>
      <c r="AV20" s="216">
        <v>4.8029304264790897E-5</v>
      </c>
      <c r="AW20" s="216">
        <v>1.2117043940241207E-4</v>
      </c>
      <c r="AX20" s="216">
        <v>2.9675812851388578E-4</v>
      </c>
      <c r="AY20" s="216">
        <v>4.1302552989782736E-4</v>
      </c>
      <c r="AZ20" s="216">
        <v>2.4813988001197635E-4</v>
      </c>
      <c r="BA20" s="216">
        <v>2.6269570402393462E-5</v>
      </c>
      <c r="BB20" s="216">
        <v>3.2212058802016708E-4</v>
      </c>
      <c r="BC20" s="216">
        <v>1.389093946258001E-4</v>
      </c>
      <c r="BD20" s="216">
        <v>6.4835518610563888E-5</v>
      </c>
      <c r="BE20" s="216">
        <v>0</v>
      </c>
      <c r="BF20" s="216">
        <v>4.2626308466540852E-5</v>
      </c>
      <c r="BG20" s="216">
        <v>7.3552440783270401E-5</v>
      </c>
      <c r="BH20" s="216">
        <v>2.5964369616346272E-5</v>
      </c>
      <c r="BI20" s="216">
        <v>6.1989998732220724E-5</v>
      </c>
      <c r="BJ20" s="216">
        <v>1.3880778686568968E-3</v>
      </c>
      <c r="BK20" s="216">
        <v>8.5690087747799398E-5</v>
      </c>
      <c r="BL20" s="216">
        <v>1.2866663775868803E-3</v>
      </c>
      <c r="BM20" s="216">
        <v>9.8380751485358984E-4</v>
      </c>
      <c r="BN20" s="216">
        <v>6.1701612316197526E-5</v>
      </c>
      <c r="BO20" s="216">
        <v>2.7034923228224592E-5</v>
      </c>
      <c r="BP20" s="216">
        <v>2.8221171080732327E-5</v>
      </c>
      <c r="BQ20" s="216">
        <v>5.6037794956472678E-5</v>
      </c>
      <c r="BR20" s="216">
        <v>6.0220115420168258E-5</v>
      </c>
      <c r="BS20" s="216">
        <v>8.419715585549803E-5</v>
      </c>
      <c r="BT20" s="216">
        <v>3.0299622815890121E-4</v>
      </c>
      <c r="BU20" s="216">
        <v>1.84274093814667E-4</v>
      </c>
      <c r="BV20" s="216">
        <v>5.7384707945678315E-5</v>
      </c>
      <c r="BW20" s="216">
        <v>5.034394490940175E-5</v>
      </c>
      <c r="BX20" s="216">
        <v>5.5430168171615945E-5</v>
      </c>
      <c r="BY20" s="216">
        <v>9.9976567611470419E-5</v>
      </c>
      <c r="BZ20" s="216">
        <v>1.083579736446405E-4</v>
      </c>
      <c r="CA20" s="216">
        <v>1.1712113306053062E-4</v>
      </c>
      <c r="CB20" s="216">
        <v>1.0008549936749243E-4</v>
      </c>
      <c r="CC20" s="216">
        <v>2.6246512710394502E-4</v>
      </c>
      <c r="CD20" s="216">
        <v>6.1693043954663934E-4</v>
      </c>
      <c r="CE20" s="216">
        <v>1.3746144740895991E-3</v>
      </c>
      <c r="CF20" s="216">
        <v>1.4232181492665832E-3</v>
      </c>
      <c r="CG20" s="216">
        <v>7.0263449434747015E-5</v>
      </c>
      <c r="CH20" s="216">
        <v>1.6385442747681348E-4</v>
      </c>
      <c r="CI20" s="216">
        <v>2.0185538913805904E-4</v>
      </c>
      <c r="CJ20" s="216">
        <v>5.0644611560916257E-4</v>
      </c>
      <c r="CK20" s="216">
        <v>2.0939875204761409E-4</v>
      </c>
      <c r="CL20" s="216">
        <v>4.5021962633266738E-3</v>
      </c>
      <c r="CM20" s="216">
        <v>9.1489097608332866E-5</v>
      </c>
      <c r="CN20" s="216">
        <v>2.3270590446351129E-4</v>
      </c>
      <c r="CO20" s="216">
        <v>4.8302875236995094E-4</v>
      </c>
      <c r="CP20" s="216">
        <v>1.4145832726371243E-4</v>
      </c>
      <c r="CQ20" s="216">
        <v>5.5162340119019868E-4</v>
      </c>
      <c r="CR20" s="216">
        <v>2.3256801935377536E-4</v>
      </c>
      <c r="CS20" s="216">
        <v>1.8735465572472727E-4</v>
      </c>
      <c r="CT20" s="216">
        <v>3.0979296641851718E-4</v>
      </c>
      <c r="CU20" s="216">
        <v>8.2702274762666607E-5</v>
      </c>
      <c r="CV20" s="216">
        <v>1.6222838033591515E-4</v>
      </c>
      <c r="CW20" s="216">
        <v>1.1201306903017932E-4</v>
      </c>
      <c r="CX20" s="216">
        <v>3.2438728129694015E-4</v>
      </c>
      <c r="CY20" s="216">
        <v>1.3284679562411409E-4</v>
      </c>
      <c r="CZ20" s="216">
        <v>6.7625821042318284E-5</v>
      </c>
      <c r="DA20" s="216">
        <v>1.3998096466151093E-4</v>
      </c>
      <c r="DB20" s="216">
        <v>8.948190728987995E-5</v>
      </c>
      <c r="DC20" s="216">
        <v>1.3004011549607068E-4</v>
      </c>
      <c r="DD20" s="216">
        <v>1.1553187632343992E-4</v>
      </c>
      <c r="DE20" s="216">
        <v>1.8111154124439404E-2</v>
      </c>
      <c r="DF20" s="217">
        <v>7.2810431490667214E-5</v>
      </c>
      <c r="DG20" s="217">
        <v>1.1544977504525591</v>
      </c>
      <c r="DH20" s="219">
        <v>0.88220315674668126</v>
      </c>
    </row>
    <row r="21" spans="1:112">
      <c r="A21" s="305" t="s">
        <v>1100</v>
      </c>
      <c r="B21" s="198" t="s">
        <v>942</v>
      </c>
      <c r="C21" s="216">
        <v>7.6137803058725431E-3</v>
      </c>
      <c r="D21" s="216">
        <v>1.1302385449383425E-3</v>
      </c>
      <c r="E21" s="216">
        <v>6.978708833423811E-3</v>
      </c>
      <c r="F21" s="216">
        <v>3.1679259175594701E-3</v>
      </c>
      <c r="G21" s="216">
        <v>2.9330332501955486E-4</v>
      </c>
      <c r="H21" s="216">
        <v>4.0383948114107396E-5</v>
      </c>
      <c r="I21" s="216">
        <v>4.6223657002730514E-5</v>
      </c>
      <c r="J21" s="216">
        <v>2.3262775049203406E-3</v>
      </c>
      <c r="K21" s="216">
        <v>3.1690433285119324E-3</v>
      </c>
      <c r="L21" s="216">
        <v>1.4770740307804397E-4</v>
      </c>
      <c r="M21" s="216">
        <v>0</v>
      </c>
      <c r="N21" s="216">
        <v>2.3177864608250819E-4</v>
      </c>
      <c r="O21" s="216">
        <v>5.3900069368083639E-4</v>
      </c>
      <c r="P21" s="216">
        <v>3.2117015547856477E-4</v>
      </c>
      <c r="Q21" s="216">
        <v>5.0986393888942405E-4</v>
      </c>
      <c r="R21" s="216">
        <v>2.1596988966395906E-4</v>
      </c>
      <c r="S21" s="216">
        <v>1.0010357483794949</v>
      </c>
      <c r="T21" s="216">
        <v>2.2319950084199029E-4</v>
      </c>
      <c r="U21" s="216">
        <v>2.9718817094153235E-4</v>
      </c>
      <c r="V21" s="216">
        <v>1.355606887389069E-4</v>
      </c>
      <c r="W21" s="216">
        <v>4.3883651786438906E-6</v>
      </c>
      <c r="X21" s="216">
        <v>6.4387567158614593E-5</v>
      </c>
      <c r="Y21" s="216">
        <v>1.1464478656892618E-4</v>
      </c>
      <c r="Z21" s="216">
        <v>0</v>
      </c>
      <c r="AA21" s="216">
        <v>2.8104541406118312E-3</v>
      </c>
      <c r="AB21" s="216">
        <v>1.1167809150382393E-3</v>
      </c>
      <c r="AC21" s="216">
        <v>4.40683311050118E-6</v>
      </c>
      <c r="AD21" s="216">
        <v>8.8363240380719111E-6</v>
      </c>
      <c r="AE21" s="216">
        <v>4.3401906044378867E-5</v>
      </c>
      <c r="AF21" s="216">
        <v>5.2372556534594464E-5</v>
      </c>
      <c r="AG21" s="216">
        <v>7.0136931147523295E-4</v>
      </c>
      <c r="AH21" s="216">
        <v>1.3002125374406994E-3</v>
      </c>
      <c r="AI21" s="216">
        <v>3.884866625854223E-4</v>
      </c>
      <c r="AJ21" s="216">
        <v>3.3012044675184084E-6</v>
      </c>
      <c r="AK21" s="216">
        <v>2.114566584282684E-4</v>
      </c>
      <c r="AL21" s="216">
        <v>2.392735359552865E-5</v>
      </c>
      <c r="AM21" s="216">
        <v>1.758330195426943E-5</v>
      </c>
      <c r="AN21" s="216">
        <v>3.6312083609717803E-5</v>
      </c>
      <c r="AO21" s="216">
        <v>2.6006712013363143E-5</v>
      </c>
      <c r="AP21" s="216">
        <v>1.8692787939696061E-5</v>
      </c>
      <c r="AQ21" s="216">
        <v>2.4271523165633619E-5</v>
      </c>
      <c r="AR21" s="216">
        <v>2.8226439875843487E-5</v>
      </c>
      <c r="AS21" s="216">
        <v>1.1824999314789149E-4</v>
      </c>
      <c r="AT21" s="216">
        <v>3.9665177510648982E-5</v>
      </c>
      <c r="AU21" s="216">
        <v>3.5261665615748127E-5</v>
      </c>
      <c r="AV21" s="216">
        <v>2.5236850337884202E-4</v>
      </c>
      <c r="AW21" s="216">
        <v>6.0193994715573912E-5</v>
      </c>
      <c r="AX21" s="216">
        <v>1.2413014940152297E-4</v>
      </c>
      <c r="AY21" s="216">
        <v>1.3503172034534322E-4</v>
      </c>
      <c r="AZ21" s="216">
        <v>3.2027669218477389E-4</v>
      </c>
      <c r="BA21" s="216">
        <v>2.3532228587331088E-5</v>
      </c>
      <c r="BB21" s="216">
        <v>3.3565320367230948E-4</v>
      </c>
      <c r="BC21" s="216">
        <v>1.4122565045150565E-4</v>
      </c>
      <c r="BD21" s="216">
        <v>7.3395175642820137E-5</v>
      </c>
      <c r="BE21" s="216">
        <v>0</v>
      </c>
      <c r="BF21" s="216">
        <v>3.3078479739154466E-5</v>
      </c>
      <c r="BG21" s="216">
        <v>6.4316347135300579E-5</v>
      </c>
      <c r="BH21" s="216">
        <v>2.7096587546543817E-5</v>
      </c>
      <c r="BI21" s="216">
        <v>9.1220338518729742E-5</v>
      </c>
      <c r="BJ21" s="216">
        <v>4.3269137558960084E-4</v>
      </c>
      <c r="BK21" s="216">
        <v>1.4529882996222292E-4</v>
      </c>
      <c r="BL21" s="216">
        <v>5.0208196390685857E-5</v>
      </c>
      <c r="BM21" s="216">
        <v>6.6199355219207694E-5</v>
      </c>
      <c r="BN21" s="216">
        <v>7.4325597396652157E-5</v>
      </c>
      <c r="BO21" s="216">
        <v>2.8721868892897118E-5</v>
      </c>
      <c r="BP21" s="216">
        <v>1.3289263788165627E-5</v>
      </c>
      <c r="BQ21" s="216">
        <v>1.9492008573180163E-5</v>
      </c>
      <c r="BR21" s="216">
        <v>3.9297345894126939E-5</v>
      </c>
      <c r="BS21" s="216">
        <v>1.0869327334957457E-4</v>
      </c>
      <c r="BT21" s="216">
        <v>9.3940441332023179E-4</v>
      </c>
      <c r="BU21" s="216">
        <v>2.9078808879105474E-4</v>
      </c>
      <c r="BV21" s="216">
        <v>7.1259569252957845E-5</v>
      </c>
      <c r="BW21" s="216">
        <v>4.6832867019205069E-5</v>
      </c>
      <c r="BX21" s="216">
        <v>1.4625059404506225E-5</v>
      </c>
      <c r="BY21" s="216">
        <v>1.1633049542490892E-4</v>
      </c>
      <c r="BZ21" s="216">
        <v>9.524680148706178E-5</v>
      </c>
      <c r="CA21" s="216">
        <v>1.1049526786642395E-4</v>
      </c>
      <c r="CB21" s="216">
        <v>1.2096753640602058E-4</v>
      </c>
      <c r="CC21" s="216">
        <v>2.3004911556195133E-4</v>
      </c>
      <c r="CD21" s="216">
        <v>1.7238027451440743E-4</v>
      </c>
      <c r="CE21" s="216">
        <v>3.1241969048533241E-4</v>
      </c>
      <c r="CF21" s="216">
        <v>1.0890831247432177E-3</v>
      </c>
      <c r="CG21" s="216">
        <v>1.0124668444613024E-4</v>
      </c>
      <c r="CH21" s="216">
        <v>1.473072635277391E-4</v>
      </c>
      <c r="CI21" s="216">
        <v>9.4016913575998613E-5</v>
      </c>
      <c r="CJ21" s="216">
        <v>1.0815014851875651E-4</v>
      </c>
      <c r="CK21" s="216">
        <v>1.399113408759581E-4</v>
      </c>
      <c r="CL21" s="216">
        <v>1.3876892252301075E-4</v>
      </c>
      <c r="CM21" s="216">
        <v>9.0948257812763905E-5</v>
      </c>
      <c r="CN21" s="216">
        <v>1.3333956331071386E-4</v>
      </c>
      <c r="CO21" s="216">
        <v>4.6612283509113765E-4</v>
      </c>
      <c r="CP21" s="216">
        <v>3.4167861691713878E-4</v>
      </c>
      <c r="CQ21" s="216">
        <v>8.8544807934426385E-4</v>
      </c>
      <c r="CR21" s="216">
        <v>3.6596997220563301E-4</v>
      </c>
      <c r="CS21" s="216">
        <v>4.0186901610938825E-4</v>
      </c>
      <c r="CT21" s="216">
        <v>3.1423782754630712E-4</v>
      </c>
      <c r="CU21" s="216">
        <v>8.3395334964483244E-5</v>
      </c>
      <c r="CV21" s="216">
        <v>7.983946597230594E-5</v>
      </c>
      <c r="CW21" s="216">
        <v>7.8275985689678159E-5</v>
      </c>
      <c r="CX21" s="216">
        <v>9.6934991108928669E-5</v>
      </c>
      <c r="CY21" s="216">
        <v>1.8820434317647235E-4</v>
      </c>
      <c r="CZ21" s="216">
        <v>2.8721081981384906E-4</v>
      </c>
      <c r="DA21" s="216">
        <v>1.4394868419874624E-4</v>
      </c>
      <c r="DB21" s="216">
        <v>8.5436666811285075E-5</v>
      </c>
      <c r="DC21" s="216">
        <v>1.9693834935563824E-4</v>
      </c>
      <c r="DD21" s="216">
        <v>1.6201977263862458E-4</v>
      </c>
      <c r="DE21" s="216">
        <v>2.2593305438160845E-2</v>
      </c>
      <c r="DF21" s="217">
        <v>5.8193957904242584E-5</v>
      </c>
      <c r="DG21" s="217">
        <v>1.069668107381615</v>
      </c>
      <c r="DH21" s="219">
        <v>0.81738104784820542</v>
      </c>
    </row>
    <row r="22" spans="1:112">
      <c r="A22" s="305" t="s">
        <v>1101</v>
      </c>
      <c r="B22" s="198" t="s">
        <v>943</v>
      </c>
      <c r="C22" s="216">
        <v>1.4254421363436352E-6</v>
      </c>
      <c r="D22" s="216">
        <v>1.0395553857401526E-6</v>
      </c>
      <c r="E22" s="216">
        <v>1.6624513412865529E-6</v>
      </c>
      <c r="F22" s="216">
        <v>1.284030519758303E-6</v>
      </c>
      <c r="G22" s="216">
        <v>1.9059647243631436E-6</v>
      </c>
      <c r="H22" s="216">
        <v>2.72415493636772E-6</v>
      </c>
      <c r="I22" s="216">
        <v>2.2748990219303998E-6</v>
      </c>
      <c r="J22" s="216">
        <v>1.4223975514710595E-5</v>
      </c>
      <c r="K22" s="216">
        <v>3.0074395332228861E-6</v>
      </c>
      <c r="L22" s="216">
        <v>1.1009622848555553E-6</v>
      </c>
      <c r="M22" s="216">
        <v>0</v>
      </c>
      <c r="N22" s="216">
        <v>9.7338693650056589E-7</v>
      </c>
      <c r="O22" s="216">
        <v>3.0996209781065479E-6</v>
      </c>
      <c r="P22" s="216">
        <v>1.8087586067969847E-6</v>
      </c>
      <c r="Q22" s="216">
        <v>1.1268102504769444E-6</v>
      </c>
      <c r="R22" s="216">
        <v>2.462788896072705E-6</v>
      </c>
      <c r="S22" s="216">
        <v>4.7569661858920053E-6</v>
      </c>
      <c r="T22" s="216">
        <v>1.0000858504647736</v>
      </c>
      <c r="U22" s="216">
        <v>1.0840525012825334E-6</v>
      </c>
      <c r="V22" s="216">
        <v>9.2918180273297476E-7</v>
      </c>
      <c r="W22" s="216">
        <v>1.8546918519199035E-7</v>
      </c>
      <c r="X22" s="216">
        <v>2.5849287141208478E-7</v>
      </c>
      <c r="Y22" s="216">
        <v>1.6587087097996105E-7</v>
      </c>
      <c r="Z22" s="216">
        <v>0</v>
      </c>
      <c r="AA22" s="216">
        <v>6.5073606769815416E-6</v>
      </c>
      <c r="AB22" s="216">
        <v>3.3191776818996635E-6</v>
      </c>
      <c r="AC22" s="216">
        <v>1.5735652081433796E-7</v>
      </c>
      <c r="AD22" s="216">
        <v>4.3472616098518939E-7</v>
      </c>
      <c r="AE22" s="216">
        <v>2.1086597022538144E-7</v>
      </c>
      <c r="AF22" s="216">
        <v>1.4458685449509038E-7</v>
      </c>
      <c r="AG22" s="216">
        <v>1.4047177182006962E-6</v>
      </c>
      <c r="AH22" s="216">
        <v>6.3297095464592895E-6</v>
      </c>
      <c r="AI22" s="216">
        <v>1.0194367845150396E-6</v>
      </c>
      <c r="AJ22" s="216">
        <v>3.5386936115171296E-7</v>
      </c>
      <c r="AK22" s="216">
        <v>8.4297182237734797E-7</v>
      </c>
      <c r="AL22" s="216">
        <v>1.1618028627526E-6</v>
      </c>
      <c r="AM22" s="216">
        <v>8.8452063226499643E-7</v>
      </c>
      <c r="AN22" s="216">
        <v>2.8612012933977762E-6</v>
      </c>
      <c r="AO22" s="216">
        <v>4.1903350346689538E-7</v>
      </c>
      <c r="AP22" s="216">
        <v>8.6703642284354138E-7</v>
      </c>
      <c r="AQ22" s="216">
        <v>5.3374663925718351E-7</v>
      </c>
      <c r="AR22" s="216">
        <v>5.6012012567783176E-7</v>
      </c>
      <c r="AS22" s="216">
        <v>7.7044736716509143E-7</v>
      </c>
      <c r="AT22" s="216">
        <v>7.114179653258986E-7</v>
      </c>
      <c r="AU22" s="216">
        <v>1.3103367670026517E-6</v>
      </c>
      <c r="AV22" s="216">
        <v>2.1114951208642524E-6</v>
      </c>
      <c r="AW22" s="216">
        <v>2.3287174914520241E-6</v>
      </c>
      <c r="AX22" s="216">
        <v>1.0263667632515273E-6</v>
      </c>
      <c r="AY22" s="216">
        <v>7.3527088316028449E-7</v>
      </c>
      <c r="AZ22" s="216">
        <v>6.7617927964540833E-6</v>
      </c>
      <c r="BA22" s="216">
        <v>5.4123938743427596E-7</v>
      </c>
      <c r="BB22" s="216">
        <v>5.3561746749424039E-7</v>
      </c>
      <c r="BC22" s="216">
        <v>3.3415494317249344E-6</v>
      </c>
      <c r="BD22" s="216">
        <v>1.6937091364836887E-6</v>
      </c>
      <c r="BE22" s="216">
        <v>0</v>
      </c>
      <c r="BF22" s="216">
        <v>2.1094698157832003E-6</v>
      </c>
      <c r="BG22" s="216">
        <v>1.0237976464909066E-6</v>
      </c>
      <c r="BH22" s="216">
        <v>1.3484860420101283E-6</v>
      </c>
      <c r="BI22" s="216">
        <v>5.5127312677632815E-6</v>
      </c>
      <c r="BJ22" s="216">
        <v>6.5011970183417648E-6</v>
      </c>
      <c r="BK22" s="216">
        <v>5.9874108953162142E-6</v>
      </c>
      <c r="BL22" s="216">
        <v>1.8716023269217086E-6</v>
      </c>
      <c r="BM22" s="216">
        <v>1.9001467453619004E-6</v>
      </c>
      <c r="BN22" s="216">
        <v>1.6579821350922096E-6</v>
      </c>
      <c r="BO22" s="216">
        <v>1.0328337489761732E-6</v>
      </c>
      <c r="BP22" s="216">
        <v>3.3823340497520991E-6</v>
      </c>
      <c r="BQ22" s="216">
        <v>9.8664480090659518E-6</v>
      </c>
      <c r="BR22" s="216">
        <v>5.8345087337912211E-6</v>
      </c>
      <c r="BS22" s="216">
        <v>8.9241929424683864E-6</v>
      </c>
      <c r="BT22" s="216">
        <v>1.3538005206841683E-5</v>
      </c>
      <c r="BU22" s="216">
        <v>4.3954961866063015E-5</v>
      </c>
      <c r="BV22" s="216">
        <v>3.3664046094822427E-6</v>
      </c>
      <c r="BW22" s="216">
        <v>2.6045622922990912E-6</v>
      </c>
      <c r="BX22" s="216">
        <v>1.8443298417769526E-6</v>
      </c>
      <c r="BY22" s="216">
        <v>4.6638441162456739E-6</v>
      </c>
      <c r="BZ22" s="216">
        <v>2.3296636479820655E-6</v>
      </c>
      <c r="CA22" s="216">
        <v>2.3470085146459214E-6</v>
      </c>
      <c r="CB22" s="216">
        <v>4.1628015500382479E-6</v>
      </c>
      <c r="CC22" s="216">
        <v>3.9188850946401979E-6</v>
      </c>
      <c r="CD22" s="216">
        <v>4.0156353773063304E-6</v>
      </c>
      <c r="CE22" s="216">
        <v>3.6258044738151575E-6</v>
      </c>
      <c r="CF22" s="216">
        <v>1.5609750198498394E-5</v>
      </c>
      <c r="CG22" s="216">
        <v>7.7533793243080025E-6</v>
      </c>
      <c r="CH22" s="216">
        <v>2.0758000995513415E-5</v>
      </c>
      <c r="CI22" s="216">
        <v>1.1606291607828639E-5</v>
      </c>
      <c r="CJ22" s="216">
        <v>1.4884138628411452E-5</v>
      </c>
      <c r="CK22" s="216">
        <v>2.3529762072200732E-5</v>
      </c>
      <c r="CL22" s="216">
        <v>1.7882689259125437E-4</v>
      </c>
      <c r="CM22" s="216">
        <v>1.2632619445510403E-5</v>
      </c>
      <c r="CN22" s="216">
        <v>6.227539297280477E-6</v>
      </c>
      <c r="CO22" s="216">
        <v>4.3829343040765671E-5</v>
      </c>
      <c r="CP22" s="216">
        <v>9.0249476553135881E-6</v>
      </c>
      <c r="CQ22" s="216">
        <v>1.8219839176349622E-5</v>
      </c>
      <c r="CR22" s="216">
        <v>1.7517267249028488E-5</v>
      </c>
      <c r="CS22" s="216">
        <v>3.4730364583272617E-6</v>
      </c>
      <c r="CT22" s="216">
        <v>8.3218288478914573E-5</v>
      </c>
      <c r="CU22" s="216">
        <v>3.0750651113410656E-6</v>
      </c>
      <c r="CV22" s="216">
        <v>4.0126839333097214E-5</v>
      </c>
      <c r="CW22" s="216">
        <v>3.2562214173411382E-6</v>
      </c>
      <c r="CX22" s="216">
        <v>8.2708347321665181E-6</v>
      </c>
      <c r="CY22" s="216">
        <v>3.7385180992707447E-6</v>
      </c>
      <c r="CZ22" s="216">
        <v>2.753471402596574E-6</v>
      </c>
      <c r="DA22" s="216">
        <v>4.226307138768762E-6</v>
      </c>
      <c r="DB22" s="216">
        <v>8.8738482807799796E-6</v>
      </c>
      <c r="DC22" s="216">
        <v>1.8843108729850777E-6</v>
      </c>
      <c r="DD22" s="216">
        <v>4.7155571517743866E-6</v>
      </c>
      <c r="DE22" s="216">
        <v>2.8001183804228645E-6</v>
      </c>
      <c r="DF22" s="217">
        <v>2.8140397875628488E-6</v>
      </c>
      <c r="DG22" s="217">
        <v>1.0008842022163098</v>
      </c>
      <c r="DH22" s="219">
        <v>0.76482020202030343</v>
      </c>
    </row>
    <row r="23" spans="1:112">
      <c r="A23" s="305" t="s">
        <v>1102</v>
      </c>
      <c r="B23" s="198" t="s">
        <v>944</v>
      </c>
      <c r="C23" s="216">
        <v>1.7752124954060727E-3</v>
      </c>
      <c r="D23" s="216">
        <v>4.4947605117349418E-6</v>
      </c>
      <c r="E23" s="216">
        <v>5.0924195248468945E-5</v>
      </c>
      <c r="F23" s="216">
        <v>2.0715316217037595E-7</v>
      </c>
      <c r="G23" s="216">
        <v>3.3296999077157185E-7</v>
      </c>
      <c r="H23" s="216">
        <v>-3.7497937231296272E-7</v>
      </c>
      <c r="I23" s="216">
        <v>-2.9483868863222684E-8</v>
      </c>
      <c r="J23" s="216">
        <v>3.4780944161736302E-6</v>
      </c>
      <c r="K23" s="216">
        <v>3.4285310527061767E-6</v>
      </c>
      <c r="L23" s="216">
        <v>1.7329693751042443E-6</v>
      </c>
      <c r="M23" s="216">
        <v>0</v>
      </c>
      <c r="N23" s="216">
        <v>6.3677157647827335E-7</v>
      </c>
      <c r="O23" s="216">
        <v>2.980041410277113E-7</v>
      </c>
      <c r="P23" s="216">
        <v>6.3556393394706183E-8</v>
      </c>
      <c r="Q23" s="216">
        <v>-2.6425865912676464E-6</v>
      </c>
      <c r="R23" s="216">
        <v>7.2406900456199915E-7</v>
      </c>
      <c r="S23" s="216">
        <v>2.222717730464225E-7</v>
      </c>
      <c r="T23" s="216">
        <v>1.2950655970179111E-7</v>
      </c>
      <c r="U23" s="216">
        <v>1.0043665699306878</v>
      </c>
      <c r="V23" s="216">
        <v>1.1123013721874338E-4</v>
      </c>
      <c r="W23" s="216">
        <v>3.522224698638299E-7</v>
      </c>
      <c r="X23" s="216">
        <v>4.5632225279943035E-5</v>
      </c>
      <c r="Y23" s="216">
        <v>1.6516229454878687E-5</v>
      </c>
      <c r="Z23" s="216">
        <v>0</v>
      </c>
      <c r="AA23" s="216">
        <v>2.6309665760580957E-5</v>
      </c>
      <c r="AB23" s="216">
        <v>1.8621224419257246E-5</v>
      </c>
      <c r="AC23" s="216">
        <v>2.5001532347255734E-7</v>
      </c>
      <c r="AD23" s="216">
        <v>-4.3444378241804928E-5</v>
      </c>
      <c r="AE23" s="216">
        <v>3.7315671986345514E-8</v>
      </c>
      <c r="AF23" s="216">
        <v>5.0406303846581236E-8</v>
      </c>
      <c r="AG23" s="216">
        <v>1.742442189493621E-7</v>
      </c>
      <c r="AH23" s="216">
        <v>2.1031689740330486E-6</v>
      </c>
      <c r="AI23" s="216">
        <v>-8.2322040588549123E-7</v>
      </c>
      <c r="AJ23" s="216">
        <v>1.50734137573846E-7</v>
      </c>
      <c r="AK23" s="216">
        <v>1.5206175545498269E-6</v>
      </c>
      <c r="AL23" s="216">
        <v>-1.1292639462390983E-4</v>
      </c>
      <c r="AM23" s="216">
        <v>-3.1997296363099147E-5</v>
      </c>
      <c r="AN23" s="216">
        <v>-9.937723110815973E-6</v>
      </c>
      <c r="AO23" s="216">
        <v>-1.1846444906956333E-5</v>
      </c>
      <c r="AP23" s="216">
        <v>3.6914834826516933E-6</v>
      </c>
      <c r="AQ23" s="216">
        <v>8.27828260163721E-8</v>
      </c>
      <c r="AR23" s="216">
        <v>-4.9040510679404859E-6</v>
      </c>
      <c r="AS23" s="216">
        <v>-5.0927767975165302E-6</v>
      </c>
      <c r="AT23" s="216">
        <v>-2.0059224857472375E-6</v>
      </c>
      <c r="AU23" s="216">
        <v>-2.5212775919476677E-6</v>
      </c>
      <c r="AV23" s="216">
        <v>-8.9690902894751411E-7</v>
      </c>
      <c r="AW23" s="216">
        <v>3.5125340991491973E-7</v>
      </c>
      <c r="AX23" s="216">
        <v>-3.9357149966290083E-7</v>
      </c>
      <c r="AY23" s="216">
        <v>-2.6246555198854325E-6</v>
      </c>
      <c r="AZ23" s="216">
        <v>-1.6935789075219305E-6</v>
      </c>
      <c r="BA23" s="216">
        <v>-4.020840913021523E-7</v>
      </c>
      <c r="BB23" s="216">
        <v>1.5198980338494186E-6</v>
      </c>
      <c r="BC23" s="216">
        <v>-2.7574548199616743E-7</v>
      </c>
      <c r="BD23" s="216">
        <v>-2.2210630411857147E-7</v>
      </c>
      <c r="BE23" s="216">
        <v>0</v>
      </c>
      <c r="BF23" s="216">
        <v>-8.4694284056718244E-6</v>
      </c>
      <c r="BG23" s="216">
        <v>-2.1049586628807151E-6</v>
      </c>
      <c r="BH23" s="216">
        <v>-5.4443517679133412E-6</v>
      </c>
      <c r="BI23" s="216">
        <v>-2.5721958415905181E-6</v>
      </c>
      <c r="BJ23" s="216">
        <v>2.4509275749578064E-7</v>
      </c>
      <c r="BK23" s="216">
        <v>2.0799875556161749E-7</v>
      </c>
      <c r="BL23" s="216">
        <v>-1.5631261050344228E-6</v>
      </c>
      <c r="BM23" s="216">
        <v>-1.7617296283249916E-6</v>
      </c>
      <c r="BN23" s="216">
        <v>3.6040116446380259E-6</v>
      </c>
      <c r="BO23" s="216">
        <v>1.8687921933873784E-6</v>
      </c>
      <c r="BP23" s="216">
        <v>2.3919392644965892E-6</v>
      </c>
      <c r="BQ23" s="216">
        <v>3.5189652774753327E-6</v>
      </c>
      <c r="BR23" s="216">
        <v>7.7397040158314556E-7</v>
      </c>
      <c r="BS23" s="216">
        <v>7.9530160376708577E-7</v>
      </c>
      <c r="BT23" s="216">
        <v>1.9034572474590815E-7</v>
      </c>
      <c r="BU23" s="216">
        <v>1.7662291138686131E-7</v>
      </c>
      <c r="BV23" s="216">
        <v>4.764526142933082E-7</v>
      </c>
      <c r="BW23" s="216">
        <v>1.9092820732012751E-7</v>
      </c>
      <c r="BX23" s="216">
        <v>-2.9313084324726527E-9</v>
      </c>
      <c r="BY23" s="216">
        <v>3.1134858043026508E-7</v>
      </c>
      <c r="BZ23" s="216">
        <v>4.3166789882990754E-8</v>
      </c>
      <c r="CA23" s="216">
        <v>7.773219399197206E-8</v>
      </c>
      <c r="CB23" s="216">
        <v>1.8134517701670579E-7</v>
      </c>
      <c r="CC23" s="216">
        <v>8.5269673131746949E-8</v>
      </c>
      <c r="CD23" s="216">
        <v>9.6159041717508081E-8</v>
      </c>
      <c r="CE23" s="216">
        <v>3.3292542871633951E-7</v>
      </c>
      <c r="CF23" s="216">
        <v>-9.0515595005775548E-8</v>
      </c>
      <c r="CG23" s="216">
        <v>3.8834285838932054E-8</v>
      </c>
      <c r="CH23" s="216">
        <v>1.7429569122534724E-7</v>
      </c>
      <c r="CI23" s="216">
        <v>1.70986892229277E-7</v>
      </c>
      <c r="CJ23" s="216">
        <v>5.0967001960448031E-8</v>
      </c>
      <c r="CK23" s="216">
        <v>2.0158951437663228E-7</v>
      </c>
      <c r="CL23" s="216">
        <v>1.8094234107526814E-7</v>
      </c>
      <c r="CM23" s="216">
        <v>1.6918534838928754E-7</v>
      </c>
      <c r="CN23" s="216">
        <v>1.9932174121830869E-7</v>
      </c>
      <c r="CO23" s="216">
        <v>6.4602757583427802E-7</v>
      </c>
      <c r="CP23" s="216">
        <v>1.4487977835072225E-6</v>
      </c>
      <c r="CQ23" s="216">
        <v>2.1521108828653123E-6</v>
      </c>
      <c r="CR23" s="216">
        <v>3.5847811631300484E-7</v>
      </c>
      <c r="CS23" s="216">
        <v>3.1063535852231596E-7</v>
      </c>
      <c r="CT23" s="216">
        <v>2.004887058068239E-7</v>
      </c>
      <c r="CU23" s="216">
        <v>5.7360915033069386E-8</v>
      </c>
      <c r="CV23" s="216">
        <v>1.1570414925073395E-7</v>
      </c>
      <c r="CW23" s="216">
        <v>-1.9858867195042439E-7</v>
      </c>
      <c r="CX23" s="216">
        <v>8.5992146801954668E-8</v>
      </c>
      <c r="CY23" s="216">
        <v>9.9838644709894394E-7</v>
      </c>
      <c r="CZ23" s="216">
        <v>8.0810974947513682E-7</v>
      </c>
      <c r="DA23" s="216">
        <v>3.9962834396042971E-7</v>
      </c>
      <c r="DB23" s="216">
        <v>2.8155951843039837E-6</v>
      </c>
      <c r="DC23" s="216">
        <v>1.3723499184392558E-6</v>
      </c>
      <c r="DD23" s="216">
        <v>1.2605784300451682E-5</v>
      </c>
      <c r="DE23" s="216">
        <v>6.7610186110509379E-8</v>
      </c>
      <c r="DF23" s="217">
        <v>1.3124535516230728E-5</v>
      </c>
      <c r="DG23" s="217">
        <v>1.006234107977928</v>
      </c>
      <c r="DH23" s="219">
        <v>0.7689083033174664</v>
      </c>
    </row>
    <row r="24" spans="1:112">
      <c r="A24" s="305" t="s">
        <v>1103</v>
      </c>
      <c r="B24" s="198" t="s">
        <v>945</v>
      </c>
      <c r="C24" s="216">
        <v>1.32176413587544E-3</v>
      </c>
      <c r="D24" s="216">
        <v>1.3571998870877103E-3</v>
      </c>
      <c r="E24" s="216">
        <v>8.4470746941175899E-5</v>
      </c>
      <c r="F24" s="216">
        <v>8.2616203892213927E-5</v>
      </c>
      <c r="G24" s="216">
        <v>1.637188070938369E-3</v>
      </c>
      <c r="H24" s="216">
        <v>2.3220922485329694E-4</v>
      </c>
      <c r="I24" s="216">
        <v>1.9392639804476005E-4</v>
      </c>
      <c r="J24" s="216">
        <v>4.3446568981112751E-3</v>
      </c>
      <c r="K24" s="216">
        <v>3.0398301305254783E-3</v>
      </c>
      <c r="L24" s="216">
        <v>3.1066636074682497E-3</v>
      </c>
      <c r="M24" s="216">
        <v>0</v>
      </c>
      <c r="N24" s="216">
        <v>1.7807853605860612E-3</v>
      </c>
      <c r="O24" s="216">
        <v>1.0980492911412483E-3</v>
      </c>
      <c r="P24" s="216">
        <v>4.2724464767766022E-4</v>
      </c>
      <c r="Q24" s="216">
        <v>8.8880141451136516E-4</v>
      </c>
      <c r="R24" s="216">
        <v>4.0482955614029609E-3</v>
      </c>
      <c r="S24" s="216">
        <v>9.6074080770656685E-4</v>
      </c>
      <c r="T24" s="216">
        <v>6.4813813440512788E-5</v>
      </c>
      <c r="U24" s="216">
        <v>3.1960592228440624E-2</v>
      </c>
      <c r="V24" s="216">
        <v>1.0726721897610105</v>
      </c>
      <c r="W24" s="216">
        <v>2.3855551318241013E-3</v>
      </c>
      <c r="X24" s="216">
        <v>7.0828197863766762E-3</v>
      </c>
      <c r="Y24" s="216">
        <v>3.6692832888610468E-3</v>
      </c>
      <c r="Z24" s="216">
        <v>0</v>
      </c>
      <c r="AA24" s="216">
        <v>2.0735752090606744E-2</v>
      </c>
      <c r="AB24" s="216">
        <v>1.1729938764244141E-2</v>
      </c>
      <c r="AC24" s="216">
        <v>5.6492582208508062E-5</v>
      </c>
      <c r="AD24" s="216">
        <v>1.9962097893424016E-4</v>
      </c>
      <c r="AE24" s="216">
        <v>3.6791050732703216E-4</v>
      </c>
      <c r="AF24" s="216">
        <v>1.143635186787564E-3</v>
      </c>
      <c r="AG24" s="216">
        <v>9.8934561104731039E-4</v>
      </c>
      <c r="AH24" s="216">
        <v>1.8436697357770936E-2</v>
      </c>
      <c r="AI24" s="216">
        <v>1.0875074189112207E-3</v>
      </c>
      <c r="AJ24" s="216">
        <v>5.5024201625454715E-5</v>
      </c>
      <c r="AK24" s="216">
        <v>2.5478207233253767E-3</v>
      </c>
      <c r="AL24" s="216">
        <v>1.1045164629332069E-2</v>
      </c>
      <c r="AM24" s="216">
        <v>6.5817356701100092E-3</v>
      </c>
      <c r="AN24" s="216">
        <v>2.3850929985638754E-3</v>
      </c>
      <c r="AO24" s="216">
        <v>2.4654651063813365E-3</v>
      </c>
      <c r="AP24" s="216">
        <v>3.3411261759795415E-3</v>
      </c>
      <c r="AQ24" s="216">
        <v>9.48861213019858E-4</v>
      </c>
      <c r="AR24" s="216">
        <v>3.2598136657775653E-3</v>
      </c>
      <c r="AS24" s="216">
        <v>1.2902423244791474E-3</v>
      </c>
      <c r="AT24" s="216">
        <v>8.0256393674288005E-4</v>
      </c>
      <c r="AU24" s="216">
        <v>8.2164998684663862E-4</v>
      </c>
      <c r="AV24" s="216">
        <v>5.4632301979049599E-4</v>
      </c>
      <c r="AW24" s="216">
        <v>3.5822909439619274E-3</v>
      </c>
      <c r="AX24" s="216">
        <v>1.551358136599572E-3</v>
      </c>
      <c r="AY24" s="216">
        <v>9.3719644925334248E-4</v>
      </c>
      <c r="AZ24" s="216">
        <v>2.3053852282106085E-3</v>
      </c>
      <c r="BA24" s="216">
        <v>3.6686100440229386E-4</v>
      </c>
      <c r="BB24" s="216">
        <v>4.7907762341714115E-3</v>
      </c>
      <c r="BC24" s="216">
        <v>1.5307954314950814E-3</v>
      </c>
      <c r="BD24" s="216">
        <v>9.2639487785594059E-4</v>
      </c>
      <c r="BE24" s="216">
        <v>0</v>
      </c>
      <c r="BF24" s="216">
        <v>1.8678633430278461E-3</v>
      </c>
      <c r="BG24" s="216">
        <v>6.3856910444567278E-4</v>
      </c>
      <c r="BH24" s="216">
        <v>2.1693474031950237E-3</v>
      </c>
      <c r="BI24" s="216">
        <v>1.799190425491594E-3</v>
      </c>
      <c r="BJ24" s="216">
        <v>1.7260955593661864E-3</v>
      </c>
      <c r="BK24" s="216">
        <v>6.9789497611566346E-4</v>
      </c>
      <c r="BL24" s="216">
        <v>6.8328966412487891E-4</v>
      </c>
      <c r="BM24" s="216">
        <v>8.5163453999777359E-4</v>
      </c>
      <c r="BN24" s="216">
        <v>1.0718183295191342E-3</v>
      </c>
      <c r="BO24" s="216">
        <v>1.0934005688750617E-3</v>
      </c>
      <c r="BP24" s="216">
        <v>1.2433194615089419E-4</v>
      </c>
      <c r="BQ24" s="216">
        <v>1.1229124069463143E-4</v>
      </c>
      <c r="BR24" s="216">
        <v>6.2785853273146768E-3</v>
      </c>
      <c r="BS24" s="216">
        <v>4.9561780278571136E-3</v>
      </c>
      <c r="BT24" s="216">
        <v>6.4917976498062493E-5</v>
      </c>
      <c r="BU24" s="216">
        <v>7.8276311087576157E-5</v>
      </c>
      <c r="BV24" s="216">
        <v>4.7181302926731294E-5</v>
      </c>
      <c r="BW24" s="216">
        <v>3.4240919148722267E-5</v>
      </c>
      <c r="BX24" s="216">
        <v>1.4545094672722343E-5</v>
      </c>
      <c r="BY24" s="216">
        <v>4.8343753918100797E-4</v>
      </c>
      <c r="BZ24" s="216">
        <v>7.7684598371938909E-5</v>
      </c>
      <c r="CA24" s="216">
        <v>1.6824016419494372E-4</v>
      </c>
      <c r="CB24" s="216">
        <v>6.4063052094374333E-5</v>
      </c>
      <c r="CC24" s="216">
        <v>1.0969875354454251E-4</v>
      </c>
      <c r="CD24" s="216">
        <v>6.5362149977772879E-5</v>
      </c>
      <c r="CE24" s="216">
        <v>9.1087668376892334E-4</v>
      </c>
      <c r="CF24" s="216">
        <v>5.0328312042760657E-4</v>
      </c>
      <c r="CG24" s="216">
        <v>2.8028746220764251E-5</v>
      </c>
      <c r="CH24" s="216">
        <v>1.8121063977333946E-4</v>
      </c>
      <c r="CI24" s="216">
        <v>8.6975142200245624E-5</v>
      </c>
      <c r="CJ24" s="216">
        <v>3.6414912534839848E-5</v>
      </c>
      <c r="CK24" s="216">
        <v>8.4509406369152196E-5</v>
      </c>
      <c r="CL24" s="216">
        <v>3.1473365779856766E-4</v>
      </c>
      <c r="CM24" s="216">
        <v>3.6784903194286882E-4</v>
      </c>
      <c r="CN24" s="216">
        <v>1.4901168795690799E-4</v>
      </c>
      <c r="CO24" s="216">
        <v>5.3551229686700586E-3</v>
      </c>
      <c r="CP24" s="216">
        <v>1.8496486736617199E-3</v>
      </c>
      <c r="CQ24" s="216">
        <v>1.7265198262640447E-2</v>
      </c>
      <c r="CR24" s="216">
        <v>5.6086988004494097E-4</v>
      </c>
      <c r="CS24" s="216">
        <v>4.7285996046948341E-4</v>
      </c>
      <c r="CT24" s="216">
        <v>6.1333579354218941E-5</v>
      </c>
      <c r="CU24" s="216">
        <v>9.7490400351838734E-5</v>
      </c>
      <c r="CV24" s="216">
        <v>1.5294818910231475E-4</v>
      </c>
      <c r="CW24" s="216">
        <v>6.8976625165509983E-4</v>
      </c>
      <c r="CX24" s="216">
        <v>3.9063070682931589E-5</v>
      </c>
      <c r="CY24" s="216">
        <v>5.5190288699008842E-4</v>
      </c>
      <c r="CZ24" s="216">
        <v>5.8495512069565807E-4</v>
      </c>
      <c r="DA24" s="216">
        <v>1.8699576625409986E-3</v>
      </c>
      <c r="DB24" s="216">
        <v>6.348156511693456E-4</v>
      </c>
      <c r="DC24" s="216">
        <v>6.9991000910643014E-3</v>
      </c>
      <c r="DD24" s="216">
        <v>2.699687263070593E-4</v>
      </c>
      <c r="DE24" s="216">
        <v>1.6124836252920561E-4</v>
      </c>
      <c r="DF24" s="217">
        <v>7.0655743069976569E-4</v>
      </c>
      <c r="DG24" s="217">
        <v>1.3155323773679763</v>
      </c>
      <c r="DH24" s="219">
        <v>1.0052568882542707</v>
      </c>
    </row>
    <row r="25" spans="1:112">
      <c r="A25" s="305" t="s">
        <v>1104</v>
      </c>
      <c r="B25" s="198" t="s">
        <v>946</v>
      </c>
      <c r="C25" s="216">
        <v>1.3129146231176565E-4</v>
      </c>
      <c r="D25" s="216">
        <v>2.3343980221252115E-5</v>
      </c>
      <c r="E25" s="216">
        <v>1.9386427706449756E-5</v>
      </c>
      <c r="F25" s="216">
        <v>4.372831918573497E-5</v>
      </c>
      <c r="G25" s="216">
        <v>6.0351525719921798E-5</v>
      </c>
      <c r="H25" s="216">
        <v>2.1492203535622523E-5</v>
      </c>
      <c r="I25" s="216">
        <v>4.97241412594257E-5</v>
      </c>
      <c r="J25" s="216">
        <v>5.9575217410751509E-5</v>
      </c>
      <c r="K25" s="216">
        <v>5.5198384024077812E-5</v>
      </c>
      <c r="L25" s="216">
        <v>3.6059733468181456E-5</v>
      </c>
      <c r="M25" s="216">
        <v>0</v>
      </c>
      <c r="N25" s="216">
        <v>2.1594478136101967E-4</v>
      </c>
      <c r="O25" s="216">
        <v>4.5872866097280514E-5</v>
      </c>
      <c r="P25" s="216">
        <v>5.9620807908677047E-5</v>
      </c>
      <c r="Q25" s="216">
        <v>2.5167657747585325E-5</v>
      </c>
      <c r="R25" s="216">
        <v>1.1333230591459124E-3</v>
      </c>
      <c r="S25" s="216">
        <v>2.0995266477567387E-4</v>
      </c>
      <c r="T25" s="216">
        <v>1.3680256830356829E-4</v>
      </c>
      <c r="U25" s="216">
        <v>5.223176293975914E-2</v>
      </c>
      <c r="V25" s="216">
        <v>8.7546197198610926E-3</v>
      </c>
      <c r="W25" s="216">
        <v>1.1880475847704475</v>
      </c>
      <c r="X25" s="216">
        <v>0.22882400900047761</v>
      </c>
      <c r="Y25" s="216">
        <v>0.18112627174815807</v>
      </c>
      <c r="Z25" s="216">
        <v>0</v>
      </c>
      <c r="AA25" s="216">
        <v>1.0798499914384124E-3</v>
      </c>
      <c r="AB25" s="216">
        <v>1.5108294332347368E-2</v>
      </c>
      <c r="AC25" s="216">
        <v>4.7279261235934263E-4</v>
      </c>
      <c r="AD25" s="216">
        <v>5.5348165888161016E-5</v>
      </c>
      <c r="AE25" s="216">
        <v>2.0096975664344533E-4</v>
      </c>
      <c r="AF25" s="216">
        <v>2.923067068475012E-4</v>
      </c>
      <c r="AG25" s="216">
        <v>5.7147897798675112E-5</v>
      </c>
      <c r="AH25" s="216">
        <v>1.8667360051055364E-3</v>
      </c>
      <c r="AI25" s="216">
        <v>2.7591846349365991E-5</v>
      </c>
      <c r="AJ25" s="216">
        <v>3.7053318779767332E-5</v>
      </c>
      <c r="AK25" s="216">
        <v>3.4556193696646636E-4</v>
      </c>
      <c r="AL25" s="216">
        <v>1.1201621015872723E-4</v>
      </c>
      <c r="AM25" s="216">
        <v>7.916097834082603E-5</v>
      </c>
      <c r="AN25" s="216">
        <v>6.3386051867036198E-5</v>
      </c>
      <c r="AO25" s="216">
        <v>3.0602371634546856E-5</v>
      </c>
      <c r="AP25" s="216">
        <v>4.0594738291429455E-5</v>
      </c>
      <c r="AQ25" s="216">
        <v>6.8375507291306749E-5</v>
      </c>
      <c r="AR25" s="216">
        <v>3.6513879256712632E-5</v>
      </c>
      <c r="AS25" s="216">
        <v>2.1079215221748805E-5</v>
      </c>
      <c r="AT25" s="216">
        <v>3.6976717758448704E-5</v>
      </c>
      <c r="AU25" s="216">
        <v>1.3783012566663396E-5</v>
      </c>
      <c r="AV25" s="216">
        <v>3.3899929787600077E-5</v>
      </c>
      <c r="AW25" s="216">
        <v>9.3011062496494546E-5</v>
      </c>
      <c r="AX25" s="216">
        <v>3.259469997379892E-4</v>
      </c>
      <c r="AY25" s="216">
        <v>3.3389146749680924E-5</v>
      </c>
      <c r="AZ25" s="216">
        <v>4.8308448173237073E-5</v>
      </c>
      <c r="BA25" s="216">
        <v>6.0873225667917599E-6</v>
      </c>
      <c r="BB25" s="216">
        <v>7.4483243378092729E-5</v>
      </c>
      <c r="BC25" s="216">
        <v>2.2896604385049016E-5</v>
      </c>
      <c r="BD25" s="216">
        <v>1.7741606294682179E-5</v>
      </c>
      <c r="BE25" s="216">
        <v>0</v>
      </c>
      <c r="BF25" s="216">
        <v>5.3286472664463448E-5</v>
      </c>
      <c r="BG25" s="216">
        <v>5.4807256451336436E-5</v>
      </c>
      <c r="BH25" s="216">
        <v>3.2882444861973486E-5</v>
      </c>
      <c r="BI25" s="216">
        <v>4.1825161226448127E-5</v>
      </c>
      <c r="BJ25" s="216">
        <v>5.8727584928184315E-4</v>
      </c>
      <c r="BK25" s="216">
        <v>3.0825235595828068E-5</v>
      </c>
      <c r="BL25" s="216">
        <v>2.1942437644913908E-5</v>
      </c>
      <c r="BM25" s="216">
        <v>2.1779464939646915E-5</v>
      </c>
      <c r="BN25" s="216">
        <v>2.6266735589691134E-5</v>
      </c>
      <c r="BO25" s="216">
        <v>1.9714123326702543E-5</v>
      </c>
      <c r="BP25" s="216">
        <v>5.3958309411933277E-5</v>
      </c>
      <c r="BQ25" s="216">
        <v>1.1812892838558992E-3</v>
      </c>
      <c r="BR25" s="216">
        <v>7.3803708683233107E-5</v>
      </c>
      <c r="BS25" s="216">
        <v>6.8641440079937873E-5</v>
      </c>
      <c r="BT25" s="216">
        <v>2.6954054989323821E-5</v>
      </c>
      <c r="BU25" s="216">
        <v>1.2557034323374958E-5</v>
      </c>
      <c r="BV25" s="216">
        <v>1.5833375743263962E-5</v>
      </c>
      <c r="BW25" s="216">
        <v>8.1208516318693785E-6</v>
      </c>
      <c r="BX25" s="216">
        <v>1.4275361992976741E-6</v>
      </c>
      <c r="BY25" s="216">
        <v>1.8698628139735348E-5</v>
      </c>
      <c r="BZ25" s="216">
        <v>3.3632193683516293E-5</v>
      </c>
      <c r="CA25" s="216">
        <v>1.5866205694544058E-4</v>
      </c>
      <c r="CB25" s="216">
        <v>3.412312057991446E-5</v>
      </c>
      <c r="CC25" s="216">
        <v>1.2990868684290124E-4</v>
      </c>
      <c r="CD25" s="216">
        <v>2.546507953389203E-5</v>
      </c>
      <c r="CE25" s="216">
        <v>2.1359563430984258E-5</v>
      </c>
      <c r="CF25" s="216">
        <v>1.7854345783804241E-5</v>
      </c>
      <c r="CG25" s="216">
        <v>1.810516892625973E-5</v>
      </c>
      <c r="CH25" s="216">
        <v>1.4085423811445441E-5</v>
      </c>
      <c r="CI25" s="216">
        <v>1.4631505421089554E-5</v>
      </c>
      <c r="CJ25" s="216">
        <v>1.1724797932564898E-5</v>
      </c>
      <c r="CK25" s="216">
        <v>1.142796959507553E-5</v>
      </c>
      <c r="CL25" s="216">
        <v>9.4281989452078648E-5</v>
      </c>
      <c r="CM25" s="216">
        <v>2.5575770012586287E-5</v>
      </c>
      <c r="CN25" s="216">
        <v>1.823198533691056E-5</v>
      </c>
      <c r="CO25" s="216">
        <v>3.6624004270951545E-3</v>
      </c>
      <c r="CP25" s="216">
        <v>6.3885206481740836E-4</v>
      </c>
      <c r="CQ25" s="216">
        <v>4.1477303248219397E-4</v>
      </c>
      <c r="CR25" s="216">
        <v>3.3443155678630534E-5</v>
      </c>
      <c r="CS25" s="216">
        <v>2.6921840564022258E-5</v>
      </c>
      <c r="CT25" s="216">
        <v>1.7986909427689375E-5</v>
      </c>
      <c r="CU25" s="216">
        <v>1.3093647110339136E-5</v>
      </c>
      <c r="CV25" s="216">
        <v>1.0981731860723725E-5</v>
      </c>
      <c r="CW25" s="216">
        <v>2.9570610064358781E-5</v>
      </c>
      <c r="CX25" s="216">
        <v>1.3700397043476365E-5</v>
      </c>
      <c r="CY25" s="216">
        <v>7.3424569706092354E-5</v>
      </c>
      <c r="CZ25" s="216">
        <v>5.3465100543444776E-5</v>
      </c>
      <c r="DA25" s="216">
        <v>4.9535395734143947E-5</v>
      </c>
      <c r="DB25" s="216">
        <v>2.4847570560405675E-5</v>
      </c>
      <c r="DC25" s="216">
        <v>9.1320756265770005E-5</v>
      </c>
      <c r="DD25" s="216">
        <v>2.3101324539001621E-5</v>
      </c>
      <c r="DE25" s="216">
        <v>4.58676277770272E-5</v>
      </c>
      <c r="DF25" s="217">
        <v>3.0044994773175264E-5</v>
      </c>
      <c r="DG25" s="217">
        <v>1.6902472798133388</v>
      </c>
      <c r="DH25" s="219">
        <v>1.2915932364089027</v>
      </c>
    </row>
    <row r="26" spans="1:112">
      <c r="A26" s="305" t="s">
        <v>1105</v>
      </c>
      <c r="B26" s="198" t="s">
        <v>1035</v>
      </c>
      <c r="C26" s="216">
        <v>6.7584040652847676E-7</v>
      </c>
      <c r="D26" s="216">
        <v>1.0294769674542922E-6</v>
      </c>
      <c r="E26" s="216">
        <v>5.6657025394746648E-7</v>
      </c>
      <c r="F26" s="216">
        <v>5.4413213127324615E-7</v>
      </c>
      <c r="G26" s="216">
        <v>6.1008982599741923E-7</v>
      </c>
      <c r="H26" s="216">
        <v>3.3511132480209788E-7</v>
      </c>
      <c r="I26" s="216">
        <v>2.0766066229022072E-6</v>
      </c>
      <c r="J26" s="216">
        <v>1.7490325711356829E-5</v>
      </c>
      <c r="K26" s="216">
        <v>1.6350698143175585E-5</v>
      </c>
      <c r="L26" s="216">
        <v>7.8130121331655419E-6</v>
      </c>
      <c r="M26" s="216">
        <v>0</v>
      </c>
      <c r="N26" s="216">
        <v>1.5400757490981786E-5</v>
      </c>
      <c r="O26" s="216">
        <v>4.2035548619820268E-5</v>
      </c>
      <c r="P26" s="216">
        <v>1.2817520831627975E-5</v>
      </c>
      <c r="Q26" s="216">
        <v>4.2140314850540453E-6</v>
      </c>
      <c r="R26" s="216">
        <v>1.1692485411181877E-4</v>
      </c>
      <c r="S26" s="216">
        <v>3.6857289263140563E-5</v>
      </c>
      <c r="T26" s="216">
        <v>3.3646438005214839E-6</v>
      </c>
      <c r="U26" s="216">
        <v>2.5808461782071268E-5</v>
      </c>
      <c r="V26" s="216">
        <v>4.834764402957767E-5</v>
      </c>
      <c r="W26" s="216">
        <v>3.0672345076624102E-5</v>
      </c>
      <c r="X26" s="216">
        <v>1.000330547324737</v>
      </c>
      <c r="Y26" s="216">
        <v>4.0505699810339853E-4</v>
      </c>
      <c r="Z26" s="216">
        <v>0</v>
      </c>
      <c r="AA26" s="216">
        <v>2.3794032704356228E-4</v>
      </c>
      <c r="AB26" s="216">
        <v>2.1266474533999404E-4</v>
      </c>
      <c r="AC26" s="216">
        <v>1.0788614609679788E-6</v>
      </c>
      <c r="AD26" s="216">
        <v>2.6139191935577229E-5</v>
      </c>
      <c r="AE26" s="216">
        <v>2.0524464552072061E-5</v>
      </c>
      <c r="AF26" s="216">
        <v>3.436557464874541E-4</v>
      </c>
      <c r="AG26" s="216">
        <v>1.3050333902892444E-5</v>
      </c>
      <c r="AH26" s="216">
        <v>4.0962045128725313E-5</v>
      </c>
      <c r="AI26" s="216">
        <v>1.0248311256256224E-6</v>
      </c>
      <c r="AJ26" s="216">
        <v>1.4947824712009668E-7</v>
      </c>
      <c r="AK26" s="216">
        <v>5.2098109070885389E-5</v>
      </c>
      <c r="AL26" s="216">
        <v>4.4978575023459172E-6</v>
      </c>
      <c r="AM26" s="216">
        <v>1.8802601939080993E-6</v>
      </c>
      <c r="AN26" s="216">
        <v>9.9959474292698536E-7</v>
      </c>
      <c r="AO26" s="216">
        <v>7.0474516476901808E-7</v>
      </c>
      <c r="AP26" s="216">
        <v>2.0975728728158777E-6</v>
      </c>
      <c r="AQ26" s="216">
        <v>3.6338063308647214E-5</v>
      </c>
      <c r="AR26" s="216">
        <v>7.3866542860687748E-7</v>
      </c>
      <c r="AS26" s="216">
        <v>1.155263459135853E-6</v>
      </c>
      <c r="AT26" s="216">
        <v>7.2338608577327857E-7</v>
      </c>
      <c r="AU26" s="216">
        <v>4.0987639737522551E-7</v>
      </c>
      <c r="AV26" s="216">
        <v>4.9915989725336188E-6</v>
      </c>
      <c r="AW26" s="216">
        <v>1.4831393774511966E-5</v>
      </c>
      <c r="AX26" s="216">
        <v>4.2338815405628574E-6</v>
      </c>
      <c r="AY26" s="216">
        <v>3.5887860994664402E-6</v>
      </c>
      <c r="AZ26" s="216">
        <v>6.6813417178110047E-6</v>
      </c>
      <c r="BA26" s="216">
        <v>2.6330179341228669E-6</v>
      </c>
      <c r="BB26" s="216">
        <v>4.5238121622737454E-6</v>
      </c>
      <c r="BC26" s="216">
        <v>1.3000474337472491E-6</v>
      </c>
      <c r="BD26" s="216">
        <v>2.990186394758535E-7</v>
      </c>
      <c r="BE26" s="216">
        <v>0</v>
      </c>
      <c r="BF26" s="216">
        <v>1.3607060582396702E-6</v>
      </c>
      <c r="BG26" s="216">
        <v>2.179556232596359E-6</v>
      </c>
      <c r="BH26" s="216">
        <v>1.0487217659338531E-6</v>
      </c>
      <c r="BI26" s="216">
        <v>9.9732042751171743E-7</v>
      </c>
      <c r="BJ26" s="216">
        <v>1.5286660694638667E-5</v>
      </c>
      <c r="BK26" s="216">
        <v>2.2506700175377191E-7</v>
      </c>
      <c r="BL26" s="216">
        <v>9.9739694774672732E-7</v>
      </c>
      <c r="BM26" s="216">
        <v>1.5140116428376617E-6</v>
      </c>
      <c r="BN26" s="216">
        <v>1.0299827982865764E-6</v>
      </c>
      <c r="BO26" s="216">
        <v>9.9666006036074168E-7</v>
      </c>
      <c r="BP26" s="216">
        <v>4.9201272332103946E-7</v>
      </c>
      <c r="BQ26" s="216">
        <v>1.5979820109417426E-7</v>
      </c>
      <c r="BR26" s="216">
        <v>7.9392589455594123E-7</v>
      </c>
      <c r="BS26" s="216">
        <v>7.1178526553908822E-7</v>
      </c>
      <c r="BT26" s="216">
        <v>1.7939528712751629E-7</v>
      </c>
      <c r="BU26" s="216">
        <v>1.1529404924090274E-7</v>
      </c>
      <c r="BV26" s="216">
        <v>7.5369738347618015E-8</v>
      </c>
      <c r="BW26" s="216">
        <v>7.7974228157035263E-8</v>
      </c>
      <c r="BX26" s="216">
        <v>3.1494042384211932E-8</v>
      </c>
      <c r="BY26" s="216">
        <v>1.8351556673161521E-7</v>
      </c>
      <c r="BZ26" s="216">
        <v>1.8199780964180023E-7</v>
      </c>
      <c r="CA26" s="216">
        <v>7.2074073028714299E-7</v>
      </c>
      <c r="CB26" s="216">
        <v>2.1947805252319926E-7</v>
      </c>
      <c r="CC26" s="216">
        <v>6.3217012743202377E-7</v>
      </c>
      <c r="CD26" s="216">
        <v>2.553008081928327E-7</v>
      </c>
      <c r="CE26" s="216">
        <v>3.739131553863214E-7</v>
      </c>
      <c r="CF26" s="216">
        <v>1.9945913542675583E-6</v>
      </c>
      <c r="CG26" s="216">
        <v>1.0485388653916959E-7</v>
      </c>
      <c r="CH26" s="216">
        <v>1.5098305987981156E-7</v>
      </c>
      <c r="CI26" s="216">
        <v>1.4932546750980186E-7</v>
      </c>
      <c r="CJ26" s="216">
        <v>2.1462402865915024E-7</v>
      </c>
      <c r="CK26" s="216">
        <v>1.4268546361242319E-7</v>
      </c>
      <c r="CL26" s="216">
        <v>1.9814632709416554E-6</v>
      </c>
      <c r="CM26" s="216">
        <v>1.8657590585696575E-7</v>
      </c>
      <c r="CN26" s="216">
        <v>4.1562394679122124E-6</v>
      </c>
      <c r="CO26" s="216">
        <v>4.2591097209760951E-5</v>
      </c>
      <c r="CP26" s="216">
        <v>1.5595254149500987E-5</v>
      </c>
      <c r="CQ26" s="216">
        <v>8.3394447147467607E-6</v>
      </c>
      <c r="CR26" s="216">
        <v>5.6420430768814798E-7</v>
      </c>
      <c r="CS26" s="216">
        <v>5.6671245830476171E-7</v>
      </c>
      <c r="CT26" s="216">
        <v>2.73159857925678E-7</v>
      </c>
      <c r="CU26" s="216">
        <v>3.3760976742947786E-7</v>
      </c>
      <c r="CV26" s="216">
        <v>1.2139368747044005E-7</v>
      </c>
      <c r="CW26" s="216">
        <v>2.4876173170066959E-6</v>
      </c>
      <c r="CX26" s="216">
        <v>1.108605946101832E-7</v>
      </c>
      <c r="CY26" s="216">
        <v>3.7931982794593081E-7</v>
      </c>
      <c r="CZ26" s="216">
        <v>4.4983503391320315E-7</v>
      </c>
      <c r="DA26" s="216">
        <v>2.695500467033379E-6</v>
      </c>
      <c r="DB26" s="216">
        <v>2.1377005980131815E-7</v>
      </c>
      <c r="DC26" s="216">
        <v>1.2571984476857823E-5</v>
      </c>
      <c r="DD26" s="216">
        <v>4.5421991253300025E-7</v>
      </c>
      <c r="DE26" s="216">
        <v>3.659325743220593E-6</v>
      </c>
      <c r="DF26" s="217">
        <v>1.320214955273742E-6</v>
      </c>
      <c r="DG26" s="217">
        <v>1.0022941087163342</v>
      </c>
      <c r="DH26" s="219">
        <v>0.76589757437945405</v>
      </c>
    </row>
    <row r="27" spans="1:112">
      <c r="A27" s="305" t="s">
        <v>1106</v>
      </c>
      <c r="B27" s="198" t="s">
        <v>948</v>
      </c>
      <c r="C27" s="216">
        <v>5.2607505183860818E-6</v>
      </c>
      <c r="D27" s="216">
        <v>1.2677671921075285E-6</v>
      </c>
      <c r="E27" s="216">
        <v>3.1356401950210906E-6</v>
      </c>
      <c r="F27" s="216">
        <v>7.5392766057408833E-6</v>
      </c>
      <c r="G27" s="216">
        <v>4.1964484612760113E-6</v>
      </c>
      <c r="H27" s="216">
        <v>1.2232309064573733E-6</v>
      </c>
      <c r="I27" s="216">
        <v>7.2189358551836399E-7</v>
      </c>
      <c r="J27" s="216">
        <v>8.2057916034860084E-6</v>
      </c>
      <c r="K27" s="216">
        <v>5.9133001359279635E-6</v>
      </c>
      <c r="L27" s="216">
        <v>7.4446012069050735E-6</v>
      </c>
      <c r="M27" s="216">
        <v>0</v>
      </c>
      <c r="N27" s="216">
        <v>5.7859239632040895E-4</v>
      </c>
      <c r="O27" s="216">
        <v>1.0326495950046783E-5</v>
      </c>
      <c r="P27" s="216">
        <v>2.2122302437228489E-4</v>
      </c>
      <c r="Q27" s="216">
        <v>2.108329386410369E-5</v>
      </c>
      <c r="R27" s="216">
        <v>4.7503815941394011E-4</v>
      </c>
      <c r="S27" s="216">
        <v>1.9170189210042507E-4</v>
      </c>
      <c r="T27" s="216">
        <v>4.237479233628685E-5</v>
      </c>
      <c r="U27" s="216">
        <v>1.9703681414747054E-6</v>
      </c>
      <c r="V27" s="216">
        <v>1.2160766932812689E-6</v>
      </c>
      <c r="W27" s="216">
        <v>5.7306903404690416E-8</v>
      </c>
      <c r="X27" s="216">
        <v>2.3050692020481094E-7</v>
      </c>
      <c r="Y27" s="216">
        <v>1.0000293264367774</v>
      </c>
      <c r="Z27" s="216">
        <v>0</v>
      </c>
      <c r="AA27" s="216">
        <v>9.3454021282419173E-6</v>
      </c>
      <c r="AB27" s="216">
        <v>3.50043526910984E-4</v>
      </c>
      <c r="AC27" s="216">
        <v>6.2701577810794564E-8</v>
      </c>
      <c r="AD27" s="216">
        <v>2.9006074737475517E-7</v>
      </c>
      <c r="AE27" s="216">
        <v>1.0417729133311428E-3</v>
      </c>
      <c r="AF27" s="216">
        <v>8.1302374059596847E-6</v>
      </c>
      <c r="AG27" s="216">
        <v>2.0470446472026037E-4</v>
      </c>
      <c r="AH27" s="216">
        <v>5.6813487486114511E-5</v>
      </c>
      <c r="AI27" s="216">
        <v>1.1562003623947964E-6</v>
      </c>
      <c r="AJ27" s="216">
        <v>9.6402149938015869E-8</v>
      </c>
      <c r="AK27" s="216">
        <v>9.5740026337170442E-5</v>
      </c>
      <c r="AL27" s="216">
        <v>7.3955312385945381E-7</v>
      </c>
      <c r="AM27" s="216">
        <v>8.3401948110554583E-7</v>
      </c>
      <c r="AN27" s="216">
        <v>8.7127577405927592E-7</v>
      </c>
      <c r="AO27" s="216">
        <v>3.6702236931276234E-7</v>
      </c>
      <c r="AP27" s="216">
        <v>5.6568724135279592E-7</v>
      </c>
      <c r="AQ27" s="216">
        <v>2.4379488438955446E-4</v>
      </c>
      <c r="AR27" s="216">
        <v>1.1109735403590805E-6</v>
      </c>
      <c r="AS27" s="216">
        <v>2.010571424635464E-6</v>
      </c>
      <c r="AT27" s="216">
        <v>1.059071202292189E-6</v>
      </c>
      <c r="AU27" s="216">
        <v>2.4676611906027369E-6</v>
      </c>
      <c r="AV27" s="216">
        <v>1.0866282339538159E-4</v>
      </c>
      <c r="AW27" s="216">
        <v>1.1314442233463016E-4</v>
      </c>
      <c r="AX27" s="216">
        <v>1.1867309316518109E-4</v>
      </c>
      <c r="AY27" s="216">
        <v>1.0242176397081906E-4</v>
      </c>
      <c r="AZ27" s="216">
        <v>1.2811500428856507E-4</v>
      </c>
      <c r="BA27" s="216">
        <v>1.3640321247452711E-6</v>
      </c>
      <c r="BB27" s="216">
        <v>1.3755949538292873E-4</v>
      </c>
      <c r="BC27" s="216">
        <v>3.6539893647505005E-5</v>
      </c>
      <c r="BD27" s="216">
        <v>4.1920796114042472E-5</v>
      </c>
      <c r="BE27" s="216">
        <v>0</v>
      </c>
      <c r="BF27" s="216">
        <v>2.8007665416230307E-5</v>
      </c>
      <c r="BG27" s="216">
        <v>1.8678920691921194E-4</v>
      </c>
      <c r="BH27" s="216">
        <v>1.2604167614924092E-5</v>
      </c>
      <c r="BI27" s="216">
        <v>7.4311008009427115E-6</v>
      </c>
      <c r="BJ27" s="216">
        <v>3.3129711301682239E-4</v>
      </c>
      <c r="BK27" s="216">
        <v>7.3762986297330306E-7</v>
      </c>
      <c r="BL27" s="216">
        <v>5.3929597463620288E-6</v>
      </c>
      <c r="BM27" s="216">
        <v>4.8599301326628976E-6</v>
      </c>
      <c r="BN27" s="216">
        <v>3.1581338441483356E-6</v>
      </c>
      <c r="BO27" s="216">
        <v>4.8892610387929832E-6</v>
      </c>
      <c r="BP27" s="216">
        <v>4.8223627323102092E-7</v>
      </c>
      <c r="BQ27" s="216">
        <v>3.393239977065043E-7</v>
      </c>
      <c r="BR27" s="216">
        <v>6.620295973224371E-6</v>
      </c>
      <c r="BS27" s="216">
        <v>9.3393472219980345E-7</v>
      </c>
      <c r="BT27" s="216">
        <v>1.9204645758582786E-6</v>
      </c>
      <c r="BU27" s="216">
        <v>1.5748637339880942E-6</v>
      </c>
      <c r="BV27" s="216">
        <v>9.0389850621997818E-7</v>
      </c>
      <c r="BW27" s="216">
        <v>1.216402475208157E-6</v>
      </c>
      <c r="BX27" s="216">
        <v>3.0135200914919555E-7</v>
      </c>
      <c r="BY27" s="216">
        <v>6.724759926695614E-7</v>
      </c>
      <c r="BZ27" s="216">
        <v>4.5559106865311166E-7</v>
      </c>
      <c r="CA27" s="216">
        <v>1.5463977664214337E-6</v>
      </c>
      <c r="CB27" s="216">
        <v>9.1726432714766936E-7</v>
      </c>
      <c r="CC27" s="216">
        <v>6.8628929159487993E-7</v>
      </c>
      <c r="CD27" s="216">
        <v>1.1624185485833192E-6</v>
      </c>
      <c r="CE27" s="216">
        <v>2.0281940733758386E-6</v>
      </c>
      <c r="CF27" s="216">
        <v>2.0928378235250319E-6</v>
      </c>
      <c r="CG27" s="216">
        <v>2.1173421253026691E-7</v>
      </c>
      <c r="CH27" s="216">
        <v>8.7475486985599906E-7</v>
      </c>
      <c r="CI27" s="216">
        <v>9.2252165748426785E-7</v>
      </c>
      <c r="CJ27" s="216">
        <v>3.1158846874453095E-6</v>
      </c>
      <c r="CK27" s="216">
        <v>1.0241843997503559E-6</v>
      </c>
      <c r="CL27" s="216">
        <v>6.0789979541758887E-6</v>
      </c>
      <c r="CM27" s="216">
        <v>6.1451069141905423E-7</v>
      </c>
      <c r="CN27" s="216">
        <v>7.7927847406768052E-7</v>
      </c>
      <c r="CO27" s="216">
        <v>2.7434937457651301E-6</v>
      </c>
      <c r="CP27" s="216">
        <v>3.1552254969997107E-5</v>
      </c>
      <c r="CQ27" s="216">
        <v>4.3433061239870626E-5</v>
      </c>
      <c r="CR27" s="216">
        <v>9.6131452971099066E-7</v>
      </c>
      <c r="CS27" s="216">
        <v>1.5533170508150594E-6</v>
      </c>
      <c r="CT27" s="216">
        <v>1.8469663721687309E-6</v>
      </c>
      <c r="CU27" s="216">
        <v>2.091790649685164E-6</v>
      </c>
      <c r="CV27" s="216">
        <v>9.3805905397107433E-7</v>
      </c>
      <c r="CW27" s="216">
        <v>1.2126572759163626E-5</v>
      </c>
      <c r="CX27" s="216">
        <v>9.5996463885585391E-7</v>
      </c>
      <c r="CY27" s="216">
        <v>1.4270800912636099E-6</v>
      </c>
      <c r="CZ27" s="216">
        <v>7.8226244516632238E-7</v>
      </c>
      <c r="DA27" s="216">
        <v>1.4752961838106394E-6</v>
      </c>
      <c r="DB27" s="216">
        <v>1.4773423457092673E-6</v>
      </c>
      <c r="DC27" s="216">
        <v>7.0439478873497009E-7</v>
      </c>
      <c r="DD27" s="216">
        <v>8.7968654771752418E-7</v>
      </c>
      <c r="DE27" s="216">
        <v>3.187211613552149E-5</v>
      </c>
      <c r="DF27" s="217">
        <v>4.5037555250210145E-5</v>
      </c>
      <c r="DG27" s="217">
        <v>1.0052329327228189</v>
      </c>
      <c r="DH27" s="219">
        <v>0.76814326070896621</v>
      </c>
    </row>
    <row r="28" spans="1:112">
      <c r="A28" s="305" t="s">
        <v>1107</v>
      </c>
      <c r="B28" s="198" t="s">
        <v>949</v>
      </c>
      <c r="C28" s="216">
        <v>0</v>
      </c>
      <c r="D28" s="216">
        <v>0</v>
      </c>
      <c r="E28" s="216">
        <v>0</v>
      </c>
      <c r="F28" s="216">
        <v>0</v>
      </c>
      <c r="G28" s="216">
        <v>0</v>
      </c>
      <c r="H28" s="216">
        <v>0</v>
      </c>
      <c r="I28" s="216">
        <v>0</v>
      </c>
      <c r="J28" s="216">
        <v>0</v>
      </c>
      <c r="K28" s="216">
        <v>0</v>
      </c>
      <c r="L28" s="216">
        <v>0</v>
      </c>
      <c r="M28" s="216">
        <v>0</v>
      </c>
      <c r="N28" s="216">
        <v>0</v>
      </c>
      <c r="O28" s="216">
        <v>0</v>
      </c>
      <c r="P28" s="216">
        <v>0</v>
      </c>
      <c r="Q28" s="216">
        <v>0</v>
      </c>
      <c r="R28" s="216">
        <v>0</v>
      </c>
      <c r="S28" s="216">
        <v>0</v>
      </c>
      <c r="T28" s="216">
        <v>0</v>
      </c>
      <c r="U28" s="216">
        <v>0</v>
      </c>
      <c r="V28" s="216">
        <v>0</v>
      </c>
      <c r="W28" s="216">
        <v>0</v>
      </c>
      <c r="X28" s="216">
        <v>0</v>
      </c>
      <c r="Y28" s="216">
        <v>0</v>
      </c>
      <c r="Z28" s="216">
        <v>1</v>
      </c>
      <c r="AA28" s="216">
        <v>0</v>
      </c>
      <c r="AB28" s="216">
        <v>0</v>
      </c>
      <c r="AC28" s="216">
        <v>0</v>
      </c>
      <c r="AD28" s="216">
        <v>0</v>
      </c>
      <c r="AE28" s="216">
        <v>0</v>
      </c>
      <c r="AF28" s="216">
        <v>0</v>
      </c>
      <c r="AG28" s="216">
        <v>0</v>
      </c>
      <c r="AH28" s="216">
        <v>0</v>
      </c>
      <c r="AI28" s="216">
        <v>0</v>
      </c>
      <c r="AJ28" s="216">
        <v>0</v>
      </c>
      <c r="AK28" s="216">
        <v>0</v>
      </c>
      <c r="AL28" s="216">
        <v>0</v>
      </c>
      <c r="AM28" s="216">
        <v>0</v>
      </c>
      <c r="AN28" s="216">
        <v>0</v>
      </c>
      <c r="AO28" s="216">
        <v>0</v>
      </c>
      <c r="AP28" s="216">
        <v>0</v>
      </c>
      <c r="AQ28" s="216">
        <v>0</v>
      </c>
      <c r="AR28" s="216">
        <v>0</v>
      </c>
      <c r="AS28" s="216">
        <v>0</v>
      </c>
      <c r="AT28" s="216">
        <v>0</v>
      </c>
      <c r="AU28" s="216">
        <v>0</v>
      </c>
      <c r="AV28" s="216">
        <v>0</v>
      </c>
      <c r="AW28" s="216">
        <v>0</v>
      </c>
      <c r="AX28" s="216">
        <v>0</v>
      </c>
      <c r="AY28" s="216">
        <v>0</v>
      </c>
      <c r="AZ28" s="216">
        <v>0</v>
      </c>
      <c r="BA28" s="216">
        <v>0</v>
      </c>
      <c r="BB28" s="216">
        <v>0</v>
      </c>
      <c r="BC28" s="216">
        <v>0</v>
      </c>
      <c r="BD28" s="216">
        <v>0</v>
      </c>
      <c r="BE28" s="216">
        <v>0</v>
      </c>
      <c r="BF28" s="216">
        <v>0</v>
      </c>
      <c r="BG28" s="216">
        <v>0</v>
      </c>
      <c r="BH28" s="216">
        <v>0</v>
      </c>
      <c r="BI28" s="216">
        <v>0</v>
      </c>
      <c r="BJ28" s="216">
        <v>0</v>
      </c>
      <c r="BK28" s="216">
        <v>0</v>
      </c>
      <c r="BL28" s="216">
        <v>0</v>
      </c>
      <c r="BM28" s="216">
        <v>0</v>
      </c>
      <c r="BN28" s="216">
        <v>0</v>
      </c>
      <c r="BO28" s="216">
        <v>0</v>
      </c>
      <c r="BP28" s="216">
        <v>0</v>
      </c>
      <c r="BQ28" s="216">
        <v>0</v>
      </c>
      <c r="BR28" s="216">
        <v>0</v>
      </c>
      <c r="BS28" s="216">
        <v>0</v>
      </c>
      <c r="BT28" s="216">
        <v>0</v>
      </c>
      <c r="BU28" s="216">
        <v>0</v>
      </c>
      <c r="BV28" s="216">
        <v>0</v>
      </c>
      <c r="BW28" s="216">
        <v>0</v>
      </c>
      <c r="BX28" s="216">
        <v>0</v>
      </c>
      <c r="BY28" s="216">
        <v>0</v>
      </c>
      <c r="BZ28" s="216">
        <v>0</v>
      </c>
      <c r="CA28" s="216">
        <v>0</v>
      </c>
      <c r="CB28" s="216">
        <v>0</v>
      </c>
      <c r="CC28" s="216">
        <v>0</v>
      </c>
      <c r="CD28" s="216">
        <v>0</v>
      </c>
      <c r="CE28" s="216">
        <v>0</v>
      </c>
      <c r="CF28" s="216">
        <v>0</v>
      </c>
      <c r="CG28" s="216">
        <v>0</v>
      </c>
      <c r="CH28" s="216">
        <v>0</v>
      </c>
      <c r="CI28" s="216">
        <v>0</v>
      </c>
      <c r="CJ28" s="216">
        <v>0</v>
      </c>
      <c r="CK28" s="216">
        <v>0</v>
      </c>
      <c r="CL28" s="216">
        <v>0</v>
      </c>
      <c r="CM28" s="216">
        <v>0</v>
      </c>
      <c r="CN28" s="216">
        <v>0</v>
      </c>
      <c r="CO28" s="216">
        <v>0</v>
      </c>
      <c r="CP28" s="216">
        <v>0</v>
      </c>
      <c r="CQ28" s="216">
        <v>0</v>
      </c>
      <c r="CR28" s="216">
        <v>0</v>
      </c>
      <c r="CS28" s="216">
        <v>0</v>
      </c>
      <c r="CT28" s="216">
        <v>0</v>
      </c>
      <c r="CU28" s="216">
        <v>0</v>
      </c>
      <c r="CV28" s="216">
        <v>0</v>
      </c>
      <c r="CW28" s="216">
        <v>0</v>
      </c>
      <c r="CX28" s="216">
        <v>0</v>
      </c>
      <c r="CY28" s="216">
        <v>0</v>
      </c>
      <c r="CZ28" s="216">
        <v>0</v>
      </c>
      <c r="DA28" s="216">
        <v>0</v>
      </c>
      <c r="DB28" s="216">
        <v>0</v>
      </c>
      <c r="DC28" s="216">
        <v>0</v>
      </c>
      <c r="DD28" s="216">
        <v>0</v>
      </c>
      <c r="DE28" s="216">
        <v>0</v>
      </c>
      <c r="DF28" s="217">
        <v>0</v>
      </c>
      <c r="DG28" s="217">
        <v>1</v>
      </c>
      <c r="DH28" s="219">
        <v>0.76414454372116414</v>
      </c>
    </row>
    <row r="29" spans="1:112">
      <c r="A29" s="305" t="s">
        <v>1108</v>
      </c>
      <c r="B29" s="198" t="s">
        <v>73</v>
      </c>
      <c r="C29" s="216">
        <v>2.2701353747370032E-6</v>
      </c>
      <c r="D29" s="216">
        <v>1.7432912246568024E-3</v>
      </c>
      <c r="E29" s="216">
        <v>4.8183245587287251E-5</v>
      </c>
      <c r="F29" s="216">
        <v>1.2497129387506969E-6</v>
      </c>
      <c r="G29" s="216">
        <v>7.2657457595210091E-4</v>
      </c>
      <c r="H29" s="216">
        <v>4.026345213331324E-6</v>
      </c>
      <c r="I29" s="216">
        <v>1.9141737276379741E-6</v>
      </c>
      <c r="J29" s="216">
        <v>4.2195319642268874E-6</v>
      </c>
      <c r="K29" s="216">
        <v>1.4835931200781359E-6</v>
      </c>
      <c r="L29" s="216">
        <v>1.1309026634857822E-6</v>
      </c>
      <c r="M29" s="216">
        <v>0</v>
      </c>
      <c r="N29" s="216">
        <v>1.2576346977035418E-6</v>
      </c>
      <c r="O29" s="216">
        <v>1.4664654833745413E-6</v>
      </c>
      <c r="P29" s="216">
        <v>1.4268889140861745E-6</v>
      </c>
      <c r="Q29" s="216">
        <v>6.5340187904472789E-7</v>
      </c>
      <c r="R29" s="216">
        <v>2.0831689456075938E-6</v>
      </c>
      <c r="S29" s="216">
        <v>1.3949273807176188E-6</v>
      </c>
      <c r="T29" s="216">
        <v>1.2634992587800302E-6</v>
      </c>
      <c r="U29" s="216">
        <v>4.8584917898267227E-6</v>
      </c>
      <c r="V29" s="216">
        <v>3.3062450084989515E-6</v>
      </c>
      <c r="W29" s="216">
        <v>5.7661345651870859E-7</v>
      </c>
      <c r="X29" s="216">
        <v>7.1206983882085846E-7</v>
      </c>
      <c r="Y29" s="216">
        <v>3.2067878801445232E-7</v>
      </c>
      <c r="Z29" s="216">
        <v>0</v>
      </c>
      <c r="AA29" s="216">
        <v>1.003899096962672</v>
      </c>
      <c r="AB29" s="216">
        <v>3.1608843748166522E-5</v>
      </c>
      <c r="AC29" s="216">
        <v>1.8281846903693887E-7</v>
      </c>
      <c r="AD29" s="216">
        <v>6.4966400728170525E-7</v>
      </c>
      <c r="AE29" s="216">
        <v>8.0993871133967352E-8</v>
      </c>
      <c r="AF29" s="216">
        <v>1.4410325605255424E-7</v>
      </c>
      <c r="AG29" s="216">
        <v>1.316249230872451E-6</v>
      </c>
      <c r="AH29" s="216">
        <v>1.9854789348008192E-6</v>
      </c>
      <c r="AI29" s="216">
        <v>3.3327078922846566E-6</v>
      </c>
      <c r="AJ29" s="216">
        <v>8.7688564847927438E-7</v>
      </c>
      <c r="AK29" s="216">
        <v>2.4682912272091199E-6</v>
      </c>
      <c r="AL29" s="216">
        <v>2.9424246307457597E-6</v>
      </c>
      <c r="AM29" s="216">
        <v>1.722676617244758E-6</v>
      </c>
      <c r="AN29" s="216">
        <v>2.4129609490642141E-6</v>
      </c>
      <c r="AO29" s="216">
        <v>7.8746381987131507E-7</v>
      </c>
      <c r="AP29" s="216">
        <v>1.4500425445389728E-6</v>
      </c>
      <c r="AQ29" s="216">
        <v>5.0632428916436403E-7</v>
      </c>
      <c r="AR29" s="216">
        <v>5.6059534642821288E-7</v>
      </c>
      <c r="AS29" s="216">
        <v>6.0707257867761696E-7</v>
      </c>
      <c r="AT29" s="216">
        <v>4.6659521574637369E-7</v>
      </c>
      <c r="AU29" s="216">
        <v>5.2419273890519247E-7</v>
      </c>
      <c r="AV29" s="216">
        <v>3.5560335067139009E-7</v>
      </c>
      <c r="AW29" s="216">
        <v>5.8645505728446113E-7</v>
      </c>
      <c r="AX29" s="216">
        <v>7.078736959938081E-7</v>
      </c>
      <c r="AY29" s="216">
        <v>4.715146939164844E-7</v>
      </c>
      <c r="AZ29" s="216">
        <v>2.6659348713865083E-7</v>
      </c>
      <c r="BA29" s="216">
        <v>1.7439591805778598E-7</v>
      </c>
      <c r="BB29" s="216">
        <v>6.6609165884403465E-7</v>
      </c>
      <c r="BC29" s="216">
        <v>4.2544988406268726E-7</v>
      </c>
      <c r="BD29" s="216">
        <v>2.5782313921511012E-7</v>
      </c>
      <c r="BE29" s="216">
        <v>0</v>
      </c>
      <c r="BF29" s="216">
        <v>9.1247711664056564E-7</v>
      </c>
      <c r="BG29" s="216">
        <v>5.0510655403108017E-7</v>
      </c>
      <c r="BH29" s="216">
        <v>1.0571032997629988E-6</v>
      </c>
      <c r="BI29" s="216">
        <v>4.4442452274465943E-6</v>
      </c>
      <c r="BJ29" s="216">
        <v>5.1696860409937816E-7</v>
      </c>
      <c r="BK29" s="216">
        <v>1.7329628126033837E-6</v>
      </c>
      <c r="BL29" s="216">
        <v>1.9027716073448723E-6</v>
      </c>
      <c r="BM29" s="216">
        <v>1.678841505524602E-6</v>
      </c>
      <c r="BN29" s="216">
        <v>3.5926006549538363E-6</v>
      </c>
      <c r="BO29" s="216">
        <v>3.3944799661843836E-6</v>
      </c>
      <c r="BP29" s="216">
        <v>9.1661485389336843E-6</v>
      </c>
      <c r="BQ29" s="216">
        <v>2.464774158825568E-6</v>
      </c>
      <c r="BR29" s="216">
        <v>7.44805290726987E-6</v>
      </c>
      <c r="BS29" s="216">
        <v>5.1469880456516846E-4</v>
      </c>
      <c r="BT29" s="216">
        <v>2.3628959146058336E-6</v>
      </c>
      <c r="BU29" s="216">
        <v>6.1139333376183655E-6</v>
      </c>
      <c r="BV29" s="216">
        <v>2.1175504997386237E-6</v>
      </c>
      <c r="BW29" s="216">
        <v>1.7224294361217723E-6</v>
      </c>
      <c r="BX29" s="216">
        <v>3.2064771970905757E-7</v>
      </c>
      <c r="BY29" s="216">
        <v>3.2820467590252529E-5</v>
      </c>
      <c r="BZ29" s="216">
        <v>3.3134936927041822E-6</v>
      </c>
      <c r="CA29" s="216">
        <v>1.4241430603640873E-6</v>
      </c>
      <c r="CB29" s="216">
        <v>6.1056086536604549E-6</v>
      </c>
      <c r="CC29" s="216">
        <v>3.0236007638757474E-6</v>
      </c>
      <c r="CD29" s="216">
        <v>3.4325824995398964E-6</v>
      </c>
      <c r="CE29" s="216">
        <v>1.0099523372717838E-5</v>
      </c>
      <c r="CF29" s="216">
        <v>1.3227777780630659E-5</v>
      </c>
      <c r="CG29" s="216">
        <v>5.5162136853975219E-5</v>
      </c>
      <c r="CH29" s="216">
        <v>1.2584590950341406E-5</v>
      </c>
      <c r="CI29" s="216">
        <v>5.3714117770100829E-6</v>
      </c>
      <c r="CJ29" s="216">
        <v>1.1496592655967384E-6</v>
      </c>
      <c r="CK29" s="216">
        <v>5.8318035164263992E-6</v>
      </c>
      <c r="CL29" s="216">
        <v>3.0151251653943348E-6</v>
      </c>
      <c r="CM29" s="216">
        <v>5.476293834937274E-5</v>
      </c>
      <c r="CN29" s="216">
        <v>9.9076727324397336E-6</v>
      </c>
      <c r="CO29" s="216">
        <v>1.0240777625794296E-4</v>
      </c>
      <c r="CP29" s="216">
        <v>4.5396950127186732E-2</v>
      </c>
      <c r="CQ29" s="216">
        <v>2.4726958111643458E-3</v>
      </c>
      <c r="CR29" s="216">
        <v>1.0737428975605568E-3</v>
      </c>
      <c r="CS29" s="216">
        <v>5.4412874225033385E-4</v>
      </c>
      <c r="CT29" s="216">
        <v>2.2183290563230926E-6</v>
      </c>
      <c r="CU29" s="216">
        <v>1.8535524478954507E-6</v>
      </c>
      <c r="CV29" s="216">
        <v>2.7423129085927276E-6</v>
      </c>
      <c r="CW29" s="216">
        <v>3.4593874505707374E-6</v>
      </c>
      <c r="CX29" s="216">
        <v>1.8134955056542914E-6</v>
      </c>
      <c r="CY29" s="216">
        <v>3.3922796012612641E-5</v>
      </c>
      <c r="CZ29" s="216">
        <v>1.2210569360417467E-5</v>
      </c>
      <c r="DA29" s="216">
        <v>6.9189350366921618E-6</v>
      </c>
      <c r="DB29" s="216">
        <v>3.2003152298452033E-5</v>
      </c>
      <c r="DC29" s="216">
        <v>1.617062860192053E-2</v>
      </c>
      <c r="DD29" s="216">
        <v>1.0178421993664352E-5</v>
      </c>
      <c r="DE29" s="216">
        <v>8.4586245040068065E-7</v>
      </c>
      <c r="DF29" s="217">
        <v>1.2651472264603805E-4</v>
      </c>
      <c r="DG29" s="217">
        <v>1.073293919499172</v>
      </c>
      <c r="DH29" s="219">
        <v>0.82015169239439467</v>
      </c>
    </row>
    <row r="30" spans="1:112">
      <c r="A30" s="305" t="s">
        <v>1109</v>
      </c>
      <c r="B30" s="198" t="s">
        <v>950</v>
      </c>
      <c r="C30" s="216">
        <v>5.0421686575408474E-6</v>
      </c>
      <c r="D30" s="216">
        <v>1.3965345136170436E-6</v>
      </c>
      <c r="E30" s="216">
        <v>5.0727532341970643E-6</v>
      </c>
      <c r="F30" s="216">
        <v>2.9523740055468241E-6</v>
      </c>
      <c r="G30" s="216">
        <v>2.1052552896935339E-5</v>
      </c>
      <c r="H30" s="216">
        <v>6.7131649345516772E-6</v>
      </c>
      <c r="I30" s="216">
        <v>1.2829847552063245E-5</v>
      </c>
      <c r="J30" s="216">
        <v>9.7379983958446358E-6</v>
      </c>
      <c r="K30" s="216">
        <v>8.3421742165318537E-6</v>
      </c>
      <c r="L30" s="216">
        <v>8.5141052700929542E-7</v>
      </c>
      <c r="M30" s="216">
        <v>0</v>
      </c>
      <c r="N30" s="216">
        <v>3.0512127003890744E-5</v>
      </c>
      <c r="O30" s="216">
        <v>5.6913555130471555E-5</v>
      </c>
      <c r="P30" s="216">
        <v>1.2697345366008479E-4</v>
      </c>
      <c r="Q30" s="216">
        <v>8.4534997987118009E-5</v>
      </c>
      <c r="R30" s="216">
        <v>5.7615513827186741E-5</v>
      </c>
      <c r="S30" s="216">
        <v>1.0179699244611994E-4</v>
      </c>
      <c r="T30" s="216">
        <v>1.6786083407389432E-4</v>
      </c>
      <c r="U30" s="216">
        <v>1.4852189676105112E-5</v>
      </c>
      <c r="V30" s="216">
        <v>3.7906922226849391E-5</v>
      </c>
      <c r="W30" s="216">
        <v>8.2858998412321255E-6</v>
      </c>
      <c r="X30" s="216">
        <v>1.7618274193630288E-5</v>
      </c>
      <c r="Y30" s="216">
        <v>9.2184686059732072E-6</v>
      </c>
      <c r="Z30" s="216">
        <v>0</v>
      </c>
      <c r="AA30" s="216">
        <v>4.9440287650735094E-5</v>
      </c>
      <c r="AB30" s="216">
        <v>1.0001899782636869</v>
      </c>
      <c r="AC30" s="216">
        <v>2.9466156788680082E-6</v>
      </c>
      <c r="AD30" s="216">
        <v>3.9069902942813348E-5</v>
      </c>
      <c r="AE30" s="216">
        <v>2.6477501272716662E-6</v>
      </c>
      <c r="AF30" s="216">
        <v>7.1470660453246772E-6</v>
      </c>
      <c r="AG30" s="216">
        <v>2.3071958510641663E-5</v>
      </c>
      <c r="AH30" s="216">
        <v>1.0994071422501407E-5</v>
      </c>
      <c r="AI30" s="216">
        <v>2.8695167580023736E-5</v>
      </c>
      <c r="AJ30" s="216">
        <v>6.8179601969890747E-7</v>
      </c>
      <c r="AK30" s="216">
        <v>2.5655710127422964E-5</v>
      </c>
      <c r="AL30" s="216">
        <v>8.2721355109860533E-6</v>
      </c>
      <c r="AM30" s="216">
        <v>7.1704516743161297E-6</v>
      </c>
      <c r="AN30" s="216">
        <v>2.0224412046932847E-5</v>
      </c>
      <c r="AO30" s="216">
        <v>2.9138949062661002E-6</v>
      </c>
      <c r="AP30" s="216">
        <v>1.1562458465931565E-6</v>
      </c>
      <c r="AQ30" s="216">
        <v>5.0982172203762164E-6</v>
      </c>
      <c r="AR30" s="216">
        <v>1.6276952463560494E-5</v>
      </c>
      <c r="AS30" s="216">
        <v>1.0819164938890048E-5</v>
      </c>
      <c r="AT30" s="216">
        <v>4.3968179440836444E-6</v>
      </c>
      <c r="AU30" s="216">
        <v>7.6345159713466744E-6</v>
      </c>
      <c r="AV30" s="216">
        <v>1.1935797411521693E-5</v>
      </c>
      <c r="AW30" s="216">
        <v>5.0406932245853665E-6</v>
      </c>
      <c r="AX30" s="216">
        <v>1.0802818409021846E-5</v>
      </c>
      <c r="AY30" s="216">
        <v>8.9095003459245999E-6</v>
      </c>
      <c r="AZ30" s="216">
        <v>6.3091393482854081E-6</v>
      </c>
      <c r="BA30" s="216">
        <v>7.4740248831076576E-6</v>
      </c>
      <c r="BB30" s="216">
        <v>1.1513838376500711E-5</v>
      </c>
      <c r="BC30" s="216">
        <v>1.222587719012823E-5</v>
      </c>
      <c r="BD30" s="216">
        <v>1.0210310542188036E-5</v>
      </c>
      <c r="BE30" s="216">
        <v>0</v>
      </c>
      <c r="BF30" s="216">
        <v>4.6340150684739731E-5</v>
      </c>
      <c r="BG30" s="216">
        <v>3.3835723794249454E-5</v>
      </c>
      <c r="BH30" s="216">
        <v>4.4842330487063838E-5</v>
      </c>
      <c r="BI30" s="216">
        <v>2.5208126033003251E-5</v>
      </c>
      <c r="BJ30" s="216">
        <v>5.383606784919892E-5</v>
      </c>
      <c r="BK30" s="216">
        <v>2.1290398424550284E-6</v>
      </c>
      <c r="BL30" s="216">
        <v>2.5754009593321611E-5</v>
      </c>
      <c r="BM30" s="216">
        <v>2.5889512686687794E-5</v>
      </c>
      <c r="BN30" s="216">
        <v>1.047856187229894E-5</v>
      </c>
      <c r="BO30" s="216">
        <v>6.6804793539016664E-6</v>
      </c>
      <c r="BP30" s="216">
        <v>3.2026832940783243E-6</v>
      </c>
      <c r="BQ30" s="216">
        <v>1.4040138964292648E-5</v>
      </c>
      <c r="BR30" s="216">
        <v>6.2525751520206402E-6</v>
      </c>
      <c r="BS30" s="216">
        <v>8.504633259337997E-6</v>
      </c>
      <c r="BT30" s="216">
        <v>1.6856027491163892E-6</v>
      </c>
      <c r="BU30" s="216">
        <v>1.9936220546915931E-6</v>
      </c>
      <c r="BV30" s="216">
        <v>1.4187657325978537E-6</v>
      </c>
      <c r="BW30" s="216">
        <v>1.4160672291661545E-6</v>
      </c>
      <c r="BX30" s="216">
        <v>8.2357312606318015E-7</v>
      </c>
      <c r="BY30" s="216">
        <v>2.573999796733101E-6</v>
      </c>
      <c r="BZ30" s="216">
        <v>2.4817528665996159E-6</v>
      </c>
      <c r="CA30" s="216">
        <v>7.2872138267517886E-6</v>
      </c>
      <c r="CB30" s="216">
        <v>1.6569308577226398E-6</v>
      </c>
      <c r="CC30" s="216">
        <v>3.2844980474003754E-6</v>
      </c>
      <c r="CD30" s="216">
        <v>1.7419277551117179E-6</v>
      </c>
      <c r="CE30" s="216">
        <v>3.8963309527094671E-6</v>
      </c>
      <c r="CF30" s="216">
        <v>7.5892221079940033E-6</v>
      </c>
      <c r="CG30" s="216">
        <v>7.2717516803352104E-7</v>
      </c>
      <c r="CH30" s="216">
        <v>2.5809746662961538E-6</v>
      </c>
      <c r="CI30" s="216">
        <v>4.0256323889475514E-6</v>
      </c>
      <c r="CJ30" s="216">
        <v>5.290748357878933E-6</v>
      </c>
      <c r="CK30" s="216">
        <v>2.9546674268468403E-6</v>
      </c>
      <c r="CL30" s="216">
        <v>1.5586695475897798E-5</v>
      </c>
      <c r="CM30" s="216">
        <v>3.5041210912607337E-6</v>
      </c>
      <c r="CN30" s="216">
        <v>1.5060855875130381E-6</v>
      </c>
      <c r="CO30" s="216">
        <v>2.42210058106432E-5</v>
      </c>
      <c r="CP30" s="216">
        <v>1.9490494145903485E-5</v>
      </c>
      <c r="CQ30" s="216">
        <v>5.3258997577771024E-5</v>
      </c>
      <c r="CR30" s="216">
        <v>2.1792521441999294E-5</v>
      </c>
      <c r="CS30" s="216">
        <v>1.6357141031260783E-5</v>
      </c>
      <c r="CT30" s="216">
        <v>9.9891420210328179E-6</v>
      </c>
      <c r="CU30" s="216">
        <v>1.7270693279643816E-5</v>
      </c>
      <c r="CV30" s="216">
        <v>1.1923064480411424E-5</v>
      </c>
      <c r="CW30" s="216">
        <v>4.6300964704886207E-5</v>
      </c>
      <c r="CX30" s="216">
        <v>1.9999870266264149E-5</v>
      </c>
      <c r="CY30" s="216">
        <v>2.6654702627369555E-5</v>
      </c>
      <c r="CZ30" s="216">
        <v>1.667858739292382E-5</v>
      </c>
      <c r="DA30" s="216">
        <v>1.0191885288754424E-4</v>
      </c>
      <c r="DB30" s="216">
        <v>6.4852242318275619E-6</v>
      </c>
      <c r="DC30" s="216">
        <v>4.4694131444331957E-6</v>
      </c>
      <c r="DD30" s="216">
        <v>2.3136649393523215E-5</v>
      </c>
      <c r="DE30" s="216">
        <v>4.7982749344106774E-5</v>
      </c>
      <c r="DF30" s="217">
        <v>3.7519737782136181E-6</v>
      </c>
      <c r="DG30" s="217">
        <v>1.0021894952933463</v>
      </c>
      <c r="DH30" s="219">
        <v>0.76581763460307795</v>
      </c>
    </row>
    <row r="31" spans="1:112">
      <c r="A31" s="305" t="s">
        <v>1110</v>
      </c>
      <c r="B31" s="198" t="s">
        <v>951</v>
      </c>
      <c r="C31" s="216">
        <v>5.5726915429092819E-2</v>
      </c>
      <c r="D31" s="216">
        <v>1.7695792022049787E-2</v>
      </c>
      <c r="E31" s="216">
        <v>2.1736470689400111E-2</v>
      </c>
      <c r="F31" s="216">
        <v>6.8783950091785756E-2</v>
      </c>
      <c r="G31" s="216">
        <v>0.10008283433325758</v>
      </c>
      <c r="H31" s="216">
        <v>3.3316441344982635E-2</v>
      </c>
      <c r="I31" s="216">
        <v>0.10302176916981977</v>
      </c>
      <c r="J31" s="216">
        <v>1.4356607511044268E-2</v>
      </c>
      <c r="K31" s="216">
        <v>1.0060192478232945E-2</v>
      </c>
      <c r="L31" s="216">
        <v>9.6136726713159319E-3</v>
      </c>
      <c r="M31" s="216">
        <v>0</v>
      </c>
      <c r="N31" s="216">
        <v>1.6623864100738552E-2</v>
      </c>
      <c r="O31" s="216">
        <v>1.7853924124968227E-2</v>
      </c>
      <c r="P31" s="216">
        <v>1.6085189294538529E-2</v>
      </c>
      <c r="Q31" s="216">
        <v>7.7945709628857371E-3</v>
      </c>
      <c r="R31" s="216">
        <v>1.7667496180612551E-2</v>
      </c>
      <c r="S31" s="216">
        <v>1.1669910842460255E-2</v>
      </c>
      <c r="T31" s="216">
        <v>1.1355132023852936E-2</v>
      </c>
      <c r="U31" s="216">
        <v>9.9313961124331634E-2</v>
      </c>
      <c r="V31" s="216">
        <v>2.5283288197287149E-2</v>
      </c>
      <c r="W31" s="216">
        <v>0.41463826530639308</v>
      </c>
      <c r="X31" s="216">
        <v>8.9334124501183346E-2</v>
      </c>
      <c r="Y31" s="216">
        <v>6.4789439219300013E-2</v>
      </c>
      <c r="Z31" s="216">
        <v>0</v>
      </c>
      <c r="AA31" s="216">
        <v>9.668013141134555E-3</v>
      </c>
      <c r="AB31" s="216">
        <v>1.0778736729367659E-2</v>
      </c>
      <c r="AC31" s="216">
        <v>1.0874480899892522</v>
      </c>
      <c r="AD31" s="216">
        <v>0.10725527659935939</v>
      </c>
      <c r="AE31" s="216">
        <v>6.58313622434831E-4</v>
      </c>
      <c r="AF31" s="216">
        <v>1.3951450261635769E-3</v>
      </c>
      <c r="AG31" s="216">
        <v>1.197159198136835E-2</v>
      </c>
      <c r="AH31" s="216">
        <v>4.0811133749591159E-2</v>
      </c>
      <c r="AI31" s="216">
        <v>2.6860314043366536E-2</v>
      </c>
      <c r="AJ31" s="216">
        <v>7.3460115824110758E-2</v>
      </c>
      <c r="AK31" s="216">
        <v>3.4194283300189712E-2</v>
      </c>
      <c r="AL31" s="216">
        <v>2.8880675189250627E-2</v>
      </c>
      <c r="AM31" s="216">
        <v>1.9667386768024316E-2</v>
      </c>
      <c r="AN31" s="216">
        <v>1.6352323160455574E-2</v>
      </c>
      <c r="AO31" s="216">
        <v>8.0211248970511826E-3</v>
      </c>
      <c r="AP31" s="216">
        <v>1.5732082728587473E-2</v>
      </c>
      <c r="AQ31" s="216">
        <v>3.3072282144082392E-3</v>
      </c>
      <c r="AR31" s="216">
        <v>8.0927744412384473E-3</v>
      </c>
      <c r="AS31" s="216">
        <v>7.4974435060322807E-3</v>
      </c>
      <c r="AT31" s="216">
        <v>3.7692994678003582E-3</v>
      </c>
      <c r="AU31" s="216">
        <v>4.4336680786180062E-3</v>
      </c>
      <c r="AV31" s="216">
        <v>4.3704390200256515E-3</v>
      </c>
      <c r="AW31" s="216">
        <v>3.2217967436809101E-3</v>
      </c>
      <c r="AX31" s="216">
        <v>3.8625509479427601E-3</v>
      </c>
      <c r="AY31" s="216">
        <v>4.0970957050412513E-3</v>
      </c>
      <c r="AZ31" s="216">
        <v>3.1914780037877416E-3</v>
      </c>
      <c r="BA31" s="216">
        <v>1.7481866962112882E-3</v>
      </c>
      <c r="BB31" s="216">
        <v>3.827338200457006E-3</v>
      </c>
      <c r="BC31" s="216">
        <v>1.7848880178171979E-3</v>
      </c>
      <c r="BD31" s="216">
        <v>1.8409310870509705E-3</v>
      </c>
      <c r="BE31" s="216">
        <v>0</v>
      </c>
      <c r="BF31" s="216">
        <v>9.9065101716323926E-3</v>
      </c>
      <c r="BG31" s="216">
        <v>7.3924863213870231E-3</v>
      </c>
      <c r="BH31" s="216">
        <v>8.526592686773346E-3</v>
      </c>
      <c r="BI31" s="216">
        <v>1.3077759080126818E-2</v>
      </c>
      <c r="BJ31" s="216">
        <v>1.122193350606337E-2</v>
      </c>
      <c r="BK31" s="216">
        <v>3.7256889557496162E-2</v>
      </c>
      <c r="BL31" s="216">
        <v>1.4016242865679698E-2</v>
      </c>
      <c r="BM31" s="216">
        <v>1.2788601567242609E-2</v>
      </c>
      <c r="BN31" s="216">
        <v>2.8592728124125381E-2</v>
      </c>
      <c r="BO31" s="216">
        <v>1.2350657646506374E-2</v>
      </c>
      <c r="BP31" s="216">
        <v>3.6685465219556554E-2</v>
      </c>
      <c r="BQ31" s="216">
        <v>5.4392972378242858E-2</v>
      </c>
      <c r="BR31" s="216">
        <v>2.8923421554168383E-2</v>
      </c>
      <c r="BS31" s="216">
        <v>3.7197732379560047E-2</v>
      </c>
      <c r="BT31" s="216">
        <v>2.2628656654923595E-2</v>
      </c>
      <c r="BU31" s="216">
        <v>1.1621436675115743E-2</v>
      </c>
      <c r="BV31" s="216">
        <v>9.5495909809543388E-3</v>
      </c>
      <c r="BW31" s="216">
        <v>7.7184167137341487E-3</v>
      </c>
      <c r="BX31" s="216">
        <v>1.4002392291686291E-3</v>
      </c>
      <c r="BY31" s="216">
        <v>1.4819498232311781E-2</v>
      </c>
      <c r="BZ31" s="216">
        <v>7.0617304711144385E-2</v>
      </c>
      <c r="CA31" s="216">
        <v>0.35370327747796415</v>
      </c>
      <c r="CB31" s="216">
        <v>6.9948423478074645E-2</v>
      </c>
      <c r="CC31" s="216">
        <v>0.29057025673326253</v>
      </c>
      <c r="CD31" s="216">
        <v>4.9136687224722475E-2</v>
      </c>
      <c r="CE31" s="216">
        <v>1.2290370048219718E-2</v>
      </c>
      <c r="CF31" s="216">
        <v>1.2390201321911135E-2</v>
      </c>
      <c r="CG31" s="216">
        <v>3.5139611416549442E-2</v>
      </c>
      <c r="CH31" s="216">
        <v>1.2120443791075883E-2</v>
      </c>
      <c r="CI31" s="216">
        <v>1.2822652536850344E-2</v>
      </c>
      <c r="CJ31" s="216">
        <v>1.5344405813959778E-2</v>
      </c>
      <c r="CK31" s="216">
        <v>7.9414605497884882E-3</v>
      </c>
      <c r="CL31" s="216">
        <v>2.3505789500375917E-2</v>
      </c>
      <c r="CM31" s="216">
        <v>2.9194215986936844E-2</v>
      </c>
      <c r="CN31" s="216">
        <v>1.301992567107502E-2</v>
      </c>
      <c r="CO31" s="216">
        <v>2.4183999526206715E-2</v>
      </c>
      <c r="CP31" s="216">
        <v>1.753003221902457E-2</v>
      </c>
      <c r="CQ31" s="216">
        <v>2.2962069221352358E-2</v>
      </c>
      <c r="CR31" s="216">
        <v>1.0576601971825172E-2</v>
      </c>
      <c r="CS31" s="216">
        <v>1.1157333444970299E-2</v>
      </c>
      <c r="CT31" s="216">
        <v>2.3443489406676326E-2</v>
      </c>
      <c r="CU31" s="216">
        <v>1.7076821046562839E-2</v>
      </c>
      <c r="CV31" s="216">
        <v>1.0070642487621394E-2</v>
      </c>
      <c r="CW31" s="216">
        <v>1.3210897708231733E-2</v>
      </c>
      <c r="CX31" s="216">
        <v>1.2136121633971571E-2</v>
      </c>
      <c r="CY31" s="216">
        <v>3.1969606833163598E-2</v>
      </c>
      <c r="CZ31" s="216">
        <v>1.3526091072305962E-2</v>
      </c>
      <c r="DA31" s="216">
        <v>2.3517814321058518E-2</v>
      </c>
      <c r="DB31" s="216">
        <v>2.5587380651571755E-2</v>
      </c>
      <c r="DC31" s="216">
        <v>1.1579550002481136E-2</v>
      </c>
      <c r="DD31" s="216">
        <v>2.1222823182755098E-2</v>
      </c>
      <c r="DE31" s="216">
        <v>8.3876932063908314E-3</v>
      </c>
      <c r="DF31" s="217">
        <v>2.7362716303798957E-2</v>
      </c>
      <c r="DG31" s="217">
        <v>4.4883180785460004</v>
      </c>
      <c r="DH31" s="219">
        <v>3.4297237702059857</v>
      </c>
    </row>
    <row r="32" spans="1:112">
      <c r="A32" s="305" t="s">
        <v>1111</v>
      </c>
      <c r="B32" s="198" t="s">
        <v>952</v>
      </c>
      <c r="C32" s="216">
        <v>3.9086097410631697E-4</v>
      </c>
      <c r="D32" s="216">
        <v>5.3140740773800006E-4</v>
      </c>
      <c r="E32" s="216">
        <v>1.3897039987657083E-3</v>
      </c>
      <c r="F32" s="216">
        <v>7.5165212480044689E-4</v>
      </c>
      <c r="G32" s="216">
        <v>2.8651247771247331E-4</v>
      </c>
      <c r="H32" s="216">
        <v>2.4116512135258657E-3</v>
      </c>
      <c r="I32" s="216">
        <v>7.6627547288274291E-4</v>
      </c>
      <c r="J32" s="216">
        <v>4.0335512384957219E-4</v>
      </c>
      <c r="K32" s="216">
        <v>6.5899183097115315E-4</v>
      </c>
      <c r="L32" s="216">
        <v>1.9829368892199315E-4</v>
      </c>
      <c r="M32" s="216">
        <v>0</v>
      </c>
      <c r="N32" s="216">
        <v>6.063954077777273E-4</v>
      </c>
      <c r="O32" s="216">
        <v>6.614569854064532E-4</v>
      </c>
      <c r="P32" s="216">
        <v>8.1873451622722514E-4</v>
      </c>
      <c r="Q32" s="216">
        <v>4.6440791352367252E-3</v>
      </c>
      <c r="R32" s="216">
        <v>1.216979302744018E-3</v>
      </c>
      <c r="S32" s="216">
        <v>5.2899007097022526E-4</v>
      </c>
      <c r="T32" s="216">
        <v>5.9373869913793799E-4</v>
      </c>
      <c r="U32" s="216">
        <v>3.6253250840721151E-3</v>
      </c>
      <c r="V32" s="216">
        <v>2.0162744593221721E-3</v>
      </c>
      <c r="W32" s="216">
        <v>2.3254183123947667E-4</v>
      </c>
      <c r="X32" s="216">
        <v>1.1159230778663616E-3</v>
      </c>
      <c r="Y32" s="216">
        <v>1.4073606397288282E-4</v>
      </c>
      <c r="Z32" s="216">
        <v>0</v>
      </c>
      <c r="AA32" s="216">
        <v>3.5415918072266421E-4</v>
      </c>
      <c r="AB32" s="216">
        <v>2.3257770947742143E-4</v>
      </c>
      <c r="AC32" s="216">
        <v>1.2247775206840689E-4</v>
      </c>
      <c r="AD32" s="216">
        <v>1.0239102214746385</v>
      </c>
      <c r="AE32" s="216">
        <v>1.1751766176436127E-4</v>
      </c>
      <c r="AF32" s="216">
        <v>3.217350000411366E-4</v>
      </c>
      <c r="AG32" s="216">
        <v>5.8469272573028689E-4</v>
      </c>
      <c r="AH32" s="216">
        <v>7.775417481673308E-4</v>
      </c>
      <c r="AI32" s="216">
        <v>3.0460745011544757E-3</v>
      </c>
      <c r="AJ32" s="216">
        <v>1.5184023755785243E-3</v>
      </c>
      <c r="AK32" s="216">
        <v>4.9512293142228983E-3</v>
      </c>
      <c r="AL32" s="216">
        <v>0.13309855031301376</v>
      </c>
      <c r="AM32" s="216">
        <v>5.2401869125230739E-2</v>
      </c>
      <c r="AN32" s="216">
        <v>2.6682599930194111E-2</v>
      </c>
      <c r="AO32" s="216">
        <v>1.9446118257987761E-2</v>
      </c>
      <c r="AP32" s="216">
        <v>2.8611985666330709E-3</v>
      </c>
      <c r="AQ32" s="216">
        <v>4.1177037114046758E-4</v>
      </c>
      <c r="AR32" s="216">
        <v>8.6162860278616079E-3</v>
      </c>
      <c r="AS32" s="216">
        <v>8.6390574733656595E-3</v>
      </c>
      <c r="AT32" s="216">
        <v>3.6071031389995354E-3</v>
      </c>
      <c r="AU32" s="216">
        <v>4.4588609631551488E-3</v>
      </c>
      <c r="AV32" s="216">
        <v>1.7070965357416697E-3</v>
      </c>
      <c r="AW32" s="216">
        <v>4.2759467192066684E-4</v>
      </c>
      <c r="AX32" s="216">
        <v>1.3593609610726191E-3</v>
      </c>
      <c r="AY32" s="216">
        <v>4.56566209394948E-3</v>
      </c>
      <c r="AZ32" s="216">
        <v>3.2048378921617653E-3</v>
      </c>
      <c r="BA32" s="216">
        <v>7.9649946674970301E-4</v>
      </c>
      <c r="BB32" s="216">
        <v>3.1021640331343726E-3</v>
      </c>
      <c r="BC32" s="216">
        <v>8.1373187192028721E-4</v>
      </c>
      <c r="BD32" s="216">
        <v>6.0650696822191284E-4</v>
      </c>
      <c r="BE32" s="216">
        <v>0</v>
      </c>
      <c r="BF32" s="216">
        <v>1.4211461197587609E-2</v>
      </c>
      <c r="BG32" s="216">
        <v>4.0981483356851683E-3</v>
      </c>
      <c r="BH32" s="216">
        <v>9.5033952762025482E-3</v>
      </c>
      <c r="BI32" s="216">
        <v>5.8135187759733855E-3</v>
      </c>
      <c r="BJ32" s="216">
        <v>1.1380909262615204E-3</v>
      </c>
      <c r="BK32" s="216">
        <v>8.1756001482647506E-4</v>
      </c>
      <c r="BL32" s="216">
        <v>3.6225774994677819E-3</v>
      </c>
      <c r="BM32" s="216">
        <v>3.3038459263775161E-3</v>
      </c>
      <c r="BN32" s="216">
        <v>2.4272066101446593E-2</v>
      </c>
      <c r="BO32" s="216">
        <v>1.0070773250999449E-2</v>
      </c>
      <c r="BP32" s="216">
        <v>1.4641287840530093E-2</v>
      </c>
      <c r="BQ32" s="216">
        <v>6.191662950846313E-4</v>
      </c>
      <c r="BR32" s="216">
        <v>1.3050556903810926E-3</v>
      </c>
      <c r="BS32" s="216">
        <v>1.3841200302870623E-3</v>
      </c>
      <c r="BT32" s="216">
        <v>6.7548432043250742E-4</v>
      </c>
      <c r="BU32" s="216">
        <v>2.315651113216653E-4</v>
      </c>
      <c r="BV32" s="216">
        <v>5.3160672174611373E-4</v>
      </c>
      <c r="BW32" s="216">
        <v>3.3714219424252676E-4</v>
      </c>
      <c r="BX32" s="216">
        <v>6.1459206472940127E-5</v>
      </c>
      <c r="BY32" s="216">
        <v>1.3681458582422328E-3</v>
      </c>
      <c r="BZ32" s="216">
        <v>1.2216231328998286E-4</v>
      </c>
      <c r="CA32" s="216">
        <v>2.4193029484364525E-4</v>
      </c>
      <c r="CB32" s="216">
        <v>1.5307069377985328E-4</v>
      </c>
      <c r="CC32" s="216">
        <v>2.3015861079982427E-4</v>
      </c>
      <c r="CD32" s="216">
        <v>1.7655613864426699E-4</v>
      </c>
      <c r="CE32" s="216">
        <v>1.3574856138011552E-3</v>
      </c>
      <c r="CF32" s="216">
        <v>8.9046422224973597E-4</v>
      </c>
      <c r="CG32" s="216">
        <v>1.1435921202145693E-4</v>
      </c>
      <c r="CH32" s="216">
        <v>4.2556239609306789E-4</v>
      </c>
      <c r="CI32" s="216">
        <v>2.2353795377143994E-4</v>
      </c>
      <c r="CJ32" s="216">
        <v>1.4529834136333634E-4</v>
      </c>
      <c r="CK32" s="216">
        <v>2.45826203974497E-4</v>
      </c>
      <c r="CL32" s="216">
        <v>2.011037987722119E-4</v>
      </c>
      <c r="CM32" s="216">
        <v>3.4160394872684063E-4</v>
      </c>
      <c r="CN32" s="216">
        <v>3.8159632088434909E-4</v>
      </c>
      <c r="CO32" s="216">
        <v>3.213415382411107E-4</v>
      </c>
      <c r="CP32" s="216">
        <v>4.358758509217273E-4</v>
      </c>
      <c r="CQ32" s="216">
        <v>6.0301170858482762E-4</v>
      </c>
      <c r="CR32" s="216">
        <v>5.7443279089599468E-4</v>
      </c>
      <c r="CS32" s="216">
        <v>3.7574908069024023E-4</v>
      </c>
      <c r="CT32" s="216">
        <v>4.4684804524098632E-4</v>
      </c>
      <c r="CU32" s="216">
        <v>2.6892819778670058E-4</v>
      </c>
      <c r="CV32" s="216">
        <v>1.5975584026422149E-4</v>
      </c>
      <c r="CW32" s="216">
        <v>7.4585222791252834E-4</v>
      </c>
      <c r="CX32" s="216">
        <v>1.6926985837896878E-4</v>
      </c>
      <c r="CY32" s="216">
        <v>1.0798894482166057E-3</v>
      </c>
      <c r="CZ32" s="216">
        <v>1.0009877390718212E-3</v>
      </c>
      <c r="DA32" s="216">
        <v>5.5474320504173621E-4</v>
      </c>
      <c r="DB32" s="216">
        <v>6.2168137440042029E-4</v>
      </c>
      <c r="DC32" s="216">
        <v>3.0400851256416373E-4</v>
      </c>
      <c r="DD32" s="216">
        <v>5.7259733181442662E-4</v>
      </c>
      <c r="DE32" s="216">
        <v>2.0959977308236886E-4</v>
      </c>
      <c r="DF32" s="217">
        <v>5.0918185967651448E-4</v>
      </c>
      <c r="DG32" s="217">
        <v>1.4489443180726373</v>
      </c>
      <c r="DH32" s="219">
        <v>1.1072028948109889</v>
      </c>
    </row>
    <row r="33" spans="1:112">
      <c r="A33" s="305" t="s">
        <v>1112</v>
      </c>
      <c r="B33" s="198" t="s">
        <v>953</v>
      </c>
      <c r="C33" s="216">
        <v>2.9732833079123932E-3</v>
      </c>
      <c r="D33" s="216">
        <v>4.3089692145783533E-4</v>
      </c>
      <c r="E33" s="216">
        <v>1.1178291848064129E-3</v>
      </c>
      <c r="F33" s="216">
        <v>5.4092042672558857E-3</v>
      </c>
      <c r="G33" s="216">
        <v>2.9225512547333176E-3</v>
      </c>
      <c r="H33" s="216">
        <v>3.2915411362944446E-4</v>
      </c>
      <c r="I33" s="216">
        <v>1.5665278473074273E-4</v>
      </c>
      <c r="J33" s="216">
        <v>3.6260348798951604E-3</v>
      </c>
      <c r="K33" s="216">
        <v>4.3825939921195304E-3</v>
      </c>
      <c r="L33" s="216">
        <v>2.0897001455990409E-4</v>
      </c>
      <c r="M33" s="216">
        <v>0</v>
      </c>
      <c r="N33" s="216">
        <v>7.7077281375282638E-4</v>
      </c>
      <c r="O33" s="216">
        <v>2.2811707994145427E-3</v>
      </c>
      <c r="P33" s="216">
        <v>2.9780108187808037E-3</v>
      </c>
      <c r="Q33" s="216">
        <v>5.8610433534050507E-3</v>
      </c>
      <c r="R33" s="216">
        <v>3.6327005134569137E-3</v>
      </c>
      <c r="S33" s="216">
        <v>3.5919058393191292E-3</v>
      </c>
      <c r="T33" s="216">
        <v>6.8850479628772727E-3</v>
      </c>
      <c r="U33" s="216">
        <v>1.6205396090725938E-3</v>
      </c>
      <c r="V33" s="216">
        <v>7.5203938920482064E-4</v>
      </c>
      <c r="W33" s="216">
        <v>2.1591229388459478E-5</v>
      </c>
      <c r="X33" s="216">
        <v>1.3837765497590613E-4</v>
      </c>
      <c r="Y33" s="216">
        <v>6.2392392202621327E-5</v>
      </c>
      <c r="Z33" s="216">
        <v>0</v>
      </c>
      <c r="AA33" s="216">
        <v>7.6449737577493609E-3</v>
      </c>
      <c r="AB33" s="216">
        <v>2.3817469684069789E-3</v>
      </c>
      <c r="AC33" s="216">
        <v>2.8713753402653013E-5</v>
      </c>
      <c r="AD33" s="216">
        <v>3.4120103615845334E-5</v>
      </c>
      <c r="AE33" s="216">
        <v>1.0039578399877798</v>
      </c>
      <c r="AF33" s="216">
        <v>8.1734472362857721E-4</v>
      </c>
      <c r="AG33" s="216">
        <v>9.6423961246935065E-3</v>
      </c>
      <c r="AH33" s="216">
        <v>2.9313301243671223E-3</v>
      </c>
      <c r="AI33" s="216">
        <v>2.3796724721402628E-4</v>
      </c>
      <c r="AJ33" s="216">
        <v>1.921865585744907E-5</v>
      </c>
      <c r="AK33" s="216">
        <v>4.1268816844505687E-4</v>
      </c>
      <c r="AL33" s="216">
        <v>8.3685653362081149E-5</v>
      </c>
      <c r="AM33" s="216">
        <v>7.5260609429634844E-5</v>
      </c>
      <c r="AN33" s="216">
        <v>1.2488685576319053E-4</v>
      </c>
      <c r="AO33" s="216">
        <v>3.5563196093601899E-5</v>
      </c>
      <c r="AP33" s="216">
        <v>1.0286070450757571E-4</v>
      </c>
      <c r="AQ33" s="216">
        <v>1.0477727698682748E-3</v>
      </c>
      <c r="AR33" s="216">
        <v>1.2588469477068249E-4</v>
      </c>
      <c r="AS33" s="216">
        <v>1.3286885972246953E-4</v>
      </c>
      <c r="AT33" s="216">
        <v>2.044970116334481E-4</v>
      </c>
      <c r="AU33" s="216">
        <v>4.3345724673616594E-4</v>
      </c>
      <c r="AV33" s="216">
        <v>2.2820164524951442E-3</v>
      </c>
      <c r="AW33" s="216">
        <v>1.2126887479382623E-3</v>
      </c>
      <c r="AX33" s="216">
        <v>1.3266956842621375E-3</v>
      </c>
      <c r="AY33" s="216">
        <v>1.3815450799316556E-3</v>
      </c>
      <c r="AZ33" s="216">
        <v>2.8367415332202568E-3</v>
      </c>
      <c r="BA33" s="216">
        <v>5.1182640750556548E-4</v>
      </c>
      <c r="BB33" s="216">
        <v>6.332943350262586E-3</v>
      </c>
      <c r="BC33" s="216">
        <v>3.2829431537305335E-3</v>
      </c>
      <c r="BD33" s="216">
        <v>2.3057966008829677E-3</v>
      </c>
      <c r="BE33" s="216">
        <v>0</v>
      </c>
      <c r="BF33" s="216">
        <v>1.8400245477835659E-3</v>
      </c>
      <c r="BG33" s="216">
        <v>5.7846779232187846E-3</v>
      </c>
      <c r="BH33" s="216">
        <v>5.5575365789808603E-4</v>
      </c>
      <c r="BI33" s="216">
        <v>1.4583650065072638E-3</v>
      </c>
      <c r="BJ33" s="216">
        <v>7.9481604719617294E-3</v>
      </c>
      <c r="BK33" s="216">
        <v>4.4721650788918975E-4</v>
      </c>
      <c r="BL33" s="216">
        <v>2.071736889101478E-3</v>
      </c>
      <c r="BM33" s="216">
        <v>2.0693737452797205E-3</v>
      </c>
      <c r="BN33" s="216">
        <v>1.9030282260479999E-3</v>
      </c>
      <c r="BO33" s="216">
        <v>1.2601486652523426E-3</v>
      </c>
      <c r="BP33" s="216">
        <v>8.8160672878118793E-5</v>
      </c>
      <c r="BQ33" s="216">
        <v>1.0675214768550301E-4</v>
      </c>
      <c r="BR33" s="216">
        <v>5.8411620852636273E-3</v>
      </c>
      <c r="BS33" s="216">
        <v>4.8370195999716413E-4</v>
      </c>
      <c r="BT33" s="216">
        <v>1.2832058309988686E-3</v>
      </c>
      <c r="BU33" s="216">
        <v>8.4748510734010429E-4</v>
      </c>
      <c r="BV33" s="216">
        <v>3.1233132034595837E-4</v>
      </c>
      <c r="BW33" s="216">
        <v>6.8303816690262634E-4</v>
      </c>
      <c r="BX33" s="216">
        <v>2.0023741125152264E-4</v>
      </c>
      <c r="BY33" s="216">
        <v>2.0667810729328552E-4</v>
      </c>
      <c r="BZ33" s="216">
        <v>1.3350204891068041E-4</v>
      </c>
      <c r="CA33" s="216">
        <v>3.6486331538623595E-4</v>
      </c>
      <c r="CB33" s="216">
        <v>1.4837603054088862E-4</v>
      </c>
      <c r="CC33" s="216">
        <v>2.6760940976271468E-4</v>
      </c>
      <c r="CD33" s="216">
        <v>4.4842171222982873E-4</v>
      </c>
      <c r="CE33" s="216">
        <v>8.6567484495238831E-4</v>
      </c>
      <c r="CF33" s="216">
        <v>7.5814748056904943E-4</v>
      </c>
      <c r="CG33" s="216">
        <v>6.6694896730247182E-5</v>
      </c>
      <c r="CH33" s="216">
        <v>2.011270288722755E-4</v>
      </c>
      <c r="CI33" s="216">
        <v>2.9890795303053844E-4</v>
      </c>
      <c r="CJ33" s="216">
        <v>1.9815270978015311E-3</v>
      </c>
      <c r="CK33" s="216">
        <v>1.9756418841506231E-4</v>
      </c>
      <c r="CL33" s="216">
        <v>6.7133624158741828E-4</v>
      </c>
      <c r="CM33" s="216">
        <v>2.6614728784566652E-4</v>
      </c>
      <c r="CN33" s="216">
        <v>1.7709538662145495E-4</v>
      </c>
      <c r="CO33" s="216">
        <v>1.7474181874334333E-3</v>
      </c>
      <c r="CP33" s="216">
        <v>1.0553751403356208E-3</v>
      </c>
      <c r="CQ33" s="216">
        <v>2.2506760928844816E-4</v>
      </c>
      <c r="CR33" s="216">
        <v>2.2388216970304993E-4</v>
      </c>
      <c r="CS33" s="216">
        <v>2.2340121979628303E-4</v>
      </c>
      <c r="CT33" s="216">
        <v>7.702108831629833E-4</v>
      </c>
      <c r="CU33" s="216">
        <v>3.9966352164624153E-4</v>
      </c>
      <c r="CV33" s="216">
        <v>4.7581134831116434E-4</v>
      </c>
      <c r="CW33" s="216">
        <v>1.9907015850700294E-3</v>
      </c>
      <c r="CX33" s="216">
        <v>4.3031425820062592E-4</v>
      </c>
      <c r="CY33" s="216">
        <v>4.4514207854067254E-4</v>
      </c>
      <c r="CZ33" s="216">
        <v>3.8156387972862471E-4</v>
      </c>
      <c r="DA33" s="216">
        <v>7.5897140593479814E-4</v>
      </c>
      <c r="DB33" s="216">
        <v>9.4949982999467111E-4</v>
      </c>
      <c r="DC33" s="216">
        <v>3.2107851247071829E-4</v>
      </c>
      <c r="DD33" s="216">
        <v>2.237993028329929E-4</v>
      </c>
      <c r="DE33" s="216">
        <v>1.1702445401738301E-2</v>
      </c>
      <c r="DF33" s="217">
        <v>3.8713459298557424E-4</v>
      </c>
      <c r="DG33" s="217">
        <v>1.1670507516255555</v>
      </c>
      <c r="DH33" s="219">
        <v>0.89179546410035182</v>
      </c>
    </row>
    <row r="34" spans="1:112">
      <c r="A34" s="305" t="s">
        <v>1113</v>
      </c>
      <c r="B34" s="198" t="s">
        <v>954</v>
      </c>
      <c r="C34" s="216">
        <v>7.7474077766639723E-5</v>
      </c>
      <c r="D34" s="216">
        <v>4.0581797051164934E-5</v>
      </c>
      <c r="E34" s="216">
        <v>6.0962481186875362E-5</v>
      </c>
      <c r="F34" s="216">
        <v>1.0260489918210391E-5</v>
      </c>
      <c r="G34" s="216">
        <v>4.0739161454160592E-5</v>
      </c>
      <c r="H34" s="216">
        <v>2.4410123799238756E-4</v>
      </c>
      <c r="I34" s="216">
        <v>1.3485380310152652E-4</v>
      </c>
      <c r="J34" s="216">
        <v>1.8847911504959416E-5</v>
      </c>
      <c r="K34" s="216">
        <v>1.2510055046054248E-5</v>
      </c>
      <c r="L34" s="216">
        <v>5.09294551571969E-6</v>
      </c>
      <c r="M34" s="216">
        <v>0</v>
      </c>
      <c r="N34" s="216">
        <v>8.6378227528333551E-6</v>
      </c>
      <c r="O34" s="216">
        <v>3.2971203684507231E-4</v>
      </c>
      <c r="P34" s="216">
        <v>3.4139213869812654E-5</v>
      </c>
      <c r="Q34" s="216">
        <v>3.8975616057916214E-5</v>
      </c>
      <c r="R34" s="216">
        <v>2.2681049818032714E-5</v>
      </c>
      <c r="S34" s="216">
        <v>4.2647450850091703E-5</v>
      </c>
      <c r="T34" s="216">
        <v>1.721474117629074E-5</v>
      </c>
      <c r="U34" s="216">
        <v>5.337378003778334E-5</v>
      </c>
      <c r="V34" s="216">
        <v>1.2591804482248723E-5</v>
      </c>
      <c r="W34" s="216">
        <v>1.01906896935501E-5</v>
      </c>
      <c r="X34" s="216">
        <v>1.7602887486375647E-5</v>
      </c>
      <c r="Y34" s="216">
        <v>8.5247107268459674E-6</v>
      </c>
      <c r="Z34" s="216">
        <v>0</v>
      </c>
      <c r="AA34" s="216">
        <v>8.8596458114512678E-5</v>
      </c>
      <c r="AB34" s="216">
        <v>1.1291516562506868E-5</v>
      </c>
      <c r="AC34" s="216">
        <v>1.8565566565814246E-6</v>
      </c>
      <c r="AD34" s="216">
        <v>1.1523858312631577E-5</v>
      </c>
      <c r="AE34" s="216">
        <v>4.2134037899269432E-6</v>
      </c>
      <c r="AF34" s="216">
        <v>1.0003091022853055</v>
      </c>
      <c r="AG34" s="216">
        <v>1.5871364265320003E-3</v>
      </c>
      <c r="AH34" s="216">
        <v>1.3403769154021556E-5</v>
      </c>
      <c r="AI34" s="216">
        <v>7.2680248523043618E-5</v>
      </c>
      <c r="AJ34" s="216">
        <v>4.9495676221524597E-6</v>
      </c>
      <c r="AK34" s="216">
        <v>4.0680508045165714E-5</v>
      </c>
      <c r="AL34" s="216">
        <v>5.8139313136883231E-5</v>
      </c>
      <c r="AM34" s="216">
        <v>4.9692134433788142E-5</v>
      </c>
      <c r="AN34" s="216">
        <v>4.2667687902321609E-5</v>
      </c>
      <c r="AO34" s="216">
        <v>1.9358612659714133E-5</v>
      </c>
      <c r="AP34" s="216">
        <v>7.5886295820331559E-6</v>
      </c>
      <c r="AQ34" s="216">
        <v>5.2012116702576874E-6</v>
      </c>
      <c r="AR34" s="216">
        <v>4.7592400406845966E-5</v>
      </c>
      <c r="AS34" s="216">
        <v>1.5091007203038096E-5</v>
      </c>
      <c r="AT34" s="216">
        <v>6.9574105856009852E-5</v>
      </c>
      <c r="AU34" s="216">
        <v>2.2817859327326881E-4</v>
      </c>
      <c r="AV34" s="216">
        <v>2.8395690417616328E-4</v>
      </c>
      <c r="AW34" s="216">
        <v>5.1615133969101417E-5</v>
      </c>
      <c r="AX34" s="216">
        <v>9.2102678066226845E-6</v>
      </c>
      <c r="AY34" s="216">
        <v>1.7428193205576875E-4</v>
      </c>
      <c r="AZ34" s="216">
        <v>1.1781516896344444E-4</v>
      </c>
      <c r="BA34" s="216">
        <v>1.0809399853773416E-5</v>
      </c>
      <c r="BB34" s="216">
        <v>6.9089892277389862E-5</v>
      </c>
      <c r="BC34" s="216">
        <v>1.6843352444543665E-4</v>
      </c>
      <c r="BD34" s="216">
        <v>3.1232747956171955E-5</v>
      </c>
      <c r="BE34" s="216">
        <v>0</v>
      </c>
      <c r="BF34" s="216">
        <v>1.9898683984373219E-4</v>
      </c>
      <c r="BG34" s="216">
        <v>5.8373279189319425E-4</v>
      </c>
      <c r="BH34" s="216">
        <v>2.7714855962204961E-4</v>
      </c>
      <c r="BI34" s="216">
        <v>3.970451496925491E-4</v>
      </c>
      <c r="BJ34" s="216">
        <v>1.5230507306900401E-4</v>
      </c>
      <c r="BK34" s="216">
        <v>2.1982380962930854E-4</v>
      </c>
      <c r="BL34" s="216">
        <v>2.2119380608277604E-5</v>
      </c>
      <c r="BM34" s="216">
        <v>1.8927401930654717E-5</v>
      </c>
      <c r="BN34" s="216">
        <v>1.4464770149086727E-4</v>
      </c>
      <c r="BO34" s="216">
        <v>1.0958448270305096E-4</v>
      </c>
      <c r="BP34" s="216">
        <v>1.8603500822320906E-5</v>
      </c>
      <c r="BQ34" s="216">
        <v>7.6026803510813563E-6</v>
      </c>
      <c r="BR34" s="216">
        <v>6.582714692083496E-5</v>
      </c>
      <c r="BS34" s="216">
        <v>6.4184095205751862E-4</v>
      </c>
      <c r="BT34" s="216">
        <v>1.2914301977079132E-5</v>
      </c>
      <c r="BU34" s="216">
        <v>1.3902054750979167E-5</v>
      </c>
      <c r="BV34" s="216">
        <v>5.0395080429822371E-6</v>
      </c>
      <c r="BW34" s="216">
        <v>3.8703917028322023E-6</v>
      </c>
      <c r="BX34" s="216">
        <v>9.5558947477063179E-7</v>
      </c>
      <c r="BY34" s="216">
        <v>5.4316599919141389E-5</v>
      </c>
      <c r="BZ34" s="216">
        <v>6.3249053503714998E-5</v>
      </c>
      <c r="CA34" s="216">
        <v>3.9052828399546908E-5</v>
      </c>
      <c r="CB34" s="216">
        <v>1.3592486344061783E-4</v>
      </c>
      <c r="CC34" s="216">
        <v>9.8923260736315691E-6</v>
      </c>
      <c r="CD34" s="216">
        <v>4.5783518131971401E-5</v>
      </c>
      <c r="CE34" s="216">
        <v>4.088109909017666E-5</v>
      </c>
      <c r="CF34" s="216">
        <v>3.0252967623175681E-5</v>
      </c>
      <c r="CG34" s="216">
        <v>1.315311032848027E-5</v>
      </c>
      <c r="CH34" s="216">
        <v>3.2465662284487582E-5</v>
      </c>
      <c r="CI34" s="216">
        <v>1.6089715254748937E-5</v>
      </c>
      <c r="CJ34" s="216">
        <v>8.679677768841589E-6</v>
      </c>
      <c r="CK34" s="216">
        <v>2.9539848647140713E-5</v>
      </c>
      <c r="CL34" s="216">
        <v>1.0516713836700051E-5</v>
      </c>
      <c r="CM34" s="216">
        <v>7.308445554651397E-5</v>
      </c>
      <c r="CN34" s="216">
        <v>1.3855337479961342E-5</v>
      </c>
      <c r="CO34" s="216">
        <v>3.5626854077647914E-5</v>
      </c>
      <c r="CP34" s="216">
        <v>1.1803950708133384E-4</v>
      </c>
      <c r="CQ34" s="216">
        <v>4.9851254000648545E-5</v>
      </c>
      <c r="CR34" s="216">
        <v>9.4801844764081891E-5</v>
      </c>
      <c r="CS34" s="216">
        <v>7.1504624576923978E-5</v>
      </c>
      <c r="CT34" s="216">
        <v>2.5527141117203203E-4</v>
      </c>
      <c r="CU34" s="216">
        <v>6.2574734179247332E-5</v>
      </c>
      <c r="CV34" s="216">
        <v>1.0843370578931368E-5</v>
      </c>
      <c r="CW34" s="216">
        <v>3.3176672128270294E-4</v>
      </c>
      <c r="CX34" s="216">
        <v>9.1410545873706999E-6</v>
      </c>
      <c r="CY34" s="216">
        <v>5.7324233939614041E-5</v>
      </c>
      <c r="CZ34" s="216">
        <v>2.2582953978517545E-5</v>
      </c>
      <c r="DA34" s="216">
        <v>3.5925213921745904E-5</v>
      </c>
      <c r="DB34" s="216">
        <v>7.5600820000022061E-5</v>
      </c>
      <c r="DC34" s="216">
        <v>7.6360869252983517E-4</v>
      </c>
      <c r="DD34" s="216">
        <v>4.942296673629366E-5</v>
      </c>
      <c r="DE34" s="216">
        <v>7.85729998274296E-4</v>
      </c>
      <c r="DF34" s="217">
        <v>2.2038551271860522E-5</v>
      </c>
      <c r="DG34" s="217">
        <v>1.0112099489314461</v>
      </c>
      <c r="DH34" s="219">
        <v>0.77271056503252167</v>
      </c>
    </row>
    <row r="35" spans="1:112">
      <c r="A35" s="305" t="s">
        <v>1114</v>
      </c>
      <c r="B35" s="198" t="s">
        <v>955</v>
      </c>
      <c r="C35" s="216">
        <v>2.4786951707217844E-6</v>
      </c>
      <c r="D35" s="216">
        <v>3.4628223782719699E-7</v>
      </c>
      <c r="E35" s="216">
        <v>4.6758547194258541E-7</v>
      </c>
      <c r="F35" s="216">
        <v>8.6657802994558472E-7</v>
      </c>
      <c r="G35" s="216">
        <v>4.9609903090291268E-6</v>
      </c>
      <c r="H35" s="216">
        <v>8.1450077208110832E-7</v>
      </c>
      <c r="I35" s="216">
        <v>2.0159548920916779E-5</v>
      </c>
      <c r="J35" s="216">
        <v>1.1603622813997098E-6</v>
      </c>
      <c r="K35" s="216">
        <v>9.3208501377251617E-7</v>
      </c>
      <c r="L35" s="216">
        <v>3.2498325453285486E-7</v>
      </c>
      <c r="M35" s="216">
        <v>0</v>
      </c>
      <c r="N35" s="216">
        <v>2.42663778688303E-6</v>
      </c>
      <c r="O35" s="216">
        <v>1.2529986629792586E-4</v>
      </c>
      <c r="P35" s="216">
        <v>1.661201935760956E-6</v>
      </c>
      <c r="Q35" s="216">
        <v>7.4910358059060094E-6</v>
      </c>
      <c r="R35" s="216">
        <v>9.1823784273708807E-7</v>
      </c>
      <c r="S35" s="216">
        <v>2.716927744905037E-6</v>
      </c>
      <c r="T35" s="216">
        <v>1.6126262233200094E-6</v>
      </c>
      <c r="U35" s="216">
        <v>2.2788909292911226E-6</v>
      </c>
      <c r="V35" s="216">
        <v>6.8655495372660772E-7</v>
      </c>
      <c r="W35" s="216">
        <v>2.5545212049235907E-7</v>
      </c>
      <c r="X35" s="216">
        <v>2.2223267158265184E-7</v>
      </c>
      <c r="Y35" s="216">
        <v>1.4519429546623143E-7</v>
      </c>
      <c r="Z35" s="216">
        <v>0</v>
      </c>
      <c r="AA35" s="216">
        <v>8.2797918491694116E-7</v>
      </c>
      <c r="AB35" s="216">
        <v>9.7143742604811989E-7</v>
      </c>
      <c r="AC35" s="216">
        <v>6.2019407072553628E-8</v>
      </c>
      <c r="AD35" s="216">
        <v>1.2780073968669052E-6</v>
      </c>
      <c r="AE35" s="216">
        <v>1.4768645991799847E-7</v>
      </c>
      <c r="AF35" s="216">
        <v>5.7931225063715224E-7</v>
      </c>
      <c r="AG35" s="216">
        <v>1.0021536051244919</v>
      </c>
      <c r="AH35" s="216">
        <v>1.6757607211783181E-6</v>
      </c>
      <c r="AI35" s="216">
        <v>1.7173886935398376E-6</v>
      </c>
      <c r="AJ35" s="216">
        <v>3.0293167862316794E-7</v>
      </c>
      <c r="AK35" s="216">
        <v>3.9715745197258808E-6</v>
      </c>
      <c r="AL35" s="216">
        <v>1.740386062160219E-6</v>
      </c>
      <c r="AM35" s="216">
        <v>1.6442908488336648E-6</v>
      </c>
      <c r="AN35" s="216">
        <v>4.8048332237103143E-6</v>
      </c>
      <c r="AO35" s="216">
        <v>6.6825847568748831E-7</v>
      </c>
      <c r="AP35" s="216">
        <v>6.4343396743103064E-7</v>
      </c>
      <c r="AQ35" s="216">
        <v>4.2695949576750976E-7</v>
      </c>
      <c r="AR35" s="216">
        <v>2.599350943279205E-6</v>
      </c>
      <c r="AS35" s="216">
        <v>5.6793570191406842E-7</v>
      </c>
      <c r="AT35" s="216">
        <v>3.7695156785463773E-7</v>
      </c>
      <c r="AU35" s="216">
        <v>1.17587026767012E-6</v>
      </c>
      <c r="AV35" s="216">
        <v>4.1543747756652657E-6</v>
      </c>
      <c r="AW35" s="216">
        <v>1.8207441347509483E-6</v>
      </c>
      <c r="AX35" s="216">
        <v>2.1789466286475031E-6</v>
      </c>
      <c r="AY35" s="216">
        <v>7.1267640472964448E-7</v>
      </c>
      <c r="AZ35" s="216">
        <v>2.0498018465431906E-7</v>
      </c>
      <c r="BA35" s="216">
        <v>1.1615389277034309E-7</v>
      </c>
      <c r="BB35" s="216">
        <v>3.3228342889340372E-7</v>
      </c>
      <c r="BC35" s="216">
        <v>2.8721772605900274E-6</v>
      </c>
      <c r="BD35" s="216">
        <v>1.2117544264847502E-7</v>
      </c>
      <c r="BE35" s="216">
        <v>0</v>
      </c>
      <c r="BF35" s="216">
        <v>1.6580502241598361E-6</v>
      </c>
      <c r="BG35" s="216">
        <v>1.7376755125105661E-6</v>
      </c>
      <c r="BH35" s="216">
        <v>6.7170076916492292E-7</v>
      </c>
      <c r="BI35" s="216">
        <v>2.164331309854686E-6</v>
      </c>
      <c r="BJ35" s="216">
        <v>2.0955931420669974E-5</v>
      </c>
      <c r="BK35" s="216">
        <v>2.6044365868252853E-6</v>
      </c>
      <c r="BL35" s="216">
        <v>7.3721886577396497E-7</v>
      </c>
      <c r="BM35" s="216">
        <v>7.491036732335284E-7</v>
      </c>
      <c r="BN35" s="216">
        <v>8.6952862597748827E-7</v>
      </c>
      <c r="BO35" s="216">
        <v>1.1130591940019558E-6</v>
      </c>
      <c r="BP35" s="216">
        <v>3.060504591842575E-6</v>
      </c>
      <c r="BQ35" s="216">
        <v>6.8206238183308922E-5</v>
      </c>
      <c r="BR35" s="216">
        <v>2.6243018884556898E-6</v>
      </c>
      <c r="BS35" s="216">
        <v>4.6150324159114483E-6</v>
      </c>
      <c r="BT35" s="216">
        <v>2.8145178189997385E-6</v>
      </c>
      <c r="BU35" s="216">
        <v>3.2039579299086321E-6</v>
      </c>
      <c r="BV35" s="216">
        <v>9.9974537168825798E-7</v>
      </c>
      <c r="BW35" s="216">
        <v>5.5892415997502357E-7</v>
      </c>
      <c r="BX35" s="216">
        <v>1.6225854212731739E-7</v>
      </c>
      <c r="BY35" s="216">
        <v>3.4851500204779266E-6</v>
      </c>
      <c r="BZ35" s="216">
        <v>6.7601050302546335E-7</v>
      </c>
      <c r="CA35" s="216">
        <v>1.1862874439824367E-6</v>
      </c>
      <c r="CB35" s="216">
        <v>4.6053548867972706E-7</v>
      </c>
      <c r="CC35" s="216">
        <v>6.4277492615683483E-7</v>
      </c>
      <c r="CD35" s="216">
        <v>4.4167996601764614E-7</v>
      </c>
      <c r="CE35" s="216">
        <v>7.3806927177553214E-7</v>
      </c>
      <c r="CF35" s="216">
        <v>1.2236245361561411E-6</v>
      </c>
      <c r="CG35" s="216">
        <v>3.6076862261755073E-6</v>
      </c>
      <c r="CH35" s="216">
        <v>8.8562260107213308E-6</v>
      </c>
      <c r="CI35" s="216">
        <v>4.9450130552318512E-6</v>
      </c>
      <c r="CJ35" s="216">
        <v>7.2033675304004785E-7</v>
      </c>
      <c r="CK35" s="216">
        <v>4.0475714180410467E-6</v>
      </c>
      <c r="CL35" s="216">
        <v>9.8571594363476042E-7</v>
      </c>
      <c r="CM35" s="216">
        <v>4.15623593112252E-6</v>
      </c>
      <c r="CN35" s="216">
        <v>2.0782800313043239E-6</v>
      </c>
      <c r="CO35" s="216">
        <v>1.150479244658558E-5</v>
      </c>
      <c r="CP35" s="216">
        <v>2.3118337729024964E-6</v>
      </c>
      <c r="CQ35" s="216">
        <v>4.0979082379767716E-6</v>
      </c>
      <c r="CR35" s="216">
        <v>3.017004369941174E-6</v>
      </c>
      <c r="CS35" s="216">
        <v>1.9550776995514598E-6</v>
      </c>
      <c r="CT35" s="216">
        <v>2.6323695107464235E-5</v>
      </c>
      <c r="CU35" s="216">
        <v>1.2866229839670476E-5</v>
      </c>
      <c r="CV35" s="216">
        <v>2.1331882247132816E-6</v>
      </c>
      <c r="CW35" s="216">
        <v>5.8385155474917825E-7</v>
      </c>
      <c r="CX35" s="216">
        <v>2.7744289419892336E-6</v>
      </c>
      <c r="CY35" s="216">
        <v>5.2463452987625878E-6</v>
      </c>
      <c r="CZ35" s="216">
        <v>2.957006888363554E-6</v>
      </c>
      <c r="DA35" s="216">
        <v>4.2126555149460423E-6</v>
      </c>
      <c r="DB35" s="216">
        <v>3.7921849939372915E-6</v>
      </c>
      <c r="DC35" s="216">
        <v>1.0304948939964296E-6</v>
      </c>
      <c r="DD35" s="216">
        <v>1.2674675890261564E-5</v>
      </c>
      <c r="DE35" s="216">
        <v>1.0708922822537695E-6</v>
      </c>
      <c r="DF35" s="217">
        <v>6.1374918878982446E-6</v>
      </c>
      <c r="DG35" s="217">
        <v>1.0026329749474649</v>
      </c>
      <c r="DH35" s="219">
        <v>0.76615651716102406</v>
      </c>
    </row>
    <row r="36" spans="1:112">
      <c r="A36" s="305" t="s">
        <v>1115</v>
      </c>
      <c r="B36" s="198" t="s">
        <v>956</v>
      </c>
      <c r="C36" s="216">
        <v>1.4185789617760406E-4</v>
      </c>
      <c r="D36" s="216">
        <v>6.5679164600490294E-5</v>
      </c>
      <c r="E36" s="216">
        <v>2.1288293323903429E-4</v>
      </c>
      <c r="F36" s="216">
        <v>7.1438234928847526E-4</v>
      </c>
      <c r="G36" s="216">
        <v>4.2410911287774728E-5</v>
      </c>
      <c r="H36" s="216">
        <v>9.039895778264555E-5</v>
      </c>
      <c r="I36" s="216">
        <v>1.2946917181664569E-4</v>
      </c>
      <c r="J36" s="216">
        <v>6.0014727799027705E-4</v>
      </c>
      <c r="K36" s="216">
        <v>4.6370911944666245E-3</v>
      </c>
      <c r="L36" s="216">
        <v>3.506497916864344E-5</v>
      </c>
      <c r="M36" s="216">
        <v>0</v>
      </c>
      <c r="N36" s="216">
        <v>1.6560378314258028E-4</v>
      </c>
      <c r="O36" s="216">
        <v>6.8239323309309072E-4</v>
      </c>
      <c r="P36" s="216">
        <v>1.0115642629933735E-4</v>
      </c>
      <c r="Q36" s="216">
        <v>2.6180627123631914E-3</v>
      </c>
      <c r="R36" s="216">
        <v>8.5097288458173474E-5</v>
      </c>
      <c r="S36" s="216">
        <v>2.8972042441296191E-5</v>
      </c>
      <c r="T36" s="216">
        <v>2.7384904611603843E-5</v>
      </c>
      <c r="U36" s="216">
        <v>5.0556834097940166E-5</v>
      </c>
      <c r="V36" s="216">
        <v>4.2155554464764659E-4</v>
      </c>
      <c r="W36" s="216">
        <v>1.8372229861183313E-5</v>
      </c>
      <c r="X36" s="216">
        <v>1.2079314910024653E-4</v>
      </c>
      <c r="Y36" s="216">
        <v>1.5650210636125347E-5</v>
      </c>
      <c r="Z36" s="216">
        <v>0</v>
      </c>
      <c r="AA36" s="216">
        <v>5.4971645245507237E-3</v>
      </c>
      <c r="AB36" s="216">
        <v>5.8294872046323173E-4</v>
      </c>
      <c r="AC36" s="216">
        <v>6.1347786388565052E-6</v>
      </c>
      <c r="AD36" s="216">
        <v>2.1397067322764376E-5</v>
      </c>
      <c r="AE36" s="216">
        <v>1.8568135978812872E-4</v>
      </c>
      <c r="AF36" s="216">
        <v>6.5256830436593907E-5</v>
      </c>
      <c r="AG36" s="216">
        <v>3.6293437317502489E-5</v>
      </c>
      <c r="AH36" s="216">
        <v>1.01741555521799</v>
      </c>
      <c r="AI36" s="216">
        <v>1.2566942046912972E-4</v>
      </c>
      <c r="AJ36" s="216">
        <v>1.1626375849700048E-5</v>
      </c>
      <c r="AK36" s="216">
        <v>2.1204933216223414E-3</v>
      </c>
      <c r="AL36" s="216">
        <v>6.9495227898279537E-5</v>
      </c>
      <c r="AM36" s="216">
        <v>4.7002771074002054E-5</v>
      </c>
      <c r="AN36" s="216">
        <v>5.2209364587878287E-5</v>
      </c>
      <c r="AO36" s="216">
        <v>1.9627414249597685E-5</v>
      </c>
      <c r="AP36" s="216">
        <v>3.8341406294799987E-5</v>
      </c>
      <c r="AQ36" s="216">
        <v>1.8306912912500544E-3</v>
      </c>
      <c r="AR36" s="216">
        <v>6.5572312059784021E-5</v>
      </c>
      <c r="AS36" s="216">
        <v>3.304822836335356E-4</v>
      </c>
      <c r="AT36" s="216">
        <v>5.1600902255817199E-5</v>
      </c>
      <c r="AU36" s="216">
        <v>6.0608554271353383E-5</v>
      </c>
      <c r="AV36" s="216">
        <v>2.0111146846362332E-3</v>
      </c>
      <c r="AW36" s="216">
        <v>1.3892496793848044E-3</v>
      </c>
      <c r="AX36" s="216">
        <v>2.2838666268002548E-3</v>
      </c>
      <c r="AY36" s="216">
        <v>7.0407198662784972E-5</v>
      </c>
      <c r="AZ36" s="216">
        <v>4.4066577047280879E-4</v>
      </c>
      <c r="BA36" s="216">
        <v>6.4686254015791525E-5</v>
      </c>
      <c r="BB36" s="216">
        <v>2.094742191694888E-3</v>
      </c>
      <c r="BC36" s="216">
        <v>1.2853653325010581E-4</v>
      </c>
      <c r="BD36" s="216">
        <v>1.5558707026120785E-4</v>
      </c>
      <c r="BE36" s="216">
        <v>0</v>
      </c>
      <c r="BF36" s="216">
        <v>3.765873965318532E-3</v>
      </c>
      <c r="BG36" s="216">
        <v>5.8207304358682808E-5</v>
      </c>
      <c r="BH36" s="216">
        <v>2.5072818959934661E-4</v>
      </c>
      <c r="BI36" s="216">
        <v>4.8583120823829772E-3</v>
      </c>
      <c r="BJ36" s="216">
        <v>2.4523740155236377E-3</v>
      </c>
      <c r="BK36" s="216">
        <v>5.4947336598335299E-5</v>
      </c>
      <c r="BL36" s="216">
        <v>1.7571147114635113E-3</v>
      </c>
      <c r="BM36" s="216">
        <v>9.6474670040100721E-4</v>
      </c>
      <c r="BN36" s="216">
        <v>6.9033350431160585E-5</v>
      </c>
      <c r="BO36" s="216">
        <v>7.9615123680586256E-5</v>
      </c>
      <c r="BP36" s="216">
        <v>9.65886499162278E-5</v>
      </c>
      <c r="BQ36" s="216">
        <v>3.8039123822210019E-5</v>
      </c>
      <c r="BR36" s="216">
        <v>9.5783214232794754E-5</v>
      </c>
      <c r="BS36" s="216">
        <v>1.2392642834591571E-4</v>
      </c>
      <c r="BT36" s="216">
        <v>7.9897037503564488E-5</v>
      </c>
      <c r="BU36" s="216">
        <v>4.0293321685054728E-5</v>
      </c>
      <c r="BV36" s="216">
        <v>3.0851421808962562E-5</v>
      </c>
      <c r="BW36" s="216">
        <v>3.2848010771757233E-5</v>
      </c>
      <c r="BX36" s="216">
        <v>1.3567376364698696E-5</v>
      </c>
      <c r="BY36" s="216">
        <v>4.5670213283496091E-5</v>
      </c>
      <c r="BZ36" s="216">
        <v>1.0207672339969902E-4</v>
      </c>
      <c r="CA36" s="216">
        <v>4.7497795170375087E-4</v>
      </c>
      <c r="CB36" s="216">
        <v>5.0392296277959124E-5</v>
      </c>
      <c r="CC36" s="216">
        <v>7.3460707711113404E-5</v>
      </c>
      <c r="CD36" s="216">
        <v>4.8766419608597611E-5</v>
      </c>
      <c r="CE36" s="216">
        <v>6.1115890417151714E-5</v>
      </c>
      <c r="CF36" s="216">
        <v>6.9244449704662739E-5</v>
      </c>
      <c r="CG36" s="216">
        <v>1.8987375127850589E-5</v>
      </c>
      <c r="CH36" s="216">
        <v>6.3659248960686818E-5</v>
      </c>
      <c r="CI36" s="216">
        <v>6.3621322089753475E-5</v>
      </c>
      <c r="CJ36" s="216">
        <v>8.0926332902343567E-5</v>
      </c>
      <c r="CK36" s="216">
        <v>5.4183707607169744E-5</v>
      </c>
      <c r="CL36" s="216">
        <v>5.1509755431259774E-5</v>
      </c>
      <c r="CM36" s="216">
        <v>1.2021224186429474E-4</v>
      </c>
      <c r="CN36" s="216">
        <v>2.9577573767111074E-4</v>
      </c>
      <c r="CO36" s="216">
        <v>1.3983602620457395E-3</v>
      </c>
      <c r="CP36" s="216">
        <v>6.0845425748048921E-4</v>
      </c>
      <c r="CQ36" s="216">
        <v>4.2381751292574141E-3</v>
      </c>
      <c r="CR36" s="216">
        <v>1.8801502617322167E-4</v>
      </c>
      <c r="CS36" s="216">
        <v>1.541803607135294E-4</v>
      </c>
      <c r="CT36" s="216">
        <v>2.5430491440537879E-4</v>
      </c>
      <c r="CU36" s="216">
        <v>4.7358232778800757E-4</v>
      </c>
      <c r="CV36" s="216">
        <v>4.7358789797541078E-5</v>
      </c>
      <c r="CW36" s="216">
        <v>4.7151196347237113E-3</v>
      </c>
      <c r="CX36" s="216">
        <v>3.8154501401414407E-5</v>
      </c>
      <c r="CY36" s="216">
        <v>3.6276107944794309E-4</v>
      </c>
      <c r="CZ36" s="216">
        <v>1.7568317774113051E-4</v>
      </c>
      <c r="DA36" s="216">
        <v>1.2550468822519252E-4</v>
      </c>
      <c r="DB36" s="216">
        <v>4.7295320814243072E-4</v>
      </c>
      <c r="DC36" s="216">
        <v>1.2304662340374578E-4</v>
      </c>
      <c r="DD36" s="216">
        <v>1.224537564348723E-4</v>
      </c>
      <c r="DE36" s="216">
        <v>8.0956835491103306E-5</v>
      </c>
      <c r="DF36" s="217">
        <v>3.7264487089654525E-4</v>
      </c>
      <c r="DG36" s="217">
        <v>1.0787667289673122</v>
      </c>
      <c r="DH36" s="219">
        <v>0.82433370988829957</v>
      </c>
    </row>
    <row r="37" spans="1:112">
      <c r="A37" s="305" t="s">
        <v>1116</v>
      </c>
      <c r="B37" s="198" t="s">
        <v>957</v>
      </c>
      <c r="C37" s="216">
        <v>4.4410657127351709E-5</v>
      </c>
      <c r="D37" s="216">
        <v>4.2123032282643995E-5</v>
      </c>
      <c r="E37" s="216">
        <v>6.8984830017421753E-5</v>
      </c>
      <c r="F37" s="216">
        <v>2.0784278996512216E-5</v>
      </c>
      <c r="G37" s="216">
        <v>1.4473216855312885E-5</v>
      </c>
      <c r="H37" s="216">
        <v>4.4944635921045348E-4</v>
      </c>
      <c r="I37" s="216">
        <v>3.9016678643378195E-5</v>
      </c>
      <c r="J37" s="216">
        <v>1.7186251082050348E-5</v>
      </c>
      <c r="K37" s="216">
        <v>1.5764746409411648E-5</v>
      </c>
      <c r="L37" s="216">
        <v>1.3277561976404795E-5</v>
      </c>
      <c r="M37" s="216">
        <v>0</v>
      </c>
      <c r="N37" s="216">
        <v>3.2847212919458139E-5</v>
      </c>
      <c r="O37" s="216">
        <v>3.5877499412321565E-5</v>
      </c>
      <c r="P37" s="216">
        <v>2.4700203708645896E-5</v>
      </c>
      <c r="Q37" s="216">
        <v>2.2808181244384192E-5</v>
      </c>
      <c r="R37" s="216">
        <v>6.5036291908745784E-5</v>
      </c>
      <c r="S37" s="216">
        <v>4.5886087439825726E-5</v>
      </c>
      <c r="T37" s="216">
        <v>2.3375249826872161E-5</v>
      </c>
      <c r="U37" s="216">
        <v>3.4719197229617869E-5</v>
      </c>
      <c r="V37" s="216">
        <v>3.2207955189241524E-5</v>
      </c>
      <c r="W37" s="216">
        <v>1.0555987283582841E-5</v>
      </c>
      <c r="X37" s="216">
        <v>1.781408413891637E-5</v>
      </c>
      <c r="Y37" s="216">
        <v>1.3034777093797626E-5</v>
      </c>
      <c r="Z37" s="216">
        <v>0</v>
      </c>
      <c r="AA37" s="216">
        <v>1.5360685719231829E-5</v>
      </c>
      <c r="AB37" s="216">
        <v>1.3146403377867115E-5</v>
      </c>
      <c r="AC37" s="216">
        <v>4.9779671218435001E-6</v>
      </c>
      <c r="AD37" s="216">
        <v>5.0765444248165943E-5</v>
      </c>
      <c r="AE37" s="216">
        <v>4.2384242554045179E-6</v>
      </c>
      <c r="AF37" s="216">
        <v>4.5449578571198615E-6</v>
      </c>
      <c r="AG37" s="216">
        <v>1.6462777591180237E-5</v>
      </c>
      <c r="AH37" s="216">
        <v>3.6386273785725801E-5</v>
      </c>
      <c r="AI37" s="216">
        <v>1.0551650864177538</v>
      </c>
      <c r="AJ37" s="216">
        <v>1.1155070706392326E-5</v>
      </c>
      <c r="AK37" s="216">
        <v>4.8239090291831636E-4</v>
      </c>
      <c r="AL37" s="216">
        <v>1.0440010027408477E-4</v>
      </c>
      <c r="AM37" s="216">
        <v>7.0217039992625472E-5</v>
      </c>
      <c r="AN37" s="216">
        <v>6.523333046868046E-5</v>
      </c>
      <c r="AO37" s="216">
        <v>2.9435527474385136E-5</v>
      </c>
      <c r="AP37" s="216">
        <v>4.6100878499565922E-5</v>
      </c>
      <c r="AQ37" s="216">
        <v>1.1829921431609844E-5</v>
      </c>
      <c r="AR37" s="216">
        <v>2.3948411119431059E-5</v>
      </c>
      <c r="AS37" s="216">
        <v>3.8780083063969377E-5</v>
      </c>
      <c r="AT37" s="216">
        <v>1.2829415401286652E-5</v>
      </c>
      <c r="AU37" s="216">
        <v>1.4707013623870444E-5</v>
      </c>
      <c r="AV37" s="216">
        <v>9.7210807948668997E-6</v>
      </c>
      <c r="AW37" s="216">
        <v>1.0176474177336246E-5</v>
      </c>
      <c r="AX37" s="216">
        <v>2.5778308473208009E-5</v>
      </c>
      <c r="AY37" s="216">
        <v>1.6284771020108258E-5</v>
      </c>
      <c r="AZ37" s="216">
        <v>1.459911743266308E-5</v>
      </c>
      <c r="BA37" s="216">
        <v>6.974115562549977E-6</v>
      </c>
      <c r="BB37" s="216">
        <v>1.4883443821516869E-5</v>
      </c>
      <c r="BC37" s="216">
        <v>1.1608851549437868E-5</v>
      </c>
      <c r="BD37" s="216">
        <v>9.1873220795255156E-6</v>
      </c>
      <c r="BE37" s="216">
        <v>0</v>
      </c>
      <c r="BF37" s="216">
        <v>3.456773896003516E-5</v>
      </c>
      <c r="BG37" s="216">
        <v>1.585786746026539E-5</v>
      </c>
      <c r="BH37" s="216">
        <v>2.4041574329849767E-5</v>
      </c>
      <c r="BI37" s="216">
        <v>3.4012447255979572E-5</v>
      </c>
      <c r="BJ37" s="216">
        <v>1.9489890373090951E-4</v>
      </c>
      <c r="BK37" s="216">
        <v>1.5189812738012173E-5</v>
      </c>
      <c r="BL37" s="216">
        <v>1.8438648424394119E-2</v>
      </c>
      <c r="BM37" s="216">
        <v>1.7595961826864414E-2</v>
      </c>
      <c r="BN37" s="216">
        <v>3.4079878899316407E-2</v>
      </c>
      <c r="BO37" s="216">
        <v>1.4507401553605026E-2</v>
      </c>
      <c r="BP37" s="216">
        <v>1.1102892936432627E-4</v>
      </c>
      <c r="BQ37" s="216">
        <v>2.90415380132126E-4</v>
      </c>
      <c r="BR37" s="216">
        <v>2.8629399164708407E-4</v>
      </c>
      <c r="BS37" s="216">
        <v>1.3079305199859429E-4</v>
      </c>
      <c r="BT37" s="216">
        <v>4.5454324620250096E-5</v>
      </c>
      <c r="BU37" s="216">
        <v>4.6561016369458384E-5</v>
      </c>
      <c r="BV37" s="216">
        <v>6.6049153511094425E-5</v>
      </c>
      <c r="BW37" s="216">
        <v>2.4380370867434944E-4</v>
      </c>
      <c r="BX37" s="216">
        <v>3.1601025425328176E-4</v>
      </c>
      <c r="BY37" s="216">
        <v>1.8693898942850551E-4</v>
      </c>
      <c r="BZ37" s="216">
        <v>9.0270351669614163E-6</v>
      </c>
      <c r="CA37" s="216">
        <v>8.324453133238776E-5</v>
      </c>
      <c r="CB37" s="216">
        <v>4.546302719686021E-5</v>
      </c>
      <c r="CC37" s="216">
        <v>3.2142225008247167E-5</v>
      </c>
      <c r="CD37" s="216">
        <v>3.5805129496658541E-5</v>
      </c>
      <c r="CE37" s="216">
        <v>1.1071669630345484E-4</v>
      </c>
      <c r="CF37" s="216">
        <v>1.7402013479326191E-4</v>
      </c>
      <c r="CG37" s="216">
        <v>1.343014882968359E-5</v>
      </c>
      <c r="CH37" s="216">
        <v>7.1334929698445648E-5</v>
      </c>
      <c r="CI37" s="216">
        <v>1.0608926491198164E-4</v>
      </c>
      <c r="CJ37" s="216">
        <v>1.9367369369035432E-5</v>
      </c>
      <c r="CK37" s="216">
        <v>9.6111429077967291E-5</v>
      </c>
      <c r="CL37" s="216">
        <v>2.231779308670363E-5</v>
      </c>
      <c r="CM37" s="216">
        <v>7.0015891435224722E-5</v>
      </c>
      <c r="CN37" s="216">
        <v>7.8430241320064469E-5</v>
      </c>
      <c r="CO37" s="216">
        <v>6.3413472516895441E-5</v>
      </c>
      <c r="CP37" s="216">
        <v>4.8158128413536893E-5</v>
      </c>
      <c r="CQ37" s="216">
        <v>4.4503746955802885E-5</v>
      </c>
      <c r="CR37" s="216">
        <v>4.7549156204581782E-5</v>
      </c>
      <c r="CS37" s="216">
        <v>3.0906165235904595E-5</v>
      </c>
      <c r="CT37" s="216">
        <v>2.4575724424115273E-5</v>
      </c>
      <c r="CU37" s="216">
        <v>3.6615038226472756E-5</v>
      </c>
      <c r="CV37" s="216">
        <v>4.7507892609497612E-5</v>
      </c>
      <c r="CW37" s="216">
        <v>1.6486219011349981E-5</v>
      </c>
      <c r="CX37" s="216">
        <v>2.1262323204745666E-5</v>
      </c>
      <c r="CY37" s="216">
        <v>6.0903849838825359E-5</v>
      </c>
      <c r="CZ37" s="216">
        <v>3.7147196962485447E-5</v>
      </c>
      <c r="DA37" s="216">
        <v>4.0724219573469445E-5</v>
      </c>
      <c r="DB37" s="216">
        <v>4.7398613420131431E-5</v>
      </c>
      <c r="DC37" s="216">
        <v>2.2306016215067991E-5</v>
      </c>
      <c r="DD37" s="216">
        <v>3.4922472089123749E-5</v>
      </c>
      <c r="DE37" s="216">
        <v>1.6815179556398888E-5</v>
      </c>
      <c r="DF37" s="217">
        <v>3.509531905102947E-4</v>
      </c>
      <c r="DG37" s="217">
        <v>1.1460490131722421</v>
      </c>
      <c r="DH37" s="219">
        <v>0.87574710025259339</v>
      </c>
    </row>
    <row r="38" spans="1:112">
      <c r="A38" s="305" t="s">
        <v>1117</v>
      </c>
      <c r="B38" s="198" t="s">
        <v>958</v>
      </c>
      <c r="C38" s="216">
        <v>2.5978703804618517E-12</v>
      </c>
      <c r="D38" s="216">
        <v>1.0336253837154474E-12</v>
      </c>
      <c r="E38" s="216">
        <v>4.0926047109830191E-12</v>
      </c>
      <c r="F38" s="216">
        <v>1.6155546731694618E-12</v>
      </c>
      <c r="G38" s="216">
        <v>6.0910685013973709E-13</v>
      </c>
      <c r="H38" s="216">
        <v>1.6053103097174023E-12</v>
      </c>
      <c r="I38" s="216">
        <v>2.4914556952250312E-12</v>
      </c>
      <c r="J38" s="216">
        <v>6.5646620015046261E-13</v>
      </c>
      <c r="K38" s="216">
        <v>6.0053083390638658E-13</v>
      </c>
      <c r="L38" s="216">
        <v>3.3196001553148037E-13</v>
      </c>
      <c r="M38" s="216">
        <v>0</v>
      </c>
      <c r="N38" s="216">
        <v>5.6694979335969051E-13</v>
      </c>
      <c r="O38" s="216">
        <v>9.5153257592662319E-13</v>
      </c>
      <c r="P38" s="216">
        <v>1.2217394415693688E-12</v>
      </c>
      <c r="Q38" s="216">
        <v>5.1485129842449459E-13</v>
      </c>
      <c r="R38" s="216">
        <v>6.9999663666186169E-13</v>
      </c>
      <c r="S38" s="216">
        <v>4.8385670613107162E-13</v>
      </c>
      <c r="T38" s="216">
        <v>1.0024118025861317E-12</v>
      </c>
      <c r="U38" s="216">
        <v>7.6976467313429233E-13</v>
      </c>
      <c r="V38" s="216">
        <v>8.2711882114123318E-13</v>
      </c>
      <c r="W38" s="216">
        <v>1.5311083608532331E-13</v>
      </c>
      <c r="X38" s="216">
        <v>3.404568291644591E-13</v>
      </c>
      <c r="Y38" s="216">
        <v>1.2153601760216639E-13</v>
      </c>
      <c r="Z38" s="216">
        <v>0</v>
      </c>
      <c r="AA38" s="216">
        <v>4.9569032183820083E-13</v>
      </c>
      <c r="AB38" s="216">
        <v>1.6719485752960733E-13</v>
      </c>
      <c r="AC38" s="216">
        <v>1.1502056238579263E-13</v>
      </c>
      <c r="AD38" s="216">
        <v>3.544213223116231E-13</v>
      </c>
      <c r="AE38" s="216">
        <v>5.6673713708673409E-14</v>
      </c>
      <c r="AF38" s="216">
        <v>1.276019989560574E-13</v>
      </c>
      <c r="AG38" s="216">
        <v>7.2339038503904845E-13</v>
      </c>
      <c r="AH38" s="216">
        <v>6.2968976422674193E-13</v>
      </c>
      <c r="AI38" s="216">
        <v>1.1063751218167471E-12</v>
      </c>
      <c r="AJ38" s="216">
        <v>1.0000000000002522</v>
      </c>
      <c r="AK38" s="216">
        <v>9.2401051169355516E-13</v>
      </c>
      <c r="AL38" s="216">
        <v>1.072920039609411E-12</v>
      </c>
      <c r="AM38" s="216">
        <v>7.4583235365405108E-13</v>
      </c>
      <c r="AN38" s="216">
        <v>7.9766467836806623E-13</v>
      </c>
      <c r="AO38" s="216">
        <v>3.2412516770252448E-13</v>
      </c>
      <c r="AP38" s="216">
        <v>6.0021274642879947E-13</v>
      </c>
      <c r="AQ38" s="216">
        <v>6.4501869591579277E-13</v>
      </c>
      <c r="AR38" s="216">
        <v>4.2680759826569827E-13</v>
      </c>
      <c r="AS38" s="216">
        <v>7.8038992717129501E-13</v>
      </c>
      <c r="AT38" s="216">
        <v>1.8978838279907856E-12</v>
      </c>
      <c r="AU38" s="216">
        <v>5.0043403913749905E-12</v>
      </c>
      <c r="AV38" s="216">
        <v>5.157409662944199E-11</v>
      </c>
      <c r="AW38" s="216">
        <v>1.5216426175913587E-10</v>
      </c>
      <c r="AX38" s="216">
        <v>4.0546324107377592E-7</v>
      </c>
      <c r="AY38" s="216">
        <v>3.4342630054240295E-11</v>
      </c>
      <c r="AZ38" s="216">
        <v>4.6234376146700085E-11</v>
      </c>
      <c r="BA38" s="216">
        <v>1.473757476190751E-10</v>
      </c>
      <c r="BB38" s="216">
        <v>3.3484089954873355E-11</v>
      </c>
      <c r="BC38" s="216">
        <v>1.7659573572077736E-10</v>
      </c>
      <c r="BD38" s="216">
        <v>1.3573793320733761E-10</v>
      </c>
      <c r="BE38" s="216">
        <v>0</v>
      </c>
      <c r="BF38" s="216">
        <v>5.3782012143761508E-12</v>
      </c>
      <c r="BG38" s="216">
        <v>2.3242437126666897E-11</v>
      </c>
      <c r="BH38" s="216">
        <v>5.1404830264340643E-12</v>
      </c>
      <c r="BI38" s="216">
        <v>3.3602762050047752E-12</v>
      </c>
      <c r="BJ38" s="216">
        <v>4.2885277299815179E-12</v>
      </c>
      <c r="BK38" s="216">
        <v>1.0290162735525986E-12</v>
      </c>
      <c r="BL38" s="216">
        <v>8.4149661754154008E-8</v>
      </c>
      <c r="BM38" s="216">
        <v>1.0382677278489276E-12</v>
      </c>
      <c r="BN38" s="216">
        <v>1.2015648502086217E-12</v>
      </c>
      <c r="BO38" s="216">
        <v>6.4086281856856115E-13</v>
      </c>
      <c r="BP38" s="216">
        <v>1.7327023906118909E-12</v>
      </c>
      <c r="BQ38" s="216">
        <v>4.4972862120163339E-13</v>
      </c>
      <c r="BR38" s="216">
        <v>1.6177493725273137E-12</v>
      </c>
      <c r="BS38" s="216">
        <v>1.434063555093294E-12</v>
      </c>
      <c r="BT38" s="216">
        <v>1.0580639685791607E-12</v>
      </c>
      <c r="BU38" s="216">
        <v>1.4987242606536668E-12</v>
      </c>
      <c r="BV38" s="216">
        <v>7.6741827199955398E-13</v>
      </c>
      <c r="BW38" s="216">
        <v>5.6805827484715467E-13</v>
      </c>
      <c r="BX38" s="216">
        <v>1.0256430866223803E-13</v>
      </c>
      <c r="BY38" s="216">
        <v>1.1975255880929804E-12</v>
      </c>
      <c r="BZ38" s="216">
        <v>1.8167639141406987E-12</v>
      </c>
      <c r="CA38" s="216">
        <v>9.123152383779139E-12</v>
      </c>
      <c r="CB38" s="216">
        <v>6.6868362075305724E-13</v>
      </c>
      <c r="CC38" s="216">
        <v>1.0273064914950566E-12</v>
      </c>
      <c r="CD38" s="216">
        <v>1.6392366932136015E-12</v>
      </c>
      <c r="CE38" s="216">
        <v>1.3536856021225545E-12</v>
      </c>
      <c r="CF38" s="216">
        <v>1.6933797888644488E-12</v>
      </c>
      <c r="CG38" s="216">
        <v>6.1121084994283595E-13</v>
      </c>
      <c r="CH38" s="216">
        <v>2.8593965684557498E-12</v>
      </c>
      <c r="CI38" s="216">
        <v>6.5018029850716127E-12</v>
      </c>
      <c r="CJ38" s="216">
        <v>3.7724644857647092E-12</v>
      </c>
      <c r="CK38" s="216">
        <v>2.5512758357674064E-12</v>
      </c>
      <c r="CL38" s="216">
        <v>1.0828260255206988E-11</v>
      </c>
      <c r="CM38" s="216">
        <v>6.6218468169369636E-12</v>
      </c>
      <c r="CN38" s="216">
        <v>1.6402956085415491E-11</v>
      </c>
      <c r="CO38" s="216">
        <v>7.5342143460403076E-12</v>
      </c>
      <c r="CP38" s="216">
        <v>6.2183530179440231E-9</v>
      </c>
      <c r="CQ38" s="216">
        <v>1.9428301914022546E-12</v>
      </c>
      <c r="CR38" s="216">
        <v>2.4298276229232824E-11</v>
      </c>
      <c r="CS38" s="216">
        <v>4.654683044961522E-11</v>
      </c>
      <c r="CT38" s="216">
        <v>1.5834717113884156E-12</v>
      </c>
      <c r="CU38" s="216">
        <v>9.2870087062435153E-12</v>
      </c>
      <c r="CV38" s="216">
        <v>2.5662408769966883E-12</v>
      </c>
      <c r="CW38" s="216">
        <v>9.0045896199716088E-11</v>
      </c>
      <c r="CX38" s="216">
        <v>9.3221764193897114E-13</v>
      </c>
      <c r="CY38" s="216">
        <v>4.417556743573247E-12</v>
      </c>
      <c r="CZ38" s="216">
        <v>1.7796806273298686E-8</v>
      </c>
      <c r="DA38" s="216">
        <v>1.3301932013080719E-12</v>
      </c>
      <c r="DB38" s="216">
        <v>9.5804936361611462E-13</v>
      </c>
      <c r="DC38" s="216">
        <v>1.2332973202317762E-12</v>
      </c>
      <c r="DD38" s="216">
        <v>1.3335927920120899E-12</v>
      </c>
      <c r="DE38" s="216">
        <v>1.5387568349906232E-10</v>
      </c>
      <c r="DF38" s="217">
        <v>9.6768790272818412E-13</v>
      </c>
      <c r="DG38" s="217">
        <v>1.0000005149181759</v>
      </c>
      <c r="DH38" s="219">
        <v>0.76414493719307874</v>
      </c>
    </row>
    <row r="39" spans="1:112">
      <c r="A39" s="305" t="s">
        <v>1118</v>
      </c>
      <c r="B39" s="198" t="s">
        <v>1036</v>
      </c>
      <c r="C39" s="216">
        <v>6.0429456686086729E-4</v>
      </c>
      <c r="D39" s="216">
        <v>1.6636781737185222E-4</v>
      </c>
      <c r="E39" s="216">
        <v>1.1316415988699455E-3</v>
      </c>
      <c r="F39" s="216">
        <v>1.4636215842643783E-5</v>
      </c>
      <c r="G39" s="216">
        <v>1.1354686884259901E-5</v>
      </c>
      <c r="H39" s="216">
        <v>1.9284566383483508E-4</v>
      </c>
      <c r="I39" s="216">
        <v>4.0070190416925697E-5</v>
      </c>
      <c r="J39" s="216">
        <v>3.5639114584815854E-5</v>
      </c>
      <c r="K39" s="216">
        <v>3.4848253649990168E-5</v>
      </c>
      <c r="L39" s="216">
        <v>4.1499029376755182E-5</v>
      </c>
      <c r="M39" s="216">
        <v>0</v>
      </c>
      <c r="N39" s="216">
        <v>1.4993177793745977E-5</v>
      </c>
      <c r="O39" s="216">
        <v>2.1230327542993279E-5</v>
      </c>
      <c r="P39" s="216">
        <v>7.6536845948950877E-5</v>
      </c>
      <c r="Q39" s="216">
        <v>1.7865058792532369E-4</v>
      </c>
      <c r="R39" s="216">
        <v>1.6935613311794132E-4</v>
      </c>
      <c r="S39" s="216">
        <v>3.1202915931614391E-5</v>
      </c>
      <c r="T39" s="216">
        <v>1.419267120197989E-5</v>
      </c>
      <c r="U39" s="216">
        <v>6.3033265646574997E-4</v>
      </c>
      <c r="V39" s="216">
        <v>1.1475618321018896E-3</v>
      </c>
      <c r="W39" s="216">
        <v>7.1096275433078043E-6</v>
      </c>
      <c r="X39" s="216">
        <v>4.3280783388237308E-5</v>
      </c>
      <c r="Y39" s="216">
        <v>2.0323324894175523E-5</v>
      </c>
      <c r="Z39" s="216">
        <v>0</v>
      </c>
      <c r="AA39" s="216">
        <v>2.0400729446878415E-4</v>
      </c>
      <c r="AB39" s="216">
        <v>4.4921758866684748E-5</v>
      </c>
      <c r="AC39" s="216">
        <v>4.1055493019323443E-6</v>
      </c>
      <c r="AD39" s="216">
        <v>7.0932516127130969E-4</v>
      </c>
      <c r="AE39" s="216">
        <v>4.0351161907368257E-6</v>
      </c>
      <c r="AF39" s="216">
        <v>1.0820457675115733E-5</v>
      </c>
      <c r="AG39" s="216">
        <v>1.2448138479036521E-5</v>
      </c>
      <c r="AH39" s="216">
        <v>1.1136987413006543E-3</v>
      </c>
      <c r="AI39" s="216">
        <v>4.2126760698798235E-3</v>
      </c>
      <c r="AJ39" s="216">
        <v>5.9929350708259527E-5</v>
      </c>
      <c r="AK39" s="216">
        <v>1.0092248146361589</v>
      </c>
      <c r="AL39" s="216">
        <v>1.9968755259879086E-3</v>
      </c>
      <c r="AM39" s="216">
        <v>7.5050097634182529E-4</v>
      </c>
      <c r="AN39" s="216">
        <v>1.6791302800754082E-3</v>
      </c>
      <c r="AO39" s="216">
        <v>2.7907319238908428E-4</v>
      </c>
      <c r="AP39" s="216">
        <v>1.7898948136722682E-3</v>
      </c>
      <c r="AQ39" s="216">
        <v>7.3192991890157127E-5</v>
      </c>
      <c r="AR39" s="216">
        <v>4.8554908665284906E-4</v>
      </c>
      <c r="AS39" s="216">
        <v>2.648336255033966E-4</v>
      </c>
      <c r="AT39" s="216">
        <v>1.1828741220639475E-3</v>
      </c>
      <c r="AU39" s="216">
        <v>3.9439972578913889E-4</v>
      </c>
      <c r="AV39" s="216">
        <v>1.6816511405469458E-4</v>
      </c>
      <c r="AW39" s="216">
        <v>5.3853336725784415E-4</v>
      </c>
      <c r="AX39" s="216">
        <v>2.6694797023860568E-4</v>
      </c>
      <c r="AY39" s="216">
        <v>4.1676678405510367E-4</v>
      </c>
      <c r="AZ39" s="216">
        <v>1.3733916290603143E-4</v>
      </c>
      <c r="BA39" s="216">
        <v>1.5426917410376305E-4</v>
      </c>
      <c r="BB39" s="216">
        <v>3.9455004490859493E-4</v>
      </c>
      <c r="BC39" s="216">
        <v>1.0283813619604586E-4</v>
      </c>
      <c r="BD39" s="216">
        <v>8.8478765325057697E-5</v>
      </c>
      <c r="BE39" s="216">
        <v>0</v>
      </c>
      <c r="BF39" s="216">
        <v>3.5164669872556862E-4</v>
      </c>
      <c r="BG39" s="216">
        <v>3.8341610347102816E-4</v>
      </c>
      <c r="BH39" s="216">
        <v>2.8709990277126348E-4</v>
      </c>
      <c r="BI39" s="216">
        <v>3.2198150754335114E-4</v>
      </c>
      <c r="BJ39" s="216">
        <v>2.684888601972968E-4</v>
      </c>
      <c r="BK39" s="216">
        <v>9.677301785997458E-6</v>
      </c>
      <c r="BL39" s="216">
        <v>2.0354748121745648E-3</v>
      </c>
      <c r="BM39" s="216">
        <v>4.854082019739238E-3</v>
      </c>
      <c r="BN39" s="216">
        <v>2.0463832592557611E-3</v>
      </c>
      <c r="BO39" s="216">
        <v>2.5087745450590778E-3</v>
      </c>
      <c r="BP39" s="216">
        <v>4.9916410042531641E-5</v>
      </c>
      <c r="BQ39" s="216">
        <v>1.1794952351167997E-4</v>
      </c>
      <c r="BR39" s="216">
        <v>7.0155204866755472E-4</v>
      </c>
      <c r="BS39" s="216">
        <v>2.7392268378620899E-5</v>
      </c>
      <c r="BT39" s="216">
        <v>3.0716208263625396E-5</v>
      </c>
      <c r="BU39" s="216">
        <v>2.3788028806576262E-5</v>
      </c>
      <c r="BV39" s="216">
        <v>2.5857709310623715E-5</v>
      </c>
      <c r="BW39" s="216">
        <v>5.5274879246013751E-5</v>
      </c>
      <c r="BX39" s="216">
        <v>5.2904087996117927E-5</v>
      </c>
      <c r="BY39" s="216">
        <v>6.83864862101236E-5</v>
      </c>
      <c r="BZ39" s="216">
        <v>8.1122221005555335E-6</v>
      </c>
      <c r="CA39" s="216">
        <v>4.5112234388670478E-5</v>
      </c>
      <c r="CB39" s="216">
        <v>1.9637125391438642E-5</v>
      </c>
      <c r="CC39" s="216">
        <v>1.6174350419527997E-5</v>
      </c>
      <c r="CD39" s="216">
        <v>2.0657377990064147E-5</v>
      </c>
      <c r="CE39" s="216">
        <v>4.264905425386877E-5</v>
      </c>
      <c r="CF39" s="216">
        <v>6.9824230334409316E-5</v>
      </c>
      <c r="CG39" s="216">
        <v>8.0183819139059738E-6</v>
      </c>
      <c r="CH39" s="216">
        <v>3.3758817402985865E-5</v>
      </c>
      <c r="CI39" s="216">
        <v>3.7811820812422169E-5</v>
      </c>
      <c r="CJ39" s="216">
        <v>1.1129304886370543E-5</v>
      </c>
      <c r="CK39" s="216">
        <v>3.6359463394750911E-5</v>
      </c>
      <c r="CL39" s="216">
        <v>2.4656842524535682E-5</v>
      </c>
      <c r="CM39" s="216">
        <v>3.763315675181671E-5</v>
      </c>
      <c r="CN39" s="216">
        <v>1.7487371030292437E-4</v>
      </c>
      <c r="CO39" s="216">
        <v>7.5177269234160603E-5</v>
      </c>
      <c r="CP39" s="216">
        <v>7.1532745641410627E-5</v>
      </c>
      <c r="CQ39" s="216">
        <v>4.9507933296454495E-5</v>
      </c>
      <c r="CR39" s="216">
        <v>2.7454406376694294E-5</v>
      </c>
      <c r="CS39" s="216">
        <v>2.9253968122545495E-5</v>
      </c>
      <c r="CT39" s="216">
        <v>2.0370302679422097E-5</v>
      </c>
      <c r="CU39" s="216">
        <v>2.8971899670527697E-5</v>
      </c>
      <c r="CV39" s="216">
        <v>1.885950718007604E-5</v>
      </c>
      <c r="CW39" s="216">
        <v>1.4428942380294418E-4</v>
      </c>
      <c r="CX39" s="216">
        <v>1.2641363946943898E-5</v>
      </c>
      <c r="CY39" s="216">
        <v>4.2207397436682486E-5</v>
      </c>
      <c r="CZ39" s="216">
        <v>2.9780130076542998E-5</v>
      </c>
      <c r="DA39" s="216">
        <v>3.9462396094247729E-5</v>
      </c>
      <c r="DB39" s="216">
        <v>7.8204297599272738E-5</v>
      </c>
      <c r="DC39" s="216">
        <v>2.665661319317713E-5</v>
      </c>
      <c r="DD39" s="216">
        <v>1.3370017880482777E-4</v>
      </c>
      <c r="DE39" s="216">
        <v>1.2355328288059769E-3</v>
      </c>
      <c r="DF39" s="217">
        <v>2.173030082793795E-4</v>
      </c>
      <c r="DG39" s="217">
        <v>1.0484810395795277</v>
      </c>
      <c r="DH39" s="219">
        <v>0.80119106558979003</v>
      </c>
    </row>
    <row r="40" spans="1:112">
      <c r="A40" s="305" t="s">
        <v>1119</v>
      </c>
      <c r="B40" s="198" t="s">
        <v>960</v>
      </c>
      <c r="C40" s="216">
        <v>8.6362904300351599E-4</v>
      </c>
      <c r="D40" s="216">
        <v>2.1485375682268925E-4</v>
      </c>
      <c r="E40" s="216">
        <v>3.4391926000292423E-4</v>
      </c>
      <c r="F40" s="216">
        <v>1.9225335960801324E-4</v>
      </c>
      <c r="G40" s="216">
        <v>2.9556108197244913E-4</v>
      </c>
      <c r="H40" s="216">
        <v>9.5381936545227714E-3</v>
      </c>
      <c r="I40" s="216">
        <v>2.6540524649795874E-3</v>
      </c>
      <c r="J40" s="216">
        <v>3.9145940993055134E-4</v>
      </c>
      <c r="K40" s="216">
        <v>3.4366002787028452E-3</v>
      </c>
      <c r="L40" s="216">
        <v>8.6983144174328824E-5</v>
      </c>
      <c r="M40" s="216">
        <v>0</v>
      </c>
      <c r="N40" s="216">
        <v>4.2439030765178477E-4</v>
      </c>
      <c r="O40" s="216">
        <v>1.0603005210899571E-3</v>
      </c>
      <c r="P40" s="216">
        <v>2.178325477342289E-3</v>
      </c>
      <c r="Q40" s="216">
        <v>3.7674331217596585E-2</v>
      </c>
      <c r="R40" s="216">
        <v>2.2572281798853078E-4</v>
      </c>
      <c r="S40" s="216">
        <v>2.0036797169783939E-4</v>
      </c>
      <c r="T40" s="216">
        <v>1.2727001543487662E-4</v>
      </c>
      <c r="U40" s="216">
        <v>1.4805395545340646E-4</v>
      </c>
      <c r="V40" s="216">
        <v>5.3150334122349977E-4</v>
      </c>
      <c r="W40" s="216">
        <v>5.3665163457929113E-5</v>
      </c>
      <c r="X40" s="216">
        <v>1.2970922468615823E-4</v>
      </c>
      <c r="Y40" s="216">
        <v>5.858776897452729E-5</v>
      </c>
      <c r="Z40" s="216">
        <v>0</v>
      </c>
      <c r="AA40" s="216">
        <v>1.0423048836432013E-3</v>
      </c>
      <c r="AB40" s="216">
        <v>3.0407395690025508E-4</v>
      </c>
      <c r="AC40" s="216">
        <v>7.2074770351037166E-5</v>
      </c>
      <c r="AD40" s="216">
        <v>1.5301532738846012E-4</v>
      </c>
      <c r="AE40" s="216">
        <v>4.3920328763200192E-4</v>
      </c>
      <c r="AF40" s="216">
        <v>2.0898122627693622E-3</v>
      </c>
      <c r="AG40" s="216">
        <v>8.1029844163859048E-4</v>
      </c>
      <c r="AH40" s="216">
        <v>9.2430251604208016E-4</v>
      </c>
      <c r="AI40" s="216">
        <v>1.6098500475526325E-2</v>
      </c>
      <c r="AJ40" s="216">
        <v>1.3198537044342236E-3</v>
      </c>
      <c r="AK40" s="216">
        <v>1.7023177859271331E-3</v>
      </c>
      <c r="AL40" s="216">
        <v>1.4070089159121026</v>
      </c>
      <c r="AM40" s="216">
        <v>0.44222505250615085</v>
      </c>
      <c r="AN40" s="216">
        <v>0.12953523649505691</v>
      </c>
      <c r="AO40" s="216">
        <v>0.16386809309146994</v>
      </c>
      <c r="AP40" s="216">
        <v>9.1787843141423627E-4</v>
      </c>
      <c r="AQ40" s="216">
        <v>1.3260052261793985E-3</v>
      </c>
      <c r="AR40" s="216">
        <v>7.1270838799417965E-2</v>
      </c>
      <c r="AS40" s="216">
        <v>7.1379426871823429E-2</v>
      </c>
      <c r="AT40" s="216">
        <v>2.872590250320398E-2</v>
      </c>
      <c r="AU40" s="216">
        <v>3.5725945031781406E-2</v>
      </c>
      <c r="AV40" s="216">
        <v>1.334129993122328E-2</v>
      </c>
      <c r="AW40" s="216">
        <v>1.1490176580316103E-3</v>
      </c>
      <c r="AX40" s="216">
        <v>8.4987558626743627E-3</v>
      </c>
      <c r="AY40" s="216">
        <v>3.725222637234811E-2</v>
      </c>
      <c r="AZ40" s="216">
        <v>2.6437619407473446E-2</v>
      </c>
      <c r="BA40" s="216">
        <v>6.1424708156044439E-3</v>
      </c>
      <c r="BB40" s="216">
        <v>2.4983462230813044E-2</v>
      </c>
      <c r="BC40" s="216">
        <v>6.2955081770905939E-3</v>
      </c>
      <c r="BD40" s="216">
        <v>4.5617178881988459E-3</v>
      </c>
      <c r="BE40" s="216">
        <v>0</v>
      </c>
      <c r="BF40" s="216">
        <v>0.11831708540826419</v>
      </c>
      <c r="BG40" s="216">
        <v>3.0157055517938378E-2</v>
      </c>
      <c r="BH40" s="216">
        <v>7.7158516002194574E-2</v>
      </c>
      <c r="BI40" s="216">
        <v>3.8922270999345476E-2</v>
      </c>
      <c r="BJ40" s="216">
        <v>8.000838410039398E-3</v>
      </c>
      <c r="BK40" s="216">
        <v>1.420581103597528E-4</v>
      </c>
      <c r="BL40" s="216">
        <v>2.3900311810813358E-2</v>
      </c>
      <c r="BM40" s="216">
        <v>2.6821235733028262E-2</v>
      </c>
      <c r="BN40" s="216">
        <v>2.2603119819876956E-2</v>
      </c>
      <c r="BO40" s="216">
        <v>2.7815058526268796E-2</v>
      </c>
      <c r="BP40" s="216">
        <v>3.2212820123842461E-4</v>
      </c>
      <c r="BQ40" s="216">
        <v>6.2860005803565321E-4</v>
      </c>
      <c r="BR40" s="216">
        <v>1.7799511419787635E-3</v>
      </c>
      <c r="BS40" s="216">
        <v>1.9640985196465118E-4</v>
      </c>
      <c r="BT40" s="216">
        <v>3.3997149311446663E-4</v>
      </c>
      <c r="BU40" s="216">
        <v>1.8884214680119028E-4</v>
      </c>
      <c r="BV40" s="216">
        <v>1.7882957996339928E-4</v>
      </c>
      <c r="BW40" s="216">
        <v>3.7267866600409458E-4</v>
      </c>
      <c r="BX40" s="216">
        <v>3.4063483836829149E-4</v>
      </c>
      <c r="BY40" s="216">
        <v>4.7575927483191181E-4</v>
      </c>
      <c r="BZ40" s="216">
        <v>2.2033807515626244E-4</v>
      </c>
      <c r="CA40" s="216">
        <v>8.4819626521649358E-4</v>
      </c>
      <c r="CB40" s="216">
        <v>4.1413984651789224E-4</v>
      </c>
      <c r="CC40" s="216">
        <v>6.9171543767366389E-4</v>
      </c>
      <c r="CD40" s="216">
        <v>3.5040319739294341E-4</v>
      </c>
      <c r="CE40" s="216">
        <v>5.1628995692047566E-4</v>
      </c>
      <c r="CF40" s="216">
        <v>3.8612742788967816E-3</v>
      </c>
      <c r="CG40" s="216">
        <v>1.0495627214132609E-4</v>
      </c>
      <c r="CH40" s="216">
        <v>3.0802200545371276E-4</v>
      </c>
      <c r="CI40" s="216">
        <v>2.5705615253563758E-4</v>
      </c>
      <c r="CJ40" s="216">
        <v>1.9367974696896158E-4</v>
      </c>
      <c r="CK40" s="216">
        <v>3.1494058451985563E-4</v>
      </c>
      <c r="CL40" s="216">
        <v>1.6864059461406541E-4</v>
      </c>
      <c r="CM40" s="216">
        <v>4.9215658776984408E-4</v>
      </c>
      <c r="CN40" s="216">
        <v>2.2048690953283993E-4</v>
      </c>
      <c r="CO40" s="216">
        <v>2.2602844497495984E-4</v>
      </c>
      <c r="CP40" s="216">
        <v>2.7151641283637128E-4</v>
      </c>
      <c r="CQ40" s="216">
        <v>2.1264119090999047E-4</v>
      </c>
      <c r="CR40" s="216">
        <v>2.8215836571233776E-4</v>
      </c>
      <c r="CS40" s="216">
        <v>1.6831774905953279E-4</v>
      </c>
      <c r="CT40" s="216">
        <v>4.7186779361263638E-4</v>
      </c>
      <c r="CU40" s="216">
        <v>7.1399790473151883E-4</v>
      </c>
      <c r="CV40" s="216">
        <v>1.4374494705090307E-4</v>
      </c>
      <c r="CW40" s="216">
        <v>4.9768840579485947E-3</v>
      </c>
      <c r="CX40" s="216">
        <v>1.4431390831049192E-4</v>
      </c>
      <c r="CY40" s="216">
        <v>3.765822994781507E-4</v>
      </c>
      <c r="CZ40" s="216">
        <v>3.5321868248750068E-4</v>
      </c>
      <c r="DA40" s="216">
        <v>4.133856275358262E-4</v>
      </c>
      <c r="DB40" s="216">
        <v>1.8017222470253336E-4</v>
      </c>
      <c r="DC40" s="216">
        <v>1.0988704724144222E-4</v>
      </c>
      <c r="DD40" s="216">
        <v>8.6353373528689711E-4</v>
      </c>
      <c r="DE40" s="216">
        <v>3.1726043238022655E-4</v>
      </c>
      <c r="DF40" s="217">
        <v>3.1192573053184887E-3</v>
      </c>
      <c r="DG40" s="217">
        <v>2.9673992834919471</v>
      </c>
      <c r="DH40" s="219">
        <v>2.2675219715224633</v>
      </c>
    </row>
    <row r="41" spans="1:112">
      <c r="A41" s="305" t="s">
        <v>1120</v>
      </c>
      <c r="B41" s="198" t="s">
        <v>961</v>
      </c>
      <c r="C41" s="216">
        <v>2.4961525071927502E-3</v>
      </c>
      <c r="D41" s="216">
        <v>6.1817614547853255E-4</v>
      </c>
      <c r="E41" s="216">
        <v>9.8131155600630297E-4</v>
      </c>
      <c r="F41" s="216">
        <v>5.5243863705704518E-4</v>
      </c>
      <c r="G41" s="216">
        <v>8.097511507938847E-4</v>
      </c>
      <c r="H41" s="216">
        <v>2.7811284663270833E-2</v>
      </c>
      <c r="I41" s="216">
        <v>7.6458090276575429E-3</v>
      </c>
      <c r="J41" s="216">
        <v>1.1309570580733208E-3</v>
      </c>
      <c r="K41" s="216">
        <v>9.9367290971799482E-3</v>
      </c>
      <c r="L41" s="216">
        <v>2.5099945815838462E-4</v>
      </c>
      <c r="M41" s="216">
        <v>0</v>
      </c>
      <c r="N41" s="216">
        <v>1.2350583946501715E-3</v>
      </c>
      <c r="O41" s="216">
        <v>3.0859816349461519E-3</v>
      </c>
      <c r="P41" s="216">
        <v>6.3289542768038901E-3</v>
      </c>
      <c r="Q41" s="216">
        <v>0.10974785293292438</v>
      </c>
      <c r="R41" s="216">
        <v>6.5119808418616636E-4</v>
      </c>
      <c r="S41" s="216">
        <v>5.7850305930190091E-4</v>
      </c>
      <c r="T41" s="216">
        <v>3.6714825307710254E-4</v>
      </c>
      <c r="U41" s="216">
        <v>4.2871778780580915E-4</v>
      </c>
      <c r="V41" s="216">
        <v>1.615270992780026E-3</v>
      </c>
      <c r="W41" s="216">
        <v>1.5519523242867012E-4</v>
      </c>
      <c r="X41" s="216">
        <v>3.7453517353223497E-4</v>
      </c>
      <c r="Y41" s="216">
        <v>1.693629647881522E-4</v>
      </c>
      <c r="Z41" s="216">
        <v>0</v>
      </c>
      <c r="AA41" s="216">
        <v>3.014762367237142E-3</v>
      </c>
      <c r="AB41" s="216">
        <v>8.7977148350998867E-4</v>
      </c>
      <c r="AC41" s="216">
        <v>2.0898733680674728E-4</v>
      </c>
      <c r="AD41" s="216">
        <v>4.4218509594452397E-4</v>
      </c>
      <c r="AE41" s="216">
        <v>1.2817017895872028E-3</v>
      </c>
      <c r="AF41" s="216">
        <v>6.0971811289043179E-3</v>
      </c>
      <c r="AG41" s="216">
        <v>2.3424004750011306E-3</v>
      </c>
      <c r="AH41" s="216">
        <v>2.653125967654657E-3</v>
      </c>
      <c r="AI41" s="216">
        <v>4.6970835890704173E-2</v>
      </c>
      <c r="AJ41" s="216">
        <v>3.7409920645033643E-3</v>
      </c>
      <c r="AK41" s="216">
        <v>4.9305751340245089E-3</v>
      </c>
      <c r="AL41" s="216">
        <v>9.3274848940758158E-4</v>
      </c>
      <c r="AM41" s="216">
        <v>1.2919467891220882</v>
      </c>
      <c r="AN41" s="216">
        <v>0.14984519886260131</v>
      </c>
      <c r="AO41" s="216">
        <v>0.47373720513525758</v>
      </c>
      <c r="AP41" s="216">
        <v>2.6739095149442811E-3</v>
      </c>
      <c r="AQ41" s="216">
        <v>3.8689244233587996E-3</v>
      </c>
      <c r="AR41" s="216">
        <v>0.20566369827286443</v>
      </c>
      <c r="AS41" s="216">
        <v>0.206416600475575</v>
      </c>
      <c r="AT41" s="216">
        <v>8.1385253670190533E-2</v>
      </c>
      <c r="AU41" s="216">
        <v>0.10070891093771306</v>
      </c>
      <c r="AV41" s="216">
        <v>3.8234468845898074E-2</v>
      </c>
      <c r="AW41" s="216">
        <v>3.3398636812653265E-3</v>
      </c>
      <c r="AX41" s="216">
        <v>2.4700839299601148E-2</v>
      </c>
      <c r="AY41" s="216">
        <v>0.1072643964709827</v>
      </c>
      <c r="AZ41" s="216">
        <v>7.7028945049748679E-2</v>
      </c>
      <c r="BA41" s="216">
        <v>1.7623591993933783E-2</v>
      </c>
      <c r="BB41" s="216">
        <v>7.2131561503402192E-2</v>
      </c>
      <c r="BC41" s="216">
        <v>1.8020451154836279E-2</v>
      </c>
      <c r="BD41" s="216">
        <v>1.311787352858892E-2</v>
      </c>
      <c r="BE41" s="216">
        <v>0</v>
      </c>
      <c r="BF41" s="216">
        <v>0.34229170788374458</v>
      </c>
      <c r="BG41" s="216">
        <v>8.2585785799922456E-2</v>
      </c>
      <c r="BH41" s="216">
        <v>0.21545669842700413</v>
      </c>
      <c r="BI41" s="216">
        <v>0.10834053880808839</v>
      </c>
      <c r="BJ41" s="216">
        <v>2.3019074426510619E-2</v>
      </c>
      <c r="BK41" s="216">
        <v>4.0816135721599982E-4</v>
      </c>
      <c r="BL41" s="216">
        <v>6.9605600327466571E-2</v>
      </c>
      <c r="BM41" s="216">
        <v>7.7457182645173844E-2</v>
      </c>
      <c r="BN41" s="216">
        <v>6.5486963598165304E-2</v>
      </c>
      <c r="BO41" s="216">
        <v>7.9958622095760989E-2</v>
      </c>
      <c r="BP41" s="216">
        <v>9.2602399456538295E-4</v>
      </c>
      <c r="BQ41" s="216">
        <v>1.8158149785114772E-3</v>
      </c>
      <c r="BR41" s="216">
        <v>5.0691306081025057E-3</v>
      </c>
      <c r="BS41" s="216">
        <v>5.6515546718543706E-4</v>
      </c>
      <c r="BT41" s="216">
        <v>9.8168011883545533E-4</v>
      </c>
      <c r="BU41" s="216">
        <v>5.4512049065663171E-4</v>
      </c>
      <c r="BV41" s="216">
        <v>5.1564275432675446E-4</v>
      </c>
      <c r="BW41" s="216">
        <v>1.0763593848363189E-3</v>
      </c>
      <c r="BX41" s="216">
        <v>9.8394878857183924E-4</v>
      </c>
      <c r="BY41" s="216">
        <v>1.3666177176719805E-3</v>
      </c>
      <c r="BZ41" s="216">
        <v>6.3293928609623492E-4</v>
      </c>
      <c r="CA41" s="216">
        <v>2.4270744509064354E-3</v>
      </c>
      <c r="CB41" s="216">
        <v>1.1957818073768957E-3</v>
      </c>
      <c r="CC41" s="216">
        <v>2.011281488022099E-3</v>
      </c>
      <c r="CD41" s="216">
        <v>1.0129889315038502E-3</v>
      </c>
      <c r="CE41" s="216">
        <v>1.491240408914029E-3</v>
      </c>
      <c r="CF41" s="216">
        <v>1.1252727993869624E-2</v>
      </c>
      <c r="CG41" s="216">
        <v>3.0357520833226343E-4</v>
      </c>
      <c r="CH41" s="216">
        <v>8.8777068542202379E-4</v>
      </c>
      <c r="CI41" s="216">
        <v>7.4061749635017727E-4</v>
      </c>
      <c r="CJ41" s="216">
        <v>5.5624979494215332E-4</v>
      </c>
      <c r="CK41" s="216">
        <v>9.0883124188242698E-4</v>
      </c>
      <c r="CL41" s="216">
        <v>4.8693283017130104E-4</v>
      </c>
      <c r="CM41" s="216">
        <v>1.4171938529166177E-3</v>
      </c>
      <c r="CN41" s="216">
        <v>6.361100219889384E-4</v>
      </c>
      <c r="CO41" s="216">
        <v>6.5082325877310345E-4</v>
      </c>
      <c r="CP41" s="216">
        <v>7.8358302784720438E-4</v>
      </c>
      <c r="CQ41" s="216">
        <v>6.1253414669786585E-4</v>
      </c>
      <c r="CR41" s="216">
        <v>8.1195453742117282E-4</v>
      </c>
      <c r="CS41" s="216">
        <v>4.8287195724551685E-4</v>
      </c>
      <c r="CT41" s="216">
        <v>1.3658922725086242E-3</v>
      </c>
      <c r="CU41" s="216">
        <v>2.0359845451367879E-3</v>
      </c>
      <c r="CV41" s="216">
        <v>4.1434552717590421E-4</v>
      </c>
      <c r="CW41" s="216">
        <v>1.4093126926608456E-2</v>
      </c>
      <c r="CX41" s="216">
        <v>4.151031374753487E-4</v>
      </c>
      <c r="CY41" s="216">
        <v>1.0793904485214025E-3</v>
      </c>
      <c r="CZ41" s="216">
        <v>1.0139162575774621E-3</v>
      </c>
      <c r="DA41" s="216">
        <v>1.19248344917799E-3</v>
      </c>
      <c r="DB41" s="216">
        <v>5.1930868029898263E-4</v>
      </c>
      <c r="DC41" s="216">
        <v>3.1680718420238957E-4</v>
      </c>
      <c r="DD41" s="216">
        <v>2.4971103313105197E-3</v>
      </c>
      <c r="DE41" s="216">
        <v>9.1465211112697997E-4</v>
      </c>
      <c r="DF41" s="217">
        <v>9.0444124149916746E-3</v>
      </c>
      <c r="DG41" s="217">
        <v>4.2808365826393402</v>
      </c>
      <c r="DH41" s="219">
        <v>3.2711779171858062</v>
      </c>
    </row>
    <row r="42" spans="1:112">
      <c r="A42" s="305" t="s">
        <v>1121</v>
      </c>
      <c r="B42" s="198" t="s">
        <v>962</v>
      </c>
      <c r="C42" s="216">
        <v>5.7352689501127271E-5</v>
      </c>
      <c r="D42" s="216">
        <v>2.1269140313445866E-5</v>
      </c>
      <c r="E42" s="216">
        <v>7.317261853966214E-5</v>
      </c>
      <c r="F42" s="216">
        <v>2.4593637354861183E-5</v>
      </c>
      <c r="G42" s="216">
        <v>2.0543517930033471E-4</v>
      </c>
      <c r="H42" s="216">
        <v>9.8511273252752584E-5</v>
      </c>
      <c r="I42" s="216">
        <v>3.6379817526634823E-4</v>
      </c>
      <c r="J42" s="216">
        <v>1.8504785473397344E-5</v>
      </c>
      <c r="K42" s="216">
        <v>8.9967625573403694E-5</v>
      </c>
      <c r="L42" s="216">
        <v>7.1386639065801025E-6</v>
      </c>
      <c r="M42" s="216">
        <v>0</v>
      </c>
      <c r="N42" s="216">
        <v>1.1575894362737293E-5</v>
      </c>
      <c r="O42" s="216">
        <v>2.1262659738512218E-5</v>
      </c>
      <c r="P42" s="216">
        <v>4.4731577366596403E-5</v>
      </c>
      <c r="Q42" s="216">
        <v>5.0162709553906953E-4</v>
      </c>
      <c r="R42" s="216">
        <v>1.644387536035003E-5</v>
      </c>
      <c r="S42" s="216">
        <v>1.1310122902795398E-5</v>
      </c>
      <c r="T42" s="216">
        <v>9.9468537484029327E-6</v>
      </c>
      <c r="U42" s="216">
        <v>1.5190080711123722E-5</v>
      </c>
      <c r="V42" s="216">
        <v>2.5606551962413054E-5</v>
      </c>
      <c r="W42" s="216">
        <v>3.5777681492614743E-6</v>
      </c>
      <c r="X42" s="216">
        <v>8.7375174760459135E-6</v>
      </c>
      <c r="Y42" s="216">
        <v>3.2770503630997614E-6</v>
      </c>
      <c r="Z42" s="216">
        <v>0</v>
      </c>
      <c r="AA42" s="216">
        <v>3.1376136190852459E-5</v>
      </c>
      <c r="AB42" s="216">
        <v>9.6286580542840359E-6</v>
      </c>
      <c r="AC42" s="216">
        <v>3.0091183149696184E-6</v>
      </c>
      <c r="AD42" s="216">
        <v>9.95759333098445E-6</v>
      </c>
      <c r="AE42" s="216">
        <v>3.0710869972531141E-6</v>
      </c>
      <c r="AF42" s="216">
        <v>8.2012114865111258E-6</v>
      </c>
      <c r="AG42" s="216">
        <v>2.7227207778844879E-5</v>
      </c>
      <c r="AH42" s="216">
        <v>1.2059531862270422E-4</v>
      </c>
      <c r="AI42" s="216">
        <v>1.4467261880084082E-4</v>
      </c>
      <c r="AJ42" s="216">
        <v>3.6944447647276372E-4</v>
      </c>
      <c r="AK42" s="216">
        <v>1.0437376588870974E-4</v>
      </c>
      <c r="AL42" s="216">
        <v>2.6864941461976191E-5</v>
      </c>
      <c r="AM42" s="216">
        <v>1.9226461127825122E-5</v>
      </c>
      <c r="AN42" s="216">
        <v>1.0045378964065164</v>
      </c>
      <c r="AO42" s="216">
        <v>8.0872834874144316E-6</v>
      </c>
      <c r="AP42" s="216">
        <v>1.6920251383467323E-5</v>
      </c>
      <c r="AQ42" s="216">
        <v>6.3745617360807892E-6</v>
      </c>
      <c r="AR42" s="216">
        <v>8.6636317399704944E-3</v>
      </c>
      <c r="AS42" s="216">
        <v>1.6629109450008255E-3</v>
      </c>
      <c r="AT42" s="216">
        <v>8.1840003440422603E-3</v>
      </c>
      <c r="AU42" s="216">
        <v>1.1565065828741129E-2</v>
      </c>
      <c r="AV42" s="216">
        <v>2.6126371825066137E-3</v>
      </c>
      <c r="AW42" s="216">
        <v>3.3708788190404277E-5</v>
      </c>
      <c r="AX42" s="216">
        <v>3.661492261157442E-4</v>
      </c>
      <c r="AY42" s="216">
        <v>5.1834450391955549E-3</v>
      </c>
      <c r="AZ42" s="216">
        <v>5.8266554132962349E-4</v>
      </c>
      <c r="BA42" s="216">
        <v>1.3237152538921801E-3</v>
      </c>
      <c r="BB42" s="216">
        <v>6.8845248957038693E-4</v>
      </c>
      <c r="BC42" s="216">
        <v>2.2209435830083488E-4</v>
      </c>
      <c r="BD42" s="216">
        <v>8.1514223656884604E-4</v>
      </c>
      <c r="BE42" s="216">
        <v>0</v>
      </c>
      <c r="BF42" s="216">
        <v>3.5498565644970035E-3</v>
      </c>
      <c r="BG42" s="216">
        <v>2.1277699562012607E-2</v>
      </c>
      <c r="BH42" s="216">
        <v>1.8892868104189556E-2</v>
      </c>
      <c r="BI42" s="216">
        <v>1.7104029818339368E-2</v>
      </c>
      <c r="BJ42" s="216">
        <v>1.1299086619432038E-3</v>
      </c>
      <c r="BK42" s="216">
        <v>1.9063916879652355E-5</v>
      </c>
      <c r="BL42" s="216">
        <v>7.4343219919304772E-4</v>
      </c>
      <c r="BM42" s="216">
        <v>6.9749967048555951E-4</v>
      </c>
      <c r="BN42" s="216">
        <v>1.296804528971387E-3</v>
      </c>
      <c r="BO42" s="216">
        <v>4.9582810763105917E-3</v>
      </c>
      <c r="BP42" s="216">
        <v>3.5674140473383899E-5</v>
      </c>
      <c r="BQ42" s="216">
        <v>2.2801937481653394E-5</v>
      </c>
      <c r="BR42" s="216">
        <v>3.9254318807901078E-4</v>
      </c>
      <c r="BS42" s="216">
        <v>2.5105721539181916E-5</v>
      </c>
      <c r="BT42" s="216">
        <v>1.8998710096056371E-5</v>
      </c>
      <c r="BU42" s="216">
        <v>1.5213732773829299E-5</v>
      </c>
      <c r="BV42" s="216">
        <v>1.4378441699450627E-5</v>
      </c>
      <c r="BW42" s="216">
        <v>1.6830414794568423E-5</v>
      </c>
      <c r="BX42" s="216">
        <v>9.5785030700637038E-6</v>
      </c>
      <c r="BY42" s="216">
        <v>4.98199053564056E-5</v>
      </c>
      <c r="BZ42" s="216">
        <v>3.1422634451969983E-5</v>
      </c>
      <c r="CA42" s="216">
        <v>1.6691848618488833E-4</v>
      </c>
      <c r="CB42" s="216">
        <v>2.3932301999081013E-5</v>
      </c>
      <c r="CC42" s="216">
        <v>2.4507074230725487E-5</v>
      </c>
      <c r="CD42" s="216">
        <v>2.5257727942167108E-5</v>
      </c>
      <c r="CE42" s="216">
        <v>2.7539205653787994E-5</v>
      </c>
      <c r="CF42" s="216">
        <v>5.3292908874502661E-5</v>
      </c>
      <c r="CG42" s="216">
        <v>8.0698649782428946E-6</v>
      </c>
      <c r="CH42" s="216">
        <v>2.6759311700172704E-5</v>
      </c>
      <c r="CI42" s="216">
        <v>2.081184294508677E-5</v>
      </c>
      <c r="CJ42" s="216">
        <v>2.8563633131243472E-5</v>
      </c>
      <c r="CK42" s="216">
        <v>2.2605637182094923E-5</v>
      </c>
      <c r="CL42" s="216">
        <v>1.3994512495943985E-5</v>
      </c>
      <c r="CM42" s="216">
        <v>4.1190075140465976E-5</v>
      </c>
      <c r="CN42" s="216">
        <v>1.5738818801722094E-5</v>
      </c>
      <c r="CO42" s="216">
        <v>2.5677373222462763E-5</v>
      </c>
      <c r="CP42" s="216">
        <v>1.885915750981011E-5</v>
      </c>
      <c r="CQ42" s="216">
        <v>2.7231482567488492E-5</v>
      </c>
      <c r="CR42" s="216">
        <v>3.3598478170543199E-5</v>
      </c>
      <c r="CS42" s="216">
        <v>2.5254506012626161E-5</v>
      </c>
      <c r="CT42" s="216">
        <v>2.4002946969469015E-5</v>
      </c>
      <c r="CU42" s="216">
        <v>1.6418406588139409E-4</v>
      </c>
      <c r="CV42" s="216">
        <v>1.2119177227910723E-5</v>
      </c>
      <c r="CW42" s="216">
        <v>1.5931365285916858E-3</v>
      </c>
      <c r="CX42" s="216">
        <v>1.7366570375263817E-5</v>
      </c>
      <c r="CY42" s="216">
        <v>6.3954922263300537E-5</v>
      </c>
      <c r="CZ42" s="216">
        <v>4.5768413193269597E-5</v>
      </c>
      <c r="DA42" s="216">
        <v>2.7000683943678723E-5</v>
      </c>
      <c r="DB42" s="216">
        <v>1.6730904945838619E-5</v>
      </c>
      <c r="DC42" s="216">
        <v>1.1458769843099417E-5</v>
      </c>
      <c r="DD42" s="216">
        <v>6.4305956654741347E-5</v>
      </c>
      <c r="DE42" s="216">
        <v>3.1540601569353874E-5</v>
      </c>
      <c r="DF42" s="217">
        <v>2.5299525496641224E-4</v>
      </c>
      <c r="DG42" s="217">
        <v>1.1222397555350456</v>
      </c>
      <c r="DH42" s="219">
        <v>0.85755338593907826</v>
      </c>
    </row>
    <row r="43" spans="1:112">
      <c r="A43" s="305" t="s">
        <v>1122</v>
      </c>
      <c r="B43" s="198" t="s">
        <v>963</v>
      </c>
      <c r="C43" s="216">
        <v>1.6729074451726935E-4</v>
      </c>
      <c r="D43" s="216">
        <v>4.7768745309320215E-5</v>
      </c>
      <c r="E43" s="216">
        <v>6.9692051092039097E-5</v>
      </c>
      <c r="F43" s="216">
        <v>4.303572407851245E-5</v>
      </c>
      <c r="G43" s="216">
        <v>7.8041697775538393E-5</v>
      </c>
      <c r="H43" s="216">
        <v>3.9983548642939619E-4</v>
      </c>
      <c r="I43" s="216">
        <v>2.675654851742616E-4</v>
      </c>
      <c r="J43" s="216">
        <v>1.1030325669437407E-4</v>
      </c>
      <c r="K43" s="216">
        <v>1.0326551493239368E-3</v>
      </c>
      <c r="L43" s="216">
        <v>1.9949063526375971E-5</v>
      </c>
      <c r="M43" s="216">
        <v>0</v>
      </c>
      <c r="N43" s="216">
        <v>2.5570488012112221E-5</v>
      </c>
      <c r="O43" s="216">
        <v>8.9854111363529005E-5</v>
      </c>
      <c r="P43" s="216">
        <v>3.7794973330323176E-4</v>
      </c>
      <c r="Q43" s="216">
        <v>2.8857762934270954E-2</v>
      </c>
      <c r="R43" s="216">
        <v>4.7033400700116468E-5</v>
      </c>
      <c r="S43" s="216">
        <v>5.0040645163513313E-5</v>
      </c>
      <c r="T43" s="216">
        <v>2.8317822676684239E-5</v>
      </c>
      <c r="U43" s="216">
        <v>3.3657639578913139E-5</v>
      </c>
      <c r="V43" s="216">
        <v>2.7386786860061202E-4</v>
      </c>
      <c r="W43" s="216">
        <v>9.3399679978691492E-6</v>
      </c>
      <c r="X43" s="216">
        <v>3.3162394588519288E-5</v>
      </c>
      <c r="Y43" s="216">
        <v>1.3508366357561521E-5</v>
      </c>
      <c r="Z43" s="216">
        <v>0</v>
      </c>
      <c r="AA43" s="216">
        <v>3.1434354652294579E-4</v>
      </c>
      <c r="AB43" s="216">
        <v>9.4983353247105905E-5</v>
      </c>
      <c r="AC43" s="216">
        <v>1.0470584898299839E-5</v>
      </c>
      <c r="AD43" s="216">
        <v>2.9916031421406238E-5</v>
      </c>
      <c r="AE43" s="216">
        <v>1.4993173048756724E-5</v>
      </c>
      <c r="AF43" s="216">
        <v>7.9770311018544879E-5</v>
      </c>
      <c r="AG43" s="216">
        <v>2.407917746203283E-4</v>
      </c>
      <c r="AH43" s="216">
        <v>2.8456477813729002E-4</v>
      </c>
      <c r="AI43" s="216">
        <v>2.8202667467187958E-3</v>
      </c>
      <c r="AJ43" s="216">
        <v>2.5322858311333689E-4</v>
      </c>
      <c r="AK43" s="216">
        <v>1.17563730145921E-3</v>
      </c>
      <c r="AL43" s="216">
        <v>2.6097678991657454E-4</v>
      </c>
      <c r="AM43" s="216">
        <v>1.0618086009582589E-4</v>
      </c>
      <c r="AN43" s="216">
        <v>7.043032678842651E-4</v>
      </c>
      <c r="AO43" s="216">
        <v>1.0000417001683566</v>
      </c>
      <c r="AP43" s="216">
        <v>4.1038143648919341E-5</v>
      </c>
      <c r="AQ43" s="216">
        <v>1.8855575077803336E-4</v>
      </c>
      <c r="AR43" s="216">
        <v>3.6215231213447489E-2</v>
      </c>
      <c r="AS43" s="216">
        <v>2.1617097873067544E-2</v>
      </c>
      <c r="AT43" s="216">
        <v>5.5289661624151965E-3</v>
      </c>
      <c r="AU43" s="216">
        <v>8.2417580495116032E-3</v>
      </c>
      <c r="AV43" s="216">
        <v>4.5070599660313442E-3</v>
      </c>
      <c r="AW43" s="216">
        <v>1.8789967727410499E-4</v>
      </c>
      <c r="AX43" s="216">
        <v>3.4412115101754874E-3</v>
      </c>
      <c r="AY43" s="216">
        <v>5.3451416285231991E-3</v>
      </c>
      <c r="AZ43" s="216">
        <v>9.8313836521754169E-3</v>
      </c>
      <c r="BA43" s="216">
        <v>2.5161114687144675E-4</v>
      </c>
      <c r="BB43" s="216">
        <v>3.975191764588039E-3</v>
      </c>
      <c r="BC43" s="216">
        <v>3.2263638049299407E-3</v>
      </c>
      <c r="BD43" s="216">
        <v>6.5459973211932237E-4</v>
      </c>
      <c r="BE43" s="216">
        <v>0</v>
      </c>
      <c r="BF43" s="216">
        <v>7.1991568914605859E-3</v>
      </c>
      <c r="BG43" s="216">
        <v>8.9019876334618976E-3</v>
      </c>
      <c r="BH43" s="216">
        <v>2.7695773495790329E-2</v>
      </c>
      <c r="BI43" s="216">
        <v>2.8936215508102551E-2</v>
      </c>
      <c r="BJ43" s="216">
        <v>1.8319083763268975E-3</v>
      </c>
      <c r="BK43" s="216">
        <v>3.1282407876226713E-5</v>
      </c>
      <c r="BL43" s="216">
        <v>2.2645320481634772E-3</v>
      </c>
      <c r="BM43" s="216">
        <v>3.1157954690522673E-3</v>
      </c>
      <c r="BN43" s="216">
        <v>1.5523816286091899E-3</v>
      </c>
      <c r="BO43" s="216">
        <v>1.8160157808367176E-3</v>
      </c>
      <c r="BP43" s="216">
        <v>5.7391729212485825E-5</v>
      </c>
      <c r="BQ43" s="216">
        <v>9.7232791991563701E-5</v>
      </c>
      <c r="BR43" s="216">
        <v>3.3309279155553011E-4</v>
      </c>
      <c r="BS43" s="216">
        <v>4.9560457656436985E-5</v>
      </c>
      <c r="BT43" s="216">
        <v>8.4422362247593574E-5</v>
      </c>
      <c r="BU43" s="216">
        <v>5.1979105546862122E-5</v>
      </c>
      <c r="BV43" s="216">
        <v>3.3157443675231429E-5</v>
      </c>
      <c r="BW43" s="216">
        <v>6.8898451118698986E-5</v>
      </c>
      <c r="BX43" s="216">
        <v>5.0949619031441866E-5</v>
      </c>
      <c r="BY43" s="216">
        <v>1.0197010539009399E-4</v>
      </c>
      <c r="BZ43" s="216">
        <v>4.7414967510048074E-5</v>
      </c>
      <c r="CA43" s="216">
        <v>1.4956386013951286E-4</v>
      </c>
      <c r="CB43" s="216">
        <v>9.1721657432647559E-5</v>
      </c>
      <c r="CC43" s="216">
        <v>4.9528444219684146E-5</v>
      </c>
      <c r="CD43" s="216">
        <v>5.5774220944931633E-5</v>
      </c>
      <c r="CE43" s="216">
        <v>1.1641959508082482E-4</v>
      </c>
      <c r="CF43" s="216">
        <v>1.5957637361481533E-4</v>
      </c>
      <c r="CG43" s="216">
        <v>1.3147782379638519E-5</v>
      </c>
      <c r="CH43" s="216">
        <v>8.1839809059406913E-5</v>
      </c>
      <c r="CI43" s="216">
        <v>4.4795989042059996E-5</v>
      </c>
      <c r="CJ43" s="216">
        <v>5.5671426961499138E-5</v>
      </c>
      <c r="CK43" s="216">
        <v>7.7793376680099701E-5</v>
      </c>
      <c r="CL43" s="216">
        <v>3.9785547156032436E-5</v>
      </c>
      <c r="CM43" s="216">
        <v>1.5125845036669428E-4</v>
      </c>
      <c r="CN43" s="216">
        <v>4.9546696511231852E-5</v>
      </c>
      <c r="CO43" s="216">
        <v>6.5291341285194138E-5</v>
      </c>
      <c r="CP43" s="216">
        <v>7.9260436804676044E-5</v>
      </c>
      <c r="CQ43" s="216">
        <v>4.7267797584986839E-5</v>
      </c>
      <c r="CR43" s="216">
        <v>1.0085384894380456E-4</v>
      </c>
      <c r="CS43" s="216">
        <v>5.1583953090844444E-5</v>
      </c>
      <c r="CT43" s="216">
        <v>1.9533873337635797E-4</v>
      </c>
      <c r="CU43" s="216">
        <v>1.814850368695586E-4</v>
      </c>
      <c r="CV43" s="216">
        <v>2.9840225833611098E-5</v>
      </c>
      <c r="CW43" s="216">
        <v>1.1882411343363034E-3</v>
      </c>
      <c r="CX43" s="216">
        <v>3.9209001652250395E-5</v>
      </c>
      <c r="CY43" s="216">
        <v>7.7724717292370482E-5</v>
      </c>
      <c r="CZ43" s="216">
        <v>9.9524759816096709E-5</v>
      </c>
      <c r="DA43" s="216">
        <v>1.0826913954569728E-4</v>
      </c>
      <c r="DB43" s="216">
        <v>4.7737693564519558E-5</v>
      </c>
      <c r="DC43" s="216">
        <v>2.3188097677211391E-5</v>
      </c>
      <c r="DD43" s="216">
        <v>1.4344097956666367E-4</v>
      </c>
      <c r="DE43" s="216">
        <v>7.713954318074422E-5</v>
      </c>
      <c r="DF43" s="217">
        <v>4.5853130653995973E-4</v>
      </c>
      <c r="DG43" s="217">
        <v>1.2302329101637173</v>
      </c>
      <c r="DH43" s="219">
        <v>0.94007576580781371</v>
      </c>
    </row>
    <row r="44" spans="1:112">
      <c r="A44" s="305" t="s">
        <v>1123</v>
      </c>
      <c r="B44" s="198" t="s">
        <v>964</v>
      </c>
      <c r="C44" s="216">
        <v>4.2294996793624252E-6</v>
      </c>
      <c r="D44" s="216">
        <v>1.765238323609958E-6</v>
      </c>
      <c r="E44" s="216">
        <v>1.9810869842601786E-6</v>
      </c>
      <c r="F44" s="216">
        <v>1.0096631892892046E-6</v>
      </c>
      <c r="G44" s="216">
        <v>2.3922200744787823E-6</v>
      </c>
      <c r="H44" s="216">
        <v>1.8947815314821912E-5</v>
      </c>
      <c r="I44" s="216">
        <v>5.9938277939928374E-6</v>
      </c>
      <c r="J44" s="216">
        <v>5.6543562971724396E-6</v>
      </c>
      <c r="K44" s="216">
        <v>2.023872003851793E-5</v>
      </c>
      <c r="L44" s="216">
        <v>2.3528331406344841E-6</v>
      </c>
      <c r="M44" s="216">
        <v>0</v>
      </c>
      <c r="N44" s="216">
        <v>1.8457360308233355E-6</v>
      </c>
      <c r="O44" s="216">
        <v>3.5676313832141684E-6</v>
      </c>
      <c r="P44" s="216">
        <v>7.4270836900787914E-6</v>
      </c>
      <c r="Q44" s="216">
        <v>5.147428141401472E-5</v>
      </c>
      <c r="R44" s="216">
        <v>3.3913130686151535E-6</v>
      </c>
      <c r="S44" s="216">
        <v>1.5455871182656559E-6</v>
      </c>
      <c r="T44" s="216">
        <v>-6.6525719752066296E-6</v>
      </c>
      <c r="U44" s="216">
        <v>2.0361175086047372E-5</v>
      </c>
      <c r="V44" s="216">
        <v>6.6044211835911148E-4</v>
      </c>
      <c r="W44" s="216">
        <v>1.6524591137938195E-6</v>
      </c>
      <c r="X44" s="216">
        <v>1.8188193710937694E-5</v>
      </c>
      <c r="Y44" s="216">
        <v>2.48350603568401E-6</v>
      </c>
      <c r="Z44" s="216">
        <v>0</v>
      </c>
      <c r="AA44" s="216">
        <v>1.9624661787020346E-5</v>
      </c>
      <c r="AB44" s="216">
        <v>4.4168691582601992E-5</v>
      </c>
      <c r="AC44" s="216">
        <v>2.8001666556300767E-7</v>
      </c>
      <c r="AD44" s="216">
        <v>9.78225758337505E-7</v>
      </c>
      <c r="AE44" s="216">
        <v>3.3165304694811484E-6</v>
      </c>
      <c r="AF44" s="216">
        <v>3.5446198392162327E-6</v>
      </c>
      <c r="AG44" s="216">
        <v>5.7769309783187309E-6</v>
      </c>
      <c r="AH44" s="216">
        <v>1.508098953833378E-4</v>
      </c>
      <c r="AI44" s="216">
        <v>1.8322432980477137E-5</v>
      </c>
      <c r="AJ44" s="216">
        <v>1.2289462828240191E-3</v>
      </c>
      <c r="AK44" s="216">
        <v>3.5816242153637154E-4</v>
      </c>
      <c r="AL44" s="216">
        <v>5.736712292666895E-4</v>
      </c>
      <c r="AM44" s="216">
        <v>3.7631105076804623E-4</v>
      </c>
      <c r="AN44" s="216">
        <v>1.3208854032162014E-4</v>
      </c>
      <c r="AO44" s="216">
        <v>1.3834524672254447E-4</v>
      </c>
      <c r="AP44" s="216">
        <v>1.0046397524023822</v>
      </c>
      <c r="AQ44" s="216">
        <v>5.1710811897318701E-3</v>
      </c>
      <c r="AR44" s="216">
        <v>9.4511835795299374E-5</v>
      </c>
      <c r="AS44" s="216">
        <v>3.3235269710598335E-4</v>
      </c>
      <c r="AT44" s="216">
        <v>5.653736108919721E-5</v>
      </c>
      <c r="AU44" s="216">
        <v>6.1032205165586059E-5</v>
      </c>
      <c r="AV44" s="216">
        <v>3.867800617795508E-4</v>
      </c>
      <c r="AW44" s="216">
        <v>3.9903009315889106E-4</v>
      </c>
      <c r="AX44" s="216">
        <v>5.3692165811333595E-4</v>
      </c>
      <c r="AY44" s="216">
        <v>2.7163609133450762E-4</v>
      </c>
      <c r="AZ44" s="216">
        <v>6.8041518361603608E-5</v>
      </c>
      <c r="BA44" s="216">
        <v>4.2824312633034514E-5</v>
      </c>
      <c r="BB44" s="216">
        <v>1.0138683845763797E-3</v>
      </c>
      <c r="BC44" s="216">
        <v>9.7227078115134501E-5</v>
      </c>
      <c r="BD44" s="216">
        <v>2.6274143525988904E-5</v>
      </c>
      <c r="BE44" s="216">
        <v>0</v>
      </c>
      <c r="BF44" s="216">
        <v>1.5182322222678516E-4</v>
      </c>
      <c r="BG44" s="216">
        <v>2.8341806531108642E-4</v>
      </c>
      <c r="BH44" s="216">
        <v>1.0382413002233833E-4</v>
      </c>
      <c r="BI44" s="216">
        <v>8.5297263496031736E-5</v>
      </c>
      <c r="BJ44" s="216">
        <v>3.4659962558914196E-4</v>
      </c>
      <c r="BK44" s="216">
        <v>1.0832691579337084E-6</v>
      </c>
      <c r="BL44" s="216">
        <v>4.4289927921606133E-5</v>
      </c>
      <c r="BM44" s="216">
        <v>5.34758671238164E-5</v>
      </c>
      <c r="BN44" s="216">
        <v>3.1101147165628268E-5</v>
      </c>
      <c r="BO44" s="216">
        <v>8.747770740086418E-5</v>
      </c>
      <c r="BP44" s="216">
        <v>2.1263898334871095E-6</v>
      </c>
      <c r="BQ44" s="216">
        <v>1.7820163222532444E-6</v>
      </c>
      <c r="BR44" s="216">
        <v>9.0851683583017534E-6</v>
      </c>
      <c r="BS44" s="216">
        <v>3.9163669087043055E-6</v>
      </c>
      <c r="BT44" s="216">
        <v>1.517648080027982E-6</v>
      </c>
      <c r="BU44" s="216">
        <v>9.3566938634039036E-7</v>
      </c>
      <c r="BV44" s="216">
        <v>8.7917802125650062E-7</v>
      </c>
      <c r="BW44" s="216">
        <v>1.1667236836582522E-6</v>
      </c>
      <c r="BX44" s="216">
        <v>8.3077205161202768E-7</v>
      </c>
      <c r="BY44" s="216">
        <v>1.7612226341528682E-6</v>
      </c>
      <c r="BZ44" s="216">
        <v>9.7377381304431028E-7</v>
      </c>
      <c r="CA44" s="216">
        <v>3.3500691735784526E-6</v>
      </c>
      <c r="CB44" s="216">
        <v>1.6301829242737227E-6</v>
      </c>
      <c r="CC44" s="216">
        <v>1.2479989887336272E-6</v>
      </c>
      <c r="CD44" s="216">
        <v>1.211685389367444E-6</v>
      </c>
      <c r="CE44" s="216">
        <v>2.4396202683426898E-6</v>
      </c>
      <c r="CF44" s="216">
        <v>5.2914974007999048E-6</v>
      </c>
      <c r="CG44" s="216">
        <v>2.9719926738698492E-7</v>
      </c>
      <c r="CH44" s="216">
        <v>1.4456157017467833E-6</v>
      </c>
      <c r="CI44" s="216">
        <v>1.1789490317587233E-6</v>
      </c>
      <c r="CJ44" s="216">
        <v>1.3305914720827375E-6</v>
      </c>
      <c r="CK44" s="216">
        <v>1.3847384193804177E-6</v>
      </c>
      <c r="CL44" s="216">
        <v>7.3759800923332486E-6</v>
      </c>
      <c r="CM44" s="216">
        <v>2.9086601470992745E-6</v>
      </c>
      <c r="CN44" s="216">
        <v>1.0503649696834059E-6</v>
      </c>
      <c r="CO44" s="216">
        <v>7.6101796317457836E-6</v>
      </c>
      <c r="CP44" s="216">
        <v>7.2534803560322724E-6</v>
      </c>
      <c r="CQ44" s="216">
        <v>1.23859641062502E-5</v>
      </c>
      <c r="CR44" s="216">
        <v>1.7363329962416384E-6</v>
      </c>
      <c r="CS44" s="216">
        <v>1.4855009197229338E-6</v>
      </c>
      <c r="CT44" s="216">
        <v>2.3504250401452087E-6</v>
      </c>
      <c r="CU44" s="216">
        <v>3.8763776280984985E-6</v>
      </c>
      <c r="CV44" s="216">
        <v>8.1814215803972604E-7</v>
      </c>
      <c r="CW44" s="216">
        <v>2.6186809970112265E-5</v>
      </c>
      <c r="CX44" s="216">
        <v>8.5088420453945745E-7</v>
      </c>
      <c r="CY44" s="216">
        <v>2.7806571891724029E-6</v>
      </c>
      <c r="CZ44" s="216">
        <v>2.2463730680896867E-6</v>
      </c>
      <c r="DA44" s="216">
        <v>3.9649603928594069E-6</v>
      </c>
      <c r="DB44" s="216">
        <v>1.2593323249020682E-6</v>
      </c>
      <c r="DC44" s="216">
        <v>4.8627040366526184E-6</v>
      </c>
      <c r="DD44" s="216">
        <v>3.947487135375972E-6</v>
      </c>
      <c r="DE44" s="216">
        <v>1.0507782215057927E-5</v>
      </c>
      <c r="DF44" s="217">
        <v>3.9578181446895018E-5</v>
      </c>
      <c r="DG44" s="217">
        <v>1.0184617194661987</v>
      </c>
      <c r="DH44" s="219">
        <v>0.77825196591897072</v>
      </c>
    </row>
    <row r="45" spans="1:112">
      <c r="A45" s="305" t="s">
        <v>1124</v>
      </c>
      <c r="B45" s="198" t="s">
        <v>965</v>
      </c>
      <c r="C45" s="216">
        <v>6.8743554260775611E-5</v>
      </c>
      <c r="D45" s="216">
        <v>3.313807948599402E-5</v>
      </c>
      <c r="E45" s="216">
        <v>9.3323763323604968E-5</v>
      </c>
      <c r="F45" s="216">
        <v>3.6921552656837633E-5</v>
      </c>
      <c r="G45" s="216">
        <v>2.5460790839574444E-5</v>
      </c>
      <c r="H45" s="216">
        <v>1.223978951267974E-3</v>
      </c>
      <c r="I45" s="216">
        <v>2.0715956590958184E-4</v>
      </c>
      <c r="J45" s="216">
        <v>2.2632276842226339E-4</v>
      </c>
      <c r="K45" s="216">
        <v>4.3727228169870028E-4</v>
      </c>
      <c r="L45" s="216">
        <v>1.732855193483533E-5</v>
      </c>
      <c r="M45" s="216">
        <v>0</v>
      </c>
      <c r="N45" s="216">
        <v>2.2413881485320948E-5</v>
      </c>
      <c r="O45" s="216">
        <v>3.6169721613342667E-5</v>
      </c>
      <c r="P45" s="216">
        <v>2.8689875225242485E-4</v>
      </c>
      <c r="Q45" s="216">
        <v>1.8606821695192311E-3</v>
      </c>
      <c r="R45" s="216">
        <v>3.7946765589572179E-5</v>
      </c>
      <c r="S45" s="216">
        <v>5.4705278461486995E-5</v>
      </c>
      <c r="T45" s="216">
        <v>4.6285964345309889E-4</v>
      </c>
      <c r="U45" s="216">
        <v>3.2092954509775544E-5</v>
      </c>
      <c r="V45" s="216">
        <v>1.2799188084293436E-4</v>
      </c>
      <c r="W45" s="216">
        <v>9.0640999815247039E-6</v>
      </c>
      <c r="X45" s="216">
        <v>1.5261667365406764E-5</v>
      </c>
      <c r="Y45" s="216">
        <v>7.0892353104627851E-6</v>
      </c>
      <c r="Z45" s="216">
        <v>0</v>
      </c>
      <c r="AA45" s="216">
        <v>3.0590521727092215E-4</v>
      </c>
      <c r="AB45" s="216">
        <v>1.0725969956209095E-4</v>
      </c>
      <c r="AC45" s="216">
        <v>1.1491238183903967E-5</v>
      </c>
      <c r="AD45" s="216">
        <v>1.9207473056271328E-5</v>
      </c>
      <c r="AE45" s="216">
        <v>4.4987080562548455E-5</v>
      </c>
      <c r="AF45" s="216">
        <v>2.2750641083749953E-5</v>
      </c>
      <c r="AG45" s="216">
        <v>3.0591065717725267E-4</v>
      </c>
      <c r="AH45" s="216">
        <v>2.4326224734838695E-4</v>
      </c>
      <c r="AI45" s="216">
        <v>1.2379901745484401E-4</v>
      </c>
      <c r="AJ45" s="216">
        <v>1.1951732238829973E-4</v>
      </c>
      <c r="AK45" s="216">
        <v>5.2034661690832443E-4</v>
      </c>
      <c r="AL45" s="216">
        <v>6.3088720040299875E-5</v>
      </c>
      <c r="AM45" s="216">
        <v>1.6847845870552317E-4</v>
      </c>
      <c r="AN45" s="216">
        <v>1.0053566320924686E-4</v>
      </c>
      <c r="AO45" s="216">
        <v>6.4096335553103496E-5</v>
      </c>
      <c r="AP45" s="216">
        <v>2.617674467351146E-4</v>
      </c>
      <c r="AQ45" s="216">
        <v>1.0065657717096543</v>
      </c>
      <c r="AR45" s="216">
        <v>1.897626997919353E-3</v>
      </c>
      <c r="AS45" s="216">
        <v>1.8941664027017906E-3</v>
      </c>
      <c r="AT45" s="216">
        <v>2.2845253371603E-3</v>
      </c>
      <c r="AU45" s="216">
        <v>2.0153260062351821E-3</v>
      </c>
      <c r="AV45" s="216">
        <v>2.5375127843056565E-3</v>
      </c>
      <c r="AW45" s="216">
        <v>1.9921358018162999E-3</v>
      </c>
      <c r="AX45" s="216">
        <v>1.0114365794278135E-2</v>
      </c>
      <c r="AY45" s="216">
        <v>9.5016693973267209E-3</v>
      </c>
      <c r="AZ45" s="216">
        <v>4.2338039546795528E-3</v>
      </c>
      <c r="BA45" s="216">
        <v>2.6562829196112689E-3</v>
      </c>
      <c r="BB45" s="216">
        <v>5.197589662884799E-3</v>
      </c>
      <c r="BC45" s="216">
        <v>1.3235960045009583E-2</v>
      </c>
      <c r="BD45" s="216">
        <v>3.4921514521528011E-3</v>
      </c>
      <c r="BE45" s="216">
        <v>0</v>
      </c>
      <c r="BF45" s="216">
        <v>4.805561393516327E-3</v>
      </c>
      <c r="BG45" s="216">
        <v>9.1590443125460861E-3</v>
      </c>
      <c r="BH45" s="216">
        <v>3.9578604517737761E-3</v>
      </c>
      <c r="BI45" s="216">
        <v>4.7275127104318727E-3</v>
      </c>
      <c r="BJ45" s="216">
        <v>1.7953739125672688E-3</v>
      </c>
      <c r="BK45" s="216">
        <v>2.7161184667651962E-5</v>
      </c>
      <c r="BL45" s="216">
        <v>3.1155525222573148E-3</v>
      </c>
      <c r="BM45" s="216">
        <v>3.5615443149944969E-3</v>
      </c>
      <c r="BN45" s="216">
        <v>1.6216083279491924E-3</v>
      </c>
      <c r="BO45" s="216">
        <v>1.1730247080343372E-2</v>
      </c>
      <c r="BP45" s="216">
        <v>1.7739941344266022E-4</v>
      </c>
      <c r="BQ45" s="216">
        <v>7.9468058675744051E-5</v>
      </c>
      <c r="BR45" s="216">
        <v>2.300301619338274E-4</v>
      </c>
      <c r="BS45" s="216">
        <v>4.2376291817048453E-5</v>
      </c>
      <c r="BT45" s="216">
        <v>3.6706545244654938E-5</v>
      </c>
      <c r="BU45" s="216">
        <v>3.0276612087040279E-5</v>
      </c>
      <c r="BV45" s="216">
        <v>3.2967149561642345E-5</v>
      </c>
      <c r="BW45" s="216">
        <v>5.2735993110663708E-5</v>
      </c>
      <c r="BX45" s="216">
        <v>4.0700586767686421E-5</v>
      </c>
      <c r="BY45" s="216">
        <v>7.0804349735602249E-5</v>
      </c>
      <c r="BZ45" s="216">
        <v>3.3432966333615721E-5</v>
      </c>
      <c r="CA45" s="216">
        <v>1.7340938698803238E-4</v>
      </c>
      <c r="CB45" s="216">
        <v>3.9627113507614331E-5</v>
      </c>
      <c r="CC45" s="216">
        <v>2.8903150641490683E-5</v>
      </c>
      <c r="CD45" s="216">
        <v>3.2083033528748596E-5</v>
      </c>
      <c r="CE45" s="216">
        <v>5.8621683518130083E-5</v>
      </c>
      <c r="CF45" s="216">
        <v>7.8700427165881228E-5</v>
      </c>
      <c r="CG45" s="216">
        <v>1.0725725376417764E-5</v>
      </c>
      <c r="CH45" s="216">
        <v>4.5723132802002552E-5</v>
      </c>
      <c r="CI45" s="216">
        <v>4.5695714460260846E-5</v>
      </c>
      <c r="CJ45" s="216">
        <v>3.6358779059930777E-5</v>
      </c>
      <c r="CK45" s="216">
        <v>4.6929937734377661E-5</v>
      </c>
      <c r="CL45" s="216">
        <v>1.2866741193444484E-4</v>
      </c>
      <c r="CM45" s="216">
        <v>1.519401733522359E-4</v>
      </c>
      <c r="CN45" s="216">
        <v>3.3268030009884762E-5</v>
      </c>
      <c r="CO45" s="216">
        <v>1.007579663474444E-4</v>
      </c>
      <c r="CP45" s="216">
        <v>9.8978730160765725E-4</v>
      </c>
      <c r="CQ45" s="216">
        <v>4.6701861901025112E-5</v>
      </c>
      <c r="CR45" s="216">
        <v>7.4769382498217671E-5</v>
      </c>
      <c r="CS45" s="216">
        <v>1.1112376482027436E-4</v>
      </c>
      <c r="CT45" s="216">
        <v>9.0011535688205806E-5</v>
      </c>
      <c r="CU45" s="216">
        <v>1.6737275648828848E-4</v>
      </c>
      <c r="CV45" s="216">
        <v>2.5747979691111784E-5</v>
      </c>
      <c r="CW45" s="216">
        <v>1.5057660841811013E-3</v>
      </c>
      <c r="CX45" s="216">
        <v>5.5754608411395126E-5</v>
      </c>
      <c r="CY45" s="216">
        <v>1.8538914494163175E-4</v>
      </c>
      <c r="CZ45" s="216">
        <v>9.6287967953657475E-5</v>
      </c>
      <c r="DA45" s="216">
        <v>1.8512983842029499E-4</v>
      </c>
      <c r="DB45" s="216">
        <v>3.0901873740795686E-5</v>
      </c>
      <c r="DC45" s="216">
        <v>2.430192189705566E-5</v>
      </c>
      <c r="DD45" s="216">
        <v>1.2659933866933449E-4</v>
      </c>
      <c r="DE45" s="216">
        <v>3.8914846634827192E-4</v>
      </c>
      <c r="DF45" s="217">
        <v>5.7353366588878605E-4</v>
      </c>
      <c r="DG45" s="217">
        <v>1.1264422215104923</v>
      </c>
      <c r="DH45" s="219">
        <v>0.86076467738438966</v>
      </c>
    </row>
    <row r="46" spans="1:112">
      <c r="A46" s="305" t="s">
        <v>1125</v>
      </c>
      <c r="B46" s="198" t="s">
        <v>1037</v>
      </c>
      <c r="C46" s="216">
        <v>1.1909107133362278E-4</v>
      </c>
      <c r="D46" s="216">
        <v>1.150172603849264E-4</v>
      </c>
      <c r="E46" s="216">
        <v>1.89126149533605E-4</v>
      </c>
      <c r="F46" s="216">
        <v>5.8019287595537833E-5</v>
      </c>
      <c r="G46" s="216">
        <v>3.1774076473177818E-4</v>
      </c>
      <c r="H46" s="216">
        <v>3.2445865871578452E-4</v>
      </c>
      <c r="I46" s="216">
        <v>1.0781833957650551E-4</v>
      </c>
      <c r="J46" s="216">
        <v>4.4429513822313396E-5</v>
      </c>
      <c r="K46" s="216">
        <v>4.3531720502728992E-5</v>
      </c>
      <c r="L46" s="216">
        <v>3.5038365807483099E-5</v>
      </c>
      <c r="M46" s="216">
        <v>0</v>
      </c>
      <c r="N46" s="216">
        <v>8.870458489130673E-5</v>
      </c>
      <c r="O46" s="216">
        <v>9.8713442587514545E-5</v>
      </c>
      <c r="P46" s="216">
        <v>2.0592403146987962E-4</v>
      </c>
      <c r="Q46" s="216">
        <v>3.7839919928522354E-4</v>
      </c>
      <c r="R46" s="216">
        <v>1.7603135833134623E-4</v>
      </c>
      <c r="S46" s="216">
        <v>1.2395623875246904E-4</v>
      </c>
      <c r="T46" s="216">
        <v>6.2827455773306561E-5</v>
      </c>
      <c r="U46" s="216">
        <v>9.0752237407036631E-5</v>
      </c>
      <c r="V46" s="216">
        <v>8.5148411426142997E-5</v>
      </c>
      <c r="W46" s="216">
        <v>2.7212249145848822E-5</v>
      </c>
      <c r="X46" s="216">
        <v>4.8086466120775638E-5</v>
      </c>
      <c r="Y46" s="216">
        <v>3.5161248237138145E-5</v>
      </c>
      <c r="Z46" s="216">
        <v>0</v>
      </c>
      <c r="AA46" s="216">
        <v>4.1880918683136283E-5</v>
      </c>
      <c r="AB46" s="216">
        <v>3.0851858961616549E-5</v>
      </c>
      <c r="AC46" s="216">
        <v>9.9722753302314521E-6</v>
      </c>
      <c r="AD46" s="216">
        <v>4.8846823309777693E-5</v>
      </c>
      <c r="AE46" s="216">
        <v>1.1524635528601033E-5</v>
      </c>
      <c r="AF46" s="216">
        <v>1.2410331683024499E-5</v>
      </c>
      <c r="AG46" s="216">
        <v>4.4328323476420136E-5</v>
      </c>
      <c r="AH46" s="216">
        <v>9.5606351975624149E-5</v>
      </c>
      <c r="AI46" s="216">
        <v>1.9972780468934789E-4</v>
      </c>
      <c r="AJ46" s="216">
        <v>3.2404253815169772E-5</v>
      </c>
      <c r="AK46" s="216">
        <v>1.2492190416250591E-4</v>
      </c>
      <c r="AL46" s="216">
        <v>2.6665056420882528E-4</v>
      </c>
      <c r="AM46" s="216">
        <v>1.8379527050081584E-4</v>
      </c>
      <c r="AN46" s="216">
        <v>1.8632384859929298E-4</v>
      </c>
      <c r="AO46" s="216">
        <v>7.6961468044116157E-5</v>
      </c>
      <c r="AP46" s="216">
        <v>1.218734540963805E-4</v>
      </c>
      <c r="AQ46" s="216">
        <v>3.1296358897144005E-5</v>
      </c>
      <c r="AR46" s="216">
        <v>1.0116198104950871</v>
      </c>
      <c r="AS46" s="216">
        <v>1.7202789093035453E-4</v>
      </c>
      <c r="AT46" s="216">
        <v>9.916930749348468E-5</v>
      </c>
      <c r="AU46" s="216">
        <v>5.1233954738956258E-5</v>
      </c>
      <c r="AV46" s="216">
        <v>2.8137141522763318E-5</v>
      </c>
      <c r="AW46" s="216">
        <v>2.7388171455820217E-5</v>
      </c>
      <c r="AX46" s="216">
        <v>8.0241522606322482E-5</v>
      </c>
      <c r="AY46" s="216">
        <v>4.5733417750201867E-5</v>
      </c>
      <c r="AZ46" s="216">
        <v>4.0812560865344173E-5</v>
      </c>
      <c r="BA46" s="216">
        <v>1.9945397984189485E-5</v>
      </c>
      <c r="BB46" s="216">
        <v>3.9492614376993216E-5</v>
      </c>
      <c r="BC46" s="216">
        <v>5.4027525396092405E-5</v>
      </c>
      <c r="BD46" s="216">
        <v>2.564121237131237E-5</v>
      </c>
      <c r="BE46" s="216">
        <v>0</v>
      </c>
      <c r="BF46" s="216">
        <v>9.2904133527194147E-5</v>
      </c>
      <c r="BG46" s="216">
        <v>4.5349760251794802E-5</v>
      </c>
      <c r="BH46" s="216">
        <v>2.1381671855142028E-3</v>
      </c>
      <c r="BI46" s="216">
        <v>2.0099738386848819E-3</v>
      </c>
      <c r="BJ46" s="216">
        <v>1.5740938382109138E-3</v>
      </c>
      <c r="BK46" s="216">
        <v>4.3493061200687915E-5</v>
      </c>
      <c r="BL46" s="216">
        <v>4.706060930855991E-2</v>
      </c>
      <c r="BM46" s="216">
        <v>4.7943066853159542E-2</v>
      </c>
      <c r="BN46" s="216">
        <v>2.8068578402186631E-2</v>
      </c>
      <c r="BO46" s="216">
        <v>4.4742314656523688E-2</v>
      </c>
      <c r="BP46" s="216">
        <v>2.9571113301379262E-4</v>
      </c>
      <c r="BQ46" s="216">
        <v>7.8606956016122732E-4</v>
      </c>
      <c r="BR46" s="216">
        <v>7.7977323205887287E-4</v>
      </c>
      <c r="BS46" s="216">
        <v>9.3854830050490987E-5</v>
      </c>
      <c r="BT46" s="216">
        <v>1.2201588752649449E-4</v>
      </c>
      <c r="BU46" s="216">
        <v>1.2039266508103719E-4</v>
      </c>
      <c r="BV46" s="216">
        <v>1.7388403174090633E-4</v>
      </c>
      <c r="BW46" s="216">
        <v>5.4451911704660183E-4</v>
      </c>
      <c r="BX46" s="216">
        <v>5.1321717141420298E-4</v>
      </c>
      <c r="BY46" s="216">
        <v>5.2283525453588817E-4</v>
      </c>
      <c r="BZ46" s="216">
        <v>2.5035409867824044E-5</v>
      </c>
      <c r="CA46" s="216">
        <v>2.3769809100476121E-4</v>
      </c>
      <c r="CB46" s="216">
        <v>3.0677450467778025E-4</v>
      </c>
      <c r="CC46" s="216">
        <v>8.761218675443459E-5</v>
      </c>
      <c r="CD46" s="216">
        <v>9.4854066707334857E-5</v>
      </c>
      <c r="CE46" s="216">
        <v>2.9968313966151583E-4</v>
      </c>
      <c r="CF46" s="216">
        <v>4.7573795652773696E-4</v>
      </c>
      <c r="CG46" s="216">
        <v>3.6125335993963152E-5</v>
      </c>
      <c r="CH46" s="216">
        <v>1.8655054474877219E-4</v>
      </c>
      <c r="CI46" s="216">
        <v>2.8600271559756888E-4</v>
      </c>
      <c r="CJ46" s="216">
        <v>5.4978845255659493E-5</v>
      </c>
      <c r="CK46" s="216">
        <v>2.5550835755328271E-4</v>
      </c>
      <c r="CL46" s="216">
        <v>5.9587995176285926E-5</v>
      </c>
      <c r="CM46" s="216">
        <v>1.8086286536603141E-4</v>
      </c>
      <c r="CN46" s="216">
        <v>2.0810070743853214E-4</v>
      </c>
      <c r="CO46" s="216">
        <v>1.2126707872515717E-4</v>
      </c>
      <c r="CP46" s="216">
        <v>1.2827514092989689E-4</v>
      </c>
      <c r="CQ46" s="216">
        <v>1.0977753863736128E-4</v>
      </c>
      <c r="CR46" s="216">
        <v>1.2648038776299199E-4</v>
      </c>
      <c r="CS46" s="216">
        <v>8.2375218386432497E-5</v>
      </c>
      <c r="CT46" s="216">
        <v>6.3752296428165443E-5</v>
      </c>
      <c r="CU46" s="216">
        <v>1.5635455515576374E-4</v>
      </c>
      <c r="CV46" s="216">
        <v>1.277063851757137E-4</v>
      </c>
      <c r="CW46" s="216">
        <v>1.3551426786413424E-4</v>
      </c>
      <c r="CX46" s="216">
        <v>5.6566185178741787E-5</v>
      </c>
      <c r="CY46" s="216">
        <v>1.458131991919735E-4</v>
      </c>
      <c r="CZ46" s="216">
        <v>9.5068632396074585E-5</v>
      </c>
      <c r="DA46" s="216">
        <v>1.0575227819595156E-4</v>
      </c>
      <c r="DB46" s="216">
        <v>1.26078270544565E-4</v>
      </c>
      <c r="DC46" s="216">
        <v>5.9661107232814469E-5</v>
      </c>
      <c r="DD46" s="216">
        <v>8.9921217830628395E-5</v>
      </c>
      <c r="DE46" s="216">
        <v>6.6225076231640938E-5</v>
      </c>
      <c r="DF46" s="217">
        <v>3.3950741702199442E-4</v>
      </c>
      <c r="DG46" s="217">
        <v>1.199200258609644</v>
      </c>
      <c r="DH46" s="219">
        <v>0.91636233444556847</v>
      </c>
    </row>
    <row r="47" spans="1:112">
      <c r="A47" s="305" t="s">
        <v>1126</v>
      </c>
      <c r="B47" s="198" t="s">
        <v>967</v>
      </c>
      <c r="C47" s="216">
        <v>5.9483951580987524E-3</v>
      </c>
      <c r="D47" s="216">
        <v>1.3380978371228104E-3</v>
      </c>
      <c r="E47" s="216">
        <v>4.6778450647440582E-4</v>
      </c>
      <c r="F47" s="216">
        <v>1.022669580075011E-3</v>
      </c>
      <c r="G47" s="216">
        <v>1.8806149521550801E-3</v>
      </c>
      <c r="H47" s="216">
        <v>1.4969224246789386E-2</v>
      </c>
      <c r="I47" s="216">
        <v>7.0279469199145874E-3</v>
      </c>
      <c r="J47" s="216">
        <v>4.4891152850995404E-3</v>
      </c>
      <c r="K47" s="216">
        <v>4.7894751132930055E-2</v>
      </c>
      <c r="L47" s="216">
        <v>5.6686559555042565E-4</v>
      </c>
      <c r="M47" s="216">
        <v>0</v>
      </c>
      <c r="N47" s="216">
        <v>3.1466086139420778E-4</v>
      </c>
      <c r="O47" s="216">
        <v>2.7608347507017241E-3</v>
      </c>
      <c r="P47" s="216">
        <v>1.314794691661564E-2</v>
      </c>
      <c r="Q47" s="216">
        <v>3.5388265280286615E-2</v>
      </c>
      <c r="R47" s="216">
        <v>9.6799132909724519E-4</v>
      </c>
      <c r="S47" s="216">
        <v>1.2852484553014911E-3</v>
      </c>
      <c r="T47" s="216">
        <v>6.5617614487319153E-4</v>
      </c>
      <c r="U47" s="216">
        <v>4.6477984765627592E-4</v>
      </c>
      <c r="V47" s="216">
        <v>6.2432243725069466E-3</v>
      </c>
      <c r="W47" s="216">
        <v>2.5082652318134764E-4</v>
      </c>
      <c r="X47" s="216">
        <v>1.1470352684274951E-3</v>
      </c>
      <c r="Y47" s="216">
        <v>4.2267181245433618E-4</v>
      </c>
      <c r="Z47" s="216">
        <v>0</v>
      </c>
      <c r="AA47" s="216">
        <v>1.3849179187378326E-2</v>
      </c>
      <c r="AB47" s="216">
        <v>3.8843410982904707E-3</v>
      </c>
      <c r="AC47" s="216">
        <v>3.8078054132601174E-4</v>
      </c>
      <c r="AD47" s="216">
        <v>9.0560938323681786E-4</v>
      </c>
      <c r="AE47" s="216">
        <v>2.2142471249566703E-4</v>
      </c>
      <c r="AF47" s="216">
        <v>3.5806381792988979E-3</v>
      </c>
      <c r="AG47" s="216">
        <v>1.031726191842024E-2</v>
      </c>
      <c r="AH47" s="216">
        <v>6.4784726388758401E-3</v>
      </c>
      <c r="AI47" s="216">
        <v>6.5379966737709218E-3</v>
      </c>
      <c r="AJ47" s="216">
        <v>4.909263849371241E-4</v>
      </c>
      <c r="AK47" s="216">
        <v>5.3556559203208438E-3</v>
      </c>
      <c r="AL47" s="216">
        <v>7.4542410528177653E-4</v>
      </c>
      <c r="AM47" s="216">
        <v>7.5053548327107451E-4</v>
      </c>
      <c r="AN47" s="216">
        <v>7.3751590840043894E-3</v>
      </c>
      <c r="AO47" s="216">
        <v>3.2672832136455111E-4</v>
      </c>
      <c r="AP47" s="216">
        <v>1.0122839044271138E-3</v>
      </c>
      <c r="AQ47" s="216">
        <v>1.2866922610394703E-3</v>
      </c>
      <c r="AR47" s="216">
        <v>1.2671549829480294E-2</v>
      </c>
      <c r="AS47" s="216">
        <v>1.0161834128776031</v>
      </c>
      <c r="AT47" s="216">
        <v>8.8277478126594158E-3</v>
      </c>
      <c r="AU47" s="216">
        <v>1.3025972910120453E-2</v>
      </c>
      <c r="AV47" s="216">
        <v>2.1941594602915292E-2</v>
      </c>
      <c r="AW47" s="216">
        <v>3.9613789578278368E-3</v>
      </c>
      <c r="AX47" s="216">
        <v>1.428132624149109E-2</v>
      </c>
      <c r="AY47" s="216">
        <v>1.336580233064426E-2</v>
      </c>
      <c r="AZ47" s="216">
        <v>1.0222355013372248E-2</v>
      </c>
      <c r="BA47" s="216">
        <v>1.0048487639558406E-2</v>
      </c>
      <c r="BB47" s="216">
        <v>7.7532773272498334E-3</v>
      </c>
      <c r="BC47" s="216">
        <v>1.2153770657749231E-2</v>
      </c>
      <c r="BD47" s="216">
        <v>1.2081411171259743E-2</v>
      </c>
      <c r="BE47" s="216">
        <v>0</v>
      </c>
      <c r="BF47" s="216">
        <v>9.2826939977897725E-3</v>
      </c>
      <c r="BG47" s="216">
        <v>8.6759037543062741E-3</v>
      </c>
      <c r="BH47" s="216">
        <v>2.1491326566591043E-2</v>
      </c>
      <c r="BI47" s="216">
        <v>1.0260147934559241E-2</v>
      </c>
      <c r="BJ47" s="216">
        <v>1.155538941755511E-2</v>
      </c>
      <c r="BK47" s="216">
        <v>6.6440625003924721E-4</v>
      </c>
      <c r="BL47" s="216">
        <v>1.0256562637843743E-2</v>
      </c>
      <c r="BM47" s="216">
        <v>3.5072001078759685E-2</v>
      </c>
      <c r="BN47" s="216">
        <v>5.8011720333640592E-3</v>
      </c>
      <c r="BO47" s="216">
        <v>4.2814508141723259E-3</v>
      </c>
      <c r="BP47" s="216">
        <v>7.6677516045433149E-4</v>
      </c>
      <c r="BQ47" s="216">
        <v>2.2366622044392862E-3</v>
      </c>
      <c r="BR47" s="216">
        <v>1.7767206336242183E-3</v>
      </c>
      <c r="BS47" s="216">
        <v>4.4669760202075819E-4</v>
      </c>
      <c r="BT47" s="216">
        <v>2.8238598311488708E-3</v>
      </c>
      <c r="BU47" s="216">
        <v>4.3760575203720544E-4</v>
      </c>
      <c r="BV47" s="216">
        <v>3.2137978047910024E-4</v>
      </c>
      <c r="BW47" s="216">
        <v>6.6283572357368921E-4</v>
      </c>
      <c r="BX47" s="216">
        <v>1.011527096553787E-3</v>
      </c>
      <c r="BY47" s="216">
        <v>1.1467309527738666E-3</v>
      </c>
      <c r="BZ47" s="216">
        <v>1.097183533742365E-3</v>
      </c>
      <c r="CA47" s="216">
        <v>1.0894401160036447E-3</v>
      </c>
      <c r="CB47" s="216">
        <v>2.2769441353396301E-3</v>
      </c>
      <c r="CC47" s="216">
        <v>8.2773439688210043E-4</v>
      </c>
      <c r="CD47" s="216">
        <v>1.4208441878961493E-3</v>
      </c>
      <c r="CE47" s="216">
        <v>3.2681876403562859E-3</v>
      </c>
      <c r="CF47" s="216">
        <v>3.7077196928955343E-3</v>
      </c>
      <c r="CG47" s="216">
        <v>1.6206004829131198E-4</v>
      </c>
      <c r="CH47" s="216">
        <v>1.283323295093559E-3</v>
      </c>
      <c r="CI47" s="216">
        <v>4.6095162462719206E-4</v>
      </c>
      <c r="CJ47" s="216">
        <v>5.4353171841865441E-4</v>
      </c>
      <c r="CK47" s="216">
        <v>9.4072852946652536E-4</v>
      </c>
      <c r="CL47" s="216">
        <v>6.2392635741514166E-4</v>
      </c>
      <c r="CM47" s="216">
        <v>3.9763825087613001E-3</v>
      </c>
      <c r="CN47" s="216">
        <v>4.7838448774695626E-4</v>
      </c>
      <c r="CO47" s="216">
        <v>5.8223238562026664E-4</v>
      </c>
      <c r="CP47" s="216">
        <v>1.6433575839601849E-3</v>
      </c>
      <c r="CQ47" s="216">
        <v>6.4423855848826561E-4</v>
      </c>
      <c r="CR47" s="216">
        <v>1.0583874239744138E-3</v>
      </c>
      <c r="CS47" s="216">
        <v>7.3188528945471003E-4</v>
      </c>
      <c r="CT47" s="216">
        <v>2.9251699092842191E-3</v>
      </c>
      <c r="CU47" s="216">
        <v>2.0265805962011688E-3</v>
      </c>
      <c r="CV47" s="216">
        <v>3.2073790545595953E-4</v>
      </c>
      <c r="CW47" s="216">
        <v>4.5371970517303246E-3</v>
      </c>
      <c r="CX47" s="216">
        <v>4.3842258195113805E-4</v>
      </c>
      <c r="CY47" s="216">
        <v>1.6863702290233443E-3</v>
      </c>
      <c r="CZ47" s="216">
        <v>3.2841128044773823E-3</v>
      </c>
      <c r="DA47" s="216">
        <v>3.9106139685664955E-3</v>
      </c>
      <c r="DB47" s="216">
        <v>4.013361430533744E-4</v>
      </c>
      <c r="DC47" s="216">
        <v>4.7139481873592685E-4</v>
      </c>
      <c r="DD47" s="216">
        <v>5.0677895947929957E-3</v>
      </c>
      <c r="DE47" s="216">
        <v>1.5612774344707166E-3</v>
      </c>
      <c r="DF47" s="217">
        <v>2.9364116685995866E-3</v>
      </c>
      <c r="DG47" s="217">
        <v>1.5540290313892393</v>
      </c>
      <c r="DH47" s="219">
        <v>1.1875028051203731</v>
      </c>
    </row>
    <row r="48" spans="1:112">
      <c r="A48" s="305" t="s">
        <v>1127</v>
      </c>
      <c r="B48" s="198" t="s">
        <v>59</v>
      </c>
      <c r="C48" s="216">
        <v>2.05258304120077E-3</v>
      </c>
      <c r="D48" s="216">
        <v>8.8639697520552388E-4</v>
      </c>
      <c r="E48" s="216">
        <v>3.1980234151637692E-3</v>
      </c>
      <c r="F48" s="216">
        <v>1.0495653808832248E-3</v>
      </c>
      <c r="G48" s="216">
        <v>4.0958064408165112E-4</v>
      </c>
      <c r="H48" s="216">
        <v>7.1779451498747652E-3</v>
      </c>
      <c r="I48" s="216">
        <v>1.8607273587447112E-2</v>
      </c>
      <c r="J48" s="216">
        <v>5.2505007243940571E-4</v>
      </c>
      <c r="K48" s="216">
        <v>6.4532791571480564E-4</v>
      </c>
      <c r="L48" s="216">
        <v>2.6646417116654681E-4</v>
      </c>
      <c r="M48" s="216">
        <v>0</v>
      </c>
      <c r="N48" s="216">
        <v>4.655791968212895E-4</v>
      </c>
      <c r="O48" s="216">
        <v>6.5520421568544124E-4</v>
      </c>
      <c r="P48" s="216">
        <v>1.061787859049709E-3</v>
      </c>
      <c r="Q48" s="216">
        <v>2.1158911618790596E-3</v>
      </c>
      <c r="R48" s="216">
        <v>6.8333225161027421E-4</v>
      </c>
      <c r="S48" s="216">
        <v>3.9669555145379698E-4</v>
      </c>
      <c r="T48" s="216">
        <v>3.8128790230205443E-4</v>
      </c>
      <c r="U48" s="216">
        <v>7.314594924530015E-4</v>
      </c>
      <c r="V48" s="216">
        <v>7.2299099519324494E-4</v>
      </c>
      <c r="W48" s="216">
        <v>1.5184279806333646E-4</v>
      </c>
      <c r="X48" s="216">
        <v>3.2334491518112678E-4</v>
      </c>
      <c r="Y48" s="216">
        <v>1.1907112009430165E-4</v>
      </c>
      <c r="Z48" s="216">
        <v>0</v>
      </c>
      <c r="AA48" s="216">
        <v>5.3207645289740971E-4</v>
      </c>
      <c r="AB48" s="216">
        <v>2.0026757035147502E-4</v>
      </c>
      <c r="AC48" s="216">
        <v>1.3242904387089239E-4</v>
      </c>
      <c r="AD48" s="216">
        <v>3.99391085359862E-4</v>
      </c>
      <c r="AE48" s="216">
        <v>2.6160255013335976E-4</v>
      </c>
      <c r="AF48" s="216">
        <v>1.0369204532170613E-4</v>
      </c>
      <c r="AG48" s="216">
        <v>4.4047388370481151E-4</v>
      </c>
      <c r="AH48" s="216">
        <v>1.4201582147170124E-2</v>
      </c>
      <c r="AI48" s="216">
        <v>1.8548052813772708E-3</v>
      </c>
      <c r="AJ48" s="216">
        <v>5.0938128127513096E-2</v>
      </c>
      <c r="AK48" s="216">
        <v>4.8874162974385949E-3</v>
      </c>
      <c r="AL48" s="216">
        <v>1.0106570177647891E-3</v>
      </c>
      <c r="AM48" s="216">
        <v>7.9310699744752835E-4</v>
      </c>
      <c r="AN48" s="216">
        <v>5.4853950402341863E-3</v>
      </c>
      <c r="AO48" s="216">
        <v>3.2336825687328977E-4</v>
      </c>
      <c r="AP48" s="216">
        <v>6.5565557278927824E-4</v>
      </c>
      <c r="AQ48" s="216">
        <v>2.0416195013529288E-4</v>
      </c>
      <c r="AR48" s="216">
        <v>2.8337777756456831E-3</v>
      </c>
      <c r="AS48" s="216">
        <v>1.2972800894283196E-3</v>
      </c>
      <c r="AT48" s="216">
        <v>1.136064278793083</v>
      </c>
      <c r="AU48" s="216">
        <v>4.8410688214401108E-2</v>
      </c>
      <c r="AV48" s="216">
        <v>1.2876330622705226E-2</v>
      </c>
      <c r="AW48" s="216">
        <v>3.2644415913642691E-3</v>
      </c>
      <c r="AX48" s="216">
        <v>6.7875772229166092E-3</v>
      </c>
      <c r="AY48" s="216">
        <v>2.9476897199679348E-2</v>
      </c>
      <c r="AZ48" s="216">
        <v>1.7429500198607957E-2</v>
      </c>
      <c r="BA48" s="216">
        <v>4.8080722385630183E-3</v>
      </c>
      <c r="BB48" s="216">
        <v>6.4305755860526691E-4</v>
      </c>
      <c r="BC48" s="216">
        <v>4.8080405940027606E-3</v>
      </c>
      <c r="BD48" s="216">
        <v>1.2386215263146371E-3</v>
      </c>
      <c r="BE48" s="216">
        <v>0</v>
      </c>
      <c r="BF48" s="216">
        <v>7.3153988379201108E-3</v>
      </c>
      <c r="BG48" s="216">
        <v>3.8837230454581102E-2</v>
      </c>
      <c r="BH48" s="216">
        <v>4.2684018360298635E-2</v>
      </c>
      <c r="BI48" s="216">
        <v>4.2820266451132113E-2</v>
      </c>
      <c r="BJ48" s="216">
        <v>2.4459731400731329E-3</v>
      </c>
      <c r="BK48" s="216">
        <v>8.2863054517899376E-4</v>
      </c>
      <c r="BL48" s="216">
        <v>6.4940525809661981E-3</v>
      </c>
      <c r="BM48" s="216">
        <v>3.1570331719167149E-3</v>
      </c>
      <c r="BN48" s="216">
        <v>4.68751684404456E-3</v>
      </c>
      <c r="BO48" s="216">
        <v>3.744690199273982E-3</v>
      </c>
      <c r="BP48" s="216">
        <v>1.405279167949707E-3</v>
      </c>
      <c r="BQ48" s="216">
        <v>5.6817694164387549E-4</v>
      </c>
      <c r="BR48" s="216">
        <v>4.7325233462592764E-2</v>
      </c>
      <c r="BS48" s="216">
        <v>1.2449215128612268E-3</v>
      </c>
      <c r="BT48" s="216">
        <v>7.1028777270758876E-4</v>
      </c>
      <c r="BU48" s="216">
        <v>5.753474161759904E-4</v>
      </c>
      <c r="BV48" s="216">
        <v>5.4352089276080791E-4</v>
      </c>
      <c r="BW48" s="216">
        <v>3.7377674518093782E-4</v>
      </c>
      <c r="BX48" s="216">
        <v>8.1715732294396887E-5</v>
      </c>
      <c r="BY48" s="216">
        <v>2.32245223267719E-3</v>
      </c>
      <c r="BZ48" s="216">
        <v>1.3633243095836519E-3</v>
      </c>
      <c r="CA48" s="216">
        <v>7.6104852022482201E-3</v>
      </c>
      <c r="CB48" s="216">
        <v>3.5835431889929674E-4</v>
      </c>
      <c r="CC48" s="216">
        <v>1.3322379573558476E-3</v>
      </c>
      <c r="CD48" s="216">
        <v>1.4737135713760851E-3</v>
      </c>
      <c r="CE48" s="216">
        <v>1.1944006650811004E-3</v>
      </c>
      <c r="CF48" s="216">
        <v>3.8705215664634842E-3</v>
      </c>
      <c r="CG48" s="216">
        <v>5.0924975037533243E-4</v>
      </c>
      <c r="CH48" s="216">
        <v>1.1870841305151689E-3</v>
      </c>
      <c r="CI48" s="216">
        <v>7.5798352727708121E-4</v>
      </c>
      <c r="CJ48" s="216">
        <v>1.1714057784282634E-3</v>
      </c>
      <c r="CK48" s="216">
        <v>8.0576149877825448E-4</v>
      </c>
      <c r="CL48" s="216">
        <v>6.6311288355098237E-4</v>
      </c>
      <c r="CM48" s="216">
        <v>2.2161990897812244E-3</v>
      </c>
      <c r="CN48" s="216">
        <v>7.3345154273271194E-4</v>
      </c>
      <c r="CO48" s="216">
        <v>1.3768540895014358E-3</v>
      </c>
      <c r="CP48" s="216">
        <v>8.9059215362357464E-4</v>
      </c>
      <c r="CQ48" s="216">
        <v>1.1916644579070227E-3</v>
      </c>
      <c r="CR48" s="216">
        <v>9.6033819600491188E-4</v>
      </c>
      <c r="CS48" s="216">
        <v>7.9858617998901241E-4</v>
      </c>
      <c r="CT48" s="216">
        <v>7.5965225130004814E-4</v>
      </c>
      <c r="CU48" s="216">
        <v>7.0984512198769539E-3</v>
      </c>
      <c r="CV48" s="216">
        <v>4.6151862414614428E-4</v>
      </c>
      <c r="CW48" s="216">
        <v>7.1090941706661429E-2</v>
      </c>
      <c r="CX48" s="216">
        <v>1.2807323456785569E-3</v>
      </c>
      <c r="CY48" s="216">
        <v>1.5184304393632453E-3</v>
      </c>
      <c r="CZ48" s="216">
        <v>7.8415384155230733E-4</v>
      </c>
      <c r="DA48" s="216">
        <v>1.26519559659813E-3</v>
      </c>
      <c r="DB48" s="216">
        <v>7.7695193393460035E-4</v>
      </c>
      <c r="DC48" s="216">
        <v>5.371918265763317E-4</v>
      </c>
      <c r="DD48" s="216">
        <v>1.3882075589636759E-3</v>
      </c>
      <c r="DE48" s="216">
        <v>2.8990949122205428E-4</v>
      </c>
      <c r="DF48" s="217">
        <v>4.9498294157094484E-4</v>
      </c>
      <c r="DG48" s="217">
        <v>1.721366633867812</v>
      </c>
      <c r="DH48" s="219">
        <v>1.3153729210137555</v>
      </c>
    </row>
    <row r="49" spans="1:112">
      <c r="A49" s="305" t="s">
        <v>1128</v>
      </c>
      <c r="B49" s="198" t="s">
        <v>60</v>
      </c>
      <c r="C49" s="216">
        <v>1.2099892291340698E-5</v>
      </c>
      <c r="D49" s="216">
        <v>4.48665023454686E-6</v>
      </c>
      <c r="E49" s="216">
        <v>1.8917099832589151E-5</v>
      </c>
      <c r="F49" s="216">
        <v>5.8230395920916215E-6</v>
      </c>
      <c r="G49" s="216">
        <v>2.0186149640703E-6</v>
      </c>
      <c r="H49" s="216">
        <v>1.8704503659032418E-5</v>
      </c>
      <c r="I49" s="216">
        <v>1.4529463503663067E-5</v>
      </c>
      <c r="J49" s="216">
        <v>2.3128754277302168E-6</v>
      </c>
      <c r="K49" s="216">
        <v>2.4375346760831655E-6</v>
      </c>
      <c r="L49" s="216">
        <v>1.3552105799193648E-6</v>
      </c>
      <c r="M49" s="216">
        <v>0</v>
      </c>
      <c r="N49" s="216">
        <v>2.4230176159265342E-6</v>
      </c>
      <c r="O49" s="216">
        <v>2.9212918650143923E-6</v>
      </c>
      <c r="P49" s="216">
        <v>6.9451293667624633E-6</v>
      </c>
      <c r="Q49" s="216">
        <v>2.850647766793327E-6</v>
      </c>
      <c r="R49" s="216">
        <v>2.8887172803243852E-6</v>
      </c>
      <c r="S49" s="216">
        <v>1.6585070739932696E-6</v>
      </c>
      <c r="T49" s="216">
        <v>1.9652187973424717E-6</v>
      </c>
      <c r="U49" s="216">
        <v>3.1425549298981493E-6</v>
      </c>
      <c r="V49" s="216">
        <v>3.5739878811425438E-6</v>
      </c>
      <c r="W49" s="216">
        <v>7.1766518560948218E-7</v>
      </c>
      <c r="X49" s="216">
        <v>1.5689954091657763E-6</v>
      </c>
      <c r="Y49" s="216">
        <v>4.9612155009822049E-7</v>
      </c>
      <c r="Z49" s="216">
        <v>0</v>
      </c>
      <c r="AA49" s="216">
        <v>1.7469718174561576E-6</v>
      </c>
      <c r="AB49" s="216">
        <v>5.7177404529374441E-7</v>
      </c>
      <c r="AC49" s="216">
        <v>6.0334905830306213E-7</v>
      </c>
      <c r="AD49" s="216">
        <v>1.6483530126802238E-6</v>
      </c>
      <c r="AE49" s="216">
        <v>2.5321354270988519E-6</v>
      </c>
      <c r="AF49" s="216">
        <v>5.6007326542114473E-7</v>
      </c>
      <c r="AG49" s="216">
        <v>2.3594141977947104E-6</v>
      </c>
      <c r="AH49" s="216">
        <v>4.0792837772779936E-6</v>
      </c>
      <c r="AI49" s="216">
        <v>7.6328860601686765E-6</v>
      </c>
      <c r="AJ49" s="216">
        <v>1.4299886286122389E-6</v>
      </c>
      <c r="AK49" s="216">
        <v>1.2222631598147783E-5</v>
      </c>
      <c r="AL49" s="216">
        <v>4.9002358313430536E-6</v>
      </c>
      <c r="AM49" s="216">
        <v>3.4080040340719773E-6</v>
      </c>
      <c r="AN49" s="216">
        <v>1.0317793358642265E-5</v>
      </c>
      <c r="AO49" s="216">
        <v>1.8183106123983151E-6</v>
      </c>
      <c r="AP49" s="216">
        <v>2.9239642802586427E-6</v>
      </c>
      <c r="AQ49" s="216">
        <v>1.1430989417703464E-6</v>
      </c>
      <c r="AR49" s="216">
        <v>2.3760286382010129E-6</v>
      </c>
      <c r="AS49" s="216">
        <v>2.8082771590927282E-6</v>
      </c>
      <c r="AT49" s="216">
        <v>1.4343328449735254E-5</v>
      </c>
      <c r="AU49" s="216">
        <v>1.001181372187977</v>
      </c>
      <c r="AV49" s="216">
        <v>8.3701938893894794E-6</v>
      </c>
      <c r="AW49" s="216">
        <v>1.09257258884358E-5</v>
      </c>
      <c r="AX49" s="216">
        <v>1.0307912581211597E-5</v>
      </c>
      <c r="AY49" s="216">
        <v>9.8510509231571784E-6</v>
      </c>
      <c r="AZ49" s="216">
        <v>4.6400814153486335E-6</v>
      </c>
      <c r="BA49" s="216">
        <v>9.2645269500113017E-6</v>
      </c>
      <c r="BB49" s="216">
        <v>1.6345179346632046E-6</v>
      </c>
      <c r="BC49" s="216">
        <v>2.9913343698642541E-6</v>
      </c>
      <c r="BD49" s="216">
        <v>2.9446997321739291E-6</v>
      </c>
      <c r="BE49" s="216">
        <v>0</v>
      </c>
      <c r="BF49" s="216">
        <v>6.485801039018051E-6</v>
      </c>
      <c r="BG49" s="216">
        <v>7.7048673877266256E-6</v>
      </c>
      <c r="BH49" s="216">
        <v>4.0779430087308504E-5</v>
      </c>
      <c r="BI49" s="216">
        <v>1.2890544513735174E-5</v>
      </c>
      <c r="BJ49" s="216">
        <v>2.7021013267968038E-6</v>
      </c>
      <c r="BK49" s="216">
        <v>4.4815489314258178E-6</v>
      </c>
      <c r="BL49" s="216">
        <v>2.9427146107467854E-6</v>
      </c>
      <c r="BM49" s="216">
        <v>3.4400708516415933E-6</v>
      </c>
      <c r="BN49" s="216">
        <v>4.5350676779251154E-6</v>
      </c>
      <c r="BO49" s="216">
        <v>2.7634938155940691E-6</v>
      </c>
      <c r="BP49" s="216">
        <v>8.1191723717212392E-6</v>
      </c>
      <c r="BQ49" s="216">
        <v>2.0639773980198083E-6</v>
      </c>
      <c r="BR49" s="216">
        <v>8.6828661198839491E-6</v>
      </c>
      <c r="BS49" s="216">
        <v>5.0771627711729811E-6</v>
      </c>
      <c r="BT49" s="216">
        <v>2.688536246876357E-6</v>
      </c>
      <c r="BU49" s="216">
        <v>2.3487115104971119E-6</v>
      </c>
      <c r="BV49" s="216">
        <v>2.0542302321817209E-6</v>
      </c>
      <c r="BW49" s="216">
        <v>1.5928363842408647E-6</v>
      </c>
      <c r="BX49" s="216">
        <v>2.4742196970746989E-7</v>
      </c>
      <c r="BY49" s="216">
        <v>2.4662695566238831E-6</v>
      </c>
      <c r="BZ49" s="216">
        <v>7.866329784407948E-6</v>
      </c>
      <c r="CA49" s="216">
        <v>4.3420121686574623E-5</v>
      </c>
      <c r="CB49" s="216">
        <v>2.1390232679266816E-6</v>
      </c>
      <c r="CC49" s="216">
        <v>4.1121474316222768E-6</v>
      </c>
      <c r="CD49" s="216">
        <v>4.0225980125939635E-6</v>
      </c>
      <c r="CE49" s="216">
        <v>4.0535114973623733E-6</v>
      </c>
      <c r="CF49" s="216">
        <v>6.4078917913614515E-6</v>
      </c>
      <c r="CG49" s="216">
        <v>1.641995584611969E-6</v>
      </c>
      <c r="CH49" s="216">
        <v>4.6124490699647723E-6</v>
      </c>
      <c r="CI49" s="216">
        <v>3.8059480014206681E-6</v>
      </c>
      <c r="CJ49" s="216">
        <v>6.5045713955444212E-6</v>
      </c>
      <c r="CK49" s="216">
        <v>3.7436128181493744E-6</v>
      </c>
      <c r="CL49" s="216">
        <v>2.2533316420092279E-6</v>
      </c>
      <c r="CM49" s="216">
        <v>5.3642992483338702E-6</v>
      </c>
      <c r="CN49" s="216">
        <v>1.9351468406184327E-6</v>
      </c>
      <c r="CO49" s="216">
        <v>4.4785907819980167E-6</v>
      </c>
      <c r="CP49" s="216">
        <v>2.6265062386434297E-6</v>
      </c>
      <c r="CQ49" s="216">
        <v>5.1910890323244773E-6</v>
      </c>
      <c r="CR49" s="216">
        <v>3.8497755674830366E-6</v>
      </c>
      <c r="CS49" s="216">
        <v>1.9157333124355984E-6</v>
      </c>
      <c r="CT49" s="216">
        <v>3.2733423703581914E-6</v>
      </c>
      <c r="CU49" s="216">
        <v>4.3936626731524467E-5</v>
      </c>
      <c r="CV49" s="216">
        <v>2.2502511662847843E-6</v>
      </c>
      <c r="CW49" s="216">
        <v>4.3538344876080653E-4</v>
      </c>
      <c r="CX49" s="216">
        <v>2.2796240447692784E-6</v>
      </c>
      <c r="CY49" s="216">
        <v>4.7755489365155448E-6</v>
      </c>
      <c r="CZ49" s="216">
        <v>1.6931732631876443E-6</v>
      </c>
      <c r="DA49" s="216">
        <v>3.2457898433916549E-6</v>
      </c>
      <c r="DB49" s="216">
        <v>3.0077773519952992E-6</v>
      </c>
      <c r="DC49" s="216">
        <v>2.1014132311703389E-6</v>
      </c>
      <c r="DD49" s="216">
        <v>2.6702025186187761E-6</v>
      </c>
      <c r="DE49" s="216">
        <v>1.0875248109957501E-6</v>
      </c>
      <c r="DF49" s="217">
        <v>1.5941918864050638E-6</v>
      </c>
      <c r="DG49" s="217">
        <v>1.002186875286063</v>
      </c>
      <c r="DH49" s="219">
        <v>0.76581563253880791</v>
      </c>
    </row>
    <row r="50" spans="1:112">
      <c r="A50" s="305" t="s">
        <v>1129</v>
      </c>
      <c r="B50" s="198" t="s">
        <v>61</v>
      </c>
      <c r="C50" s="216">
        <v>1.9073383080387647E-6</v>
      </c>
      <c r="D50" s="216">
        <v>1.1986459785916588E-6</v>
      </c>
      <c r="E50" s="216">
        <v>3.7583767377457825E-6</v>
      </c>
      <c r="F50" s="216">
        <v>1.0493579746239976E-6</v>
      </c>
      <c r="G50" s="216">
        <v>4.4756953291878746E-7</v>
      </c>
      <c r="H50" s="216">
        <v>1.1252570666645157E-6</v>
      </c>
      <c r="I50" s="216">
        <v>1.7176239309856161E-6</v>
      </c>
      <c r="J50" s="216">
        <v>5.1105368071070995E-7</v>
      </c>
      <c r="K50" s="216">
        <v>4.2200700112882945E-7</v>
      </c>
      <c r="L50" s="216">
        <v>3.4099690210484249E-7</v>
      </c>
      <c r="M50" s="216">
        <v>0</v>
      </c>
      <c r="N50" s="216">
        <v>4.362406079294578E-7</v>
      </c>
      <c r="O50" s="216">
        <v>7.5522593208183167E-7</v>
      </c>
      <c r="P50" s="216">
        <v>8.4909640707872635E-7</v>
      </c>
      <c r="Q50" s="216">
        <v>3.0049165131063749E-7</v>
      </c>
      <c r="R50" s="216">
        <v>5.9262747301953562E-7</v>
      </c>
      <c r="S50" s="216">
        <v>4.0501443585324746E-7</v>
      </c>
      <c r="T50" s="216">
        <v>4.2664790947286844E-7</v>
      </c>
      <c r="U50" s="216">
        <v>4.9564392348971702E-7</v>
      </c>
      <c r="V50" s="216">
        <v>5.3673291424625063E-7</v>
      </c>
      <c r="W50" s="216">
        <v>1.0499321716892231E-7</v>
      </c>
      <c r="X50" s="216">
        <v>2.3105175491380218E-7</v>
      </c>
      <c r="Y50" s="216">
        <v>8.229271329661532E-8</v>
      </c>
      <c r="Z50" s="216">
        <v>0</v>
      </c>
      <c r="AA50" s="216">
        <v>3.2948264396327124E-7</v>
      </c>
      <c r="AB50" s="216">
        <v>1.1824333595976027E-7</v>
      </c>
      <c r="AC50" s="216">
        <v>8.3220960104671079E-8</v>
      </c>
      <c r="AD50" s="216">
        <v>2.4917373659995561E-7</v>
      </c>
      <c r="AE50" s="216">
        <v>4.5800405110833282E-8</v>
      </c>
      <c r="AF50" s="216">
        <v>8.7051079549828712E-8</v>
      </c>
      <c r="AG50" s="216">
        <v>5.1319141636709159E-7</v>
      </c>
      <c r="AH50" s="216">
        <v>4.1517386213049735E-7</v>
      </c>
      <c r="AI50" s="216">
        <v>7.4713519256740152E-7</v>
      </c>
      <c r="AJ50" s="216">
        <v>2.2223677389508725E-7</v>
      </c>
      <c r="AK50" s="216">
        <v>6.1401125153658882E-7</v>
      </c>
      <c r="AL50" s="216">
        <v>7.3179660804155036E-7</v>
      </c>
      <c r="AM50" s="216">
        <v>5.0777107382808961E-7</v>
      </c>
      <c r="AN50" s="216">
        <v>5.5425158296038559E-7</v>
      </c>
      <c r="AO50" s="216">
        <v>2.2346170886684255E-7</v>
      </c>
      <c r="AP50" s="216">
        <v>4.0401816969875143E-7</v>
      </c>
      <c r="AQ50" s="216">
        <v>1.3888679311669645E-7</v>
      </c>
      <c r="AR50" s="216">
        <v>3.9587283749431348E-7</v>
      </c>
      <c r="AS50" s="216">
        <v>2.182630760850647E-7</v>
      </c>
      <c r="AT50" s="216">
        <v>2.5120466985589884E-6</v>
      </c>
      <c r="AU50" s="216">
        <v>1.3873387797692968E-5</v>
      </c>
      <c r="AV50" s="216">
        <v>1.001018169671722</v>
      </c>
      <c r="AW50" s="216">
        <v>4.4990168459095365E-7</v>
      </c>
      <c r="AX50" s="216">
        <v>3.3305726375766215E-7</v>
      </c>
      <c r="AY50" s="216">
        <v>2.9307326326712316E-6</v>
      </c>
      <c r="AZ50" s="216">
        <v>2.1218420725181276E-7</v>
      </c>
      <c r="BA50" s="216">
        <v>1.2602907292185101E-6</v>
      </c>
      <c r="BB50" s="216">
        <v>1.8955962999931726E-7</v>
      </c>
      <c r="BC50" s="216">
        <v>1.5438851799096604E-7</v>
      </c>
      <c r="BD50" s="216">
        <v>1.9972675617299771E-6</v>
      </c>
      <c r="BE50" s="216">
        <v>0</v>
      </c>
      <c r="BF50" s="216">
        <v>3.2299098476636482E-6</v>
      </c>
      <c r="BG50" s="216">
        <v>1.6938343878478858E-6</v>
      </c>
      <c r="BH50" s="216">
        <v>4.813631797521951E-6</v>
      </c>
      <c r="BI50" s="216">
        <v>1.337380034691337E-6</v>
      </c>
      <c r="BJ50" s="216">
        <v>1.2094493573379954E-6</v>
      </c>
      <c r="BK50" s="216">
        <v>8.0750761093847383E-7</v>
      </c>
      <c r="BL50" s="216">
        <v>2.3742878258362554E-6</v>
      </c>
      <c r="BM50" s="216">
        <v>5.0378280015450635E-7</v>
      </c>
      <c r="BN50" s="216">
        <v>9.696406103822318E-7</v>
      </c>
      <c r="BO50" s="216">
        <v>5.3470618120117331E-7</v>
      </c>
      <c r="BP50" s="216">
        <v>1.1322164821201203E-6</v>
      </c>
      <c r="BQ50" s="216">
        <v>3.1848606580962502E-7</v>
      </c>
      <c r="BR50" s="216">
        <v>1.5575067003394517E-6</v>
      </c>
      <c r="BS50" s="216">
        <v>9.2998885820094842E-7</v>
      </c>
      <c r="BT50" s="216">
        <v>5.3357230269684474E-6</v>
      </c>
      <c r="BU50" s="216">
        <v>7.2541082425718986E-7</v>
      </c>
      <c r="BV50" s="216">
        <v>4.2195906659327411E-7</v>
      </c>
      <c r="BW50" s="216">
        <v>3.4173724393359039E-7</v>
      </c>
      <c r="BX50" s="216">
        <v>5.7954918254202924E-8</v>
      </c>
      <c r="BY50" s="216">
        <v>4.9108623747282395E-7</v>
      </c>
      <c r="BZ50" s="216">
        <v>1.1341963627781381E-6</v>
      </c>
      <c r="CA50" s="216">
        <v>6.4036922975093841E-6</v>
      </c>
      <c r="CB50" s="216">
        <v>3.1828114959497754E-7</v>
      </c>
      <c r="CC50" s="216">
        <v>8.3606606730719934E-7</v>
      </c>
      <c r="CD50" s="216">
        <v>3.1103651961795552E-6</v>
      </c>
      <c r="CE50" s="216">
        <v>1.2854434969598648E-6</v>
      </c>
      <c r="CF50" s="216">
        <v>1.666612087684119E-6</v>
      </c>
      <c r="CG50" s="216">
        <v>5.5441080836108249E-7</v>
      </c>
      <c r="CH50" s="216">
        <v>1.0535507378255715E-6</v>
      </c>
      <c r="CI50" s="216">
        <v>3.0663664956980713E-6</v>
      </c>
      <c r="CJ50" s="216">
        <v>1.0991748814553777E-6</v>
      </c>
      <c r="CK50" s="216">
        <v>1.5732750246855661E-6</v>
      </c>
      <c r="CL50" s="216">
        <v>1.1079926025772714E-5</v>
      </c>
      <c r="CM50" s="216">
        <v>4.8268470013935229E-6</v>
      </c>
      <c r="CN50" s="216">
        <v>4.0508970776506158E-7</v>
      </c>
      <c r="CO50" s="216">
        <v>9.9959581071558018E-7</v>
      </c>
      <c r="CP50" s="216">
        <v>1.3500040964893541E-4</v>
      </c>
      <c r="CQ50" s="216">
        <v>4.0742003806930645E-5</v>
      </c>
      <c r="CR50" s="216">
        <v>1.5398530212131037E-5</v>
      </c>
      <c r="CS50" s="216">
        <v>1.1484461942778853E-5</v>
      </c>
      <c r="CT50" s="216">
        <v>8.2294838178801386E-7</v>
      </c>
      <c r="CU50" s="216">
        <v>1.2268072822289242E-5</v>
      </c>
      <c r="CV50" s="216">
        <v>1.6866363327056659E-6</v>
      </c>
      <c r="CW50" s="216">
        <v>5.7859731727208654E-5</v>
      </c>
      <c r="CX50" s="216">
        <v>2.063983142879914E-6</v>
      </c>
      <c r="CY50" s="216">
        <v>1.2135551044155839E-6</v>
      </c>
      <c r="CZ50" s="216">
        <v>5.3320046377349907E-7</v>
      </c>
      <c r="DA50" s="216">
        <v>7.2118103367805802E-7</v>
      </c>
      <c r="DB50" s="216">
        <v>8.1003076064982163E-5</v>
      </c>
      <c r="DC50" s="216">
        <v>6.3824725929157176E-5</v>
      </c>
      <c r="DD50" s="216">
        <v>2.5147227469711347E-6</v>
      </c>
      <c r="DE50" s="216">
        <v>3.5863920698161251E-5</v>
      </c>
      <c r="DF50" s="217">
        <v>6.7044646676865049E-7</v>
      </c>
      <c r="DG50" s="217">
        <v>1.0015982465165614</v>
      </c>
      <c r="DH50" s="219">
        <v>0.76536583507631595</v>
      </c>
    </row>
    <row r="51" spans="1:112">
      <c r="A51" s="305" t="s">
        <v>1130</v>
      </c>
      <c r="B51" s="198" t="s">
        <v>968</v>
      </c>
      <c r="C51" s="216">
        <v>0</v>
      </c>
      <c r="D51" s="216">
        <v>0</v>
      </c>
      <c r="E51" s="216">
        <v>0</v>
      </c>
      <c r="F51" s="216">
        <v>0</v>
      </c>
      <c r="G51" s="216">
        <v>0</v>
      </c>
      <c r="H51" s="216">
        <v>0</v>
      </c>
      <c r="I51" s="216">
        <v>0</v>
      </c>
      <c r="J51" s="216">
        <v>0</v>
      </c>
      <c r="K51" s="216">
        <v>0</v>
      </c>
      <c r="L51" s="216">
        <v>0</v>
      </c>
      <c r="M51" s="216">
        <v>0</v>
      </c>
      <c r="N51" s="216">
        <v>0</v>
      </c>
      <c r="O51" s="216">
        <v>0</v>
      </c>
      <c r="P51" s="216">
        <v>0</v>
      </c>
      <c r="Q51" s="216">
        <v>0</v>
      </c>
      <c r="R51" s="216">
        <v>0</v>
      </c>
      <c r="S51" s="216">
        <v>0</v>
      </c>
      <c r="T51" s="216">
        <v>0</v>
      </c>
      <c r="U51" s="216">
        <v>0</v>
      </c>
      <c r="V51" s="216">
        <v>0</v>
      </c>
      <c r="W51" s="216">
        <v>0</v>
      </c>
      <c r="X51" s="216">
        <v>0</v>
      </c>
      <c r="Y51" s="216">
        <v>0</v>
      </c>
      <c r="Z51" s="216">
        <v>0</v>
      </c>
      <c r="AA51" s="216">
        <v>0</v>
      </c>
      <c r="AB51" s="216">
        <v>0</v>
      </c>
      <c r="AC51" s="216">
        <v>0</v>
      </c>
      <c r="AD51" s="216">
        <v>0</v>
      </c>
      <c r="AE51" s="216">
        <v>0</v>
      </c>
      <c r="AF51" s="216">
        <v>0</v>
      </c>
      <c r="AG51" s="216">
        <v>0</v>
      </c>
      <c r="AH51" s="216">
        <v>0</v>
      </c>
      <c r="AI51" s="216">
        <v>0</v>
      </c>
      <c r="AJ51" s="216">
        <v>0</v>
      </c>
      <c r="AK51" s="216">
        <v>0</v>
      </c>
      <c r="AL51" s="216">
        <v>0</v>
      </c>
      <c r="AM51" s="216">
        <v>0</v>
      </c>
      <c r="AN51" s="216">
        <v>0</v>
      </c>
      <c r="AO51" s="216">
        <v>0</v>
      </c>
      <c r="AP51" s="216">
        <v>0</v>
      </c>
      <c r="AQ51" s="216">
        <v>0</v>
      </c>
      <c r="AR51" s="216">
        <v>0</v>
      </c>
      <c r="AS51" s="216">
        <v>0</v>
      </c>
      <c r="AT51" s="216">
        <v>0</v>
      </c>
      <c r="AU51" s="216">
        <v>0</v>
      </c>
      <c r="AV51" s="216">
        <v>0</v>
      </c>
      <c r="AW51" s="216">
        <v>1</v>
      </c>
      <c r="AX51" s="216">
        <v>0</v>
      </c>
      <c r="AY51" s="216">
        <v>0</v>
      </c>
      <c r="AZ51" s="216">
        <v>0</v>
      </c>
      <c r="BA51" s="216">
        <v>0</v>
      </c>
      <c r="BB51" s="216">
        <v>0</v>
      </c>
      <c r="BC51" s="216">
        <v>0</v>
      </c>
      <c r="BD51" s="216">
        <v>0</v>
      </c>
      <c r="BE51" s="216">
        <v>0</v>
      </c>
      <c r="BF51" s="216">
        <v>0</v>
      </c>
      <c r="BG51" s="216">
        <v>0</v>
      </c>
      <c r="BH51" s="216">
        <v>0</v>
      </c>
      <c r="BI51" s="216">
        <v>0</v>
      </c>
      <c r="BJ51" s="216">
        <v>0</v>
      </c>
      <c r="BK51" s="216">
        <v>0</v>
      </c>
      <c r="BL51" s="216">
        <v>0</v>
      </c>
      <c r="BM51" s="216">
        <v>0</v>
      </c>
      <c r="BN51" s="216">
        <v>0</v>
      </c>
      <c r="BO51" s="216">
        <v>0</v>
      </c>
      <c r="BP51" s="216">
        <v>0</v>
      </c>
      <c r="BQ51" s="216">
        <v>0</v>
      </c>
      <c r="BR51" s="216">
        <v>0</v>
      </c>
      <c r="BS51" s="216">
        <v>0</v>
      </c>
      <c r="BT51" s="216">
        <v>0</v>
      </c>
      <c r="BU51" s="216">
        <v>0</v>
      </c>
      <c r="BV51" s="216">
        <v>0</v>
      </c>
      <c r="BW51" s="216">
        <v>0</v>
      </c>
      <c r="BX51" s="216">
        <v>0</v>
      </c>
      <c r="BY51" s="216">
        <v>0</v>
      </c>
      <c r="BZ51" s="216">
        <v>0</v>
      </c>
      <c r="CA51" s="216">
        <v>0</v>
      </c>
      <c r="CB51" s="216">
        <v>0</v>
      </c>
      <c r="CC51" s="216">
        <v>0</v>
      </c>
      <c r="CD51" s="216">
        <v>0</v>
      </c>
      <c r="CE51" s="216">
        <v>0</v>
      </c>
      <c r="CF51" s="216">
        <v>0</v>
      </c>
      <c r="CG51" s="216">
        <v>0</v>
      </c>
      <c r="CH51" s="216">
        <v>0</v>
      </c>
      <c r="CI51" s="216">
        <v>0</v>
      </c>
      <c r="CJ51" s="216">
        <v>0</v>
      </c>
      <c r="CK51" s="216">
        <v>0</v>
      </c>
      <c r="CL51" s="216">
        <v>0</v>
      </c>
      <c r="CM51" s="216">
        <v>0</v>
      </c>
      <c r="CN51" s="216">
        <v>0</v>
      </c>
      <c r="CO51" s="216">
        <v>0</v>
      </c>
      <c r="CP51" s="216">
        <v>0</v>
      </c>
      <c r="CQ51" s="216">
        <v>0</v>
      </c>
      <c r="CR51" s="216">
        <v>0</v>
      </c>
      <c r="CS51" s="216">
        <v>0</v>
      </c>
      <c r="CT51" s="216">
        <v>0</v>
      </c>
      <c r="CU51" s="216">
        <v>0</v>
      </c>
      <c r="CV51" s="216">
        <v>0</v>
      </c>
      <c r="CW51" s="216">
        <v>0</v>
      </c>
      <c r="CX51" s="216">
        <v>0</v>
      </c>
      <c r="CY51" s="216">
        <v>0</v>
      </c>
      <c r="CZ51" s="216">
        <v>0</v>
      </c>
      <c r="DA51" s="216">
        <v>0</v>
      </c>
      <c r="DB51" s="216">
        <v>0</v>
      </c>
      <c r="DC51" s="216">
        <v>0</v>
      </c>
      <c r="DD51" s="216">
        <v>0</v>
      </c>
      <c r="DE51" s="216">
        <v>0</v>
      </c>
      <c r="DF51" s="217">
        <v>0</v>
      </c>
      <c r="DG51" s="217">
        <v>1</v>
      </c>
      <c r="DH51" s="219">
        <v>0.76414454372116414</v>
      </c>
    </row>
    <row r="52" spans="1:112">
      <c r="A52" s="305" t="s">
        <v>1131</v>
      </c>
      <c r="B52" s="198" t="s">
        <v>969</v>
      </c>
      <c r="C52" s="216">
        <v>6.4109425513588258E-6</v>
      </c>
      <c r="D52" s="216">
        <v>2.5493644826700283E-6</v>
      </c>
      <c r="E52" s="216">
        <v>1.0100473147738506E-5</v>
      </c>
      <c r="F52" s="216">
        <v>3.9847596043981817E-6</v>
      </c>
      <c r="G52" s="216">
        <v>1.5015673418006432E-6</v>
      </c>
      <c r="H52" s="216">
        <v>3.9572820494152441E-6</v>
      </c>
      <c r="I52" s="216">
        <v>6.144120929509172E-6</v>
      </c>
      <c r="J52" s="216">
        <v>1.6116017513455478E-6</v>
      </c>
      <c r="K52" s="216">
        <v>1.4794143145848949E-6</v>
      </c>
      <c r="L52" s="216">
        <v>8.09842645151571E-7</v>
      </c>
      <c r="M52" s="216">
        <v>0</v>
      </c>
      <c r="N52" s="216">
        <v>1.3979609180580161E-6</v>
      </c>
      <c r="O52" s="216">
        <v>2.345777985200312E-6</v>
      </c>
      <c r="P52" s="216">
        <v>3.0122933816238198E-6</v>
      </c>
      <c r="Q52" s="216">
        <v>1.2658176090549746E-6</v>
      </c>
      <c r="R52" s="216">
        <v>1.7229018940581528E-6</v>
      </c>
      <c r="S52" s="216">
        <v>1.1905164807410873E-6</v>
      </c>
      <c r="T52" s="216">
        <v>2.4717836832194522E-6</v>
      </c>
      <c r="U52" s="216">
        <v>1.8979644038062058E-6</v>
      </c>
      <c r="V52" s="216">
        <v>2.0367940510687018E-6</v>
      </c>
      <c r="W52" s="216">
        <v>3.7689838957937612E-7</v>
      </c>
      <c r="X52" s="216">
        <v>8.3830605257460229E-7</v>
      </c>
      <c r="Y52" s="216">
        <v>2.9810130610258832E-7</v>
      </c>
      <c r="Z52" s="216">
        <v>0</v>
      </c>
      <c r="AA52" s="216">
        <v>1.217534656008614E-6</v>
      </c>
      <c r="AB52" s="216">
        <v>4.0863478914400564E-7</v>
      </c>
      <c r="AC52" s="216">
        <v>2.8346694479982522E-7</v>
      </c>
      <c r="AD52" s="216">
        <v>8.7324844194564137E-7</v>
      </c>
      <c r="AE52" s="216">
        <v>1.3928660270271559E-7</v>
      </c>
      <c r="AF52" s="216">
        <v>3.1474952303939026E-7</v>
      </c>
      <c r="AG52" s="216">
        <v>1.7838922469745555E-6</v>
      </c>
      <c r="AH52" s="216">
        <v>1.5520978218617393E-6</v>
      </c>
      <c r="AI52" s="216">
        <v>2.7213678279727303E-6</v>
      </c>
      <c r="AJ52" s="216">
        <v>6.2109623969355056E-7</v>
      </c>
      <c r="AK52" s="216">
        <v>2.2721823603505704E-6</v>
      </c>
      <c r="AL52" s="216">
        <v>2.6444324245162851E-6</v>
      </c>
      <c r="AM52" s="216">
        <v>1.8378208053455001E-6</v>
      </c>
      <c r="AN52" s="216">
        <v>1.9584605435942416E-6</v>
      </c>
      <c r="AO52" s="216">
        <v>7.9870488287830996E-7</v>
      </c>
      <c r="AP52" s="216">
        <v>1.479520568249414E-6</v>
      </c>
      <c r="AQ52" s="216">
        <v>1.5914782462975902E-6</v>
      </c>
      <c r="AR52" s="216">
        <v>1.0438616130654037E-6</v>
      </c>
      <c r="AS52" s="216">
        <v>1.923771577051867E-6</v>
      </c>
      <c r="AT52" s="216">
        <v>4.6800063522562201E-6</v>
      </c>
      <c r="AU52" s="216">
        <v>1.2347548476972958E-5</v>
      </c>
      <c r="AV52" s="216">
        <v>1.2731521258148082E-4</v>
      </c>
      <c r="AW52" s="216">
        <v>3.7563414586791607E-4</v>
      </c>
      <c r="AX52" s="216">
        <v>1.0009502558094963</v>
      </c>
      <c r="AY52" s="216">
        <v>8.4769410228869389E-5</v>
      </c>
      <c r="AZ52" s="216">
        <v>1.1412256570974671E-4</v>
      </c>
      <c r="BA52" s="216">
        <v>3.6381131584191102E-4</v>
      </c>
      <c r="BB52" s="216">
        <v>8.2653468874722234E-5</v>
      </c>
      <c r="BC52" s="216">
        <v>4.3592370495017441E-4</v>
      </c>
      <c r="BD52" s="216">
        <v>3.3508677821207791E-4</v>
      </c>
      <c r="BE52" s="216">
        <v>0</v>
      </c>
      <c r="BF52" s="216">
        <v>1.326796149653877E-5</v>
      </c>
      <c r="BG52" s="216">
        <v>5.7371476479968921E-5</v>
      </c>
      <c r="BH52" s="216">
        <v>1.2682970663627568E-5</v>
      </c>
      <c r="BI52" s="216">
        <v>8.2927842822843811E-6</v>
      </c>
      <c r="BJ52" s="216">
        <v>1.0584318867359787E-5</v>
      </c>
      <c r="BK52" s="216">
        <v>2.5370674787222601E-6</v>
      </c>
      <c r="BL52" s="216">
        <v>5.5007840811493616E-6</v>
      </c>
      <c r="BM52" s="216">
        <v>2.5598029280825316E-6</v>
      </c>
      <c r="BN52" s="216">
        <v>2.9603956605199567E-6</v>
      </c>
      <c r="BO52" s="216">
        <v>1.5767389871987687E-6</v>
      </c>
      <c r="BP52" s="216">
        <v>4.2626725728601153E-6</v>
      </c>
      <c r="BQ52" s="216">
        <v>1.0960429504610107E-6</v>
      </c>
      <c r="BR52" s="216">
        <v>3.9876916600049015E-6</v>
      </c>
      <c r="BS52" s="216">
        <v>3.5308237842833046E-6</v>
      </c>
      <c r="BT52" s="216">
        <v>2.5970739331140927E-6</v>
      </c>
      <c r="BU52" s="216">
        <v>3.6833565901894529E-6</v>
      </c>
      <c r="BV52" s="216">
        <v>1.8903927816834342E-6</v>
      </c>
      <c r="BW52" s="216">
        <v>1.3988096589443559E-6</v>
      </c>
      <c r="BX52" s="216">
        <v>2.5237564095192797E-7</v>
      </c>
      <c r="BY52" s="216">
        <v>2.7831106709794522E-6</v>
      </c>
      <c r="BZ52" s="216">
        <v>4.4805364709427647E-6</v>
      </c>
      <c r="CA52" s="216">
        <v>2.2513115486075079E-5</v>
      </c>
      <c r="CB52" s="216">
        <v>1.6417265854491785E-6</v>
      </c>
      <c r="CC52" s="216">
        <v>2.5310636217438015E-6</v>
      </c>
      <c r="CD52" s="216">
        <v>4.0292785678807292E-6</v>
      </c>
      <c r="CE52" s="216">
        <v>3.3289864249420774E-6</v>
      </c>
      <c r="CF52" s="216">
        <v>4.1661679245689005E-6</v>
      </c>
      <c r="CG52" s="216">
        <v>1.5035880994817568E-6</v>
      </c>
      <c r="CH52" s="216">
        <v>6.84516491273819E-6</v>
      </c>
      <c r="CI52" s="216">
        <v>1.6012564516152105E-5</v>
      </c>
      <c r="CJ52" s="216">
        <v>9.1803574963318067E-6</v>
      </c>
      <c r="CK52" s="216">
        <v>6.0438247688903313E-6</v>
      </c>
      <c r="CL52" s="216">
        <v>2.6690554433009957E-5</v>
      </c>
      <c r="CM52" s="216">
        <v>1.6338879910190475E-5</v>
      </c>
      <c r="CN52" s="216">
        <v>1.8598814662289868E-6</v>
      </c>
      <c r="CO52" s="216">
        <v>1.8592573440350903E-5</v>
      </c>
      <c r="CP52" s="216">
        <v>2.4733794151618082E-6</v>
      </c>
      <c r="CQ52" s="216">
        <v>4.7905587129534335E-6</v>
      </c>
      <c r="CR52" s="216">
        <v>3.9637708423681222E-6</v>
      </c>
      <c r="CS52" s="216">
        <v>2.9737540740897815E-6</v>
      </c>
      <c r="CT52" s="216">
        <v>3.9028007703970647E-6</v>
      </c>
      <c r="CU52" s="216">
        <v>2.2898169865048598E-5</v>
      </c>
      <c r="CV52" s="216">
        <v>6.2820684988850065E-6</v>
      </c>
      <c r="CW52" s="216">
        <v>2.2228967440586183E-4</v>
      </c>
      <c r="CX52" s="216">
        <v>2.277046794023324E-6</v>
      </c>
      <c r="CY52" s="216">
        <v>3.5411877933774995E-6</v>
      </c>
      <c r="CZ52" s="216">
        <v>1.3741622731833904E-6</v>
      </c>
      <c r="DA52" s="216">
        <v>3.2557115862589853E-6</v>
      </c>
      <c r="DB52" s="216">
        <v>2.359308078548649E-6</v>
      </c>
      <c r="DC52" s="216">
        <v>3.0147806947088823E-6</v>
      </c>
      <c r="DD52" s="216">
        <v>3.2798505016098117E-6</v>
      </c>
      <c r="DE52" s="216">
        <v>3.7986319678572555E-4</v>
      </c>
      <c r="DF52" s="217">
        <v>2.3352730893310425E-6</v>
      </c>
      <c r="DG52" s="217">
        <v>1.0039289196691572</v>
      </c>
      <c r="DH52" s="219">
        <v>0.76714680624906939</v>
      </c>
    </row>
    <row r="53" spans="1:112">
      <c r="A53" s="305" t="s">
        <v>1132</v>
      </c>
      <c r="B53" s="198" t="s">
        <v>970</v>
      </c>
      <c r="C53" s="216">
        <v>7.7289764728955817E-6</v>
      </c>
      <c r="D53" s="216">
        <v>3.4391433937544789E-6</v>
      </c>
      <c r="E53" s="216">
        <v>1.2100617868771388E-5</v>
      </c>
      <c r="F53" s="216">
        <v>3.7120553895444294E-6</v>
      </c>
      <c r="G53" s="216">
        <v>1.1226680468479462E-5</v>
      </c>
      <c r="H53" s="216">
        <v>4.7038425951959384E-6</v>
      </c>
      <c r="I53" s="216">
        <v>8.8215449142667335E-6</v>
      </c>
      <c r="J53" s="216">
        <v>1.4810505499683244E-6</v>
      </c>
      <c r="K53" s="216">
        <v>1.5196506918307667E-6</v>
      </c>
      <c r="L53" s="216">
        <v>8.6664332189023873E-7</v>
      </c>
      <c r="M53" s="216">
        <v>0</v>
      </c>
      <c r="N53" s="216">
        <v>1.5930445716492328E-6</v>
      </c>
      <c r="O53" s="216">
        <v>1.9090798948438373E-6</v>
      </c>
      <c r="P53" s="216">
        <v>3.1420916997299154E-6</v>
      </c>
      <c r="Q53" s="216">
        <v>2.3567323968540621E-6</v>
      </c>
      <c r="R53" s="216">
        <v>1.9381225057594319E-6</v>
      </c>
      <c r="S53" s="216">
        <v>1.1285172469318342E-6</v>
      </c>
      <c r="T53" s="216">
        <v>1.2725396993338392E-6</v>
      </c>
      <c r="U53" s="216">
        <v>2.031325675473967E-6</v>
      </c>
      <c r="V53" s="216">
        <v>2.3054462701174385E-6</v>
      </c>
      <c r="W53" s="216">
        <v>4.5056104577721526E-7</v>
      </c>
      <c r="X53" s="216">
        <v>1.0205663962739498E-6</v>
      </c>
      <c r="Y53" s="216">
        <v>3.3442110830693451E-7</v>
      </c>
      <c r="Z53" s="216">
        <v>0</v>
      </c>
      <c r="AA53" s="216">
        <v>1.103291727294089E-6</v>
      </c>
      <c r="AB53" s="216">
        <v>3.7689440261158374E-7</v>
      </c>
      <c r="AC53" s="216">
        <v>3.2926060373328785E-7</v>
      </c>
      <c r="AD53" s="216">
        <v>1.0409446311869892E-6</v>
      </c>
      <c r="AE53" s="216">
        <v>1.7488563922988724E-7</v>
      </c>
      <c r="AF53" s="216">
        <v>3.5837191880225256E-7</v>
      </c>
      <c r="AG53" s="216">
        <v>1.5000192209887582E-6</v>
      </c>
      <c r="AH53" s="216">
        <v>1.9307635532587237E-6</v>
      </c>
      <c r="AI53" s="216">
        <v>3.1178653594914346E-6</v>
      </c>
      <c r="AJ53" s="216">
        <v>2.6618564933775488E-6</v>
      </c>
      <c r="AK53" s="216">
        <v>2.5926647379657891E-6</v>
      </c>
      <c r="AL53" s="216">
        <v>3.267959694668212E-6</v>
      </c>
      <c r="AM53" s="216">
        <v>2.2750771247260665E-6</v>
      </c>
      <c r="AN53" s="216">
        <v>2.5306851335489925E-6</v>
      </c>
      <c r="AO53" s="216">
        <v>9.4199832414189252E-7</v>
      </c>
      <c r="AP53" s="216">
        <v>1.7610170486669789E-6</v>
      </c>
      <c r="AQ53" s="216">
        <v>6.8917122917490196E-7</v>
      </c>
      <c r="AR53" s="216">
        <v>2.1495352394784109E-6</v>
      </c>
      <c r="AS53" s="216">
        <v>1.0005262769966279E-6</v>
      </c>
      <c r="AT53" s="216">
        <v>4.8056328748812083E-5</v>
      </c>
      <c r="AU53" s="216">
        <v>6.9166469406927155E-5</v>
      </c>
      <c r="AV53" s="216">
        <v>8.7907541362853604E-5</v>
      </c>
      <c r="AW53" s="216">
        <v>9.3366992151260348E-7</v>
      </c>
      <c r="AX53" s="216">
        <v>8.5804603996103604E-6</v>
      </c>
      <c r="AY53" s="216">
        <v>1.0009067131039899</v>
      </c>
      <c r="AZ53" s="216">
        <v>8.33141060636155E-5</v>
      </c>
      <c r="BA53" s="216">
        <v>3.1538320999650494E-5</v>
      </c>
      <c r="BB53" s="216">
        <v>2.4100685989793893E-5</v>
      </c>
      <c r="BC53" s="216">
        <v>5.05788753342596E-5</v>
      </c>
      <c r="BD53" s="216">
        <v>3.8899094354242194E-5</v>
      </c>
      <c r="BE53" s="216">
        <v>0</v>
      </c>
      <c r="BF53" s="216">
        <v>2.0715096121445142E-4</v>
      </c>
      <c r="BG53" s="216">
        <v>5.5649001663852279E-4</v>
      </c>
      <c r="BH53" s="216">
        <v>1.3910042732453185E-4</v>
      </c>
      <c r="BI53" s="216">
        <v>1.0640548157893163E-4</v>
      </c>
      <c r="BJ53" s="216">
        <v>3.0560856750538273E-6</v>
      </c>
      <c r="BK53" s="216">
        <v>2.8238226662750013E-6</v>
      </c>
      <c r="BL53" s="216">
        <v>2.5242851608837827E-5</v>
      </c>
      <c r="BM53" s="216">
        <v>3.5890687036524233E-5</v>
      </c>
      <c r="BN53" s="216">
        <v>1.976456839408155E-5</v>
      </c>
      <c r="BO53" s="216">
        <v>3.829988702657385E-5</v>
      </c>
      <c r="BP53" s="216">
        <v>5.3275813768512027E-6</v>
      </c>
      <c r="BQ53" s="216">
        <v>1.7113623939110116E-6</v>
      </c>
      <c r="BR53" s="216">
        <v>6.5045418458434096E-6</v>
      </c>
      <c r="BS53" s="216">
        <v>3.2956920023244323E-6</v>
      </c>
      <c r="BT53" s="216">
        <v>1.7685194767467807E-6</v>
      </c>
      <c r="BU53" s="216">
        <v>1.5939436504831299E-6</v>
      </c>
      <c r="BV53" s="216">
        <v>1.4269169172210941E-6</v>
      </c>
      <c r="BW53" s="216">
        <v>1.3555439618734503E-6</v>
      </c>
      <c r="BX53" s="216">
        <v>5.1448819485785491E-7</v>
      </c>
      <c r="BY53" s="216">
        <v>4.010631524341371E-6</v>
      </c>
      <c r="BZ53" s="216">
        <v>4.9417114969600676E-6</v>
      </c>
      <c r="CA53" s="216">
        <v>2.7628822129141932E-5</v>
      </c>
      <c r="CB53" s="216">
        <v>8.6766581729913769E-7</v>
      </c>
      <c r="CC53" s="216">
        <v>2.2919375273445344E-6</v>
      </c>
      <c r="CD53" s="216">
        <v>2.5966359853355333E-6</v>
      </c>
      <c r="CE53" s="216">
        <v>2.4571463544217893E-6</v>
      </c>
      <c r="CF53" s="216">
        <v>3.4042349671292105E-6</v>
      </c>
      <c r="CG53" s="216">
        <v>8.3475739644651741E-7</v>
      </c>
      <c r="CH53" s="216">
        <v>3.1244048763286746E-6</v>
      </c>
      <c r="CI53" s="216">
        <v>2.6045449379454286E-6</v>
      </c>
      <c r="CJ53" s="216">
        <v>4.1413274227517623E-6</v>
      </c>
      <c r="CK53" s="216">
        <v>2.3932758843895778E-6</v>
      </c>
      <c r="CL53" s="216">
        <v>1.4549417198475849E-6</v>
      </c>
      <c r="CM53" s="216">
        <v>3.4985031290660362E-6</v>
      </c>
      <c r="CN53" s="216">
        <v>1.3765210964937221E-6</v>
      </c>
      <c r="CO53" s="216">
        <v>2.9336084489946012E-6</v>
      </c>
      <c r="CP53" s="216">
        <v>1.7607532567422177E-6</v>
      </c>
      <c r="CQ53" s="216">
        <v>3.3723033971077318E-6</v>
      </c>
      <c r="CR53" s="216">
        <v>2.5271482683771034E-6</v>
      </c>
      <c r="CS53" s="216">
        <v>1.2689383831815613E-6</v>
      </c>
      <c r="CT53" s="216">
        <v>2.1171302969061057E-6</v>
      </c>
      <c r="CU53" s="216">
        <v>2.7144556839122592E-5</v>
      </c>
      <c r="CV53" s="216">
        <v>1.4851379773986685E-6</v>
      </c>
      <c r="CW53" s="216">
        <v>2.757872530884277E-4</v>
      </c>
      <c r="CX53" s="216">
        <v>1.4374846142134823E-6</v>
      </c>
      <c r="CY53" s="216">
        <v>3.1055199585827061E-6</v>
      </c>
      <c r="CZ53" s="216">
        <v>1.1304664934477871E-6</v>
      </c>
      <c r="DA53" s="216">
        <v>2.1278059173176953E-6</v>
      </c>
      <c r="DB53" s="216">
        <v>1.9954833107601464E-6</v>
      </c>
      <c r="DC53" s="216">
        <v>1.3721034008650684E-6</v>
      </c>
      <c r="DD53" s="216">
        <v>1.9911050196736055E-6</v>
      </c>
      <c r="DE53" s="216">
        <v>7.1158946002360859E-7</v>
      </c>
      <c r="DF53" s="217">
        <v>1.6173072739677025E-6</v>
      </c>
      <c r="DG53" s="217">
        <v>1.0030139102357629</v>
      </c>
      <c r="DH53" s="219">
        <v>0.76644760678308776</v>
      </c>
    </row>
    <row r="54" spans="1:112">
      <c r="A54" s="305" t="s">
        <v>1133</v>
      </c>
      <c r="B54" s="198" t="s">
        <v>971</v>
      </c>
      <c r="C54" s="216">
        <v>3.6582311272901025E-9</v>
      </c>
      <c r="D54" s="216">
        <v>1.3650071066655412E-9</v>
      </c>
      <c r="E54" s="216">
        <v>5.6710421715558281E-9</v>
      </c>
      <c r="F54" s="216">
        <v>1.772751980973927E-9</v>
      </c>
      <c r="G54" s="216">
        <v>6.1703115851423513E-10</v>
      </c>
      <c r="H54" s="216">
        <v>2.1911312108928698E-9</v>
      </c>
      <c r="I54" s="216">
        <v>3.4637785212626364E-9</v>
      </c>
      <c r="J54" s="216">
        <v>7.0605164757460063E-10</v>
      </c>
      <c r="K54" s="216">
        <v>7.2292841472985137E-10</v>
      </c>
      <c r="L54" s="216">
        <v>4.0910717939765897E-10</v>
      </c>
      <c r="M54" s="216">
        <v>0</v>
      </c>
      <c r="N54" s="216">
        <v>7.3617776341549511E-10</v>
      </c>
      <c r="O54" s="216">
        <v>9.0168451534840412E-10</v>
      </c>
      <c r="P54" s="216">
        <v>1.5026017737494639E-9</v>
      </c>
      <c r="Q54" s="216">
        <v>3.9779134056083657E-10</v>
      </c>
      <c r="R54" s="216">
        <v>8.6734081437809432E-10</v>
      </c>
      <c r="S54" s="216">
        <v>5.054036300456712E-10</v>
      </c>
      <c r="T54" s="216">
        <v>6.1896405803855779E-10</v>
      </c>
      <c r="U54" s="216">
        <v>9.3937735835204544E-10</v>
      </c>
      <c r="V54" s="216">
        <v>1.0712220761336942E-9</v>
      </c>
      <c r="W54" s="216">
        <v>2.0553357867234183E-10</v>
      </c>
      <c r="X54" s="216">
        <v>4.6781699857266131E-10</v>
      </c>
      <c r="Y54" s="216">
        <v>1.4732243987391873E-10</v>
      </c>
      <c r="Z54" s="216">
        <v>0</v>
      </c>
      <c r="AA54" s="216">
        <v>5.140552442035812E-10</v>
      </c>
      <c r="AB54" s="216">
        <v>1.7007898073957032E-10</v>
      </c>
      <c r="AC54" s="216">
        <v>1.5346971679681552E-10</v>
      </c>
      <c r="AD54" s="216">
        <v>4.8796971931315638E-10</v>
      </c>
      <c r="AE54" s="216">
        <v>7.5781116134070177E-11</v>
      </c>
      <c r="AF54" s="216">
        <v>1.6814377719980982E-10</v>
      </c>
      <c r="AG54" s="216">
        <v>7.1391610722017341E-10</v>
      </c>
      <c r="AH54" s="216">
        <v>6.2642675674305163E-10</v>
      </c>
      <c r="AI54" s="216">
        <v>1.4378704066027999E-9</v>
      </c>
      <c r="AJ54" s="216">
        <v>2.4603112765454348E-10</v>
      </c>
      <c r="AK54" s="216">
        <v>1.1295595791261269E-9</v>
      </c>
      <c r="AL54" s="216">
        <v>1.4707413897367066E-9</v>
      </c>
      <c r="AM54" s="216">
        <v>1.0230624272078364E-9</v>
      </c>
      <c r="AN54" s="216">
        <v>1.0654860907831564E-9</v>
      </c>
      <c r="AO54" s="216">
        <v>4.257986495458202E-10</v>
      </c>
      <c r="AP54" s="216">
        <v>7.9464010416801617E-10</v>
      </c>
      <c r="AQ54" s="216">
        <v>2.4031806079314337E-10</v>
      </c>
      <c r="AR54" s="216">
        <v>4.9503170685263491E-10</v>
      </c>
      <c r="AS54" s="216">
        <v>4.097104216033845E-10</v>
      </c>
      <c r="AT54" s="216">
        <v>2.5463126833379293E-10</v>
      </c>
      <c r="AU54" s="216">
        <v>3.735860702100371E-10</v>
      </c>
      <c r="AV54" s="216">
        <v>4.3162821917336312E-10</v>
      </c>
      <c r="AW54" s="216">
        <v>3.8114854593619914E-10</v>
      </c>
      <c r="AX54" s="216">
        <v>5.3805923511626427E-10</v>
      </c>
      <c r="AY54" s="216">
        <v>3.582325747716965E-10</v>
      </c>
      <c r="AZ54" s="216">
        <v>1.0000007741404366</v>
      </c>
      <c r="BA54" s="216">
        <v>2.9618123479293826E-10</v>
      </c>
      <c r="BB54" s="216">
        <v>2.8580566220506403E-10</v>
      </c>
      <c r="BC54" s="216">
        <v>1.8812030436805808E-10</v>
      </c>
      <c r="BD54" s="216">
        <v>1.7880798025964566E-10</v>
      </c>
      <c r="BE54" s="216">
        <v>0</v>
      </c>
      <c r="BF54" s="216">
        <v>7.0515723252345036E-10</v>
      </c>
      <c r="BG54" s="216">
        <v>4.9426600459515793E-10</v>
      </c>
      <c r="BH54" s="216">
        <v>3.8609615844043E-10</v>
      </c>
      <c r="BI54" s="216">
        <v>5.7446731168092439E-8</v>
      </c>
      <c r="BJ54" s="216">
        <v>5.3818368892889199E-10</v>
      </c>
      <c r="BK54" s="216">
        <v>1.4901819730647294E-9</v>
      </c>
      <c r="BL54" s="216">
        <v>1.0584645188065673E-7</v>
      </c>
      <c r="BM54" s="216">
        <v>8.6097849664143309E-10</v>
      </c>
      <c r="BN54" s="216">
        <v>1.2156847867993941E-9</v>
      </c>
      <c r="BO54" s="216">
        <v>8.8558341487652941E-10</v>
      </c>
      <c r="BP54" s="216">
        <v>2.4349888008545935E-9</v>
      </c>
      <c r="BQ54" s="216">
        <v>5.6394455829540851E-10</v>
      </c>
      <c r="BR54" s="216">
        <v>1.9302800705976965E-9</v>
      </c>
      <c r="BS54" s="216">
        <v>1.5394212031404878E-9</v>
      </c>
      <c r="BT54" s="216">
        <v>8.4975064774553939E-10</v>
      </c>
      <c r="BU54" s="216">
        <v>7.645743186065519E-10</v>
      </c>
      <c r="BV54" s="216">
        <v>6.5261001861138396E-10</v>
      </c>
      <c r="BW54" s="216">
        <v>5.0891607699093877E-10</v>
      </c>
      <c r="BX54" s="216">
        <v>7.6258735724260633E-11</v>
      </c>
      <c r="BY54" s="216">
        <v>7.0360301393315034E-10</v>
      </c>
      <c r="BZ54" s="216">
        <v>2.343616776228812E-9</v>
      </c>
      <c r="CA54" s="216">
        <v>1.3408713803239038E-8</v>
      </c>
      <c r="CB54" s="216">
        <v>3.6581533065068634E-10</v>
      </c>
      <c r="CC54" s="216">
        <v>1.2260659304899161E-9</v>
      </c>
      <c r="CD54" s="216">
        <v>1.2323703110063133E-9</v>
      </c>
      <c r="CE54" s="216">
        <v>1.1076373207979155E-9</v>
      </c>
      <c r="CF54" s="216">
        <v>1.4513976639330454E-9</v>
      </c>
      <c r="CG54" s="216">
        <v>4.0297807409238418E-10</v>
      </c>
      <c r="CH54" s="216">
        <v>1.4468111160960435E-9</v>
      </c>
      <c r="CI54" s="216">
        <v>1.7884353656626451E-9</v>
      </c>
      <c r="CJ54" s="216">
        <v>2.0130241767194842E-9</v>
      </c>
      <c r="CK54" s="216">
        <v>1.2825656932300479E-9</v>
      </c>
      <c r="CL54" s="216">
        <v>1.9013910281767785E-8</v>
      </c>
      <c r="CM54" s="216">
        <v>1.7811616501507228E-8</v>
      </c>
      <c r="CN54" s="216">
        <v>6.0258268875287994E-10</v>
      </c>
      <c r="CO54" s="216">
        <v>1.3895665317682099E-9</v>
      </c>
      <c r="CP54" s="216">
        <v>8.5314163484158008E-10</v>
      </c>
      <c r="CQ54" s="216">
        <v>1.620654667038672E-9</v>
      </c>
      <c r="CR54" s="216">
        <v>1.2049798285074291E-9</v>
      </c>
      <c r="CS54" s="216">
        <v>6.2028708699901159E-10</v>
      </c>
      <c r="CT54" s="216">
        <v>1.0670190694817156E-9</v>
      </c>
      <c r="CU54" s="216">
        <v>2.007635212191013E-8</v>
      </c>
      <c r="CV54" s="216">
        <v>1.1256814342926351E-9</v>
      </c>
      <c r="CW54" s="216">
        <v>1.3006675685791063E-7</v>
      </c>
      <c r="CX54" s="216">
        <v>1.2391608926984771E-9</v>
      </c>
      <c r="CY54" s="216">
        <v>1.5047265253720486E-9</v>
      </c>
      <c r="CZ54" s="216">
        <v>5.1944622678173002E-10</v>
      </c>
      <c r="DA54" s="216">
        <v>1.0055350653597601E-9</v>
      </c>
      <c r="DB54" s="216">
        <v>4.7581556229393499E-9</v>
      </c>
      <c r="DC54" s="216">
        <v>6.6334235612885799E-10</v>
      </c>
      <c r="DD54" s="216">
        <v>7.2982777013824643E-10</v>
      </c>
      <c r="DE54" s="216">
        <v>3.1463863707381255E-10</v>
      </c>
      <c r="DF54" s="217">
        <v>1.8610267994930222E-9</v>
      </c>
      <c r="DG54" s="217">
        <v>1.0000012340245288</v>
      </c>
      <c r="DH54" s="219">
        <v>0.76414548669427462</v>
      </c>
    </row>
    <row r="55" spans="1:112">
      <c r="A55" s="305" t="s">
        <v>1134</v>
      </c>
      <c r="B55" s="198" t="s">
        <v>1038</v>
      </c>
      <c r="C55" s="216">
        <v>3.7694740184032063E-9</v>
      </c>
      <c r="D55" s="216">
        <v>1.4371275724729089E-9</v>
      </c>
      <c r="E55" s="216">
        <v>5.9280040625514747E-9</v>
      </c>
      <c r="F55" s="216">
        <v>1.9130665720988282E-9</v>
      </c>
      <c r="G55" s="216">
        <v>8.2621702744700544E-10</v>
      </c>
      <c r="H55" s="216">
        <v>2.6729732521532859E-9</v>
      </c>
      <c r="I55" s="216">
        <v>4.2060354279394027E-9</v>
      </c>
      <c r="J55" s="216">
        <v>9.3322815449805527E-10</v>
      </c>
      <c r="K55" s="216">
        <v>8.7925962836523874E-10</v>
      </c>
      <c r="L55" s="216">
        <v>5.0843652448332953E-10</v>
      </c>
      <c r="M55" s="216">
        <v>0</v>
      </c>
      <c r="N55" s="216">
        <v>8.3359059618848212E-10</v>
      </c>
      <c r="O55" s="216">
        <v>1.2718356994686331E-9</v>
      </c>
      <c r="P55" s="216">
        <v>1.6647751402641613E-9</v>
      </c>
      <c r="Q55" s="216">
        <v>6.2588247537902096E-10</v>
      </c>
      <c r="R55" s="216">
        <v>1.0378775523631899E-9</v>
      </c>
      <c r="S55" s="216">
        <v>6.5524343513472632E-10</v>
      </c>
      <c r="T55" s="216">
        <v>8.5017871682032625E-10</v>
      </c>
      <c r="U55" s="216">
        <v>1.0664949806566323E-9</v>
      </c>
      <c r="V55" s="216">
        <v>1.2053902631757211E-9</v>
      </c>
      <c r="W55" s="216">
        <v>2.3268877675354951E-10</v>
      </c>
      <c r="X55" s="216">
        <v>5.204605571395383E-10</v>
      </c>
      <c r="Y55" s="216">
        <v>1.7710582033749746E-10</v>
      </c>
      <c r="Z55" s="216">
        <v>0</v>
      </c>
      <c r="AA55" s="216">
        <v>6.4050755155174506E-10</v>
      </c>
      <c r="AB55" s="216">
        <v>2.2579699303796493E-10</v>
      </c>
      <c r="AC55" s="216">
        <v>1.7978547776326584E-10</v>
      </c>
      <c r="AD55" s="216">
        <v>5.4542160222700147E-10</v>
      </c>
      <c r="AE55" s="216">
        <v>1.0697170189806089E-10</v>
      </c>
      <c r="AF55" s="216">
        <v>1.9479968039035854E-10</v>
      </c>
      <c r="AG55" s="216">
        <v>8.6525981561303872E-10</v>
      </c>
      <c r="AH55" s="216">
        <v>1.4141568625235997E-9</v>
      </c>
      <c r="AI55" s="216">
        <v>1.8114926076871031E-9</v>
      </c>
      <c r="AJ55" s="216">
        <v>2.2225958960927335E-9</v>
      </c>
      <c r="AK55" s="216">
        <v>1.5288007906832058E-9</v>
      </c>
      <c r="AL55" s="216">
        <v>1.6751022676189547E-9</v>
      </c>
      <c r="AM55" s="216">
        <v>1.1636542169802494E-9</v>
      </c>
      <c r="AN55" s="216">
        <v>1.4623182526185282E-9</v>
      </c>
      <c r="AO55" s="216">
        <v>4.9442994583287066E-10</v>
      </c>
      <c r="AP55" s="216">
        <v>9.2063555058793502E-10</v>
      </c>
      <c r="AQ55" s="216">
        <v>2.9550143232342143E-10</v>
      </c>
      <c r="AR55" s="216">
        <v>6.7233354304981445E-10</v>
      </c>
      <c r="AS55" s="216">
        <v>5.3479188323780202E-10</v>
      </c>
      <c r="AT55" s="216">
        <v>4.3687760525036115E-8</v>
      </c>
      <c r="AU55" s="216">
        <v>1.0640201073707932E-7</v>
      </c>
      <c r="AV55" s="216">
        <v>1.5616638961592732E-7</v>
      </c>
      <c r="AW55" s="216">
        <v>7.9948492266763892E-9</v>
      </c>
      <c r="AX55" s="216">
        <v>9.2879615568140737E-10</v>
      </c>
      <c r="AY55" s="216">
        <v>3.0580713564997692E-7</v>
      </c>
      <c r="AZ55" s="216">
        <v>1.0197029538681575E-9</v>
      </c>
      <c r="BA55" s="216">
        <v>1.0000020416006328</v>
      </c>
      <c r="BB55" s="216">
        <v>3.8861329278573579E-10</v>
      </c>
      <c r="BC55" s="216">
        <v>6.0659936024488445E-8</v>
      </c>
      <c r="BD55" s="216">
        <v>1.6511657632058439E-8</v>
      </c>
      <c r="BE55" s="216">
        <v>0</v>
      </c>
      <c r="BF55" s="216">
        <v>1.2099234102340679E-9</v>
      </c>
      <c r="BG55" s="216">
        <v>2.2700644566115898E-9</v>
      </c>
      <c r="BH55" s="216">
        <v>1.7660917284655327E-7</v>
      </c>
      <c r="BI55" s="216">
        <v>4.6204118757604981E-8</v>
      </c>
      <c r="BJ55" s="216">
        <v>7.0100800774338581E-10</v>
      </c>
      <c r="BK55" s="216">
        <v>1.5575923301721504E-9</v>
      </c>
      <c r="BL55" s="216">
        <v>3.1464987299143943E-8</v>
      </c>
      <c r="BM55" s="216">
        <v>8.9312207991843767E-9</v>
      </c>
      <c r="BN55" s="216">
        <v>8.0478327652162836E-8</v>
      </c>
      <c r="BO55" s="216">
        <v>1.1384406957791737E-7</v>
      </c>
      <c r="BP55" s="216">
        <v>2.7895207355226087E-9</v>
      </c>
      <c r="BQ55" s="216">
        <v>9.2910140441829142E-10</v>
      </c>
      <c r="BR55" s="216">
        <v>4.512476223199965E-9</v>
      </c>
      <c r="BS55" s="216">
        <v>1.9067430066360619E-9</v>
      </c>
      <c r="BT55" s="216">
        <v>1.3718691453307221E-9</v>
      </c>
      <c r="BU55" s="216">
        <v>1.6688616698893114E-9</v>
      </c>
      <c r="BV55" s="216">
        <v>1.2118327416716681E-9</v>
      </c>
      <c r="BW55" s="216">
        <v>1.0863596799628467E-9</v>
      </c>
      <c r="BX55" s="216">
        <v>2.2275575623993141E-10</v>
      </c>
      <c r="BY55" s="216">
        <v>6.9775976518019299E-9</v>
      </c>
      <c r="BZ55" s="216">
        <v>2.4775340790622111E-9</v>
      </c>
      <c r="CA55" s="216">
        <v>1.3288140305671982E-8</v>
      </c>
      <c r="CB55" s="216">
        <v>6.8466427618249833E-10</v>
      </c>
      <c r="CC55" s="216">
        <v>1.3965794988114517E-9</v>
      </c>
      <c r="CD55" s="216">
        <v>1.7537451744397468E-9</v>
      </c>
      <c r="CE55" s="216">
        <v>2.1261003011348848E-9</v>
      </c>
      <c r="CF55" s="216">
        <v>2.8581313613051948E-9</v>
      </c>
      <c r="CG55" s="216">
        <v>5.0064450999212076E-10</v>
      </c>
      <c r="CH55" s="216">
        <v>2.5852814900145933E-9</v>
      </c>
      <c r="CI55" s="216">
        <v>2.0299678318269734E-9</v>
      </c>
      <c r="CJ55" s="216">
        <v>4.879389745631265E-9</v>
      </c>
      <c r="CK55" s="216">
        <v>2.7157584986261238E-9</v>
      </c>
      <c r="CL55" s="216">
        <v>1.0796609701700424E-9</v>
      </c>
      <c r="CM55" s="216">
        <v>8.1403136462543604E-8</v>
      </c>
      <c r="CN55" s="216">
        <v>9.9039944336531546E-10</v>
      </c>
      <c r="CO55" s="216">
        <v>2.2861242861730984E-9</v>
      </c>
      <c r="CP55" s="216">
        <v>1.2528087063910093E-8</v>
      </c>
      <c r="CQ55" s="216">
        <v>2.2442506756561447E-9</v>
      </c>
      <c r="CR55" s="216">
        <v>1.6804339763904987E-9</v>
      </c>
      <c r="CS55" s="216">
        <v>8.3386138615032101E-10</v>
      </c>
      <c r="CT55" s="216">
        <v>1.6100030929158226E-9</v>
      </c>
      <c r="CU55" s="216">
        <v>1.3792675696413094E-8</v>
      </c>
      <c r="CV55" s="216">
        <v>1.3452681900152398E-9</v>
      </c>
      <c r="CW55" s="216">
        <v>1.3164969813068139E-7</v>
      </c>
      <c r="CX55" s="216">
        <v>1.9849224050230318E-8</v>
      </c>
      <c r="CY55" s="216">
        <v>1.8461189760585231E-9</v>
      </c>
      <c r="CZ55" s="216">
        <v>7.3731506065083533E-10</v>
      </c>
      <c r="DA55" s="216">
        <v>1.33614913970611E-9</v>
      </c>
      <c r="DB55" s="216">
        <v>1.1758589237000282E-9</v>
      </c>
      <c r="DC55" s="216">
        <v>9.086080693596825E-10</v>
      </c>
      <c r="DD55" s="216">
        <v>9.5781679418539212E-10</v>
      </c>
      <c r="DE55" s="216">
        <v>4.4518351810170784E-10</v>
      </c>
      <c r="DF55" s="217">
        <v>7.4916599475386035E-9</v>
      </c>
      <c r="DG55" s="217">
        <v>1.0000036007722608</v>
      </c>
      <c r="DH55" s="219">
        <v>0.76414729523164049</v>
      </c>
    </row>
    <row r="56" spans="1:112">
      <c r="A56" s="305" t="s">
        <v>1135</v>
      </c>
      <c r="B56" s="198" t="s">
        <v>973</v>
      </c>
      <c r="C56" s="216">
        <v>3.2224567754798411E-7</v>
      </c>
      <c r="D56" s="216">
        <v>2.6277529150519421E-7</v>
      </c>
      <c r="E56" s="216">
        <v>4.6414475798670966E-7</v>
      </c>
      <c r="F56" s="216">
        <v>1.6671416389182225E-7</v>
      </c>
      <c r="G56" s="216">
        <v>1.0152374163639099E-6</v>
      </c>
      <c r="H56" s="216">
        <v>2.0549722092929529E-7</v>
      </c>
      <c r="I56" s="216">
        <v>6.3747983409755283E-7</v>
      </c>
      <c r="J56" s="216">
        <v>7.9259957365121161E-8</v>
      </c>
      <c r="K56" s="216">
        <v>7.710026169078785E-8</v>
      </c>
      <c r="L56" s="216">
        <v>5.4354154601850606E-8</v>
      </c>
      <c r="M56" s="216">
        <v>0</v>
      </c>
      <c r="N56" s="216">
        <v>7.7968442741416041E-8</v>
      </c>
      <c r="O56" s="216">
        <v>1.1663045903769159E-7</v>
      </c>
      <c r="P56" s="216">
        <v>1.4013157337448924E-7</v>
      </c>
      <c r="Q56" s="216">
        <v>4.8376554595169243E-7</v>
      </c>
      <c r="R56" s="216">
        <v>1.0869359599123972E-7</v>
      </c>
      <c r="S56" s="216">
        <v>6.9119204224268567E-8</v>
      </c>
      <c r="T56" s="216">
        <v>4.6661143101932609E-7</v>
      </c>
      <c r="U56" s="216">
        <v>9.2723355344584365E-8</v>
      </c>
      <c r="V56" s="216">
        <v>9.8765497009147533E-8</v>
      </c>
      <c r="W56" s="216">
        <v>2.0603092328290825E-8</v>
      </c>
      <c r="X56" s="216">
        <v>4.4014945166557336E-8</v>
      </c>
      <c r="Y56" s="216">
        <v>1.7242263023704794E-8</v>
      </c>
      <c r="Z56" s="216">
        <v>0</v>
      </c>
      <c r="AA56" s="216">
        <v>7.6178723947217236E-8</v>
      </c>
      <c r="AB56" s="216">
        <v>2.1219756626565705E-8</v>
      </c>
      <c r="AC56" s="216">
        <v>1.5063238608573413E-8</v>
      </c>
      <c r="AD56" s="216">
        <v>4.7134454662087654E-8</v>
      </c>
      <c r="AE56" s="216">
        <v>8.5648348860825352E-9</v>
      </c>
      <c r="AF56" s="216">
        <v>1.5863004906875248E-8</v>
      </c>
      <c r="AG56" s="216">
        <v>7.7741028671058904E-8</v>
      </c>
      <c r="AH56" s="216">
        <v>8.1286595695843037E-8</v>
      </c>
      <c r="AI56" s="216">
        <v>1.4244924554752196E-7</v>
      </c>
      <c r="AJ56" s="216">
        <v>4.5296410018339033E-8</v>
      </c>
      <c r="AK56" s="216">
        <v>1.4760558546793574E-7</v>
      </c>
      <c r="AL56" s="216">
        <v>1.5410323616831275E-7</v>
      </c>
      <c r="AM56" s="216">
        <v>1.0976368577505911E-7</v>
      </c>
      <c r="AN56" s="216">
        <v>1.1432769492191007E-7</v>
      </c>
      <c r="AO56" s="216">
        <v>4.6548278593852487E-8</v>
      </c>
      <c r="AP56" s="216">
        <v>8.6654906680776983E-8</v>
      </c>
      <c r="AQ56" s="216">
        <v>5.4353661570082654E-8</v>
      </c>
      <c r="AR56" s="216">
        <v>5.3787384802256563E-8</v>
      </c>
      <c r="AS56" s="216">
        <v>1.5498975010829865E-7</v>
      </c>
      <c r="AT56" s="216">
        <v>5.1395680206357466E-7</v>
      </c>
      <c r="AU56" s="216">
        <v>1.0383916563532056E-6</v>
      </c>
      <c r="AV56" s="216">
        <v>3.0952678250871338E-6</v>
      </c>
      <c r="AW56" s="216">
        <v>6.1129182212014273E-6</v>
      </c>
      <c r="AX56" s="216">
        <v>6.7414113361828422E-6</v>
      </c>
      <c r="AY56" s="216">
        <v>6.1368657826234131E-6</v>
      </c>
      <c r="AZ56" s="216">
        <v>4.4575189653097322E-6</v>
      </c>
      <c r="BA56" s="216">
        <v>2.9765811392850172E-6</v>
      </c>
      <c r="BB56" s="216">
        <v>1.0000490739671557</v>
      </c>
      <c r="BC56" s="216">
        <v>1.121210685658946E-5</v>
      </c>
      <c r="BD56" s="216">
        <v>1.6263582009521722E-6</v>
      </c>
      <c r="BE56" s="216">
        <v>0</v>
      </c>
      <c r="BF56" s="216">
        <v>1.2217166657603291E-5</v>
      </c>
      <c r="BG56" s="216">
        <v>4.2493391067549244E-6</v>
      </c>
      <c r="BH56" s="216">
        <v>1.2151086783938601E-6</v>
      </c>
      <c r="BI56" s="216">
        <v>9.648704588163489E-6</v>
      </c>
      <c r="BJ56" s="216">
        <v>2.0071334369148997E-6</v>
      </c>
      <c r="BK56" s="216">
        <v>1.3085920598972607E-7</v>
      </c>
      <c r="BL56" s="216">
        <v>6.8129432843904724E-6</v>
      </c>
      <c r="BM56" s="216">
        <v>5.0322876241087769E-6</v>
      </c>
      <c r="BN56" s="216">
        <v>1.7830264155973081E-6</v>
      </c>
      <c r="BO56" s="216">
        <v>2.065966149906272E-6</v>
      </c>
      <c r="BP56" s="216">
        <v>2.3109095006568933E-7</v>
      </c>
      <c r="BQ56" s="216">
        <v>1.3746098770587572E-7</v>
      </c>
      <c r="BR56" s="216">
        <v>6.0553659965831989E-7</v>
      </c>
      <c r="BS56" s="216">
        <v>1.5488081030226577E-7</v>
      </c>
      <c r="BT56" s="216">
        <v>4.5437085386789154E-7</v>
      </c>
      <c r="BU56" s="216">
        <v>1.103558430664104E-7</v>
      </c>
      <c r="BV56" s="216">
        <v>2.7299394983830691E-7</v>
      </c>
      <c r="BW56" s="216">
        <v>2.0907937628609359E-7</v>
      </c>
      <c r="BX56" s="216">
        <v>6.5034857233277477E-8</v>
      </c>
      <c r="BY56" s="216">
        <v>9.0882498365216982E-7</v>
      </c>
      <c r="BZ56" s="216">
        <v>2.1939475047409134E-7</v>
      </c>
      <c r="CA56" s="216">
        <v>1.2008223870154761E-6</v>
      </c>
      <c r="CB56" s="216">
        <v>4.0488989809777351E-7</v>
      </c>
      <c r="CC56" s="216">
        <v>3.5810700508361905E-7</v>
      </c>
      <c r="CD56" s="216">
        <v>3.6068777062690649E-7</v>
      </c>
      <c r="CE56" s="216">
        <v>2.8693589653431494E-7</v>
      </c>
      <c r="CF56" s="216">
        <v>1.2830096778715746E-6</v>
      </c>
      <c r="CG56" s="216">
        <v>6.3160570815591475E-8</v>
      </c>
      <c r="CH56" s="216">
        <v>1.6343958866746104E-7</v>
      </c>
      <c r="CI56" s="216">
        <v>1.3123205560887707E-6</v>
      </c>
      <c r="CJ56" s="216">
        <v>2.6425868888354554E-7</v>
      </c>
      <c r="CK56" s="216">
        <v>1.6289256691102707E-7</v>
      </c>
      <c r="CL56" s="216">
        <v>1.2839412647504986E-6</v>
      </c>
      <c r="CM56" s="216">
        <v>1.0185972935224157E-6</v>
      </c>
      <c r="CN56" s="216">
        <v>1.6020332738537819E-6</v>
      </c>
      <c r="CO56" s="216">
        <v>1.0924630267139353E-6</v>
      </c>
      <c r="CP56" s="216">
        <v>1.9887115609879384E-7</v>
      </c>
      <c r="CQ56" s="216">
        <v>2.2017392148017819E-7</v>
      </c>
      <c r="CR56" s="216">
        <v>1.2316647650153762E-7</v>
      </c>
      <c r="CS56" s="216">
        <v>6.8320599306526501E-8</v>
      </c>
      <c r="CT56" s="216">
        <v>1.2415237295876124E-7</v>
      </c>
      <c r="CU56" s="216">
        <v>1.1194795249708216E-6</v>
      </c>
      <c r="CV56" s="216">
        <v>4.2925369752414751E-7</v>
      </c>
      <c r="CW56" s="216">
        <v>9.8932413456533978E-6</v>
      </c>
      <c r="CX56" s="216">
        <v>2.774217476294937E-7</v>
      </c>
      <c r="CY56" s="216">
        <v>2.7385352203867224E-7</v>
      </c>
      <c r="CZ56" s="216">
        <v>1.3040618055988806E-7</v>
      </c>
      <c r="DA56" s="216">
        <v>1.5513210353575598E-7</v>
      </c>
      <c r="DB56" s="216">
        <v>6.1311681722627492E-7</v>
      </c>
      <c r="DC56" s="216">
        <v>8.095089005925949E-8</v>
      </c>
      <c r="DD56" s="216">
        <v>2.2104711790594608E-7</v>
      </c>
      <c r="DE56" s="216">
        <v>1.4309228406209693E-7</v>
      </c>
      <c r="DF56" s="217">
        <v>4.613603569554292E-7</v>
      </c>
      <c r="DG56" s="217">
        <v>1.0001733815122513</v>
      </c>
      <c r="DH56" s="219">
        <v>0.76427703225773314</v>
      </c>
    </row>
    <row r="57" spans="1:112">
      <c r="A57" s="305" t="s">
        <v>1136</v>
      </c>
      <c r="B57" s="198" t="s">
        <v>974</v>
      </c>
      <c r="C57" s="216">
        <v>4.517927265919802E-7</v>
      </c>
      <c r="D57" s="216">
        <v>3.0197172174666329E-7</v>
      </c>
      <c r="E57" s="216">
        <v>5.2292478608575396E-7</v>
      </c>
      <c r="F57" s="216">
        <v>3.6679204783695403E-7</v>
      </c>
      <c r="G57" s="216">
        <v>2.5968742967075725E-7</v>
      </c>
      <c r="H57" s="216">
        <v>4.8530209364582377E-7</v>
      </c>
      <c r="I57" s="216">
        <v>4.5633688104930805E-7</v>
      </c>
      <c r="J57" s="216">
        <v>4.633206796197833E-7</v>
      </c>
      <c r="K57" s="216">
        <v>8.6189730549317734E-7</v>
      </c>
      <c r="L57" s="216">
        <v>2.311722245137732E-7</v>
      </c>
      <c r="M57" s="216">
        <v>0</v>
      </c>
      <c r="N57" s="216">
        <v>1.9501894236764704E-7</v>
      </c>
      <c r="O57" s="216">
        <v>5.2641639045543014E-7</v>
      </c>
      <c r="P57" s="216">
        <v>3.1745225722290912E-7</v>
      </c>
      <c r="Q57" s="216">
        <v>2.2142681810696289E-7</v>
      </c>
      <c r="R57" s="216">
        <v>3.3564497235359485E-7</v>
      </c>
      <c r="S57" s="216">
        <v>2.6599617280209871E-7</v>
      </c>
      <c r="T57" s="216">
        <v>3.0452988071307514E-7</v>
      </c>
      <c r="U57" s="216">
        <v>2.0261001673930896E-7</v>
      </c>
      <c r="V57" s="216">
        <v>1.9060943387236343E-7</v>
      </c>
      <c r="W57" s="216">
        <v>7.9483437571423059E-8</v>
      </c>
      <c r="X57" s="216">
        <v>8.4511823661787029E-8</v>
      </c>
      <c r="Y57" s="216">
        <v>4.5826309739127665E-8</v>
      </c>
      <c r="Z57" s="216">
        <v>0</v>
      </c>
      <c r="AA57" s="216">
        <v>1.2020370111130374E-6</v>
      </c>
      <c r="AB57" s="216">
        <v>7.5104174443799092E-8</v>
      </c>
      <c r="AC57" s="216">
        <v>1.3627374083801824E-7</v>
      </c>
      <c r="AD57" s="216">
        <v>6.4207356352450714E-7</v>
      </c>
      <c r="AE57" s="216">
        <v>2.7912612613206973E-8</v>
      </c>
      <c r="AF57" s="216">
        <v>3.4979075880975032E-8</v>
      </c>
      <c r="AG57" s="216">
        <v>2.6313900789999359E-7</v>
      </c>
      <c r="AH57" s="216">
        <v>1.1083282594594251E-6</v>
      </c>
      <c r="AI57" s="216">
        <v>8.3358928842374025E-7</v>
      </c>
      <c r="AJ57" s="216">
        <v>1.2135917932911064E-7</v>
      </c>
      <c r="AK57" s="216">
        <v>2.878215134667966E-7</v>
      </c>
      <c r="AL57" s="216">
        <v>3.553731307014632E-7</v>
      </c>
      <c r="AM57" s="216">
        <v>2.2374062902765382E-7</v>
      </c>
      <c r="AN57" s="216">
        <v>2.8515106102833137E-7</v>
      </c>
      <c r="AO57" s="216">
        <v>1.0719940198675866E-7</v>
      </c>
      <c r="AP57" s="216">
        <v>1.7432882277998795E-7</v>
      </c>
      <c r="AQ57" s="216">
        <v>7.1590754806632576E-8</v>
      </c>
      <c r="AR57" s="216">
        <v>6.4757422003716191E-7</v>
      </c>
      <c r="AS57" s="216">
        <v>1.8930178365837983E-7</v>
      </c>
      <c r="AT57" s="216">
        <v>1.4501411687562686E-6</v>
      </c>
      <c r="AU57" s="216">
        <v>2.8048266283870799E-7</v>
      </c>
      <c r="AV57" s="216">
        <v>1.3344362156550415E-7</v>
      </c>
      <c r="AW57" s="216">
        <v>4.3342284782261185E-7</v>
      </c>
      <c r="AX57" s="216">
        <v>3.9871968093280071E-7</v>
      </c>
      <c r="AY57" s="216">
        <v>4.0613601761663672E-7</v>
      </c>
      <c r="AZ57" s="216">
        <v>1.2278575137564545E-7</v>
      </c>
      <c r="BA57" s="216">
        <v>7.4926466554647697E-7</v>
      </c>
      <c r="BB57" s="216">
        <v>1.1485402701337049E-7</v>
      </c>
      <c r="BC57" s="216">
        <v>1.000039666339166</v>
      </c>
      <c r="BD57" s="216">
        <v>1.2342900095253775E-6</v>
      </c>
      <c r="BE57" s="216">
        <v>0</v>
      </c>
      <c r="BF57" s="216">
        <v>1.0537583629388934E-4</v>
      </c>
      <c r="BG57" s="216">
        <v>2.281722192075405E-7</v>
      </c>
      <c r="BH57" s="216">
        <v>4.0580111276197242E-5</v>
      </c>
      <c r="BI57" s="216">
        <v>1.2465982577664272E-5</v>
      </c>
      <c r="BJ57" s="216">
        <v>3.937373544661376E-7</v>
      </c>
      <c r="BK57" s="216">
        <v>2.1420286868964532E-6</v>
      </c>
      <c r="BL57" s="216">
        <v>1.5819434189416129E-5</v>
      </c>
      <c r="BM57" s="216">
        <v>4.2106514824142696E-6</v>
      </c>
      <c r="BN57" s="216">
        <v>3.3330964333895446E-5</v>
      </c>
      <c r="BO57" s="216">
        <v>3.352924822976412E-5</v>
      </c>
      <c r="BP57" s="216">
        <v>5.1725421458783487E-7</v>
      </c>
      <c r="BQ57" s="216">
        <v>3.4800928012885524E-7</v>
      </c>
      <c r="BR57" s="216">
        <v>7.1697572848453452E-7</v>
      </c>
      <c r="BS57" s="216">
        <v>7.5689117715259106E-7</v>
      </c>
      <c r="BT57" s="216">
        <v>3.8072724732097952E-6</v>
      </c>
      <c r="BU57" s="216">
        <v>3.0119822217389099E-6</v>
      </c>
      <c r="BV57" s="216">
        <v>4.9683369745944511E-6</v>
      </c>
      <c r="BW57" s="216">
        <v>2.9184260021271464E-6</v>
      </c>
      <c r="BX57" s="216">
        <v>2.7820220607719032E-7</v>
      </c>
      <c r="BY57" s="216">
        <v>2.3267012068479689E-6</v>
      </c>
      <c r="BZ57" s="216">
        <v>1.7549925390626636E-6</v>
      </c>
      <c r="CA57" s="216">
        <v>1.2027801670325717E-6</v>
      </c>
      <c r="CB57" s="216">
        <v>1.4391749713121042E-6</v>
      </c>
      <c r="CC57" s="216">
        <v>7.618165283590654E-7</v>
      </c>
      <c r="CD57" s="216">
        <v>2.811875656487857E-6</v>
      </c>
      <c r="CE57" s="216">
        <v>1.0713974323736288E-6</v>
      </c>
      <c r="CF57" s="216">
        <v>3.5042243553976945E-6</v>
      </c>
      <c r="CG57" s="216">
        <v>2.2008980996592705E-7</v>
      </c>
      <c r="CH57" s="216">
        <v>1.0639463565482629E-6</v>
      </c>
      <c r="CI57" s="216">
        <v>1.755271853086394E-6</v>
      </c>
      <c r="CJ57" s="216">
        <v>6.1659987919849963E-6</v>
      </c>
      <c r="CK57" s="216">
        <v>1.6841592474281139E-6</v>
      </c>
      <c r="CL57" s="216">
        <v>2.9399888255277992E-6</v>
      </c>
      <c r="CM57" s="216">
        <v>2.8312736232664402E-5</v>
      </c>
      <c r="CN57" s="216">
        <v>7.1701036944591997E-7</v>
      </c>
      <c r="CO57" s="216">
        <v>3.310422467836257E-6</v>
      </c>
      <c r="CP57" s="216">
        <v>1.1777118592603918E-6</v>
      </c>
      <c r="CQ57" s="216">
        <v>5.9998583627329523E-7</v>
      </c>
      <c r="CR57" s="216">
        <v>1.0559899401459877E-6</v>
      </c>
      <c r="CS57" s="216">
        <v>2.7150818104452036E-7</v>
      </c>
      <c r="CT57" s="216">
        <v>1.3128645787583766E-6</v>
      </c>
      <c r="CU57" s="216">
        <v>2.7484130341968859E-6</v>
      </c>
      <c r="CV57" s="216">
        <v>2.6269492008095309E-6</v>
      </c>
      <c r="CW57" s="216">
        <v>6.4520695020846162E-6</v>
      </c>
      <c r="CX57" s="216">
        <v>1.1448473007179595E-5</v>
      </c>
      <c r="CY57" s="216">
        <v>5.7680955714336622E-7</v>
      </c>
      <c r="CZ57" s="216">
        <v>1.7160564292472394E-6</v>
      </c>
      <c r="DA57" s="216">
        <v>7.8086756900688034E-7</v>
      </c>
      <c r="DB57" s="216">
        <v>2.1406142610558557E-6</v>
      </c>
      <c r="DC57" s="216">
        <v>4.5248364006000779E-7</v>
      </c>
      <c r="DD57" s="216">
        <v>5.7870501012683241E-7</v>
      </c>
      <c r="DE57" s="216">
        <v>7.8245183668906417E-7</v>
      </c>
      <c r="DF57" s="217">
        <v>2.7295990854821079E-6</v>
      </c>
      <c r="DG57" s="217">
        <v>1.0004228411374638</v>
      </c>
      <c r="DH57" s="219">
        <v>0.76446765546921802</v>
      </c>
    </row>
    <row r="58" spans="1:112">
      <c r="A58" s="305" t="s">
        <v>1137</v>
      </c>
      <c r="B58" s="198" t="s">
        <v>1039</v>
      </c>
      <c r="C58" s="216">
        <v>1.7523338019952408E-7</v>
      </c>
      <c r="D58" s="216">
        <v>9.0990393575140763E-8</v>
      </c>
      <c r="E58" s="216">
        <v>1.7030266824982678E-7</v>
      </c>
      <c r="F58" s="216">
        <v>1.3220676506777336E-7</v>
      </c>
      <c r="G58" s="216">
        <v>4.9913414295460125E-8</v>
      </c>
      <c r="H58" s="216">
        <v>2.8249108681698663E-7</v>
      </c>
      <c r="I58" s="216">
        <v>2.9140884165091318E-7</v>
      </c>
      <c r="J58" s="216">
        <v>4.3922596722805275E-8</v>
      </c>
      <c r="K58" s="216">
        <v>4.5842964992774042E-8</v>
      </c>
      <c r="L58" s="216">
        <v>2.3841597251579138E-8</v>
      </c>
      <c r="M58" s="216">
        <v>0</v>
      </c>
      <c r="N58" s="216">
        <v>4.2994198478101955E-8</v>
      </c>
      <c r="O58" s="216">
        <v>6.2579201459151317E-8</v>
      </c>
      <c r="P58" s="216">
        <v>1.078735992279254E-7</v>
      </c>
      <c r="Q58" s="216">
        <v>3.4196333244439687E-8</v>
      </c>
      <c r="R58" s="216">
        <v>4.4073629076336481E-8</v>
      </c>
      <c r="S58" s="216">
        <v>3.3901292569812584E-8</v>
      </c>
      <c r="T58" s="216">
        <v>7.47758384667531E-8</v>
      </c>
      <c r="U58" s="216">
        <v>3.4095443892348926E-8</v>
      </c>
      <c r="V58" s="216">
        <v>4.5815147840178142E-8</v>
      </c>
      <c r="W58" s="216">
        <v>9.0675195488086486E-9</v>
      </c>
      <c r="X58" s="216">
        <v>1.6115641247018453E-8</v>
      </c>
      <c r="Y58" s="216">
        <v>6.2682022723914279E-9</v>
      </c>
      <c r="Z58" s="216">
        <v>0</v>
      </c>
      <c r="AA58" s="216">
        <v>2.5781109167234958E-8</v>
      </c>
      <c r="AB58" s="216">
        <v>9.6239229638340995E-9</v>
      </c>
      <c r="AC58" s="216">
        <v>6.0642740821550418E-9</v>
      </c>
      <c r="AD58" s="216">
        <v>3.4915305643593421E-8</v>
      </c>
      <c r="AE58" s="216">
        <v>3.7584358173580464E-9</v>
      </c>
      <c r="AF58" s="216">
        <v>8.2735540591126595E-9</v>
      </c>
      <c r="AG58" s="216">
        <v>4.4877756755663915E-8</v>
      </c>
      <c r="AH58" s="216">
        <v>3.2270841166122508E-8</v>
      </c>
      <c r="AI58" s="216">
        <v>8.1413946644950573E-8</v>
      </c>
      <c r="AJ58" s="216">
        <v>8.6915140033880804E-9</v>
      </c>
      <c r="AK58" s="216">
        <v>6.8446849139193823E-8</v>
      </c>
      <c r="AL58" s="216">
        <v>6.2547465666504382E-8</v>
      </c>
      <c r="AM58" s="216">
        <v>4.4796871574851307E-8</v>
      </c>
      <c r="AN58" s="216">
        <v>5.2139215747384008E-8</v>
      </c>
      <c r="AO58" s="216">
        <v>2.1122323150175275E-8</v>
      </c>
      <c r="AP58" s="216">
        <v>3.3240847494456158E-8</v>
      </c>
      <c r="AQ58" s="216">
        <v>1.2159700124468426E-8</v>
      </c>
      <c r="AR58" s="216">
        <v>2.3338300011790129E-8</v>
      </c>
      <c r="AS58" s="216">
        <v>2.2315292639988004E-8</v>
      </c>
      <c r="AT58" s="216">
        <v>1.6918806118687962E-8</v>
      </c>
      <c r="AU58" s="216">
        <v>1.6029387270576668E-7</v>
      </c>
      <c r="AV58" s="216">
        <v>2.1868255659334592E-8</v>
      </c>
      <c r="AW58" s="216">
        <v>2.7388103614672864E-8</v>
      </c>
      <c r="AX58" s="216">
        <v>2.6767782214563271E-8</v>
      </c>
      <c r="AY58" s="216">
        <v>3.4106309070110099E-8</v>
      </c>
      <c r="AZ58" s="216">
        <v>1.776835417468567E-8</v>
      </c>
      <c r="BA58" s="216">
        <v>1.7152611852202551E-8</v>
      </c>
      <c r="BB58" s="216">
        <v>3.0432580778287578E-8</v>
      </c>
      <c r="BC58" s="216">
        <v>1.6190709260871606E-7</v>
      </c>
      <c r="BD58" s="216">
        <v>1.000069369411446</v>
      </c>
      <c r="BE58" s="216">
        <v>0</v>
      </c>
      <c r="BF58" s="216">
        <v>4.1659169078644131E-8</v>
      </c>
      <c r="BG58" s="216">
        <v>2.9329393046063349E-8</v>
      </c>
      <c r="BH58" s="216">
        <v>4.4111510917935621E-8</v>
      </c>
      <c r="BI58" s="216">
        <v>7.6061194956941253E-8</v>
      </c>
      <c r="BJ58" s="216">
        <v>5.0605926047550927E-8</v>
      </c>
      <c r="BK58" s="216">
        <v>3.5519979269940764E-7</v>
      </c>
      <c r="BL58" s="216">
        <v>1.6486846727333075E-7</v>
      </c>
      <c r="BM58" s="216">
        <v>9.5540204392187881E-8</v>
      </c>
      <c r="BN58" s="216">
        <v>2.490895100432731E-7</v>
      </c>
      <c r="BO58" s="216">
        <v>2.5340934963524905E-7</v>
      </c>
      <c r="BP58" s="216">
        <v>8.1647799729629022E-8</v>
      </c>
      <c r="BQ58" s="216">
        <v>4.5479691995983186E-8</v>
      </c>
      <c r="BR58" s="216">
        <v>6.7480758779279274E-8</v>
      </c>
      <c r="BS58" s="216">
        <v>8.1752319673992053E-8</v>
      </c>
      <c r="BT58" s="216">
        <v>1.0820452566297056E-7</v>
      </c>
      <c r="BU58" s="216">
        <v>7.3601030751606018E-8</v>
      </c>
      <c r="BV58" s="216">
        <v>4.307211746477847E-8</v>
      </c>
      <c r="BW58" s="216">
        <v>3.3647330657103566E-8</v>
      </c>
      <c r="BX58" s="216">
        <v>7.0189824345156075E-9</v>
      </c>
      <c r="BY58" s="216">
        <v>4.1167977395131471E-8</v>
      </c>
      <c r="BZ58" s="216">
        <v>8.8644397184177011E-8</v>
      </c>
      <c r="CA58" s="216">
        <v>1.2902110045423258E-6</v>
      </c>
      <c r="CB58" s="216">
        <v>3.588724327062435E-8</v>
      </c>
      <c r="CC58" s="216">
        <v>3.6563829039725938E-7</v>
      </c>
      <c r="CD58" s="216">
        <v>9.274329934069445E-8</v>
      </c>
      <c r="CE58" s="216">
        <v>7.571325941454855E-8</v>
      </c>
      <c r="CF58" s="216">
        <v>8.1675998056930622E-8</v>
      </c>
      <c r="CG58" s="216">
        <v>4.8228768872312983E-8</v>
      </c>
      <c r="CH58" s="216">
        <v>3.7724718262693907E-7</v>
      </c>
      <c r="CI58" s="216">
        <v>3.3454399326245984E-7</v>
      </c>
      <c r="CJ58" s="216">
        <v>1.1663932496959732E-7</v>
      </c>
      <c r="CK58" s="216">
        <v>3.6690654254338503E-7</v>
      </c>
      <c r="CL58" s="216">
        <v>8.0503434917385256E-8</v>
      </c>
      <c r="CM58" s="216">
        <v>9.3599472191624391E-8</v>
      </c>
      <c r="CN58" s="216">
        <v>3.9109817612430148E-8</v>
      </c>
      <c r="CO58" s="216">
        <v>6.613194983227934E-8</v>
      </c>
      <c r="CP58" s="216">
        <v>1.3088024529219151E-7</v>
      </c>
      <c r="CQ58" s="216">
        <v>1.1902996562908823E-7</v>
      </c>
      <c r="CR58" s="216">
        <v>7.7657184478364303E-8</v>
      </c>
      <c r="CS58" s="216">
        <v>1.0711753814609075E-7</v>
      </c>
      <c r="CT58" s="216">
        <v>7.1673327925816267E-8</v>
      </c>
      <c r="CU58" s="216">
        <v>1.461055196200928E-5</v>
      </c>
      <c r="CV58" s="216">
        <v>1.6761437479813253E-7</v>
      </c>
      <c r="CW58" s="216">
        <v>3.1212491080878645E-6</v>
      </c>
      <c r="CX58" s="216">
        <v>8.841290414287509E-8</v>
      </c>
      <c r="CY58" s="216">
        <v>1.7122242392566921E-7</v>
      </c>
      <c r="CZ58" s="216">
        <v>4.1588471893691906E-8</v>
      </c>
      <c r="DA58" s="216">
        <v>7.123038992066771E-8</v>
      </c>
      <c r="DB58" s="216">
        <v>6.942171844992317E-8</v>
      </c>
      <c r="DC58" s="216">
        <v>6.1669308937548595E-8</v>
      </c>
      <c r="DD58" s="216">
        <v>6.6526600683695219E-8</v>
      </c>
      <c r="DE58" s="216">
        <v>2.6742671907586387E-8</v>
      </c>
      <c r="DF58" s="217">
        <v>4.5404643364331242E-8</v>
      </c>
      <c r="DG58" s="217">
        <v>1.0000968420663678</v>
      </c>
      <c r="DH58" s="219">
        <v>0.76421854505778186</v>
      </c>
    </row>
    <row r="59" spans="1:112">
      <c r="A59" s="305" t="s">
        <v>1138</v>
      </c>
      <c r="B59" s="198" t="s">
        <v>976</v>
      </c>
      <c r="C59" s="216">
        <v>0</v>
      </c>
      <c r="D59" s="216">
        <v>0</v>
      </c>
      <c r="E59" s="216">
        <v>0</v>
      </c>
      <c r="F59" s="216">
        <v>0</v>
      </c>
      <c r="G59" s="216">
        <v>0</v>
      </c>
      <c r="H59" s="216">
        <v>0</v>
      </c>
      <c r="I59" s="216">
        <v>0</v>
      </c>
      <c r="J59" s="216">
        <v>0</v>
      </c>
      <c r="K59" s="216">
        <v>0</v>
      </c>
      <c r="L59" s="216">
        <v>0</v>
      </c>
      <c r="M59" s="216">
        <v>0</v>
      </c>
      <c r="N59" s="216">
        <v>0</v>
      </c>
      <c r="O59" s="216">
        <v>0</v>
      </c>
      <c r="P59" s="216">
        <v>0</v>
      </c>
      <c r="Q59" s="216">
        <v>0</v>
      </c>
      <c r="R59" s="216">
        <v>0</v>
      </c>
      <c r="S59" s="216">
        <v>0</v>
      </c>
      <c r="T59" s="216">
        <v>0</v>
      </c>
      <c r="U59" s="216">
        <v>0</v>
      </c>
      <c r="V59" s="216">
        <v>0</v>
      </c>
      <c r="W59" s="216">
        <v>0</v>
      </c>
      <c r="X59" s="216">
        <v>0</v>
      </c>
      <c r="Y59" s="216">
        <v>0</v>
      </c>
      <c r="Z59" s="216">
        <v>0</v>
      </c>
      <c r="AA59" s="216">
        <v>0</v>
      </c>
      <c r="AB59" s="216">
        <v>0</v>
      </c>
      <c r="AC59" s="216">
        <v>0</v>
      </c>
      <c r="AD59" s="216">
        <v>0</v>
      </c>
      <c r="AE59" s="216">
        <v>0</v>
      </c>
      <c r="AF59" s="216">
        <v>0</v>
      </c>
      <c r="AG59" s="216">
        <v>0</v>
      </c>
      <c r="AH59" s="216">
        <v>0</v>
      </c>
      <c r="AI59" s="216">
        <v>0</v>
      </c>
      <c r="AJ59" s="216">
        <v>0</v>
      </c>
      <c r="AK59" s="216">
        <v>0</v>
      </c>
      <c r="AL59" s="216">
        <v>0</v>
      </c>
      <c r="AM59" s="216">
        <v>0</v>
      </c>
      <c r="AN59" s="216">
        <v>0</v>
      </c>
      <c r="AO59" s="216">
        <v>0</v>
      </c>
      <c r="AP59" s="216">
        <v>0</v>
      </c>
      <c r="AQ59" s="216">
        <v>0</v>
      </c>
      <c r="AR59" s="216">
        <v>0</v>
      </c>
      <c r="AS59" s="216">
        <v>0</v>
      </c>
      <c r="AT59" s="216">
        <v>0</v>
      </c>
      <c r="AU59" s="216">
        <v>0</v>
      </c>
      <c r="AV59" s="216">
        <v>0</v>
      </c>
      <c r="AW59" s="216">
        <v>0</v>
      </c>
      <c r="AX59" s="216">
        <v>0</v>
      </c>
      <c r="AY59" s="216">
        <v>0</v>
      </c>
      <c r="AZ59" s="216">
        <v>0</v>
      </c>
      <c r="BA59" s="216">
        <v>0</v>
      </c>
      <c r="BB59" s="216">
        <v>0</v>
      </c>
      <c r="BC59" s="216">
        <v>0</v>
      </c>
      <c r="BD59" s="216">
        <v>0</v>
      </c>
      <c r="BE59" s="216">
        <v>1</v>
      </c>
      <c r="BF59" s="216">
        <v>0</v>
      </c>
      <c r="BG59" s="216">
        <v>0</v>
      </c>
      <c r="BH59" s="216">
        <v>0</v>
      </c>
      <c r="BI59" s="216">
        <v>0</v>
      </c>
      <c r="BJ59" s="216">
        <v>0</v>
      </c>
      <c r="BK59" s="216">
        <v>0</v>
      </c>
      <c r="BL59" s="216">
        <v>0</v>
      </c>
      <c r="BM59" s="216">
        <v>0</v>
      </c>
      <c r="BN59" s="216">
        <v>0</v>
      </c>
      <c r="BO59" s="216">
        <v>0</v>
      </c>
      <c r="BP59" s="216">
        <v>0</v>
      </c>
      <c r="BQ59" s="216">
        <v>0</v>
      </c>
      <c r="BR59" s="216">
        <v>0</v>
      </c>
      <c r="BS59" s="216">
        <v>0</v>
      </c>
      <c r="BT59" s="216">
        <v>0</v>
      </c>
      <c r="BU59" s="216">
        <v>0</v>
      </c>
      <c r="BV59" s="216">
        <v>0</v>
      </c>
      <c r="BW59" s="216">
        <v>0</v>
      </c>
      <c r="BX59" s="216">
        <v>0</v>
      </c>
      <c r="BY59" s="216">
        <v>0</v>
      </c>
      <c r="BZ59" s="216">
        <v>0</v>
      </c>
      <c r="CA59" s="216">
        <v>0</v>
      </c>
      <c r="CB59" s="216">
        <v>0</v>
      </c>
      <c r="CC59" s="216">
        <v>0</v>
      </c>
      <c r="CD59" s="216">
        <v>0</v>
      </c>
      <c r="CE59" s="216">
        <v>0</v>
      </c>
      <c r="CF59" s="216">
        <v>0</v>
      </c>
      <c r="CG59" s="216">
        <v>0</v>
      </c>
      <c r="CH59" s="216">
        <v>0</v>
      </c>
      <c r="CI59" s="216">
        <v>0</v>
      </c>
      <c r="CJ59" s="216">
        <v>0</v>
      </c>
      <c r="CK59" s="216">
        <v>0</v>
      </c>
      <c r="CL59" s="216">
        <v>0</v>
      </c>
      <c r="CM59" s="216">
        <v>0</v>
      </c>
      <c r="CN59" s="216">
        <v>0</v>
      </c>
      <c r="CO59" s="216">
        <v>0</v>
      </c>
      <c r="CP59" s="216">
        <v>0</v>
      </c>
      <c r="CQ59" s="216">
        <v>0</v>
      </c>
      <c r="CR59" s="216">
        <v>0</v>
      </c>
      <c r="CS59" s="216">
        <v>0</v>
      </c>
      <c r="CT59" s="216">
        <v>0</v>
      </c>
      <c r="CU59" s="216">
        <v>0</v>
      </c>
      <c r="CV59" s="216">
        <v>0</v>
      </c>
      <c r="CW59" s="216">
        <v>0</v>
      </c>
      <c r="CX59" s="216">
        <v>0</v>
      </c>
      <c r="CY59" s="216">
        <v>0</v>
      </c>
      <c r="CZ59" s="216">
        <v>0</v>
      </c>
      <c r="DA59" s="216">
        <v>0</v>
      </c>
      <c r="DB59" s="216">
        <v>0</v>
      </c>
      <c r="DC59" s="216">
        <v>0</v>
      </c>
      <c r="DD59" s="216">
        <v>0</v>
      </c>
      <c r="DE59" s="216">
        <v>0</v>
      </c>
      <c r="DF59" s="217">
        <v>0</v>
      </c>
      <c r="DG59" s="217">
        <v>1</v>
      </c>
      <c r="DH59" s="219">
        <v>0.76414454372116414</v>
      </c>
    </row>
    <row r="60" spans="1:112">
      <c r="A60" s="305" t="s">
        <v>1139</v>
      </c>
      <c r="B60" s="198" t="s">
        <v>977</v>
      </c>
      <c r="C60" s="216">
        <v>2.8182503324449115E-7</v>
      </c>
      <c r="D60" s="216">
        <v>1.0403189270349704E-7</v>
      </c>
      <c r="E60" s="216">
        <v>4.4117861803480501E-7</v>
      </c>
      <c r="F60" s="216">
        <v>1.3462960226101074E-7</v>
      </c>
      <c r="G60" s="216">
        <v>4.6120242429513E-8</v>
      </c>
      <c r="H60" s="216">
        <v>1.609287587734991E-7</v>
      </c>
      <c r="I60" s="216">
        <v>2.6171879635344897E-7</v>
      </c>
      <c r="J60" s="216">
        <v>5.3204229355170816E-8</v>
      </c>
      <c r="K60" s="216">
        <v>5.4611439862989065E-8</v>
      </c>
      <c r="L60" s="216">
        <v>3.0987548092600144E-8</v>
      </c>
      <c r="M60" s="216">
        <v>0</v>
      </c>
      <c r="N60" s="216">
        <v>5.6203942837298328E-8</v>
      </c>
      <c r="O60" s="216">
        <v>6.730050978966332E-8</v>
      </c>
      <c r="P60" s="216">
        <v>1.1378382191107812E-7</v>
      </c>
      <c r="Q60" s="216">
        <v>2.9545905097557077E-8</v>
      </c>
      <c r="R60" s="216">
        <v>6.6414801049081849E-8</v>
      </c>
      <c r="S60" s="216">
        <v>3.8059967395944669E-8</v>
      </c>
      <c r="T60" s="216">
        <v>4.504936596496632E-8</v>
      </c>
      <c r="U60" s="216">
        <v>7.2122542067031365E-8</v>
      </c>
      <c r="V60" s="216">
        <v>8.2533896320228836E-8</v>
      </c>
      <c r="W60" s="216">
        <v>1.5831350590921247E-8</v>
      </c>
      <c r="X60" s="216">
        <v>3.6251493286042761E-8</v>
      </c>
      <c r="Y60" s="216">
        <v>1.1333774461730276E-8</v>
      </c>
      <c r="Z60" s="216">
        <v>0</v>
      </c>
      <c r="AA60" s="216">
        <v>3.9095707153532667E-8</v>
      </c>
      <c r="AB60" s="216">
        <v>1.2886746401577343E-8</v>
      </c>
      <c r="AC60" s="216">
        <v>1.1822713016393739E-8</v>
      </c>
      <c r="AD60" s="216">
        <v>3.6933036012358663E-8</v>
      </c>
      <c r="AE60" s="216">
        <v>5.7867207256774219E-9</v>
      </c>
      <c r="AF60" s="216">
        <v>1.2878767620968267E-8</v>
      </c>
      <c r="AG60" s="216">
        <v>5.4006849817304145E-8</v>
      </c>
      <c r="AH60" s="216">
        <v>4.7403887391964429E-8</v>
      </c>
      <c r="AI60" s="216">
        <v>1.0947312640465606E-7</v>
      </c>
      <c r="AJ60" s="216">
        <v>1.9030840305914815E-8</v>
      </c>
      <c r="AK60" s="216">
        <v>8.5749025284769069E-8</v>
      </c>
      <c r="AL60" s="216">
        <v>1.1310416381678597E-7</v>
      </c>
      <c r="AM60" s="216">
        <v>7.8694555468298025E-8</v>
      </c>
      <c r="AN60" s="216">
        <v>8.1417748982717667E-8</v>
      </c>
      <c r="AO60" s="216">
        <v>3.2590506576860604E-8</v>
      </c>
      <c r="AP60" s="216">
        <v>6.1123509016759266E-8</v>
      </c>
      <c r="AQ60" s="216">
        <v>1.8315858607504217E-8</v>
      </c>
      <c r="AR60" s="216">
        <v>3.7970780985025698E-8</v>
      </c>
      <c r="AS60" s="216">
        <v>3.1222309480593679E-8</v>
      </c>
      <c r="AT60" s="216">
        <v>1.9205830009101785E-8</v>
      </c>
      <c r="AU60" s="216">
        <v>2.7726770442995737E-8</v>
      </c>
      <c r="AV60" s="216">
        <v>3.2996829260228899E-8</v>
      </c>
      <c r="AW60" s="216">
        <v>2.8794165199673677E-8</v>
      </c>
      <c r="AX60" s="216">
        <v>4.1093468438735492E-8</v>
      </c>
      <c r="AY60" s="216">
        <v>2.6623408694498775E-8</v>
      </c>
      <c r="AZ60" s="216">
        <v>1.9620704140058379E-8</v>
      </c>
      <c r="BA60" s="216">
        <v>2.2466412162989342E-8</v>
      </c>
      <c r="BB60" s="216">
        <v>2.1063750198870087E-8</v>
      </c>
      <c r="BC60" s="216">
        <v>1.3937888350191769E-8</v>
      </c>
      <c r="BD60" s="216">
        <v>1.3423116166183968E-8</v>
      </c>
      <c r="BE60" s="216">
        <v>0</v>
      </c>
      <c r="BF60" s="216">
        <v>1.0001079157890866</v>
      </c>
      <c r="BG60" s="216">
        <v>3.7540267049571114E-8</v>
      </c>
      <c r="BH60" s="216">
        <v>2.8364937409466281E-8</v>
      </c>
      <c r="BI60" s="216">
        <v>3.9955892136900492E-8</v>
      </c>
      <c r="BJ60" s="216">
        <v>3.9930144269069009E-8</v>
      </c>
      <c r="BK60" s="216">
        <v>1.0282215514949118E-7</v>
      </c>
      <c r="BL60" s="216">
        <v>6.0136779088585071E-8</v>
      </c>
      <c r="BM60" s="216">
        <v>6.3268494694539938E-8</v>
      </c>
      <c r="BN60" s="216">
        <v>8.4119334102679274E-8</v>
      </c>
      <c r="BO60" s="216">
        <v>5.8807701889027021E-8</v>
      </c>
      <c r="BP60" s="216">
        <v>1.8862656036764841E-7</v>
      </c>
      <c r="BQ60" s="216">
        <v>4.2072918520342731E-8</v>
      </c>
      <c r="BR60" s="216">
        <v>1.4804057510324894E-7</v>
      </c>
      <c r="BS60" s="216">
        <v>1.1747526391329428E-7</v>
      </c>
      <c r="BT60" s="216">
        <v>6.1106601614085574E-8</v>
      </c>
      <c r="BU60" s="216">
        <v>5.4334115674741154E-8</v>
      </c>
      <c r="BV60" s="216">
        <v>4.7884490503217898E-8</v>
      </c>
      <c r="BW60" s="216">
        <v>3.7066959233624757E-8</v>
      </c>
      <c r="BX60" s="216">
        <v>5.5316690644872651E-9</v>
      </c>
      <c r="BY60" s="216">
        <v>4.7664538202243121E-8</v>
      </c>
      <c r="BZ60" s="216">
        <v>1.8146717130585145E-7</v>
      </c>
      <c r="CA60" s="216">
        <v>1.0089557320954838E-6</v>
      </c>
      <c r="CB60" s="216">
        <v>2.6336373212015448E-8</v>
      </c>
      <c r="CC60" s="216">
        <v>8.0387935942076179E-8</v>
      </c>
      <c r="CD60" s="216">
        <v>9.1879501039721441E-8</v>
      </c>
      <c r="CE60" s="216">
        <v>8.1710052484794832E-8</v>
      </c>
      <c r="CF60" s="216">
        <v>1.0822289333628284E-7</v>
      </c>
      <c r="CG60" s="216">
        <v>2.9261116200682054E-8</v>
      </c>
      <c r="CH60" s="216">
        <v>1.0534089960310952E-7</v>
      </c>
      <c r="CI60" s="216">
        <v>8.8026051196083465E-8</v>
      </c>
      <c r="CJ60" s="216">
        <v>1.5087509749681178E-7</v>
      </c>
      <c r="CK60" s="216">
        <v>8.1146253286824807E-8</v>
      </c>
      <c r="CL60" s="216">
        <v>5.141358150975337E-8</v>
      </c>
      <c r="CM60" s="216">
        <v>7.1804867774235081E-7</v>
      </c>
      <c r="CN60" s="216">
        <v>4.4492869302987776E-8</v>
      </c>
      <c r="CO60" s="216">
        <v>1.0299879559051171E-7</v>
      </c>
      <c r="CP60" s="216">
        <v>6.0112208991682196E-8</v>
      </c>
      <c r="CQ60" s="216">
        <v>1.2069624896173077E-7</v>
      </c>
      <c r="CR60" s="216">
        <v>8.9201404426759341E-8</v>
      </c>
      <c r="CS60" s="216">
        <v>4.3806233577332694E-8</v>
      </c>
      <c r="CT60" s="216">
        <v>7.5580214607773087E-8</v>
      </c>
      <c r="CU60" s="216">
        <v>9.9812578389131462E-7</v>
      </c>
      <c r="CV60" s="216">
        <v>5.1106569054860531E-8</v>
      </c>
      <c r="CW60" s="216">
        <v>1.0170373799135721E-5</v>
      </c>
      <c r="CX60" s="216">
        <v>4.9986126672788498E-8</v>
      </c>
      <c r="CY60" s="216">
        <v>1.0967214115528114E-7</v>
      </c>
      <c r="CZ60" s="216">
        <v>3.8252818001585573E-8</v>
      </c>
      <c r="DA60" s="216">
        <v>7.4562638259561323E-8</v>
      </c>
      <c r="DB60" s="216">
        <v>6.9351861947566398E-8</v>
      </c>
      <c r="DC60" s="216">
        <v>4.8449174235216446E-8</v>
      </c>
      <c r="DD60" s="216">
        <v>5.3775676909114011E-8</v>
      </c>
      <c r="DE60" s="216">
        <v>2.3390861169210494E-8</v>
      </c>
      <c r="DF60" s="217">
        <v>8.6235547308364333E-8</v>
      </c>
      <c r="DG60" s="217">
        <v>1.0001276539075226</v>
      </c>
      <c r="DH60" s="219">
        <v>0.76424208975808228</v>
      </c>
    </row>
    <row r="61" spans="1:112">
      <c r="A61" s="305" t="s">
        <v>1140</v>
      </c>
      <c r="B61" s="198" t="s">
        <v>978</v>
      </c>
      <c r="C61" s="216">
        <v>1.50604215396749E-3</v>
      </c>
      <c r="D61" s="216">
        <v>5.5631587265739962E-4</v>
      </c>
      <c r="E61" s="216">
        <v>2.3581727996135975E-3</v>
      </c>
      <c r="F61" s="216">
        <v>7.2043537779470823E-4</v>
      </c>
      <c r="G61" s="216">
        <v>2.4533517687447623E-4</v>
      </c>
      <c r="H61" s="216">
        <v>8.5928810909310666E-4</v>
      </c>
      <c r="I61" s="216">
        <v>1.4015044897363628E-3</v>
      </c>
      <c r="J61" s="216">
        <v>2.83365840421051E-4</v>
      </c>
      <c r="K61" s="216">
        <v>2.9080389627256388E-4</v>
      </c>
      <c r="L61" s="216">
        <v>1.6511979283401659E-4</v>
      </c>
      <c r="M61" s="216">
        <v>0</v>
      </c>
      <c r="N61" s="216">
        <v>3.0029180734945032E-4</v>
      </c>
      <c r="O61" s="216">
        <v>3.5918282938589632E-4</v>
      </c>
      <c r="P61" s="216">
        <v>6.0715098743430846E-4</v>
      </c>
      <c r="Q61" s="216">
        <v>1.5770965143610465E-4</v>
      </c>
      <c r="R61" s="216">
        <v>3.5474311699910678E-4</v>
      </c>
      <c r="S61" s="216">
        <v>2.0305025678523601E-4</v>
      </c>
      <c r="T61" s="216">
        <v>2.4061824637827835E-4</v>
      </c>
      <c r="U61" s="216">
        <v>3.8543718510755838E-4</v>
      </c>
      <c r="V61" s="216">
        <v>4.4095391435359659E-4</v>
      </c>
      <c r="W61" s="216">
        <v>8.4612757311684834E-5</v>
      </c>
      <c r="X61" s="216">
        <v>1.9376169415604813E-4</v>
      </c>
      <c r="Y61" s="216">
        <v>6.0540986755280872E-5</v>
      </c>
      <c r="Z61" s="216">
        <v>0</v>
      </c>
      <c r="AA61" s="216">
        <v>2.0890109365765257E-4</v>
      </c>
      <c r="AB61" s="216">
        <v>6.8830365648340656E-5</v>
      </c>
      <c r="AC61" s="216">
        <v>6.3154596273969164E-5</v>
      </c>
      <c r="AD61" s="216">
        <v>1.9670005312616518E-4</v>
      </c>
      <c r="AE61" s="216">
        <v>3.090521396721572E-5</v>
      </c>
      <c r="AF61" s="216">
        <v>6.8726464858798826E-5</v>
      </c>
      <c r="AG61" s="216">
        <v>2.8827292546185023E-4</v>
      </c>
      <c r="AH61" s="216">
        <v>2.5199391296038735E-4</v>
      </c>
      <c r="AI61" s="216">
        <v>5.8425433530636078E-4</v>
      </c>
      <c r="AJ61" s="216">
        <v>1.0165453986233215E-4</v>
      </c>
      <c r="AK61" s="216">
        <v>4.5698539779096849E-4</v>
      </c>
      <c r="AL61" s="216">
        <v>6.0288617697537843E-4</v>
      </c>
      <c r="AM61" s="216">
        <v>4.1972246118924004E-4</v>
      </c>
      <c r="AN61" s="216">
        <v>4.3329910364575832E-4</v>
      </c>
      <c r="AO61" s="216">
        <v>1.7366359316631631E-4</v>
      </c>
      <c r="AP61" s="216">
        <v>3.2598929093408851E-4</v>
      </c>
      <c r="AQ61" s="216">
        <v>9.7487589685612457E-5</v>
      </c>
      <c r="AR61" s="216">
        <v>2.0268254730492676E-4</v>
      </c>
      <c r="AS61" s="216">
        <v>1.664703074244749E-4</v>
      </c>
      <c r="AT61" s="216">
        <v>1.0227175721821464E-4</v>
      </c>
      <c r="AU61" s="216">
        <v>2.75339773487885E-4</v>
      </c>
      <c r="AV61" s="216">
        <v>1.762113877366673E-4</v>
      </c>
      <c r="AW61" s="216">
        <v>1.5385821015090863E-4</v>
      </c>
      <c r="AX61" s="216">
        <v>2.1956211082445296E-4</v>
      </c>
      <c r="AY61" s="216">
        <v>1.4201432660829153E-4</v>
      </c>
      <c r="AZ61" s="216">
        <v>1.047416580753676E-4</v>
      </c>
      <c r="BA61" s="216">
        <v>1.2003768285499517E-4</v>
      </c>
      <c r="BB61" s="216">
        <v>1.1219282450235383E-4</v>
      </c>
      <c r="BC61" s="216">
        <v>7.4223770271245276E-5</v>
      </c>
      <c r="BD61" s="216">
        <v>7.1651987888054084E-5</v>
      </c>
      <c r="BE61" s="216">
        <v>0</v>
      </c>
      <c r="BF61" s="216">
        <v>0.14694960951325886</v>
      </c>
      <c r="BG61" s="216">
        <v>1.0732159125850744</v>
      </c>
      <c r="BH61" s="216">
        <v>1.5114775936542831E-4</v>
      </c>
      <c r="BI61" s="216">
        <v>1.0077925069584603E-2</v>
      </c>
      <c r="BJ61" s="216">
        <v>2.1360214841807646E-4</v>
      </c>
      <c r="BK61" s="216">
        <v>5.4937238176869057E-4</v>
      </c>
      <c r="BL61" s="216">
        <v>3.1957957764015122E-4</v>
      </c>
      <c r="BM61" s="216">
        <v>3.3627247621646799E-4</v>
      </c>
      <c r="BN61" s="216">
        <v>4.4817777650912893E-4</v>
      </c>
      <c r="BO61" s="216">
        <v>3.1280349455238419E-4</v>
      </c>
      <c r="BP61" s="216">
        <v>1.0077209708868739E-3</v>
      </c>
      <c r="BQ61" s="216">
        <v>2.2449673059979239E-4</v>
      </c>
      <c r="BR61" s="216">
        <v>7.9027823033713592E-4</v>
      </c>
      <c r="BS61" s="216">
        <v>6.272546660508147E-4</v>
      </c>
      <c r="BT61" s="216">
        <v>3.264556143411678E-4</v>
      </c>
      <c r="BU61" s="216">
        <v>2.8832604131653623E-4</v>
      </c>
      <c r="BV61" s="216">
        <v>2.5333412807317232E-4</v>
      </c>
      <c r="BW61" s="216">
        <v>1.9590547151034473E-4</v>
      </c>
      <c r="BX61" s="216">
        <v>2.9414752445203018E-5</v>
      </c>
      <c r="BY61" s="216">
        <v>2.6399541508473915E-4</v>
      </c>
      <c r="BZ61" s="216">
        <v>9.6972386766351561E-4</v>
      </c>
      <c r="CA61" s="216">
        <v>5.4117009565021607E-3</v>
      </c>
      <c r="CB61" s="216">
        <v>1.379463683339288E-4</v>
      </c>
      <c r="CC61" s="216">
        <v>4.3096366413749974E-4</v>
      </c>
      <c r="CD61" s="216">
        <v>4.8994656942171573E-4</v>
      </c>
      <c r="CE61" s="216">
        <v>4.3617967220004392E-4</v>
      </c>
      <c r="CF61" s="216">
        <v>5.778402060433042E-4</v>
      </c>
      <c r="CG61" s="216">
        <v>1.5647517470933708E-4</v>
      </c>
      <c r="CH61" s="216">
        <v>5.6146317185081364E-4</v>
      </c>
      <c r="CI61" s="216">
        <v>4.6955553833577632E-4</v>
      </c>
      <c r="CJ61" s="216">
        <v>8.0636222792932713E-4</v>
      </c>
      <c r="CK61" s="216">
        <v>4.3083908791458601E-4</v>
      </c>
      <c r="CL61" s="216">
        <v>2.7431609605692894E-4</v>
      </c>
      <c r="CM61" s="216">
        <v>6.4372888882664985E-4</v>
      </c>
      <c r="CN61" s="216">
        <v>2.3653801595530834E-4</v>
      </c>
      <c r="CO61" s="216">
        <v>5.5047133022845273E-4</v>
      </c>
      <c r="CP61" s="216">
        <v>3.2087788470447592E-4</v>
      </c>
      <c r="CQ61" s="216">
        <v>6.4207599135581545E-4</v>
      </c>
      <c r="CR61" s="216">
        <v>4.7559134045446798E-4</v>
      </c>
      <c r="CS61" s="216">
        <v>2.3364039925595907E-4</v>
      </c>
      <c r="CT61" s="216">
        <v>4.0176776759957589E-4</v>
      </c>
      <c r="CU61" s="216">
        <v>5.3343853784983295E-3</v>
      </c>
      <c r="CV61" s="216">
        <v>2.725170776347953E-4</v>
      </c>
      <c r="CW61" s="216">
        <v>5.4361278671687253E-2</v>
      </c>
      <c r="CX61" s="216">
        <v>2.6651900497210774E-4</v>
      </c>
      <c r="CY61" s="216">
        <v>5.8399793556447458E-4</v>
      </c>
      <c r="CZ61" s="216">
        <v>2.0412313301654698E-4</v>
      </c>
      <c r="DA61" s="216">
        <v>3.9731246546907629E-4</v>
      </c>
      <c r="DB61" s="216">
        <v>3.7099000550353878E-4</v>
      </c>
      <c r="DC61" s="216">
        <v>2.587741330630645E-4</v>
      </c>
      <c r="DD61" s="216">
        <v>2.8733107421937971E-4</v>
      </c>
      <c r="DE61" s="216">
        <v>1.2483843050133833E-4</v>
      </c>
      <c r="DF61" s="217">
        <v>1.9019552318149858E-4</v>
      </c>
      <c r="DG61" s="217">
        <v>1.3319609742574006</v>
      </c>
      <c r="DH61" s="219">
        <v>1.0178107109283188</v>
      </c>
    </row>
    <row r="62" spans="1:112">
      <c r="A62" s="305" t="s">
        <v>1141</v>
      </c>
      <c r="B62" s="198" t="s">
        <v>979</v>
      </c>
      <c r="C62" s="216">
        <v>2.2848270089985243E-7</v>
      </c>
      <c r="D62" s="216">
        <v>2.8137602752611962E-7</v>
      </c>
      <c r="E62" s="216">
        <v>8.2524158776316028E-8</v>
      </c>
      <c r="F62" s="216">
        <v>2.9544154377918136E-7</v>
      </c>
      <c r="G62" s="216">
        <v>4.9496552669923044E-4</v>
      </c>
      <c r="H62" s="216">
        <v>1.9418087959179359E-7</v>
      </c>
      <c r="I62" s="216">
        <v>2.7710915176271877E-7</v>
      </c>
      <c r="J62" s="216">
        <v>2.2293978359773034E-7</v>
      </c>
      <c r="K62" s="216">
        <v>7.9979117825379971E-8</v>
      </c>
      <c r="L62" s="216">
        <v>2.9010011983711106E-7</v>
      </c>
      <c r="M62" s="216">
        <v>0</v>
      </c>
      <c r="N62" s="216">
        <v>5.3069468168131408E-8</v>
      </c>
      <c r="O62" s="216">
        <v>1.1954315580093424E-7</v>
      </c>
      <c r="P62" s="216">
        <v>1.9373279636858912E-7</v>
      </c>
      <c r="Q62" s="216">
        <v>1.0030155663044119E-7</v>
      </c>
      <c r="R62" s="216">
        <v>2.3334804133556049E-7</v>
      </c>
      <c r="S62" s="216">
        <v>1.2518958293675514E-7</v>
      </c>
      <c r="T62" s="216">
        <v>1.1907031956512928E-7</v>
      </c>
      <c r="U62" s="216">
        <v>1.5199308881018212E-7</v>
      </c>
      <c r="V62" s="216">
        <v>1.5514940841607143E-7</v>
      </c>
      <c r="W62" s="216">
        <v>7.0866299517506658E-8</v>
      </c>
      <c r="X62" s="216">
        <v>4.3529786916899975E-8</v>
      </c>
      <c r="Y62" s="216">
        <v>3.1806936951360521E-8</v>
      </c>
      <c r="Z62" s="216">
        <v>0</v>
      </c>
      <c r="AA62" s="216">
        <v>8.5877717405182474E-8</v>
      </c>
      <c r="AB62" s="216">
        <v>3.4662029523881536E-8</v>
      </c>
      <c r="AC62" s="216">
        <v>1.2293660930845684E-7</v>
      </c>
      <c r="AD62" s="216">
        <v>6.8384139565130835E-7</v>
      </c>
      <c r="AE62" s="216">
        <v>8.1565642458107247E-9</v>
      </c>
      <c r="AF62" s="216">
        <v>1.2106791562985818E-8</v>
      </c>
      <c r="AG62" s="216">
        <v>6.6356125424525878E-8</v>
      </c>
      <c r="AH62" s="216">
        <v>2.0415300243790131E-7</v>
      </c>
      <c r="AI62" s="216">
        <v>3.2298356902235963E-7</v>
      </c>
      <c r="AJ62" s="216">
        <v>2.9502998201291552E-8</v>
      </c>
      <c r="AK62" s="216">
        <v>1.5688192579495925E-7</v>
      </c>
      <c r="AL62" s="216">
        <v>7.0980958161575356E-7</v>
      </c>
      <c r="AM62" s="216">
        <v>3.2540856713614095E-7</v>
      </c>
      <c r="AN62" s="216">
        <v>3.0464260229089279E-7</v>
      </c>
      <c r="AO62" s="216">
        <v>1.5395298685144454E-7</v>
      </c>
      <c r="AP62" s="216">
        <v>1.1896392149246379E-6</v>
      </c>
      <c r="AQ62" s="216">
        <v>3.7369218083419489E-8</v>
      </c>
      <c r="AR62" s="216">
        <v>1.0842957254761061E-7</v>
      </c>
      <c r="AS62" s="216">
        <v>9.2184435166320044E-8</v>
      </c>
      <c r="AT62" s="216">
        <v>5.2273880950462397E-8</v>
      </c>
      <c r="AU62" s="216">
        <v>6.3555822706091409E-8</v>
      </c>
      <c r="AV62" s="216">
        <v>4.4448653310631944E-8</v>
      </c>
      <c r="AW62" s="216">
        <v>2.3187108824905203E-8</v>
      </c>
      <c r="AX62" s="216">
        <v>4.080958069759484E-8</v>
      </c>
      <c r="AY62" s="216">
        <v>8.8499329421464251E-8</v>
      </c>
      <c r="AZ62" s="216">
        <v>3.7952331432437091E-8</v>
      </c>
      <c r="BA62" s="216">
        <v>2.4094724252398027E-8</v>
      </c>
      <c r="BB62" s="216">
        <v>5.7005036109648254E-8</v>
      </c>
      <c r="BC62" s="216">
        <v>2.5420527545945902E-8</v>
      </c>
      <c r="BD62" s="216">
        <v>3.1282872597783671E-8</v>
      </c>
      <c r="BE62" s="216">
        <v>0</v>
      </c>
      <c r="BF62" s="216">
        <v>2.7015859357045129E-7</v>
      </c>
      <c r="BG62" s="216">
        <v>1.1457226385444884E-7</v>
      </c>
      <c r="BH62" s="216">
        <v>1.0007874839597881</v>
      </c>
      <c r="BI62" s="216">
        <v>1.1504847324812919E-7</v>
      </c>
      <c r="BJ62" s="216">
        <v>8.1216660209304054E-8</v>
      </c>
      <c r="BK62" s="216">
        <v>4.2749201528693986E-6</v>
      </c>
      <c r="BL62" s="216">
        <v>1.0278631584656665E-7</v>
      </c>
      <c r="BM62" s="216">
        <v>8.8049411620860716E-8</v>
      </c>
      <c r="BN62" s="216">
        <v>1.381766701047171E-7</v>
      </c>
      <c r="BO62" s="216">
        <v>1.0728752334737849E-7</v>
      </c>
      <c r="BP62" s="216">
        <v>1.9378109613275411E-7</v>
      </c>
      <c r="BQ62" s="216">
        <v>1.5725252211148465E-7</v>
      </c>
      <c r="BR62" s="216">
        <v>7.1435920079149054E-8</v>
      </c>
      <c r="BS62" s="216">
        <v>1.3352501660495229E-7</v>
      </c>
      <c r="BT62" s="216">
        <v>1.6945507576177888E-7</v>
      </c>
      <c r="BU62" s="216">
        <v>8.3958555210672279E-8</v>
      </c>
      <c r="BV62" s="216">
        <v>4.8698741717759082E-8</v>
      </c>
      <c r="BW62" s="216">
        <v>4.2347577330738596E-8</v>
      </c>
      <c r="BX62" s="216">
        <v>8.2896458114671665E-9</v>
      </c>
      <c r="BY62" s="216">
        <v>1.0713733461793052E-7</v>
      </c>
      <c r="BZ62" s="216">
        <v>3.5002564763192454E-7</v>
      </c>
      <c r="CA62" s="216">
        <v>1.1999714727100425E-6</v>
      </c>
      <c r="CB62" s="216">
        <v>4.7928422633177484E-4</v>
      </c>
      <c r="CC62" s="216">
        <v>3.2775327083943604E-6</v>
      </c>
      <c r="CD62" s="216">
        <v>7.812916120576227E-7</v>
      </c>
      <c r="CE62" s="216">
        <v>3.3913654296876927E-7</v>
      </c>
      <c r="CF62" s="216">
        <v>2.0405171859261548E-5</v>
      </c>
      <c r="CG62" s="216">
        <v>3.4232107494730867E-7</v>
      </c>
      <c r="CH62" s="216">
        <v>8.0755970862634999E-8</v>
      </c>
      <c r="CI62" s="216">
        <v>8.9009558555366945E-8</v>
      </c>
      <c r="CJ62" s="216">
        <v>1.1667583382911243E-7</v>
      </c>
      <c r="CK62" s="216">
        <v>8.3566182946944355E-8</v>
      </c>
      <c r="CL62" s="216">
        <v>2.3074886986842593E-7</v>
      </c>
      <c r="CM62" s="216">
        <v>1.396309760775933E-5</v>
      </c>
      <c r="CN62" s="216">
        <v>1.4193827910908268E-6</v>
      </c>
      <c r="CO62" s="216">
        <v>1.6542010848004846E-6</v>
      </c>
      <c r="CP62" s="216">
        <v>7.5031441910072028E-8</v>
      </c>
      <c r="CQ62" s="216">
        <v>7.9444016276420347E-8</v>
      </c>
      <c r="CR62" s="216">
        <v>4.7274623207829189E-8</v>
      </c>
      <c r="CS62" s="216">
        <v>3.7831658018052331E-8</v>
      </c>
      <c r="CT62" s="216">
        <v>1.5380930584463936E-7</v>
      </c>
      <c r="CU62" s="216">
        <v>1.2437404006938739E-7</v>
      </c>
      <c r="CV62" s="216">
        <v>7.0745782409111203E-8</v>
      </c>
      <c r="CW62" s="216">
        <v>9.7730794505135666E-8</v>
      </c>
      <c r="CX62" s="216">
        <v>7.0189458748710343E-8</v>
      </c>
      <c r="CY62" s="216">
        <v>4.274525113214762E-7</v>
      </c>
      <c r="CZ62" s="216">
        <v>1.0929320453445105E-7</v>
      </c>
      <c r="DA62" s="216">
        <v>6.8536351859924804E-8</v>
      </c>
      <c r="DB62" s="216">
        <v>1.0132760692855518E-7</v>
      </c>
      <c r="DC62" s="216">
        <v>8.5205098146136264E-8</v>
      </c>
      <c r="DD62" s="216">
        <v>8.514880755505335E-8</v>
      </c>
      <c r="DE62" s="216">
        <v>2.7690974098285809E-7</v>
      </c>
      <c r="DF62" s="217">
        <v>1.4357018048781748E-6</v>
      </c>
      <c r="DG62" s="217">
        <v>1.0018242078641335</v>
      </c>
      <c r="DH62" s="219">
        <v>0.76553850220715502</v>
      </c>
    </row>
    <row r="63" spans="1:112">
      <c r="A63" s="305" t="s">
        <v>1142</v>
      </c>
      <c r="B63" s="198" t="s">
        <v>1040</v>
      </c>
      <c r="C63" s="216">
        <v>5.6709182662420314E-6</v>
      </c>
      <c r="D63" s="216">
        <v>2.4054663579871529E-6</v>
      </c>
      <c r="E63" s="216">
        <v>8.8234143294973065E-6</v>
      </c>
      <c r="F63" s="216">
        <v>9.9697310160394043E-6</v>
      </c>
      <c r="G63" s="216">
        <v>1.701064339352024E-6</v>
      </c>
      <c r="H63" s="216">
        <v>1.3746647373566068E-5</v>
      </c>
      <c r="I63" s="216">
        <v>9.3644646916314561E-6</v>
      </c>
      <c r="J63" s="216">
        <v>2.1304907578731055E-6</v>
      </c>
      <c r="K63" s="216">
        <v>1.8308398132562241E-6</v>
      </c>
      <c r="L63" s="216">
        <v>1.2302109469751596E-6</v>
      </c>
      <c r="M63" s="216">
        <v>0</v>
      </c>
      <c r="N63" s="216">
        <v>2.9747605832966027E-6</v>
      </c>
      <c r="O63" s="216">
        <v>5.552144724023488E-6</v>
      </c>
      <c r="P63" s="216">
        <v>3.6727461967784532E-6</v>
      </c>
      <c r="Q63" s="216">
        <v>1.9981799369242436E-6</v>
      </c>
      <c r="R63" s="216">
        <v>3.4043888878532074E-6</v>
      </c>
      <c r="S63" s="216">
        <v>3.0700562018708586E-6</v>
      </c>
      <c r="T63" s="216">
        <v>3.5478830181183508E-6</v>
      </c>
      <c r="U63" s="216">
        <v>2.7367346193027278E-6</v>
      </c>
      <c r="V63" s="216">
        <v>2.670571925256244E-6</v>
      </c>
      <c r="W63" s="216">
        <v>6.0371218039525275E-7</v>
      </c>
      <c r="X63" s="216">
        <v>1.104863747432364E-6</v>
      </c>
      <c r="Y63" s="216">
        <v>7.282451534627635E-7</v>
      </c>
      <c r="Z63" s="216">
        <v>0</v>
      </c>
      <c r="AA63" s="216">
        <v>4.0518627652589766E-6</v>
      </c>
      <c r="AB63" s="216">
        <v>9.7968316154506181E-7</v>
      </c>
      <c r="AC63" s="216">
        <v>4.1997691431654887E-7</v>
      </c>
      <c r="AD63" s="216">
        <v>1.0222926523724734E-6</v>
      </c>
      <c r="AE63" s="216">
        <v>3.8419027692512218E-7</v>
      </c>
      <c r="AF63" s="216">
        <v>4.2555428996748505E-7</v>
      </c>
      <c r="AG63" s="216">
        <v>2.521452817831792E-6</v>
      </c>
      <c r="AH63" s="216">
        <v>2.3353779547602701E-6</v>
      </c>
      <c r="AI63" s="216">
        <v>3.6135414478298876E-6</v>
      </c>
      <c r="AJ63" s="216">
        <v>5.2912588203774169E-7</v>
      </c>
      <c r="AK63" s="216">
        <v>3.5010187500471972E-6</v>
      </c>
      <c r="AL63" s="216">
        <v>3.7698996709834374E-6</v>
      </c>
      <c r="AM63" s="216">
        <v>3.1208666733483332E-6</v>
      </c>
      <c r="AN63" s="216">
        <v>3.2697950180089743E-6</v>
      </c>
      <c r="AO63" s="216">
        <v>1.317088054525954E-6</v>
      </c>
      <c r="AP63" s="216">
        <v>2.7680763973329547E-6</v>
      </c>
      <c r="AQ63" s="216">
        <v>7.5298163549342741E-7</v>
      </c>
      <c r="AR63" s="216">
        <v>2.6114304652722736E-6</v>
      </c>
      <c r="AS63" s="216">
        <v>1.3709398620439274E-6</v>
      </c>
      <c r="AT63" s="216">
        <v>1.0213796843360005E-6</v>
      </c>
      <c r="AU63" s="216">
        <v>1.5599701866899697E-6</v>
      </c>
      <c r="AV63" s="216">
        <v>1.6760413656430748E-6</v>
      </c>
      <c r="AW63" s="216">
        <v>1.5709696913545965E-6</v>
      </c>
      <c r="AX63" s="216">
        <v>2.4175328934744866E-6</v>
      </c>
      <c r="AY63" s="216">
        <v>1.5553597959326027E-6</v>
      </c>
      <c r="AZ63" s="216">
        <v>1.0797932787336794E-6</v>
      </c>
      <c r="BA63" s="216">
        <v>1.3999291148817294E-6</v>
      </c>
      <c r="BB63" s="216">
        <v>1.0867453610574856E-6</v>
      </c>
      <c r="BC63" s="216">
        <v>3.6768255825985553E-6</v>
      </c>
      <c r="BD63" s="216">
        <v>1.1953425464475311E-6</v>
      </c>
      <c r="BE63" s="216">
        <v>0</v>
      </c>
      <c r="BF63" s="216">
        <v>2.0830834957307382E-6</v>
      </c>
      <c r="BG63" s="216">
        <v>1.7301965687247405E-6</v>
      </c>
      <c r="BH63" s="216">
        <v>1.5223709860589107E-6</v>
      </c>
      <c r="BI63" s="216">
        <v>1.00514847455374</v>
      </c>
      <c r="BJ63" s="216">
        <v>2.6102888779989733E-6</v>
      </c>
      <c r="BK63" s="216">
        <v>3.3035621435879421E-6</v>
      </c>
      <c r="BL63" s="216">
        <v>4.0372752693288091E-6</v>
      </c>
      <c r="BM63" s="216">
        <v>3.1430371214317235E-6</v>
      </c>
      <c r="BN63" s="216">
        <v>3.2401990575192517E-6</v>
      </c>
      <c r="BO63" s="216">
        <v>2.4911085526116576E-6</v>
      </c>
      <c r="BP63" s="216">
        <v>4.9293733718667822E-6</v>
      </c>
      <c r="BQ63" s="216">
        <v>2.2667232469632989E-6</v>
      </c>
      <c r="BR63" s="216">
        <v>6.3486050393648771E-6</v>
      </c>
      <c r="BS63" s="216">
        <v>1.9193500885589872E-5</v>
      </c>
      <c r="BT63" s="216">
        <v>8.5630786876812751E-6</v>
      </c>
      <c r="BU63" s="216">
        <v>1.8066981917581627E-5</v>
      </c>
      <c r="BV63" s="216">
        <v>3.5435579063083816E-6</v>
      </c>
      <c r="BW63" s="216">
        <v>2.3469120038504583E-6</v>
      </c>
      <c r="BX63" s="216">
        <v>8.6328397098402786E-7</v>
      </c>
      <c r="BY63" s="216">
        <v>1.0787557021743554E-3</v>
      </c>
      <c r="BZ63" s="216">
        <v>4.1193827086434361E-6</v>
      </c>
      <c r="CA63" s="216">
        <v>1.9120095266180713E-5</v>
      </c>
      <c r="CB63" s="216">
        <v>4.3432426469702475E-6</v>
      </c>
      <c r="CC63" s="216">
        <v>1.8912493462218508E-4</v>
      </c>
      <c r="CD63" s="216">
        <v>6.5091229470834797E-6</v>
      </c>
      <c r="CE63" s="216">
        <v>3.9247503820154523E-6</v>
      </c>
      <c r="CF63" s="216">
        <v>9.9961911161543968E-6</v>
      </c>
      <c r="CG63" s="216">
        <v>1.8032261978330793E-5</v>
      </c>
      <c r="CH63" s="216">
        <v>6.8809941228181325E-6</v>
      </c>
      <c r="CI63" s="216">
        <v>8.3327186400696589E-6</v>
      </c>
      <c r="CJ63" s="216">
        <v>7.9858871018091187E-6</v>
      </c>
      <c r="CK63" s="216">
        <v>7.2756574351066172E-6</v>
      </c>
      <c r="CL63" s="216">
        <v>1.0814609485965268E-5</v>
      </c>
      <c r="CM63" s="216">
        <v>4.0462652335608084E-5</v>
      </c>
      <c r="CN63" s="216">
        <v>6.2883021160077021E-6</v>
      </c>
      <c r="CO63" s="216">
        <v>1.6854776449883587E-5</v>
      </c>
      <c r="CP63" s="216">
        <v>6.4547560686601206E-6</v>
      </c>
      <c r="CQ63" s="216">
        <v>9.5691117423665781E-6</v>
      </c>
      <c r="CR63" s="216">
        <v>3.9677919448543741E-6</v>
      </c>
      <c r="CS63" s="216">
        <v>1.9208927542212885E-6</v>
      </c>
      <c r="CT63" s="216">
        <v>1.3403364636029213E-5</v>
      </c>
      <c r="CU63" s="216">
        <v>2.2145563862898988E-5</v>
      </c>
      <c r="CV63" s="216">
        <v>5.4312563435797387E-6</v>
      </c>
      <c r="CW63" s="216">
        <v>1.7948369178453404E-4</v>
      </c>
      <c r="CX63" s="216">
        <v>5.8539131410679694E-6</v>
      </c>
      <c r="CY63" s="216">
        <v>4.3430957268576496E-6</v>
      </c>
      <c r="CZ63" s="216">
        <v>2.9573179765460644E-6</v>
      </c>
      <c r="DA63" s="216">
        <v>3.708429250799433E-6</v>
      </c>
      <c r="DB63" s="216">
        <v>4.1633265208691524E-6</v>
      </c>
      <c r="DC63" s="216">
        <v>3.0264371034152236E-6</v>
      </c>
      <c r="DD63" s="216">
        <v>3.058635126071185E-5</v>
      </c>
      <c r="DE63" s="216">
        <v>2.3844719868411762E-6</v>
      </c>
      <c r="DF63" s="217">
        <v>7.4487192326314273E-6</v>
      </c>
      <c r="DG63" s="217">
        <v>1.0071303700449667</v>
      </c>
      <c r="DH63" s="219">
        <v>0.76959317708573838</v>
      </c>
    </row>
    <row r="64" spans="1:112">
      <c r="A64" s="305" t="s">
        <v>1143</v>
      </c>
      <c r="B64" s="198" t="s">
        <v>13</v>
      </c>
      <c r="C64" s="216">
        <v>3.8995264109362373E-5</v>
      </c>
      <c r="D64" s="216">
        <v>2.8167747512719709E-5</v>
      </c>
      <c r="E64" s="216">
        <v>6.3524775525972105E-5</v>
      </c>
      <c r="F64" s="216">
        <v>1.1029377548991956E-4</v>
      </c>
      <c r="G64" s="216">
        <v>6.9154890493580343E-4</v>
      </c>
      <c r="H64" s="216">
        <v>1.7010371550836974E-4</v>
      </c>
      <c r="I64" s="216">
        <v>1.2916280334108484E-4</v>
      </c>
      <c r="J64" s="216">
        <v>7.4688985768933794E-5</v>
      </c>
      <c r="K64" s="216">
        <v>1.433125085793261E-4</v>
      </c>
      <c r="L64" s="216">
        <v>2.0061532546535482E-5</v>
      </c>
      <c r="M64" s="216">
        <v>0</v>
      </c>
      <c r="N64" s="216">
        <v>1.1881754506241832E-4</v>
      </c>
      <c r="O64" s="216">
        <v>2.4321314335194579E-3</v>
      </c>
      <c r="P64" s="216">
        <v>2.84102983988802E-4</v>
      </c>
      <c r="Q64" s="216">
        <v>4.9086026187832987E-4</v>
      </c>
      <c r="R64" s="216">
        <v>9.4647550084974008E-5</v>
      </c>
      <c r="S64" s="216">
        <v>7.2594337075358338E-5</v>
      </c>
      <c r="T64" s="216">
        <v>4.0667187156437241E-5</v>
      </c>
      <c r="U64" s="216">
        <v>2.4626416429399516E-5</v>
      </c>
      <c r="V64" s="216">
        <v>2.0078415755375859E-5</v>
      </c>
      <c r="W64" s="216">
        <v>3.3265233580582039E-6</v>
      </c>
      <c r="X64" s="216">
        <v>1.6673585906756381E-5</v>
      </c>
      <c r="Y64" s="216">
        <v>5.164251298606977E-6</v>
      </c>
      <c r="Z64" s="216">
        <v>0</v>
      </c>
      <c r="AA64" s="216">
        <v>3.3471063338512182E-5</v>
      </c>
      <c r="AB64" s="216">
        <v>1.8421750507366332E-5</v>
      </c>
      <c r="AC64" s="216">
        <v>2.8825456228846586E-6</v>
      </c>
      <c r="AD64" s="216">
        <v>1.3184701141142789E-5</v>
      </c>
      <c r="AE64" s="216">
        <v>3.6116124000080061E-6</v>
      </c>
      <c r="AF64" s="216">
        <v>6.5669183063390062E-6</v>
      </c>
      <c r="AG64" s="216">
        <v>1.8656537622884048E-4</v>
      </c>
      <c r="AH64" s="216">
        <v>2.1628435811164805E-4</v>
      </c>
      <c r="AI64" s="216">
        <v>4.823078992355598E-5</v>
      </c>
      <c r="AJ64" s="216">
        <v>3.0831583044111247E-6</v>
      </c>
      <c r="AK64" s="216">
        <v>1.8629212382387499E-4</v>
      </c>
      <c r="AL64" s="216">
        <v>2.104187974220053E-5</v>
      </c>
      <c r="AM64" s="216">
        <v>1.4371294555153941E-4</v>
      </c>
      <c r="AN64" s="216">
        <v>2.0255557904055724E-4</v>
      </c>
      <c r="AO64" s="216">
        <v>5.677636847205857E-5</v>
      </c>
      <c r="AP64" s="216">
        <v>1.4571860769774139E-5</v>
      </c>
      <c r="AQ64" s="216">
        <v>4.2057031738298195E-5</v>
      </c>
      <c r="AR64" s="216">
        <v>3.9346814542824214E-5</v>
      </c>
      <c r="AS64" s="216">
        <v>3.3175926579318989E-5</v>
      </c>
      <c r="AT64" s="216">
        <v>1.9157338051757929E-5</v>
      </c>
      <c r="AU64" s="216">
        <v>5.5530385059571094E-5</v>
      </c>
      <c r="AV64" s="216">
        <v>6.1835147309273442E-5</v>
      </c>
      <c r="AW64" s="216">
        <v>2.8849580615370772E-5</v>
      </c>
      <c r="AX64" s="216">
        <v>8.633370424187734E-5</v>
      </c>
      <c r="AY64" s="216">
        <v>1.1350129262345914E-4</v>
      </c>
      <c r="AZ64" s="216">
        <v>2.2930548246463062E-5</v>
      </c>
      <c r="BA64" s="216">
        <v>1.8244199689409991E-4</v>
      </c>
      <c r="BB64" s="216">
        <v>4.7828784035442144E-5</v>
      </c>
      <c r="BC64" s="216">
        <v>8.905971316747698E-5</v>
      </c>
      <c r="BD64" s="216">
        <v>4.5245734501782229E-5</v>
      </c>
      <c r="BE64" s="216">
        <v>0</v>
      </c>
      <c r="BF64" s="216">
        <v>1.0640729657406632E-4</v>
      </c>
      <c r="BG64" s="216">
        <v>5.6726835727063161E-5</v>
      </c>
      <c r="BH64" s="216">
        <v>8.4542813230764242E-5</v>
      </c>
      <c r="BI64" s="216">
        <v>8.2330581625416469E-5</v>
      </c>
      <c r="BJ64" s="216">
        <v>1.0019252231360607</v>
      </c>
      <c r="BK64" s="216">
        <v>5.6040471175718849E-5</v>
      </c>
      <c r="BL64" s="216">
        <v>1.658976298247542E-4</v>
      </c>
      <c r="BM64" s="216">
        <v>3.290405630420075E-4</v>
      </c>
      <c r="BN64" s="216">
        <v>2.9776969452433239E-4</v>
      </c>
      <c r="BO64" s="216">
        <v>2.4082095840733254E-4</v>
      </c>
      <c r="BP64" s="216">
        <v>2.201457982298185E-5</v>
      </c>
      <c r="BQ64" s="216">
        <v>2.585008681764167E-5</v>
      </c>
      <c r="BR64" s="216">
        <v>1.1286737133047943E-4</v>
      </c>
      <c r="BS64" s="216">
        <v>1.0788216344993594E-4</v>
      </c>
      <c r="BT64" s="216">
        <v>1.1307290621669866E-4</v>
      </c>
      <c r="BU64" s="216">
        <v>1.761790727780446E-4</v>
      </c>
      <c r="BV64" s="216">
        <v>6.3719930741282878E-5</v>
      </c>
      <c r="BW64" s="216">
        <v>4.9972910738958575E-5</v>
      </c>
      <c r="BX64" s="216">
        <v>1.2309471720830863E-5</v>
      </c>
      <c r="BY64" s="216">
        <v>1.0913915908142026E-4</v>
      </c>
      <c r="BZ64" s="216">
        <v>5.436966637751903E-5</v>
      </c>
      <c r="CA64" s="216">
        <v>1.394979466269588E-4</v>
      </c>
      <c r="CB64" s="216">
        <v>8.9797024655662976E-5</v>
      </c>
      <c r="CC64" s="216">
        <v>8.4905253126886274E-5</v>
      </c>
      <c r="CD64" s="216">
        <v>1.4162934615484304E-4</v>
      </c>
      <c r="CE64" s="216">
        <v>1.1599965874842497E-4</v>
      </c>
      <c r="CF64" s="216">
        <v>1.461298551327238E-4</v>
      </c>
      <c r="CG64" s="216">
        <v>6.0554762400832973E-5</v>
      </c>
      <c r="CH64" s="216">
        <v>3.3637261037754076E-4</v>
      </c>
      <c r="CI64" s="216">
        <v>3.3288479180498224E-4</v>
      </c>
      <c r="CJ64" s="216">
        <v>1.6967921670788576E-3</v>
      </c>
      <c r="CK64" s="216">
        <v>2.5059861353240233E-4</v>
      </c>
      <c r="CL64" s="216">
        <v>7.5469096737763386E-4</v>
      </c>
      <c r="CM64" s="216">
        <v>2.0684347981425456E-4</v>
      </c>
      <c r="CN64" s="216">
        <v>3.2035973994783509E-4</v>
      </c>
      <c r="CO64" s="216">
        <v>1.0202451866722928E-3</v>
      </c>
      <c r="CP64" s="216">
        <v>1.3920278563116787E-4</v>
      </c>
      <c r="CQ64" s="216">
        <v>1.6705141959478926E-4</v>
      </c>
      <c r="CR64" s="216">
        <v>4.7697306864991063E-4</v>
      </c>
      <c r="CS64" s="216">
        <v>3.0728571953193091E-4</v>
      </c>
      <c r="CT64" s="216">
        <v>6.8418878568854522E-4</v>
      </c>
      <c r="CU64" s="216">
        <v>1.4023898921121795E-3</v>
      </c>
      <c r="CV64" s="216">
        <v>2.6268920934646467E-4</v>
      </c>
      <c r="CW64" s="216">
        <v>1.7235044520138139E-4</v>
      </c>
      <c r="CX64" s="216">
        <v>3.2639078414339998E-4</v>
      </c>
      <c r="CY64" s="216">
        <v>3.0919512346818415E-4</v>
      </c>
      <c r="CZ64" s="216">
        <v>2.3103932449307702E-4</v>
      </c>
      <c r="DA64" s="216">
        <v>4.8172324962139271E-4</v>
      </c>
      <c r="DB64" s="216">
        <v>5.6412745244446122E-4</v>
      </c>
      <c r="DC64" s="216">
        <v>1.2112777444022055E-4</v>
      </c>
      <c r="DD64" s="216">
        <v>7.6952914310685701E-4</v>
      </c>
      <c r="DE64" s="216">
        <v>2.1521645573278604E-2</v>
      </c>
      <c r="DF64" s="217">
        <v>7.06645815720608E-5</v>
      </c>
      <c r="DG64" s="217">
        <v>1.0449951505687682</v>
      </c>
      <c r="DH64" s="219">
        <v>0.7985273425222007</v>
      </c>
    </row>
    <row r="65" spans="1:112">
      <c r="A65" s="305" t="s">
        <v>1144</v>
      </c>
      <c r="B65" s="198" t="s">
        <v>1041</v>
      </c>
      <c r="C65" s="216">
        <v>4.6415971014227327E-7</v>
      </c>
      <c r="D65" s="216">
        <v>2.3372522215860543E-6</v>
      </c>
      <c r="E65" s="216">
        <v>3.7789093774593026E-7</v>
      </c>
      <c r="F65" s="216">
        <v>9.3633525262575276E-6</v>
      </c>
      <c r="G65" s="216">
        <v>1.0261730181249079E-7</v>
      </c>
      <c r="H65" s="216">
        <v>5.9636879807247629E-7</v>
      </c>
      <c r="I65" s="216">
        <v>1.9547452647950635E-7</v>
      </c>
      <c r="J65" s="216">
        <v>1.8993697293865864E-7</v>
      </c>
      <c r="K65" s="216">
        <v>2.2674916922531483E-6</v>
      </c>
      <c r="L65" s="216">
        <v>2.6461109630394658E-6</v>
      </c>
      <c r="M65" s="216">
        <v>0</v>
      </c>
      <c r="N65" s="216">
        <v>2.7060451440250928E-7</v>
      </c>
      <c r="O65" s="216">
        <v>2.0873316962345296E-7</v>
      </c>
      <c r="P65" s="216">
        <v>5.6194503882279622E-6</v>
      </c>
      <c r="Q65" s="216">
        <v>1.1206270010518563E-6</v>
      </c>
      <c r="R65" s="216">
        <v>8.2352798956332869E-6</v>
      </c>
      <c r="S65" s="216">
        <v>8.0246360801861711E-7</v>
      </c>
      <c r="T65" s="216">
        <v>2.3200663403263291E-7</v>
      </c>
      <c r="U65" s="216">
        <v>1.442912370907479E-5</v>
      </c>
      <c r="V65" s="216">
        <v>2.7784238071282001E-6</v>
      </c>
      <c r="W65" s="216">
        <v>5.7768693536828869E-7</v>
      </c>
      <c r="X65" s="216">
        <v>3.5787763406486522E-7</v>
      </c>
      <c r="Y65" s="216">
        <v>1.2544912388011212E-7</v>
      </c>
      <c r="Z65" s="216">
        <v>0</v>
      </c>
      <c r="AA65" s="216">
        <v>1.967469165118705E-7</v>
      </c>
      <c r="AB65" s="216">
        <v>9.1915452888688557E-8</v>
      </c>
      <c r="AC65" s="216">
        <v>6.1392081143315567E-8</v>
      </c>
      <c r="AD65" s="216">
        <v>4.9770751411063184E-6</v>
      </c>
      <c r="AE65" s="216">
        <v>3.9074305398455481E-7</v>
      </c>
      <c r="AF65" s="216">
        <v>8.0809345594622264E-8</v>
      </c>
      <c r="AG65" s="216">
        <v>1.6211937919678936E-7</v>
      </c>
      <c r="AH65" s="216">
        <v>6.2713164591286144E-6</v>
      </c>
      <c r="AI65" s="216">
        <v>2.5269790223239956E-6</v>
      </c>
      <c r="AJ65" s="216">
        <v>4.380793044499245E-7</v>
      </c>
      <c r="AK65" s="216">
        <v>3.2664498039041438E-6</v>
      </c>
      <c r="AL65" s="216">
        <v>2.546657255102586E-5</v>
      </c>
      <c r="AM65" s="216">
        <v>1.1745881375514463E-5</v>
      </c>
      <c r="AN65" s="216">
        <v>6.3179354974729413E-6</v>
      </c>
      <c r="AO65" s="216">
        <v>4.371875996210637E-6</v>
      </c>
      <c r="AP65" s="216">
        <v>4.1674004014875049E-5</v>
      </c>
      <c r="AQ65" s="216">
        <v>5.9522197752736439E-6</v>
      </c>
      <c r="AR65" s="216">
        <v>1.9619425164602068E-6</v>
      </c>
      <c r="AS65" s="216">
        <v>2.0486910577456923E-6</v>
      </c>
      <c r="AT65" s="216">
        <v>8.3478412367637988E-7</v>
      </c>
      <c r="AU65" s="216">
        <v>1.0221559300788619E-6</v>
      </c>
      <c r="AV65" s="216">
        <v>4.3358749140365293E-7</v>
      </c>
      <c r="AW65" s="216">
        <v>1.8916860036244502E-7</v>
      </c>
      <c r="AX65" s="216">
        <v>4.2185401032974926E-7</v>
      </c>
      <c r="AY65" s="216">
        <v>1.1009572219302546E-6</v>
      </c>
      <c r="AZ65" s="216">
        <v>7.5884183403631365E-7</v>
      </c>
      <c r="BA65" s="216">
        <v>2.0100876306710614E-7</v>
      </c>
      <c r="BB65" s="216">
        <v>8.4510348966347278E-7</v>
      </c>
      <c r="BC65" s="216">
        <v>2.7306172056254802E-7</v>
      </c>
      <c r="BD65" s="216">
        <v>1.6587742061675361E-7</v>
      </c>
      <c r="BE65" s="216">
        <v>0</v>
      </c>
      <c r="BF65" s="216">
        <v>3.3027843581294679E-6</v>
      </c>
      <c r="BG65" s="216">
        <v>1.1586172378243458E-6</v>
      </c>
      <c r="BH65" s="216">
        <v>2.175217602266552E-6</v>
      </c>
      <c r="BI65" s="216">
        <v>1.2521140083668822E-6</v>
      </c>
      <c r="BJ65" s="216">
        <v>4.1193720783743882E-7</v>
      </c>
      <c r="BK65" s="216">
        <v>1.0000002221985695</v>
      </c>
      <c r="BL65" s="216">
        <v>7.8149052350696911E-7</v>
      </c>
      <c r="BM65" s="216">
        <v>8.2847572860650739E-7</v>
      </c>
      <c r="BN65" s="216">
        <v>9.3050627303441899E-7</v>
      </c>
      <c r="BO65" s="216">
        <v>9.2260183900657421E-7</v>
      </c>
      <c r="BP65" s="216">
        <v>3.7637271832314353E-6</v>
      </c>
      <c r="BQ65" s="216">
        <v>2.9526178631418425E-6</v>
      </c>
      <c r="BR65" s="216">
        <v>3.59840436008609E-7</v>
      </c>
      <c r="BS65" s="216">
        <v>3.6031793879040834E-7</v>
      </c>
      <c r="BT65" s="216">
        <v>2.1209035006053063E-7</v>
      </c>
      <c r="BU65" s="216">
        <v>7.5948955482453141E-8</v>
      </c>
      <c r="BV65" s="216">
        <v>1.6080287225139784E-7</v>
      </c>
      <c r="BW65" s="216">
        <v>9.5349384123290032E-8</v>
      </c>
      <c r="BX65" s="216">
        <v>1.7234599368791782E-8</v>
      </c>
      <c r="BY65" s="216">
        <v>3.5589294266479283E-7</v>
      </c>
      <c r="BZ65" s="216">
        <v>1.8683638308692742E-7</v>
      </c>
      <c r="CA65" s="216">
        <v>7.9224672087758315E-8</v>
      </c>
      <c r="CB65" s="216">
        <v>4.7820166338523766E-8</v>
      </c>
      <c r="CC65" s="216">
        <v>7.2432368474204852E-8</v>
      </c>
      <c r="CD65" s="216">
        <v>5.6841095003999769E-8</v>
      </c>
      <c r="CE65" s="216">
        <v>3.6840366104559391E-7</v>
      </c>
      <c r="CF65" s="216">
        <v>2.4135091656011389E-7</v>
      </c>
      <c r="CG65" s="216">
        <v>4.0331211958588401E-8</v>
      </c>
      <c r="CH65" s="216">
        <v>1.2482336745735278E-7</v>
      </c>
      <c r="CI65" s="216">
        <v>7.2267090088262967E-8</v>
      </c>
      <c r="CJ65" s="216">
        <v>4.8931502566232503E-8</v>
      </c>
      <c r="CK65" s="216">
        <v>8.0058443953488055E-8</v>
      </c>
      <c r="CL65" s="216">
        <v>9.1681894269915386E-8</v>
      </c>
      <c r="CM65" s="216">
        <v>1.1054237205048181E-7</v>
      </c>
      <c r="CN65" s="216">
        <v>1.2258400381210199E-7</v>
      </c>
      <c r="CO65" s="216">
        <v>1.2596763792722189E-7</v>
      </c>
      <c r="CP65" s="216">
        <v>1.5337052213122403E-7</v>
      </c>
      <c r="CQ65" s="216">
        <v>2.6623232071490435E-7</v>
      </c>
      <c r="CR65" s="216">
        <v>1.9930796418108011E-7</v>
      </c>
      <c r="CS65" s="216">
        <v>1.3407747309725496E-7</v>
      </c>
      <c r="CT65" s="216">
        <v>6.766569557361153E-8</v>
      </c>
      <c r="CU65" s="216">
        <v>7.4196489316783849E-8</v>
      </c>
      <c r="CV65" s="216">
        <v>5.0168492218867372E-8</v>
      </c>
      <c r="CW65" s="216">
        <v>2.3164697785656628E-7</v>
      </c>
      <c r="CX65" s="216">
        <v>6.2477759887246165E-8</v>
      </c>
      <c r="CY65" s="216">
        <v>4.1116336717736697E-7</v>
      </c>
      <c r="CZ65" s="216">
        <v>3.1040728540004369E-7</v>
      </c>
      <c r="DA65" s="216">
        <v>1.9711780809411076E-7</v>
      </c>
      <c r="DB65" s="216">
        <v>1.7846064649796952E-7</v>
      </c>
      <c r="DC65" s="216">
        <v>1.2615275819681877E-7</v>
      </c>
      <c r="DD65" s="216">
        <v>1.4883900169203257E-7</v>
      </c>
      <c r="DE65" s="216">
        <v>2.2027929238059912E-7</v>
      </c>
      <c r="DF65" s="217">
        <v>1.3411600160666282E-7</v>
      </c>
      <c r="DG65" s="217">
        <v>1.0002027230739376</v>
      </c>
      <c r="DH65" s="219">
        <v>0.76429945345200001</v>
      </c>
    </row>
    <row r="66" spans="1:112">
      <c r="A66" s="305" t="s">
        <v>1145</v>
      </c>
      <c r="B66" s="198" t="s">
        <v>982</v>
      </c>
      <c r="C66" s="216">
        <v>0</v>
      </c>
      <c r="D66" s="216">
        <v>0</v>
      </c>
      <c r="E66" s="216">
        <v>0</v>
      </c>
      <c r="F66" s="216">
        <v>0</v>
      </c>
      <c r="G66" s="216">
        <v>0</v>
      </c>
      <c r="H66" s="216">
        <v>0</v>
      </c>
      <c r="I66" s="216">
        <v>0</v>
      </c>
      <c r="J66" s="216">
        <v>0</v>
      </c>
      <c r="K66" s="216">
        <v>0</v>
      </c>
      <c r="L66" s="216">
        <v>0</v>
      </c>
      <c r="M66" s="216">
        <v>0</v>
      </c>
      <c r="N66" s="216">
        <v>0</v>
      </c>
      <c r="O66" s="216">
        <v>0</v>
      </c>
      <c r="P66" s="216">
        <v>0</v>
      </c>
      <c r="Q66" s="216">
        <v>0</v>
      </c>
      <c r="R66" s="216">
        <v>0</v>
      </c>
      <c r="S66" s="216">
        <v>0</v>
      </c>
      <c r="T66" s="216">
        <v>0</v>
      </c>
      <c r="U66" s="216">
        <v>0</v>
      </c>
      <c r="V66" s="216">
        <v>0</v>
      </c>
      <c r="W66" s="216">
        <v>0</v>
      </c>
      <c r="X66" s="216">
        <v>0</v>
      </c>
      <c r="Y66" s="216">
        <v>0</v>
      </c>
      <c r="Z66" s="216">
        <v>0</v>
      </c>
      <c r="AA66" s="216">
        <v>0</v>
      </c>
      <c r="AB66" s="216">
        <v>0</v>
      </c>
      <c r="AC66" s="216">
        <v>0</v>
      </c>
      <c r="AD66" s="216">
        <v>0</v>
      </c>
      <c r="AE66" s="216">
        <v>0</v>
      </c>
      <c r="AF66" s="216">
        <v>0</v>
      </c>
      <c r="AG66" s="216">
        <v>0</v>
      </c>
      <c r="AH66" s="216">
        <v>0</v>
      </c>
      <c r="AI66" s="216">
        <v>0</v>
      </c>
      <c r="AJ66" s="216">
        <v>0</v>
      </c>
      <c r="AK66" s="216">
        <v>0</v>
      </c>
      <c r="AL66" s="216">
        <v>0</v>
      </c>
      <c r="AM66" s="216">
        <v>0</v>
      </c>
      <c r="AN66" s="216">
        <v>0</v>
      </c>
      <c r="AO66" s="216">
        <v>0</v>
      </c>
      <c r="AP66" s="216">
        <v>0</v>
      </c>
      <c r="AQ66" s="216">
        <v>0</v>
      </c>
      <c r="AR66" s="216">
        <v>0</v>
      </c>
      <c r="AS66" s="216">
        <v>0</v>
      </c>
      <c r="AT66" s="216">
        <v>0</v>
      </c>
      <c r="AU66" s="216">
        <v>0</v>
      </c>
      <c r="AV66" s="216">
        <v>0</v>
      </c>
      <c r="AW66" s="216">
        <v>0</v>
      </c>
      <c r="AX66" s="216">
        <v>0</v>
      </c>
      <c r="AY66" s="216">
        <v>0</v>
      </c>
      <c r="AZ66" s="216">
        <v>0</v>
      </c>
      <c r="BA66" s="216">
        <v>0</v>
      </c>
      <c r="BB66" s="216">
        <v>0</v>
      </c>
      <c r="BC66" s="216">
        <v>0</v>
      </c>
      <c r="BD66" s="216">
        <v>0</v>
      </c>
      <c r="BE66" s="216">
        <v>0</v>
      </c>
      <c r="BF66" s="216">
        <v>0</v>
      </c>
      <c r="BG66" s="216">
        <v>0</v>
      </c>
      <c r="BH66" s="216">
        <v>0</v>
      </c>
      <c r="BI66" s="216">
        <v>0</v>
      </c>
      <c r="BJ66" s="216">
        <v>0</v>
      </c>
      <c r="BK66" s="216">
        <v>0</v>
      </c>
      <c r="BL66" s="216">
        <v>1</v>
      </c>
      <c r="BM66" s="216">
        <v>0</v>
      </c>
      <c r="BN66" s="216">
        <v>0</v>
      </c>
      <c r="BO66" s="216">
        <v>0</v>
      </c>
      <c r="BP66" s="216">
        <v>0</v>
      </c>
      <c r="BQ66" s="216">
        <v>0</v>
      </c>
      <c r="BR66" s="216">
        <v>0</v>
      </c>
      <c r="BS66" s="216">
        <v>0</v>
      </c>
      <c r="BT66" s="216">
        <v>0</v>
      </c>
      <c r="BU66" s="216">
        <v>0</v>
      </c>
      <c r="BV66" s="216">
        <v>0</v>
      </c>
      <c r="BW66" s="216">
        <v>0</v>
      </c>
      <c r="BX66" s="216">
        <v>0</v>
      </c>
      <c r="BY66" s="216">
        <v>0</v>
      </c>
      <c r="BZ66" s="216">
        <v>0</v>
      </c>
      <c r="CA66" s="216">
        <v>0</v>
      </c>
      <c r="CB66" s="216">
        <v>0</v>
      </c>
      <c r="CC66" s="216">
        <v>0</v>
      </c>
      <c r="CD66" s="216">
        <v>0</v>
      </c>
      <c r="CE66" s="216">
        <v>0</v>
      </c>
      <c r="CF66" s="216">
        <v>0</v>
      </c>
      <c r="CG66" s="216">
        <v>0</v>
      </c>
      <c r="CH66" s="216">
        <v>0</v>
      </c>
      <c r="CI66" s="216">
        <v>0</v>
      </c>
      <c r="CJ66" s="216">
        <v>0</v>
      </c>
      <c r="CK66" s="216">
        <v>0</v>
      </c>
      <c r="CL66" s="216">
        <v>0</v>
      </c>
      <c r="CM66" s="216">
        <v>0</v>
      </c>
      <c r="CN66" s="216">
        <v>0</v>
      </c>
      <c r="CO66" s="216">
        <v>0</v>
      </c>
      <c r="CP66" s="216">
        <v>0</v>
      </c>
      <c r="CQ66" s="216">
        <v>0</v>
      </c>
      <c r="CR66" s="216">
        <v>0</v>
      </c>
      <c r="CS66" s="216">
        <v>0</v>
      </c>
      <c r="CT66" s="216">
        <v>0</v>
      </c>
      <c r="CU66" s="216">
        <v>0</v>
      </c>
      <c r="CV66" s="216">
        <v>0</v>
      </c>
      <c r="CW66" s="216">
        <v>0</v>
      </c>
      <c r="CX66" s="216">
        <v>0</v>
      </c>
      <c r="CY66" s="216">
        <v>0</v>
      </c>
      <c r="CZ66" s="216">
        <v>0</v>
      </c>
      <c r="DA66" s="216">
        <v>0</v>
      </c>
      <c r="DB66" s="216">
        <v>0</v>
      </c>
      <c r="DC66" s="216">
        <v>0</v>
      </c>
      <c r="DD66" s="216">
        <v>0</v>
      </c>
      <c r="DE66" s="216">
        <v>0</v>
      </c>
      <c r="DF66" s="217">
        <v>0</v>
      </c>
      <c r="DG66" s="217">
        <v>1</v>
      </c>
      <c r="DH66" s="219">
        <v>0.76414454372116414</v>
      </c>
    </row>
    <row r="67" spans="1:112">
      <c r="A67" s="305" t="s">
        <v>1146</v>
      </c>
      <c r="B67" s="198" t="s">
        <v>983</v>
      </c>
      <c r="C67" s="216">
        <v>2.3948691831995883E-3</v>
      </c>
      <c r="D67" s="216">
        <v>2.3669890639827678E-3</v>
      </c>
      <c r="E67" s="216">
        <v>3.8527606543002418E-3</v>
      </c>
      <c r="F67" s="216">
        <v>1.1504714119854088E-3</v>
      </c>
      <c r="G67" s="216">
        <v>7.0914285001230735E-4</v>
      </c>
      <c r="H67" s="216">
        <v>2.1493057299574528E-3</v>
      </c>
      <c r="I67" s="216">
        <v>2.1309756620092502E-3</v>
      </c>
      <c r="J67" s="216">
        <v>8.9025743936298814E-4</v>
      </c>
      <c r="K67" s="216">
        <v>7.7109524380282132E-4</v>
      </c>
      <c r="L67" s="216">
        <v>7.148227419471573E-4</v>
      </c>
      <c r="M67" s="216">
        <v>0</v>
      </c>
      <c r="N67" s="216">
        <v>1.8281975183083372E-3</v>
      </c>
      <c r="O67" s="216">
        <v>1.9482209125866387E-3</v>
      </c>
      <c r="P67" s="216">
        <v>1.2960832373739111E-3</v>
      </c>
      <c r="Q67" s="216">
        <v>1.2227387671103569E-3</v>
      </c>
      <c r="R67" s="216">
        <v>3.6449301589796057E-3</v>
      </c>
      <c r="S67" s="216">
        <v>2.5647605140705979E-3</v>
      </c>
      <c r="T67" s="216">
        <v>1.2888454371471534E-3</v>
      </c>
      <c r="U67" s="216">
        <v>1.868428558448297E-3</v>
      </c>
      <c r="V67" s="216">
        <v>1.7391354779998133E-3</v>
      </c>
      <c r="W67" s="216">
        <v>5.5600628345262059E-4</v>
      </c>
      <c r="X67" s="216">
        <v>9.904346270601808E-4</v>
      </c>
      <c r="Y67" s="216">
        <v>7.2839326502306375E-4</v>
      </c>
      <c r="Z67" s="216">
        <v>0</v>
      </c>
      <c r="AA67" s="216">
        <v>8.279111593734789E-4</v>
      </c>
      <c r="AB67" s="216">
        <v>6.2987618860469265E-4</v>
      </c>
      <c r="AC67" s="216">
        <v>1.8509317353892344E-4</v>
      </c>
      <c r="AD67" s="216">
        <v>9.8063030698808439E-4</v>
      </c>
      <c r="AE67" s="216">
        <v>2.3783553815015035E-4</v>
      </c>
      <c r="AF67" s="216">
        <v>2.4660943314552158E-4</v>
      </c>
      <c r="AG67" s="216">
        <v>8.7382033190173329E-4</v>
      </c>
      <c r="AH67" s="216">
        <v>1.93126555094256E-3</v>
      </c>
      <c r="AI67" s="216">
        <v>2.9090748624818262E-3</v>
      </c>
      <c r="AJ67" s="216">
        <v>6.0661711535285958E-4</v>
      </c>
      <c r="AK67" s="216">
        <v>2.5471480563153889E-3</v>
      </c>
      <c r="AL67" s="216">
        <v>5.5173149614317525E-3</v>
      </c>
      <c r="AM67" s="216">
        <v>3.8010015248337637E-3</v>
      </c>
      <c r="AN67" s="216">
        <v>3.4799691476609276E-3</v>
      </c>
      <c r="AO67" s="216">
        <v>1.590423759857122E-3</v>
      </c>
      <c r="AP67" s="216">
        <v>2.5108863824332929E-3</v>
      </c>
      <c r="AQ67" s="216">
        <v>6.4058397746533514E-4</v>
      </c>
      <c r="AR67" s="216">
        <v>1.2962626924952082E-3</v>
      </c>
      <c r="AS67" s="216">
        <v>1.2542574640754215E-3</v>
      </c>
      <c r="AT67" s="216">
        <v>6.5850947626326596E-4</v>
      </c>
      <c r="AU67" s="216">
        <v>7.7145752860727657E-4</v>
      </c>
      <c r="AV67" s="216">
        <v>5.0839893751030004E-4</v>
      </c>
      <c r="AW67" s="216">
        <v>5.4882959083646138E-4</v>
      </c>
      <c r="AX67" s="216">
        <v>1.4290300153516472E-3</v>
      </c>
      <c r="AY67" s="216">
        <v>8.7204429657791608E-4</v>
      </c>
      <c r="AZ67" s="216">
        <v>7.9960764812191522E-4</v>
      </c>
      <c r="BA67" s="216">
        <v>3.7448937092624955E-4</v>
      </c>
      <c r="BB67" s="216">
        <v>7.9422326112729659E-4</v>
      </c>
      <c r="BC67" s="216">
        <v>6.2421561358439988E-4</v>
      </c>
      <c r="BD67" s="216">
        <v>4.9803788166903661E-4</v>
      </c>
      <c r="BE67" s="216">
        <v>0</v>
      </c>
      <c r="BF67" s="216">
        <v>1.8845518989782134E-3</v>
      </c>
      <c r="BG67" s="216">
        <v>8.581317478734557E-4</v>
      </c>
      <c r="BH67" s="216">
        <v>1.2837327900598453E-3</v>
      </c>
      <c r="BI67" s="216">
        <v>1.7705890751132517E-3</v>
      </c>
      <c r="BJ67" s="216">
        <v>8.6482610764900805E-4</v>
      </c>
      <c r="BK67" s="216">
        <v>8.2065936639780571E-4</v>
      </c>
      <c r="BL67" s="216">
        <v>9.1271311912224581E-4</v>
      </c>
      <c r="BM67" s="216">
        <v>1.0009697489938825</v>
      </c>
      <c r="BN67" s="216">
        <v>7.9210540592344295E-4</v>
      </c>
      <c r="BO67" s="216">
        <v>6.4773181890120132E-4</v>
      </c>
      <c r="BP67" s="216">
        <v>6.1166663447506948E-3</v>
      </c>
      <c r="BQ67" s="216">
        <v>1.637136963357589E-2</v>
      </c>
      <c r="BR67" s="216">
        <v>1.6171674688224915E-2</v>
      </c>
      <c r="BS67" s="216">
        <v>1.9057287839993387E-3</v>
      </c>
      <c r="BT67" s="216">
        <v>2.5048174022734441E-3</v>
      </c>
      <c r="BU67" s="216">
        <v>2.4588727430525708E-3</v>
      </c>
      <c r="BV67" s="216">
        <v>3.59397861060962E-3</v>
      </c>
      <c r="BW67" s="216">
        <v>1.0239021735150367E-2</v>
      </c>
      <c r="BX67" s="216">
        <v>1.0620530394333272E-2</v>
      </c>
      <c r="BY67" s="216">
        <v>1.0205506208531315E-2</v>
      </c>
      <c r="BZ67" s="216">
        <v>4.7378245446694499E-4</v>
      </c>
      <c r="CA67" s="216">
        <v>4.6711033928086062E-3</v>
      </c>
      <c r="CB67" s="216">
        <v>2.386275670234363E-3</v>
      </c>
      <c r="CC67" s="216">
        <v>1.7388610292884393E-3</v>
      </c>
      <c r="CD67" s="216">
        <v>1.9304928968713198E-3</v>
      </c>
      <c r="CE67" s="216">
        <v>6.2112013647994506E-3</v>
      </c>
      <c r="CF67" s="216">
        <v>9.7167036950331458E-3</v>
      </c>
      <c r="CG67" s="216">
        <v>7.3671700570907515E-4</v>
      </c>
      <c r="CH67" s="216">
        <v>3.8316491499583694E-3</v>
      </c>
      <c r="CI67" s="216">
        <v>5.921680198762309E-3</v>
      </c>
      <c r="CJ67" s="216">
        <v>1.0478472961755697E-3</v>
      </c>
      <c r="CK67" s="216">
        <v>5.2547130594461739E-3</v>
      </c>
      <c r="CL67" s="216">
        <v>1.1906504860938259E-3</v>
      </c>
      <c r="CM67" s="216">
        <v>3.6030360392926876E-3</v>
      </c>
      <c r="CN67" s="216">
        <v>4.3041839216784918E-3</v>
      </c>
      <c r="CO67" s="216">
        <v>2.4565358223739664E-3</v>
      </c>
      <c r="CP67" s="216">
        <v>2.6351980320806928E-3</v>
      </c>
      <c r="CQ67" s="216">
        <v>2.2259411131624251E-3</v>
      </c>
      <c r="CR67" s="216">
        <v>2.5769376069275014E-3</v>
      </c>
      <c r="CS67" s="216">
        <v>1.6813950323395172E-3</v>
      </c>
      <c r="CT67" s="216">
        <v>1.2334770133794592E-3</v>
      </c>
      <c r="CU67" s="216">
        <v>1.9914957861846185E-3</v>
      </c>
      <c r="CV67" s="216">
        <v>2.6306425404338768E-3</v>
      </c>
      <c r="CW67" s="216">
        <v>8.3029328016071262E-4</v>
      </c>
      <c r="CX67" s="216">
        <v>1.1421108975530126E-3</v>
      </c>
      <c r="CY67" s="216">
        <v>2.9677508715084083E-3</v>
      </c>
      <c r="CZ67" s="216">
        <v>1.9491456099965552E-3</v>
      </c>
      <c r="DA67" s="216">
        <v>2.1507792133856015E-3</v>
      </c>
      <c r="DB67" s="216">
        <v>2.5863036541604214E-3</v>
      </c>
      <c r="DC67" s="216">
        <v>1.2216489370882996E-3</v>
      </c>
      <c r="DD67" s="216">
        <v>1.8112402138015997E-3</v>
      </c>
      <c r="DE67" s="216">
        <v>6.8009961902768651E-4</v>
      </c>
      <c r="DF67" s="217">
        <v>5.2589639056445621E-3</v>
      </c>
      <c r="DG67" s="217">
        <v>1.2587941036639749</v>
      </c>
      <c r="DH67" s="219">
        <v>0.96190064598319991</v>
      </c>
    </row>
    <row r="68" spans="1:112">
      <c r="A68" s="305" t="s">
        <v>1147</v>
      </c>
      <c r="B68" s="198" t="s">
        <v>984</v>
      </c>
      <c r="C68" s="216">
        <v>0</v>
      </c>
      <c r="D68" s="216">
        <v>0</v>
      </c>
      <c r="E68" s="216">
        <v>0</v>
      </c>
      <c r="F68" s="216">
        <v>0</v>
      </c>
      <c r="G68" s="216">
        <v>0</v>
      </c>
      <c r="H68" s="216">
        <v>0</v>
      </c>
      <c r="I68" s="216">
        <v>0</v>
      </c>
      <c r="J68" s="216">
        <v>0</v>
      </c>
      <c r="K68" s="216">
        <v>0</v>
      </c>
      <c r="L68" s="216">
        <v>0</v>
      </c>
      <c r="M68" s="216">
        <v>0</v>
      </c>
      <c r="N68" s="216">
        <v>0</v>
      </c>
      <c r="O68" s="216">
        <v>0</v>
      </c>
      <c r="P68" s="216">
        <v>0</v>
      </c>
      <c r="Q68" s="216">
        <v>0</v>
      </c>
      <c r="R68" s="216">
        <v>0</v>
      </c>
      <c r="S68" s="216">
        <v>0</v>
      </c>
      <c r="T68" s="216">
        <v>0</v>
      </c>
      <c r="U68" s="216">
        <v>0</v>
      </c>
      <c r="V68" s="216">
        <v>0</v>
      </c>
      <c r="W68" s="216">
        <v>0</v>
      </c>
      <c r="X68" s="216">
        <v>0</v>
      </c>
      <c r="Y68" s="216">
        <v>0</v>
      </c>
      <c r="Z68" s="216">
        <v>0</v>
      </c>
      <c r="AA68" s="216">
        <v>0</v>
      </c>
      <c r="AB68" s="216">
        <v>0</v>
      </c>
      <c r="AC68" s="216">
        <v>0</v>
      </c>
      <c r="AD68" s="216">
        <v>0</v>
      </c>
      <c r="AE68" s="216">
        <v>0</v>
      </c>
      <c r="AF68" s="216">
        <v>0</v>
      </c>
      <c r="AG68" s="216">
        <v>0</v>
      </c>
      <c r="AH68" s="216">
        <v>0</v>
      </c>
      <c r="AI68" s="216">
        <v>0</v>
      </c>
      <c r="AJ68" s="216">
        <v>0</v>
      </c>
      <c r="AK68" s="216">
        <v>0</v>
      </c>
      <c r="AL68" s="216">
        <v>0</v>
      </c>
      <c r="AM68" s="216">
        <v>0</v>
      </c>
      <c r="AN68" s="216">
        <v>0</v>
      </c>
      <c r="AO68" s="216">
        <v>0</v>
      </c>
      <c r="AP68" s="216">
        <v>0</v>
      </c>
      <c r="AQ68" s="216">
        <v>0</v>
      </c>
      <c r="AR68" s="216">
        <v>0</v>
      </c>
      <c r="AS68" s="216">
        <v>0</v>
      </c>
      <c r="AT68" s="216">
        <v>0</v>
      </c>
      <c r="AU68" s="216">
        <v>0</v>
      </c>
      <c r="AV68" s="216">
        <v>0</v>
      </c>
      <c r="AW68" s="216">
        <v>0</v>
      </c>
      <c r="AX68" s="216">
        <v>0</v>
      </c>
      <c r="AY68" s="216">
        <v>0</v>
      </c>
      <c r="AZ68" s="216">
        <v>0</v>
      </c>
      <c r="BA68" s="216">
        <v>0</v>
      </c>
      <c r="BB68" s="216">
        <v>0</v>
      </c>
      <c r="BC68" s="216">
        <v>0</v>
      </c>
      <c r="BD68" s="216">
        <v>0</v>
      </c>
      <c r="BE68" s="216">
        <v>0</v>
      </c>
      <c r="BF68" s="216">
        <v>0</v>
      </c>
      <c r="BG68" s="216">
        <v>0</v>
      </c>
      <c r="BH68" s="216">
        <v>0</v>
      </c>
      <c r="BI68" s="216">
        <v>0</v>
      </c>
      <c r="BJ68" s="216">
        <v>0</v>
      </c>
      <c r="BK68" s="216">
        <v>0</v>
      </c>
      <c r="BL68" s="216">
        <v>0</v>
      </c>
      <c r="BM68" s="216">
        <v>0</v>
      </c>
      <c r="BN68" s="216">
        <v>1</v>
      </c>
      <c r="BO68" s="216">
        <v>0</v>
      </c>
      <c r="BP68" s="216">
        <v>0</v>
      </c>
      <c r="BQ68" s="216">
        <v>0</v>
      </c>
      <c r="BR68" s="216">
        <v>0</v>
      </c>
      <c r="BS68" s="216">
        <v>0</v>
      </c>
      <c r="BT68" s="216">
        <v>0</v>
      </c>
      <c r="BU68" s="216">
        <v>0</v>
      </c>
      <c r="BV68" s="216">
        <v>0</v>
      </c>
      <c r="BW68" s="216">
        <v>0</v>
      </c>
      <c r="BX68" s="216">
        <v>0</v>
      </c>
      <c r="BY68" s="216">
        <v>0</v>
      </c>
      <c r="BZ68" s="216">
        <v>0</v>
      </c>
      <c r="CA68" s="216">
        <v>0</v>
      </c>
      <c r="CB68" s="216">
        <v>0</v>
      </c>
      <c r="CC68" s="216">
        <v>0</v>
      </c>
      <c r="CD68" s="216">
        <v>0</v>
      </c>
      <c r="CE68" s="216">
        <v>0</v>
      </c>
      <c r="CF68" s="216">
        <v>0</v>
      </c>
      <c r="CG68" s="216">
        <v>0</v>
      </c>
      <c r="CH68" s="216">
        <v>0</v>
      </c>
      <c r="CI68" s="216">
        <v>0</v>
      </c>
      <c r="CJ68" s="216">
        <v>0</v>
      </c>
      <c r="CK68" s="216">
        <v>0</v>
      </c>
      <c r="CL68" s="216">
        <v>0</v>
      </c>
      <c r="CM68" s="216">
        <v>0</v>
      </c>
      <c r="CN68" s="216">
        <v>0</v>
      </c>
      <c r="CO68" s="216">
        <v>0</v>
      </c>
      <c r="CP68" s="216">
        <v>0</v>
      </c>
      <c r="CQ68" s="216">
        <v>0</v>
      </c>
      <c r="CR68" s="216">
        <v>0</v>
      </c>
      <c r="CS68" s="216">
        <v>0</v>
      </c>
      <c r="CT68" s="216">
        <v>0</v>
      </c>
      <c r="CU68" s="216">
        <v>0</v>
      </c>
      <c r="CV68" s="216">
        <v>0</v>
      </c>
      <c r="CW68" s="216">
        <v>0</v>
      </c>
      <c r="CX68" s="216">
        <v>0</v>
      </c>
      <c r="CY68" s="216">
        <v>0</v>
      </c>
      <c r="CZ68" s="216">
        <v>0</v>
      </c>
      <c r="DA68" s="216">
        <v>0</v>
      </c>
      <c r="DB68" s="216">
        <v>0</v>
      </c>
      <c r="DC68" s="216">
        <v>0</v>
      </c>
      <c r="DD68" s="216">
        <v>0</v>
      </c>
      <c r="DE68" s="216">
        <v>0</v>
      </c>
      <c r="DF68" s="217">
        <v>0</v>
      </c>
      <c r="DG68" s="217">
        <v>1</v>
      </c>
      <c r="DH68" s="219">
        <v>0.76414454372116414</v>
      </c>
    </row>
    <row r="69" spans="1:112">
      <c r="A69" s="305" t="s">
        <v>1148</v>
      </c>
      <c r="B69" s="198" t="s">
        <v>985</v>
      </c>
      <c r="C69" s="216">
        <v>0</v>
      </c>
      <c r="D69" s="216">
        <v>0</v>
      </c>
      <c r="E69" s="216">
        <v>0</v>
      </c>
      <c r="F69" s="216">
        <v>0</v>
      </c>
      <c r="G69" s="216">
        <v>0</v>
      </c>
      <c r="H69" s="216">
        <v>0</v>
      </c>
      <c r="I69" s="216">
        <v>0</v>
      </c>
      <c r="J69" s="216">
        <v>0</v>
      </c>
      <c r="K69" s="216">
        <v>0</v>
      </c>
      <c r="L69" s="216">
        <v>0</v>
      </c>
      <c r="M69" s="216">
        <v>0</v>
      </c>
      <c r="N69" s="216">
        <v>0</v>
      </c>
      <c r="O69" s="216">
        <v>0</v>
      </c>
      <c r="P69" s="216">
        <v>0</v>
      </c>
      <c r="Q69" s="216">
        <v>0</v>
      </c>
      <c r="R69" s="216">
        <v>0</v>
      </c>
      <c r="S69" s="216">
        <v>0</v>
      </c>
      <c r="T69" s="216">
        <v>0</v>
      </c>
      <c r="U69" s="216">
        <v>0</v>
      </c>
      <c r="V69" s="216">
        <v>0</v>
      </c>
      <c r="W69" s="216">
        <v>0</v>
      </c>
      <c r="X69" s="216">
        <v>0</v>
      </c>
      <c r="Y69" s="216">
        <v>0</v>
      </c>
      <c r="Z69" s="216">
        <v>0</v>
      </c>
      <c r="AA69" s="216">
        <v>0</v>
      </c>
      <c r="AB69" s="216">
        <v>0</v>
      </c>
      <c r="AC69" s="216">
        <v>0</v>
      </c>
      <c r="AD69" s="216">
        <v>0</v>
      </c>
      <c r="AE69" s="216">
        <v>0</v>
      </c>
      <c r="AF69" s="216">
        <v>0</v>
      </c>
      <c r="AG69" s="216">
        <v>0</v>
      </c>
      <c r="AH69" s="216">
        <v>0</v>
      </c>
      <c r="AI69" s="216">
        <v>0</v>
      </c>
      <c r="AJ69" s="216">
        <v>0</v>
      </c>
      <c r="AK69" s="216">
        <v>0</v>
      </c>
      <c r="AL69" s="216">
        <v>0</v>
      </c>
      <c r="AM69" s="216">
        <v>0</v>
      </c>
      <c r="AN69" s="216">
        <v>0</v>
      </c>
      <c r="AO69" s="216">
        <v>0</v>
      </c>
      <c r="AP69" s="216">
        <v>0</v>
      </c>
      <c r="AQ69" s="216">
        <v>0</v>
      </c>
      <c r="AR69" s="216">
        <v>0</v>
      </c>
      <c r="AS69" s="216">
        <v>0</v>
      </c>
      <c r="AT69" s="216">
        <v>0</v>
      </c>
      <c r="AU69" s="216">
        <v>0</v>
      </c>
      <c r="AV69" s="216">
        <v>0</v>
      </c>
      <c r="AW69" s="216">
        <v>0</v>
      </c>
      <c r="AX69" s="216">
        <v>0</v>
      </c>
      <c r="AY69" s="216">
        <v>0</v>
      </c>
      <c r="AZ69" s="216">
        <v>0</v>
      </c>
      <c r="BA69" s="216">
        <v>0</v>
      </c>
      <c r="BB69" s="216">
        <v>0</v>
      </c>
      <c r="BC69" s="216">
        <v>0</v>
      </c>
      <c r="BD69" s="216">
        <v>0</v>
      </c>
      <c r="BE69" s="216">
        <v>0</v>
      </c>
      <c r="BF69" s="216">
        <v>0</v>
      </c>
      <c r="BG69" s="216">
        <v>0</v>
      </c>
      <c r="BH69" s="216">
        <v>0</v>
      </c>
      <c r="BI69" s="216">
        <v>0</v>
      </c>
      <c r="BJ69" s="216">
        <v>0</v>
      </c>
      <c r="BK69" s="216">
        <v>0</v>
      </c>
      <c r="BL69" s="216">
        <v>0</v>
      </c>
      <c r="BM69" s="216">
        <v>0</v>
      </c>
      <c r="BN69" s="216">
        <v>0</v>
      </c>
      <c r="BO69" s="216">
        <v>1</v>
      </c>
      <c r="BP69" s="216">
        <v>0</v>
      </c>
      <c r="BQ69" s="216">
        <v>0</v>
      </c>
      <c r="BR69" s="216">
        <v>0</v>
      </c>
      <c r="BS69" s="216">
        <v>0</v>
      </c>
      <c r="BT69" s="216">
        <v>0</v>
      </c>
      <c r="BU69" s="216">
        <v>0</v>
      </c>
      <c r="BV69" s="216">
        <v>0</v>
      </c>
      <c r="BW69" s="216">
        <v>0</v>
      </c>
      <c r="BX69" s="216">
        <v>0</v>
      </c>
      <c r="BY69" s="216">
        <v>0</v>
      </c>
      <c r="BZ69" s="216">
        <v>0</v>
      </c>
      <c r="CA69" s="216">
        <v>0</v>
      </c>
      <c r="CB69" s="216">
        <v>0</v>
      </c>
      <c r="CC69" s="216">
        <v>0</v>
      </c>
      <c r="CD69" s="216">
        <v>0</v>
      </c>
      <c r="CE69" s="216">
        <v>0</v>
      </c>
      <c r="CF69" s="216">
        <v>0</v>
      </c>
      <c r="CG69" s="216">
        <v>0</v>
      </c>
      <c r="CH69" s="216">
        <v>0</v>
      </c>
      <c r="CI69" s="216">
        <v>0</v>
      </c>
      <c r="CJ69" s="216">
        <v>0</v>
      </c>
      <c r="CK69" s="216">
        <v>0</v>
      </c>
      <c r="CL69" s="216">
        <v>0</v>
      </c>
      <c r="CM69" s="216">
        <v>0</v>
      </c>
      <c r="CN69" s="216">
        <v>0</v>
      </c>
      <c r="CO69" s="216">
        <v>0</v>
      </c>
      <c r="CP69" s="216">
        <v>0</v>
      </c>
      <c r="CQ69" s="216">
        <v>0</v>
      </c>
      <c r="CR69" s="216">
        <v>0</v>
      </c>
      <c r="CS69" s="216">
        <v>0</v>
      </c>
      <c r="CT69" s="216">
        <v>0</v>
      </c>
      <c r="CU69" s="216">
        <v>0</v>
      </c>
      <c r="CV69" s="216">
        <v>0</v>
      </c>
      <c r="CW69" s="216">
        <v>0</v>
      </c>
      <c r="CX69" s="216">
        <v>0</v>
      </c>
      <c r="CY69" s="216">
        <v>0</v>
      </c>
      <c r="CZ69" s="216">
        <v>0</v>
      </c>
      <c r="DA69" s="216">
        <v>0</v>
      </c>
      <c r="DB69" s="216">
        <v>0</v>
      </c>
      <c r="DC69" s="216">
        <v>0</v>
      </c>
      <c r="DD69" s="216">
        <v>0</v>
      </c>
      <c r="DE69" s="216">
        <v>0</v>
      </c>
      <c r="DF69" s="217">
        <v>0</v>
      </c>
      <c r="DG69" s="217">
        <v>1</v>
      </c>
      <c r="DH69" s="219">
        <v>0.76414454372116414</v>
      </c>
    </row>
    <row r="70" spans="1:112">
      <c r="A70" s="305" t="s">
        <v>1149</v>
      </c>
      <c r="B70" s="198" t="s">
        <v>986</v>
      </c>
      <c r="C70" s="216">
        <v>2.2143284040385611E-2</v>
      </c>
      <c r="D70" s="216">
        <v>3.9565897864965734E-2</v>
      </c>
      <c r="E70" s="216">
        <v>0.10536945260200573</v>
      </c>
      <c r="F70" s="216">
        <v>5.7107219766207973E-2</v>
      </c>
      <c r="G70" s="216">
        <v>1.9464291255223597E-2</v>
      </c>
      <c r="H70" s="216">
        <v>0.10245639353547824</v>
      </c>
      <c r="I70" s="216">
        <v>3.5681409275657203E-2</v>
      </c>
      <c r="J70" s="216">
        <v>2.7108592651815113E-2</v>
      </c>
      <c r="K70" s="216">
        <v>2.0386829559930195E-2</v>
      </c>
      <c r="L70" s="216">
        <v>1.4627473179511897E-2</v>
      </c>
      <c r="M70" s="216">
        <v>0</v>
      </c>
      <c r="N70" s="216">
        <v>4.3616921133803603E-2</v>
      </c>
      <c r="O70" s="216">
        <v>4.2161412069526394E-2</v>
      </c>
      <c r="P70" s="216">
        <v>4.436660976608843E-2</v>
      </c>
      <c r="Q70" s="216">
        <v>2.2639079298211212E-2</v>
      </c>
      <c r="R70" s="216">
        <v>9.3153335489882402E-2</v>
      </c>
      <c r="S70" s="216">
        <v>3.9583058096563706E-2</v>
      </c>
      <c r="T70" s="216">
        <v>4.5341648146462389E-2</v>
      </c>
      <c r="U70" s="216">
        <v>7.411828802045782E-2</v>
      </c>
      <c r="V70" s="216">
        <v>0.12891026875841949</v>
      </c>
      <c r="W70" s="216">
        <v>1.0577587612511626E-2</v>
      </c>
      <c r="X70" s="216">
        <v>2.4326320427857349E-2</v>
      </c>
      <c r="Y70" s="216">
        <v>9.2951923429172179E-3</v>
      </c>
      <c r="Z70" s="216">
        <v>0</v>
      </c>
      <c r="AA70" s="216">
        <v>1.771045183241203E-2</v>
      </c>
      <c r="AB70" s="216">
        <v>7.8714696545579832E-3</v>
      </c>
      <c r="AC70" s="216">
        <v>8.937776908881926E-3</v>
      </c>
      <c r="AD70" s="216">
        <v>1.504944624569563E-2</v>
      </c>
      <c r="AE70" s="216">
        <v>4.6660734173459865E-3</v>
      </c>
      <c r="AF70" s="216">
        <v>6.2472991814137768E-3</v>
      </c>
      <c r="AG70" s="216">
        <v>3.8436896063147555E-2</v>
      </c>
      <c r="AH70" s="216">
        <v>5.1673571672778397E-2</v>
      </c>
      <c r="AI70" s="216">
        <v>8.682523480137104E-2</v>
      </c>
      <c r="AJ70" s="216">
        <v>0.10664158362939161</v>
      </c>
      <c r="AK70" s="216">
        <v>5.4785555223156132E-2</v>
      </c>
      <c r="AL70" s="216">
        <v>0.16285619551936953</v>
      </c>
      <c r="AM70" s="216">
        <v>0.10494636931642158</v>
      </c>
      <c r="AN70" s="216">
        <v>0.14818275306589052</v>
      </c>
      <c r="AO70" s="216">
        <v>4.2544236433122232E-2</v>
      </c>
      <c r="AP70" s="216">
        <v>0.10608823305673772</v>
      </c>
      <c r="AQ70" s="216">
        <v>1.5415294751145609E-2</v>
      </c>
      <c r="AR70" s="216">
        <v>2.3773792736979195E-2</v>
      </c>
      <c r="AS70" s="216">
        <v>3.0210183351120516E-2</v>
      </c>
      <c r="AT70" s="216">
        <v>1.5992697414351689E-2</v>
      </c>
      <c r="AU70" s="216">
        <v>1.7004154014606958E-2</v>
      </c>
      <c r="AV70" s="216">
        <v>9.8668733988791675E-3</v>
      </c>
      <c r="AW70" s="216">
        <v>2.2780806093968341E-2</v>
      </c>
      <c r="AX70" s="216">
        <v>2.9133460753922969E-2</v>
      </c>
      <c r="AY70" s="216">
        <v>1.6744446708507384E-2</v>
      </c>
      <c r="AZ70" s="216">
        <v>1.1395160156550576E-2</v>
      </c>
      <c r="BA70" s="216">
        <v>5.7533298293033696E-3</v>
      </c>
      <c r="BB70" s="216">
        <v>1.656599001227892E-2</v>
      </c>
      <c r="BC70" s="216">
        <v>6.6702214665700209E-3</v>
      </c>
      <c r="BD70" s="216">
        <v>5.5634992237034962E-3</v>
      </c>
      <c r="BE70" s="216">
        <v>0</v>
      </c>
      <c r="BF70" s="216">
        <v>4.1227206637148468E-2</v>
      </c>
      <c r="BG70" s="216">
        <v>2.8028115572418202E-2</v>
      </c>
      <c r="BH70" s="216">
        <v>3.5288531012634808E-2</v>
      </c>
      <c r="BI70" s="216">
        <v>3.7434825001863542E-2</v>
      </c>
      <c r="BJ70" s="216">
        <v>1.57906351522588E-2</v>
      </c>
      <c r="BK70" s="216">
        <v>4.8834471691412328E-2</v>
      </c>
      <c r="BL70" s="216">
        <v>1.457896638017876E-2</v>
      </c>
      <c r="BM70" s="216">
        <v>1.2781786394123916E-2</v>
      </c>
      <c r="BN70" s="216">
        <v>1.3756896677294217E-2</v>
      </c>
      <c r="BO70" s="216">
        <v>1.4506439854541293E-2</v>
      </c>
      <c r="BP70" s="216">
        <v>1.1447885375697535</v>
      </c>
      <c r="BQ70" s="216">
        <v>4.2681209569962811E-2</v>
      </c>
      <c r="BR70" s="216">
        <v>8.5388614517277042E-2</v>
      </c>
      <c r="BS70" s="216">
        <v>9.7459348064125706E-2</v>
      </c>
      <c r="BT70" s="216">
        <v>4.9943463372035479E-2</v>
      </c>
      <c r="BU70" s="216">
        <v>1.6248391370970793E-2</v>
      </c>
      <c r="BV70" s="216">
        <v>3.9988715385465383E-2</v>
      </c>
      <c r="BW70" s="216">
        <v>2.2973765860876027E-2</v>
      </c>
      <c r="BX70" s="216">
        <v>1.6874624013899916E-3</v>
      </c>
      <c r="BY70" s="216">
        <v>0.10016441544192438</v>
      </c>
      <c r="BZ70" s="216">
        <v>7.5091197879971986E-3</v>
      </c>
      <c r="CA70" s="216">
        <v>1.1010097860461235E-2</v>
      </c>
      <c r="CB70" s="216">
        <v>8.1428330020670413E-3</v>
      </c>
      <c r="CC70" s="216">
        <v>1.1655673714948068E-2</v>
      </c>
      <c r="CD70" s="216">
        <v>1.0559470078013382E-2</v>
      </c>
      <c r="CE70" s="216">
        <v>0.10158231350009583</v>
      </c>
      <c r="CF70" s="216">
        <v>3.4499676296507811E-2</v>
      </c>
      <c r="CG70" s="216">
        <v>7.9770469285903086E-3</v>
      </c>
      <c r="CH70" s="216">
        <v>3.0289916724991379E-2</v>
      </c>
      <c r="CI70" s="216">
        <v>1.4983228294112578E-2</v>
      </c>
      <c r="CJ70" s="216">
        <v>9.5652937205751229E-3</v>
      </c>
      <c r="CK70" s="216">
        <v>1.6235694152184024E-2</v>
      </c>
      <c r="CL70" s="216">
        <v>1.2431874718884937E-2</v>
      </c>
      <c r="CM70" s="216">
        <v>2.1937217809106947E-2</v>
      </c>
      <c r="CN70" s="216">
        <v>2.7688923837260661E-2</v>
      </c>
      <c r="CO70" s="216">
        <v>2.2814597650334688E-2</v>
      </c>
      <c r="CP70" s="216">
        <v>3.1430156730347505E-2</v>
      </c>
      <c r="CQ70" s="216">
        <v>4.4690677945399847E-2</v>
      </c>
      <c r="CR70" s="216">
        <v>4.1552193448359531E-2</v>
      </c>
      <c r="CS70" s="216">
        <v>2.6395022306062787E-2</v>
      </c>
      <c r="CT70" s="216">
        <v>1.048011949802706E-2</v>
      </c>
      <c r="CU70" s="216">
        <v>1.3264944615880014E-2</v>
      </c>
      <c r="CV70" s="216">
        <v>1.1098539893900776E-2</v>
      </c>
      <c r="CW70" s="216">
        <v>1.1853725427929063E-2</v>
      </c>
      <c r="CX70" s="216">
        <v>1.1677595784500984E-2</v>
      </c>
      <c r="CY70" s="216">
        <v>8.062013111486406E-2</v>
      </c>
      <c r="CZ70" s="216">
        <v>3.831208298953246E-2</v>
      </c>
      <c r="DA70" s="216">
        <v>3.9536547322405226E-2</v>
      </c>
      <c r="DB70" s="216">
        <v>4.6840321272913085E-2</v>
      </c>
      <c r="DC70" s="216">
        <v>2.260524539535964E-2</v>
      </c>
      <c r="DD70" s="216">
        <v>2.9968092010431539E-2</v>
      </c>
      <c r="DE70" s="216">
        <v>1.3143769711126099E-2</v>
      </c>
      <c r="DF70" s="217">
        <v>1.0284306249224086E-2</v>
      </c>
      <c r="DG70" s="217">
        <v>4.9085218685475116</v>
      </c>
      <c r="DH70" s="219">
        <v>3.7508202035865943</v>
      </c>
    </row>
    <row r="71" spans="1:112">
      <c r="A71" s="305" t="s">
        <v>1150</v>
      </c>
      <c r="B71" s="198" t="s">
        <v>987</v>
      </c>
      <c r="C71" s="216">
        <v>1.569013477381948E-3</v>
      </c>
      <c r="D71" s="216">
        <v>1.8412707159608912E-3</v>
      </c>
      <c r="E71" s="216">
        <v>3.5617149238508011E-3</v>
      </c>
      <c r="F71" s="216">
        <v>8.808401602260478E-3</v>
      </c>
      <c r="G71" s="216">
        <v>1.0985838145680753E-3</v>
      </c>
      <c r="H71" s="216">
        <v>3.774623380449049E-3</v>
      </c>
      <c r="I71" s="216">
        <v>1.7039785609941785E-3</v>
      </c>
      <c r="J71" s="216">
        <v>9.5623976198447782E-3</v>
      </c>
      <c r="K71" s="216">
        <v>1.1451887143125708E-2</v>
      </c>
      <c r="L71" s="216">
        <v>2.8462922627580508E-3</v>
      </c>
      <c r="M71" s="216">
        <v>0</v>
      </c>
      <c r="N71" s="216">
        <v>1.0279484713003677E-2</v>
      </c>
      <c r="O71" s="216">
        <v>1.1687883555003185E-2</v>
      </c>
      <c r="P71" s="216">
        <v>2.3298936995014168E-3</v>
      </c>
      <c r="Q71" s="216">
        <v>3.0045920349955862E-3</v>
      </c>
      <c r="R71" s="216">
        <v>1.0388573909244071E-2</v>
      </c>
      <c r="S71" s="216">
        <v>5.5818599162777956E-3</v>
      </c>
      <c r="T71" s="216">
        <v>3.5253127219733141E-3</v>
      </c>
      <c r="U71" s="216">
        <v>3.1765767477888493E-2</v>
      </c>
      <c r="V71" s="216">
        <v>7.349379268866048E-3</v>
      </c>
      <c r="W71" s="216">
        <v>6.2738010848233333E-4</v>
      </c>
      <c r="X71" s="216">
        <v>2.0673471730109903E-3</v>
      </c>
      <c r="Y71" s="216">
        <v>1.3677863105309722E-3</v>
      </c>
      <c r="Z71" s="216">
        <v>0</v>
      </c>
      <c r="AA71" s="216">
        <v>7.1366961598729704E-3</v>
      </c>
      <c r="AB71" s="216">
        <v>4.4103678728362348E-3</v>
      </c>
      <c r="AC71" s="216">
        <v>5.9288848513794356E-4</v>
      </c>
      <c r="AD71" s="216">
        <v>2.3343996249098318E-3</v>
      </c>
      <c r="AE71" s="216">
        <v>1.0456936212855396E-3</v>
      </c>
      <c r="AF71" s="216">
        <v>1.0573382475298585E-3</v>
      </c>
      <c r="AG71" s="216">
        <v>2.4590523985266702E-3</v>
      </c>
      <c r="AH71" s="216">
        <v>2.2548853489860039E-2</v>
      </c>
      <c r="AI71" s="216">
        <v>4.2886087766978182E-3</v>
      </c>
      <c r="AJ71" s="216">
        <v>3.138848621479653E-3</v>
      </c>
      <c r="AK71" s="216">
        <v>1.5694213491298924E-2</v>
      </c>
      <c r="AL71" s="216">
        <v>1.2090019932081942E-2</v>
      </c>
      <c r="AM71" s="216">
        <v>1.5776162114111768E-2</v>
      </c>
      <c r="AN71" s="216">
        <v>3.2016810731350889E-2</v>
      </c>
      <c r="AO71" s="216">
        <v>6.4634828332877153E-3</v>
      </c>
      <c r="AP71" s="216">
        <v>4.6747963867486723E-3</v>
      </c>
      <c r="AQ71" s="216">
        <v>3.1750072571482416E-3</v>
      </c>
      <c r="AR71" s="216">
        <v>5.1649031705988885E-3</v>
      </c>
      <c r="AS71" s="216">
        <v>5.4185908674327533E-3</v>
      </c>
      <c r="AT71" s="216">
        <v>2.5673387063736564E-3</v>
      </c>
      <c r="AU71" s="216">
        <v>2.9141002474753234E-3</v>
      </c>
      <c r="AV71" s="216">
        <v>2.5287711909005258E-3</v>
      </c>
      <c r="AW71" s="216">
        <v>3.3479829577650606E-3</v>
      </c>
      <c r="AX71" s="216">
        <v>3.3782275730828305E-3</v>
      </c>
      <c r="AY71" s="216">
        <v>2.8888050578916684E-3</v>
      </c>
      <c r="AZ71" s="216">
        <v>1.7792565572653785E-3</v>
      </c>
      <c r="BA71" s="216">
        <v>8.2755815601317508E-4</v>
      </c>
      <c r="BB71" s="216">
        <v>3.3723644885472808E-3</v>
      </c>
      <c r="BC71" s="216">
        <v>1.6976426269712656E-3</v>
      </c>
      <c r="BD71" s="216">
        <v>9.9279165217124109E-4</v>
      </c>
      <c r="BE71" s="216">
        <v>0</v>
      </c>
      <c r="BF71" s="216">
        <v>1.9294664042785844E-2</v>
      </c>
      <c r="BG71" s="216">
        <v>9.267106729623234E-3</v>
      </c>
      <c r="BH71" s="216">
        <v>6.3089226047739443E-3</v>
      </c>
      <c r="BI71" s="216">
        <v>9.4354504539212163E-3</v>
      </c>
      <c r="BJ71" s="216">
        <v>2.2425261248948977E-3</v>
      </c>
      <c r="BK71" s="216">
        <v>7.5453633331385578E-3</v>
      </c>
      <c r="BL71" s="216">
        <v>3.5158897239878141E-3</v>
      </c>
      <c r="BM71" s="216">
        <v>3.3682456195660063E-3</v>
      </c>
      <c r="BN71" s="216">
        <v>2.6787720420808712E-3</v>
      </c>
      <c r="BO71" s="216">
        <v>2.7836045626715672E-3</v>
      </c>
      <c r="BP71" s="216">
        <v>3.2424028225305185E-2</v>
      </c>
      <c r="BQ71" s="216">
        <v>1.0294206307169371</v>
      </c>
      <c r="BR71" s="216">
        <v>6.3907202772179516E-3</v>
      </c>
      <c r="BS71" s="216">
        <v>9.6143832968446277E-3</v>
      </c>
      <c r="BT71" s="216">
        <v>1.3884312599868699E-2</v>
      </c>
      <c r="BU71" s="216">
        <v>5.4261681252669404E-3</v>
      </c>
      <c r="BV71" s="216">
        <v>9.7027601475294205E-3</v>
      </c>
      <c r="BW71" s="216">
        <v>3.6071579414392266E-3</v>
      </c>
      <c r="BX71" s="216">
        <v>4.6921277626848801E-4</v>
      </c>
      <c r="BY71" s="216">
        <v>6.9023583288136316E-3</v>
      </c>
      <c r="BZ71" s="216">
        <v>1.663374615858309E-3</v>
      </c>
      <c r="CA71" s="216">
        <v>2.0204913589493135E-3</v>
      </c>
      <c r="CB71" s="216">
        <v>2.4256377667610115E-3</v>
      </c>
      <c r="CC71" s="216">
        <v>2.0131079370755991E-3</v>
      </c>
      <c r="CD71" s="216">
        <v>2.2248657671224735E-3</v>
      </c>
      <c r="CE71" s="216">
        <v>5.2716674944518682E-3</v>
      </c>
      <c r="CF71" s="216">
        <v>5.013147644028367E-3</v>
      </c>
      <c r="CG71" s="216">
        <v>2.0935533834277298E-3</v>
      </c>
      <c r="CH71" s="216">
        <v>5.8079434349559127E-3</v>
      </c>
      <c r="CI71" s="216">
        <v>5.0447380486120293E-3</v>
      </c>
      <c r="CJ71" s="216">
        <v>2.2328368115373432E-3</v>
      </c>
      <c r="CK71" s="216">
        <v>5.7516134542202725E-3</v>
      </c>
      <c r="CL71" s="216">
        <v>2.8445379299206503E-3</v>
      </c>
      <c r="CM71" s="216">
        <v>8.1460098488041772E-3</v>
      </c>
      <c r="CN71" s="216">
        <v>8.2645316745031845E-3</v>
      </c>
      <c r="CO71" s="216">
        <v>6.4063908722233531E-3</v>
      </c>
      <c r="CP71" s="216">
        <v>1.0204806253851223E-2</v>
      </c>
      <c r="CQ71" s="216">
        <v>1.7930074351013625E-2</v>
      </c>
      <c r="CR71" s="216">
        <v>1.9356226811044243E-2</v>
      </c>
      <c r="CS71" s="216">
        <v>1.4501698274830211E-2</v>
      </c>
      <c r="CT71" s="216">
        <v>4.8071181821774242E-3</v>
      </c>
      <c r="CU71" s="216">
        <v>2.1544995399430046E-3</v>
      </c>
      <c r="CV71" s="216">
        <v>2.8269014974053228E-3</v>
      </c>
      <c r="CW71" s="216">
        <v>4.6232438740583474E-3</v>
      </c>
      <c r="CX71" s="216">
        <v>6.2271345087462947E-3</v>
      </c>
      <c r="CY71" s="216">
        <v>4.7428674006201356E-2</v>
      </c>
      <c r="CZ71" s="216">
        <v>3.7158972390400551E-2</v>
      </c>
      <c r="DA71" s="216">
        <v>1.8718441762006637E-2</v>
      </c>
      <c r="DB71" s="216">
        <v>5.9472944819520708E-3</v>
      </c>
      <c r="DC71" s="216">
        <v>1.0692468278792604E-2</v>
      </c>
      <c r="DD71" s="216">
        <v>8.578756083634417E-3</v>
      </c>
      <c r="DE71" s="216">
        <v>2.9422976873691104E-3</v>
      </c>
      <c r="DF71" s="217">
        <v>2.077212734586205E-3</v>
      </c>
      <c r="DG71" s="217">
        <v>1.7796575441200249</v>
      </c>
      <c r="DH71" s="219">
        <v>1.359915602031524</v>
      </c>
    </row>
    <row r="72" spans="1:112">
      <c r="A72" s="305" t="s">
        <v>1151</v>
      </c>
      <c r="B72" s="198" t="s">
        <v>62</v>
      </c>
      <c r="C72" s="216">
        <v>1.2207090637871188E-3</v>
      </c>
      <c r="D72" s="216">
        <v>3.2230149817643766E-3</v>
      </c>
      <c r="E72" s="216">
        <v>2.0498897430028533E-3</v>
      </c>
      <c r="F72" s="216">
        <v>1.5314315036229864E-3</v>
      </c>
      <c r="G72" s="216">
        <v>9.5261227662778083E-4</v>
      </c>
      <c r="H72" s="216">
        <v>5.9225282816397018E-3</v>
      </c>
      <c r="I72" s="216">
        <v>2.8652786362096498E-3</v>
      </c>
      <c r="J72" s="216">
        <v>2.7246248566509218E-3</v>
      </c>
      <c r="K72" s="216">
        <v>3.2334752244394752E-3</v>
      </c>
      <c r="L72" s="216">
        <v>5.1667137163090315E-4</v>
      </c>
      <c r="M72" s="216">
        <v>0</v>
      </c>
      <c r="N72" s="216">
        <v>1.2581060561415783E-3</v>
      </c>
      <c r="O72" s="216">
        <v>2.9832932028785639E-3</v>
      </c>
      <c r="P72" s="216">
        <v>1.2503869408118065E-3</v>
      </c>
      <c r="Q72" s="216">
        <v>9.8301315883162713E-4</v>
      </c>
      <c r="R72" s="216">
        <v>4.2487553845627583E-3</v>
      </c>
      <c r="S72" s="216">
        <v>2.4754182446222691E-3</v>
      </c>
      <c r="T72" s="216">
        <v>8.2720266879106731E-4</v>
      </c>
      <c r="U72" s="216">
        <v>4.5409030637258022E-3</v>
      </c>
      <c r="V72" s="216">
        <v>2.5471208787538856E-3</v>
      </c>
      <c r="W72" s="216">
        <v>6.4955907325772895E-4</v>
      </c>
      <c r="X72" s="216">
        <v>1.3770464558566277E-3</v>
      </c>
      <c r="Y72" s="216">
        <v>7.7163036754669971E-4</v>
      </c>
      <c r="Z72" s="216">
        <v>0</v>
      </c>
      <c r="AA72" s="216">
        <v>3.482257642725038E-3</v>
      </c>
      <c r="AB72" s="216">
        <v>5.9461598129963448E-4</v>
      </c>
      <c r="AC72" s="216">
        <v>5.2259160527888049E-4</v>
      </c>
      <c r="AD72" s="216">
        <v>1.8687143363714108E-3</v>
      </c>
      <c r="AE72" s="216">
        <v>1.1976978014173698E-4</v>
      </c>
      <c r="AF72" s="216">
        <v>1.4334994405959699E-4</v>
      </c>
      <c r="AG72" s="216">
        <v>7.5150249264001258E-4</v>
      </c>
      <c r="AH72" s="216">
        <v>1.3696873568662567E-3</v>
      </c>
      <c r="AI72" s="216">
        <v>1.6439039219075474E-3</v>
      </c>
      <c r="AJ72" s="216">
        <v>1.5022075391978002E-4</v>
      </c>
      <c r="AK72" s="216">
        <v>1.1270554518559035E-3</v>
      </c>
      <c r="AL72" s="216">
        <v>1.6531977766354523E-3</v>
      </c>
      <c r="AM72" s="216">
        <v>4.1637277468079192E-3</v>
      </c>
      <c r="AN72" s="216">
        <v>2.2062577853935038E-3</v>
      </c>
      <c r="AO72" s="216">
        <v>1.631703498315859E-3</v>
      </c>
      <c r="AP72" s="216">
        <v>1.2692302607587641E-3</v>
      </c>
      <c r="AQ72" s="216">
        <v>3.3956937417457057E-4</v>
      </c>
      <c r="AR72" s="216">
        <v>9.500740398592128E-4</v>
      </c>
      <c r="AS72" s="216">
        <v>9.9931466979515668E-4</v>
      </c>
      <c r="AT72" s="216">
        <v>5.9033521360704058E-4</v>
      </c>
      <c r="AU72" s="216">
        <v>6.6427397424134932E-4</v>
      </c>
      <c r="AV72" s="216">
        <v>4.3488248010785185E-4</v>
      </c>
      <c r="AW72" s="216">
        <v>6.7163291497096371E-4</v>
      </c>
      <c r="AX72" s="216">
        <v>1.135994660452588E-3</v>
      </c>
      <c r="AY72" s="216">
        <v>6.6522017463350016E-4</v>
      </c>
      <c r="AZ72" s="216">
        <v>3.4813878458821396E-4</v>
      </c>
      <c r="BA72" s="216">
        <v>3.0027042338604898E-4</v>
      </c>
      <c r="BB72" s="216">
        <v>7.9427377060085945E-4</v>
      </c>
      <c r="BC72" s="216">
        <v>3.2592925712418103E-4</v>
      </c>
      <c r="BD72" s="216">
        <v>2.5183922866885101E-4</v>
      </c>
      <c r="BE72" s="216">
        <v>0</v>
      </c>
      <c r="BF72" s="216">
        <v>1.8144693973018294E-3</v>
      </c>
      <c r="BG72" s="216">
        <v>8.0219784928528808E-4</v>
      </c>
      <c r="BH72" s="216">
        <v>1.2655492600227691E-3</v>
      </c>
      <c r="BI72" s="216">
        <v>2.1564650693981593E-3</v>
      </c>
      <c r="BJ72" s="216">
        <v>8.2829165383417928E-4</v>
      </c>
      <c r="BK72" s="216">
        <v>1.7831392609960947E-3</v>
      </c>
      <c r="BL72" s="216">
        <v>1.5089765479536462E-3</v>
      </c>
      <c r="BM72" s="216">
        <v>1.7230712420892899E-3</v>
      </c>
      <c r="BN72" s="216">
        <v>1.4564644466702693E-3</v>
      </c>
      <c r="BO72" s="216">
        <v>1.3998872147085255E-3</v>
      </c>
      <c r="BP72" s="216">
        <v>9.6484030290925824E-4</v>
      </c>
      <c r="BQ72" s="216">
        <v>4.2959521581890942E-3</v>
      </c>
      <c r="BR72" s="216">
        <v>1.0864196252521154</v>
      </c>
      <c r="BS72" s="216">
        <v>8.7087907406278205E-3</v>
      </c>
      <c r="BT72" s="216">
        <v>4.6451480225121067E-3</v>
      </c>
      <c r="BU72" s="216">
        <v>2.9105490903580966E-3</v>
      </c>
      <c r="BV72" s="216">
        <v>4.0689734273900323E-3</v>
      </c>
      <c r="BW72" s="216">
        <v>1.467137178862274E-3</v>
      </c>
      <c r="BX72" s="216">
        <v>2.3665537019399029E-4</v>
      </c>
      <c r="BY72" s="216">
        <v>1.3655660133601028E-2</v>
      </c>
      <c r="BZ72" s="216">
        <v>1.283800705840255E-3</v>
      </c>
      <c r="CA72" s="216">
        <v>9.3773707470460824E-3</v>
      </c>
      <c r="CB72" s="216">
        <v>1.4705386302753681E-3</v>
      </c>
      <c r="CC72" s="216">
        <v>1.8633938569550454E-3</v>
      </c>
      <c r="CD72" s="216">
        <v>1.6150932433744406E-3</v>
      </c>
      <c r="CE72" s="216">
        <v>3.3542750000980499E-3</v>
      </c>
      <c r="CF72" s="216">
        <v>9.299339616272528E-3</v>
      </c>
      <c r="CG72" s="216">
        <v>8.0307114451721681E-4</v>
      </c>
      <c r="CH72" s="216">
        <v>8.8467644893737186E-3</v>
      </c>
      <c r="CI72" s="216">
        <v>1.6191530229884624E-3</v>
      </c>
      <c r="CJ72" s="216">
        <v>9.6972924426723731E-4</v>
      </c>
      <c r="CK72" s="216">
        <v>3.3769700738213279E-3</v>
      </c>
      <c r="CL72" s="216">
        <v>1.8541705680775219E-3</v>
      </c>
      <c r="CM72" s="216">
        <v>5.5047232680239437E-3</v>
      </c>
      <c r="CN72" s="216">
        <v>8.8927422589730378E-3</v>
      </c>
      <c r="CO72" s="216">
        <v>1.3175634715082448E-2</v>
      </c>
      <c r="CP72" s="216">
        <v>9.8007373938365557E-3</v>
      </c>
      <c r="CQ72" s="216">
        <v>5.8323494168879874E-3</v>
      </c>
      <c r="CR72" s="216">
        <v>6.9599703236101658E-3</v>
      </c>
      <c r="CS72" s="216">
        <v>1.1034748420946964E-2</v>
      </c>
      <c r="CT72" s="216">
        <v>3.7677311933522147E-3</v>
      </c>
      <c r="CU72" s="216">
        <v>1.5037031125857872E-3</v>
      </c>
      <c r="CV72" s="216">
        <v>1.2250515935504963E-3</v>
      </c>
      <c r="CW72" s="216">
        <v>1.9589202889005557E-3</v>
      </c>
      <c r="CX72" s="216">
        <v>1.7074259756610418E-3</v>
      </c>
      <c r="CY72" s="216">
        <v>1.5832818877098805E-2</v>
      </c>
      <c r="CZ72" s="216">
        <v>1.1320935790671945E-2</v>
      </c>
      <c r="DA72" s="216">
        <v>1.6715652569761496E-2</v>
      </c>
      <c r="DB72" s="216">
        <v>5.8937494213293735E-3</v>
      </c>
      <c r="DC72" s="216">
        <v>4.0293004178535048E-3</v>
      </c>
      <c r="DD72" s="216">
        <v>6.8310402840092745E-3</v>
      </c>
      <c r="DE72" s="216">
        <v>1.0598980363653824E-3</v>
      </c>
      <c r="DF72" s="217">
        <v>1.9239294883687192E-3</v>
      </c>
      <c r="DG72" s="217">
        <v>1.40213878354514</v>
      </c>
      <c r="DH72" s="219">
        <v>1.0714367009858492</v>
      </c>
    </row>
    <row r="73" spans="1:112">
      <c r="A73" s="305" t="s">
        <v>1152</v>
      </c>
      <c r="B73" s="198" t="s">
        <v>63</v>
      </c>
      <c r="C73" s="216">
        <v>9.3696669775875563E-4</v>
      </c>
      <c r="D73" s="216">
        <v>1.9278266836060185E-3</v>
      </c>
      <c r="E73" s="216">
        <v>2.7853360865982058E-3</v>
      </c>
      <c r="F73" s="216">
        <v>2.1161414465254596E-3</v>
      </c>
      <c r="G73" s="216">
        <v>7.1509934581675042E-4</v>
      </c>
      <c r="H73" s="216">
        <v>6.0513065818298016E-3</v>
      </c>
      <c r="I73" s="216">
        <v>2.7228022682102906E-3</v>
      </c>
      <c r="J73" s="216">
        <v>2.401124524718249E-3</v>
      </c>
      <c r="K73" s="216">
        <v>1.6430256171631945E-3</v>
      </c>
      <c r="L73" s="216">
        <v>7.7237364106521255E-4</v>
      </c>
      <c r="M73" s="216">
        <v>0</v>
      </c>
      <c r="N73" s="216">
        <v>1.9560499191643276E-3</v>
      </c>
      <c r="O73" s="216">
        <v>1.8379532674305189E-3</v>
      </c>
      <c r="P73" s="216">
        <v>1.3329362318183953E-3</v>
      </c>
      <c r="Q73" s="216">
        <v>8.5780254509843033E-4</v>
      </c>
      <c r="R73" s="216">
        <v>3.4222688811049503E-3</v>
      </c>
      <c r="S73" s="216">
        <v>2.0561432978576928E-3</v>
      </c>
      <c r="T73" s="216">
        <v>1.9201209959355907E-3</v>
      </c>
      <c r="U73" s="216">
        <v>9.1549742250613738E-3</v>
      </c>
      <c r="V73" s="216">
        <v>6.1079748824166627E-3</v>
      </c>
      <c r="W73" s="216">
        <v>1.0304069879764192E-3</v>
      </c>
      <c r="X73" s="216">
        <v>1.2965414738246458E-3</v>
      </c>
      <c r="Y73" s="216">
        <v>5.4169860451550587E-4</v>
      </c>
      <c r="Z73" s="216">
        <v>0</v>
      </c>
      <c r="AA73" s="216">
        <v>3.2381787311078544E-3</v>
      </c>
      <c r="AB73" s="216">
        <v>1.5051088710906933E-3</v>
      </c>
      <c r="AC73" s="216">
        <v>2.13296798736261E-4</v>
      </c>
      <c r="AD73" s="216">
        <v>5.2882502396049181E-4</v>
      </c>
      <c r="AE73" s="216">
        <v>1.177886451036371E-4</v>
      </c>
      <c r="AF73" s="216">
        <v>1.6304042553303401E-4</v>
      </c>
      <c r="AG73" s="216">
        <v>1.2170527156691114E-3</v>
      </c>
      <c r="AH73" s="216">
        <v>2.4405106467350686E-3</v>
      </c>
      <c r="AI73" s="216">
        <v>5.066719133064836E-3</v>
      </c>
      <c r="AJ73" s="216">
        <v>1.6094172764780145E-3</v>
      </c>
      <c r="AK73" s="216">
        <v>3.1715952941186528E-3</v>
      </c>
      <c r="AL73" s="216">
        <v>3.9573449318394491E-3</v>
      </c>
      <c r="AM73" s="216">
        <v>2.2860858100429201E-3</v>
      </c>
      <c r="AN73" s="216">
        <v>2.7949055026918897E-3</v>
      </c>
      <c r="AO73" s="216">
        <v>9.3829772794904918E-4</v>
      </c>
      <c r="AP73" s="216">
        <v>1.9025376010060339E-3</v>
      </c>
      <c r="AQ73" s="216">
        <v>5.478215058994806E-4</v>
      </c>
      <c r="AR73" s="216">
        <v>6.9098284913353045E-4</v>
      </c>
      <c r="AS73" s="216">
        <v>6.9414414666131065E-4</v>
      </c>
      <c r="AT73" s="216">
        <v>4.8886041442375988E-4</v>
      </c>
      <c r="AU73" s="216">
        <v>4.7122382142591947E-4</v>
      </c>
      <c r="AV73" s="216">
        <v>4.201219249428901E-4</v>
      </c>
      <c r="AW73" s="216">
        <v>1.0172584996646851E-3</v>
      </c>
      <c r="AX73" s="216">
        <v>1.2124318931643425E-3</v>
      </c>
      <c r="AY73" s="216">
        <v>5.6716112664780243E-4</v>
      </c>
      <c r="AZ73" s="216">
        <v>3.2466719412197891E-4</v>
      </c>
      <c r="BA73" s="216">
        <v>2.3492087460168486E-4</v>
      </c>
      <c r="BB73" s="216">
        <v>8.5670185455424927E-4</v>
      </c>
      <c r="BC73" s="216">
        <v>5.1052035922804324E-4</v>
      </c>
      <c r="BD73" s="216">
        <v>3.4344151934691426E-4</v>
      </c>
      <c r="BE73" s="216">
        <v>0</v>
      </c>
      <c r="BF73" s="216">
        <v>1.2009598428396372E-3</v>
      </c>
      <c r="BG73" s="216">
        <v>7.0599253495658328E-4</v>
      </c>
      <c r="BH73" s="216">
        <v>1.5194855578451432E-3</v>
      </c>
      <c r="BI73" s="216">
        <v>7.0306021942084448E-3</v>
      </c>
      <c r="BJ73" s="216">
        <v>6.4972905090779863E-4</v>
      </c>
      <c r="BK73" s="216">
        <v>1.733244842787082E-3</v>
      </c>
      <c r="BL73" s="216">
        <v>1.6435196362297537E-3</v>
      </c>
      <c r="BM73" s="216">
        <v>1.2358259226823807E-3</v>
      </c>
      <c r="BN73" s="216">
        <v>5.2613055424951451E-3</v>
      </c>
      <c r="BO73" s="216">
        <v>5.0268532021013274E-3</v>
      </c>
      <c r="BP73" s="216">
        <v>1.7097715584457253E-2</v>
      </c>
      <c r="BQ73" s="216">
        <v>3.7390356722975383E-3</v>
      </c>
      <c r="BR73" s="216">
        <v>4.5055990830120633E-3</v>
      </c>
      <c r="BS73" s="216">
        <v>1.0026878458070545</v>
      </c>
      <c r="BT73" s="216">
        <v>3.5143182801259136E-3</v>
      </c>
      <c r="BU73" s="216">
        <v>8.6318649239634608E-3</v>
      </c>
      <c r="BV73" s="216">
        <v>1.532640993764093E-3</v>
      </c>
      <c r="BW73" s="216">
        <v>1.120453583870735E-3</v>
      </c>
      <c r="BX73" s="216">
        <v>3.9583550498262465E-4</v>
      </c>
      <c r="BY73" s="216">
        <v>6.2379794002078201E-2</v>
      </c>
      <c r="BZ73" s="216">
        <v>2.8013548415954156E-3</v>
      </c>
      <c r="CA73" s="216">
        <v>2.2314666585532498E-3</v>
      </c>
      <c r="CB73" s="216">
        <v>5.2205144824968826E-3</v>
      </c>
      <c r="CC73" s="216">
        <v>5.0134101605880934E-3</v>
      </c>
      <c r="CD73" s="216">
        <v>5.2176624195065663E-3</v>
      </c>
      <c r="CE73" s="216">
        <v>5.8988853760779747E-3</v>
      </c>
      <c r="CF73" s="216">
        <v>2.3638784163077423E-2</v>
      </c>
      <c r="CG73" s="216">
        <v>2.0961717875638023E-3</v>
      </c>
      <c r="CH73" s="216">
        <v>2.1470530105418134E-2</v>
      </c>
      <c r="CI73" s="216">
        <v>7.4741368679641174E-3</v>
      </c>
      <c r="CJ73" s="216">
        <v>1.4655766596520464E-3</v>
      </c>
      <c r="CK73" s="216">
        <v>8.0674171655059999E-3</v>
      </c>
      <c r="CL73" s="216">
        <v>3.3170047121116966E-3</v>
      </c>
      <c r="CM73" s="216">
        <v>3.314679465521965E-2</v>
      </c>
      <c r="CN73" s="216">
        <v>1.0924373740355353E-2</v>
      </c>
      <c r="CO73" s="216">
        <v>6.6572784881413945E-3</v>
      </c>
      <c r="CP73" s="216">
        <v>1.0644204983103841E-2</v>
      </c>
      <c r="CQ73" s="216">
        <v>2.0975124033019699E-2</v>
      </c>
      <c r="CR73" s="216">
        <v>7.7099712766805122E-3</v>
      </c>
      <c r="CS73" s="216">
        <v>5.8655492940379826E-3</v>
      </c>
      <c r="CT73" s="216">
        <v>1.3896740674679265E-3</v>
      </c>
      <c r="CU73" s="216">
        <v>2.3896622332404797E-3</v>
      </c>
      <c r="CV73" s="216">
        <v>3.7085695269794684E-3</v>
      </c>
      <c r="CW73" s="216">
        <v>5.5085191929567651E-3</v>
      </c>
      <c r="CX73" s="216">
        <v>2.5342192852973824E-3</v>
      </c>
      <c r="CY73" s="216">
        <v>5.5720427534782881E-2</v>
      </c>
      <c r="CZ73" s="216">
        <v>2.2380074026832897E-2</v>
      </c>
      <c r="DA73" s="216">
        <v>1.1750502767020802E-2</v>
      </c>
      <c r="DB73" s="216">
        <v>1.4838708496872815E-2</v>
      </c>
      <c r="DC73" s="216">
        <v>1.6437850198349471E-3</v>
      </c>
      <c r="DD73" s="216">
        <v>1.8561416213978246E-2</v>
      </c>
      <c r="DE73" s="216">
        <v>9.7283808882894297E-4</v>
      </c>
      <c r="DF73" s="217">
        <v>1.4907990393584892E-2</v>
      </c>
      <c r="DG73" s="217">
        <v>1.5708730578054479</v>
      </c>
      <c r="DH73" s="219">
        <v>1.2003740760006141</v>
      </c>
    </row>
    <row r="74" spans="1:112">
      <c r="A74" s="305" t="s">
        <v>1153</v>
      </c>
      <c r="B74" s="198" t="s">
        <v>14</v>
      </c>
      <c r="C74" s="216">
        <v>4.5284931035071627E-2</v>
      </c>
      <c r="D74" s="216">
        <v>2.8675026002586194E-2</v>
      </c>
      <c r="E74" s="216">
        <v>1.7729884832031129E-2</v>
      </c>
      <c r="F74" s="216">
        <v>2.7824672891568515E-2</v>
      </c>
      <c r="G74" s="216">
        <v>2.2738983194634462E-2</v>
      </c>
      <c r="H74" s="216">
        <v>5.5381496900137328E-3</v>
      </c>
      <c r="I74" s="216">
        <v>9.9152867433186416E-3</v>
      </c>
      <c r="J74" s="216">
        <v>2.6170764111259334E-2</v>
      </c>
      <c r="K74" s="216">
        <v>1.2258864289151364E-2</v>
      </c>
      <c r="L74" s="216">
        <v>2.4084046161774383E-2</v>
      </c>
      <c r="M74" s="216">
        <v>0</v>
      </c>
      <c r="N74" s="216">
        <v>1.6802213747571605E-2</v>
      </c>
      <c r="O74" s="216">
        <v>4.9260380973819948E-2</v>
      </c>
      <c r="P74" s="216">
        <v>2.2151358162131058E-2</v>
      </c>
      <c r="Q74" s="216">
        <v>1.4645959891684988E-2</v>
      </c>
      <c r="R74" s="216">
        <v>3.3168854755670635E-2</v>
      </c>
      <c r="S74" s="216">
        <v>2.7040838576384705E-2</v>
      </c>
      <c r="T74" s="216">
        <v>1.6316472327599023E-2</v>
      </c>
      <c r="U74" s="216">
        <v>6.4417713309662065E-3</v>
      </c>
      <c r="V74" s="216">
        <v>5.1235226463391213E-3</v>
      </c>
      <c r="W74" s="216">
        <v>1.3229663529074408E-3</v>
      </c>
      <c r="X74" s="216">
        <v>2.8628493035665818E-3</v>
      </c>
      <c r="Y74" s="216">
        <v>1.8728111807147737E-3</v>
      </c>
      <c r="Z74" s="216">
        <v>0</v>
      </c>
      <c r="AA74" s="216">
        <v>1.1655034163377371E-2</v>
      </c>
      <c r="AB74" s="216">
        <v>5.2363063320411372E-3</v>
      </c>
      <c r="AC74" s="216">
        <v>1.4492597455400011E-3</v>
      </c>
      <c r="AD74" s="216">
        <v>3.3863952466960962E-3</v>
      </c>
      <c r="AE74" s="216">
        <v>1.7639534990168792E-3</v>
      </c>
      <c r="AF74" s="216">
        <v>1.4339107684841084E-3</v>
      </c>
      <c r="AG74" s="216">
        <v>2.59721689289148E-2</v>
      </c>
      <c r="AH74" s="216">
        <v>8.4237402946729361E-3</v>
      </c>
      <c r="AI74" s="216">
        <v>8.657945913918965E-3</v>
      </c>
      <c r="AJ74" s="216">
        <v>4.9414266144083975E-4</v>
      </c>
      <c r="AK74" s="216">
        <v>9.0483819815012131E-3</v>
      </c>
      <c r="AL74" s="216">
        <v>9.596226638473546E-3</v>
      </c>
      <c r="AM74" s="216">
        <v>5.829868000378006E-3</v>
      </c>
      <c r="AN74" s="216">
        <v>7.9597816160307377E-3</v>
      </c>
      <c r="AO74" s="216">
        <v>4.0047779168094436E-3</v>
      </c>
      <c r="AP74" s="216">
        <v>4.7219616661178486E-3</v>
      </c>
      <c r="AQ74" s="216">
        <v>3.8180418073101578E-3</v>
      </c>
      <c r="AR74" s="216">
        <v>4.5490542576173973E-3</v>
      </c>
      <c r="AS74" s="216">
        <v>3.6669366829175294E-3</v>
      </c>
      <c r="AT74" s="216">
        <v>4.056902337991765E-3</v>
      </c>
      <c r="AU74" s="216">
        <v>5.7971455861121181E-3</v>
      </c>
      <c r="AV74" s="216">
        <v>7.9534277782449397E-3</v>
      </c>
      <c r="AW74" s="216">
        <v>6.3803206952462391E-3</v>
      </c>
      <c r="AX74" s="216">
        <v>7.0664963331714022E-3</v>
      </c>
      <c r="AY74" s="216">
        <v>7.3045807979991361E-3</v>
      </c>
      <c r="AZ74" s="216">
        <v>6.9544110988371127E-3</v>
      </c>
      <c r="BA74" s="216">
        <v>5.731572806766577E-3</v>
      </c>
      <c r="BB74" s="216">
        <v>7.066920478994777E-3</v>
      </c>
      <c r="BC74" s="216">
        <v>6.9697252922525706E-3</v>
      </c>
      <c r="BD74" s="216">
        <v>5.5426769579879328E-3</v>
      </c>
      <c r="BE74" s="216">
        <v>0</v>
      </c>
      <c r="BF74" s="216">
        <v>8.3916935850486783E-3</v>
      </c>
      <c r="BG74" s="216">
        <v>1.3212196586226955E-2</v>
      </c>
      <c r="BH74" s="216">
        <v>9.6669566216531274E-3</v>
      </c>
      <c r="BI74" s="216">
        <v>1.4012396813421065E-2</v>
      </c>
      <c r="BJ74" s="216">
        <v>1.6656024264629601E-2</v>
      </c>
      <c r="BK74" s="216">
        <v>3.9975244661667924E-3</v>
      </c>
      <c r="BL74" s="216">
        <v>1.6348837178618281E-2</v>
      </c>
      <c r="BM74" s="216">
        <v>1.4886784950922945E-2</v>
      </c>
      <c r="BN74" s="216">
        <v>1.2452633683699914E-2</v>
      </c>
      <c r="BO74" s="216">
        <v>8.5077734870623329E-3</v>
      </c>
      <c r="BP74" s="216">
        <v>2.3262483821465435E-3</v>
      </c>
      <c r="BQ74" s="216">
        <v>3.4217583453343748E-3</v>
      </c>
      <c r="BR74" s="216">
        <v>6.9440156023554758E-3</v>
      </c>
      <c r="BS74" s="216">
        <v>7.0037685929696071E-3</v>
      </c>
      <c r="BT74" s="216">
        <v>1.005990198165593</v>
      </c>
      <c r="BU74" s="216">
        <v>4.9692696118738347E-3</v>
      </c>
      <c r="BV74" s="216">
        <v>2.1828790783443848E-3</v>
      </c>
      <c r="BW74" s="216">
        <v>4.4921027825268944E-3</v>
      </c>
      <c r="BX74" s="216">
        <v>1.0468831715154195E-3</v>
      </c>
      <c r="BY74" s="216">
        <v>3.2037657965815988E-3</v>
      </c>
      <c r="BZ74" s="216">
        <v>4.437094814850882E-3</v>
      </c>
      <c r="CA74" s="216">
        <v>2.8821317341851716E-2</v>
      </c>
      <c r="CB74" s="216">
        <v>4.1687174444245507E-3</v>
      </c>
      <c r="CC74" s="216">
        <v>2.8030334294280872E-3</v>
      </c>
      <c r="CD74" s="216">
        <v>5.5465559002089455E-3</v>
      </c>
      <c r="CE74" s="216">
        <v>4.9499998740900443E-3</v>
      </c>
      <c r="CF74" s="216">
        <v>5.9721660484981587E-3</v>
      </c>
      <c r="CG74" s="216">
        <v>2.0222310854996865E-3</v>
      </c>
      <c r="CH74" s="216">
        <v>4.8255837986387953E-3</v>
      </c>
      <c r="CI74" s="216">
        <v>3.8349185069792256E-3</v>
      </c>
      <c r="CJ74" s="216">
        <v>7.2436259052319303E-3</v>
      </c>
      <c r="CK74" s="216">
        <v>5.0466948923130273E-3</v>
      </c>
      <c r="CL74" s="216">
        <v>8.831434960512417E-3</v>
      </c>
      <c r="CM74" s="216">
        <v>5.7074315996249944E-3</v>
      </c>
      <c r="CN74" s="216">
        <v>4.5108191147823235E-3</v>
      </c>
      <c r="CO74" s="216">
        <v>1.4248009780272764E-2</v>
      </c>
      <c r="CP74" s="216">
        <v>3.3380098654427051E-2</v>
      </c>
      <c r="CQ74" s="216">
        <v>1.3310714260518209E-2</v>
      </c>
      <c r="CR74" s="216">
        <v>1.2943843060203594E-2</v>
      </c>
      <c r="CS74" s="216">
        <v>9.8943292883196896E-3</v>
      </c>
      <c r="CT74" s="216">
        <v>1.9426340297655987E-2</v>
      </c>
      <c r="CU74" s="216">
        <v>1.4393886683943213E-2</v>
      </c>
      <c r="CV74" s="216">
        <v>3.3889502158835675E-3</v>
      </c>
      <c r="CW74" s="216">
        <v>2.0371801159361005E-2</v>
      </c>
      <c r="CX74" s="216">
        <v>5.5525499594830576E-3</v>
      </c>
      <c r="CY74" s="216">
        <v>2.5754982993018004E-2</v>
      </c>
      <c r="CZ74" s="216">
        <v>4.2910278772764168E-2</v>
      </c>
      <c r="DA74" s="216">
        <v>1.6071571565546505E-2</v>
      </c>
      <c r="DB74" s="216">
        <v>8.870883664845064E-3</v>
      </c>
      <c r="DC74" s="216">
        <v>1.9982923413007586E-2</v>
      </c>
      <c r="DD74" s="216">
        <v>1.2470506109170722E-2</v>
      </c>
      <c r="DE74" s="216">
        <v>0.17635744206862489</v>
      </c>
      <c r="DF74" s="217">
        <v>2.4127085035503411E-3</v>
      </c>
      <c r="DG74" s="217">
        <v>2.3198998328198499</v>
      </c>
      <c r="DH74" s="219">
        <v>1.7727387992289292</v>
      </c>
    </row>
    <row r="75" spans="1:112">
      <c r="A75" s="305" t="s">
        <v>1154</v>
      </c>
      <c r="B75" s="198" t="s">
        <v>15</v>
      </c>
      <c r="C75" s="216">
        <v>4.6571044366818821E-3</v>
      </c>
      <c r="D75" s="216">
        <v>4.2881191546146301E-3</v>
      </c>
      <c r="E75" s="216">
        <v>6.0907693714202082E-3</v>
      </c>
      <c r="F75" s="216">
        <v>7.4490044060008878E-3</v>
      </c>
      <c r="G75" s="216">
        <v>4.3663296638406799E-3</v>
      </c>
      <c r="H75" s="216">
        <v>1.0782349422496366E-2</v>
      </c>
      <c r="I75" s="216">
        <v>1.856566574749182E-2</v>
      </c>
      <c r="J75" s="216">
        <v>2.9215981046389321E-3</v>
      </c>
      <c r="K75" s="216">
        <v>7.080402294931204E-3</v>
      </c>
      <c r="L75" s="216">
        <v>2.4397739751171972E-3</v>
      </c>
      <c r="M75" s="216">
        <v>0</v>
      </c>
      <c r="N75" s="216">
        <v>6.1249115162249025E-3</v>
      </c>
      <c r="O75" s="216">
        <v>9.806170838949935E-3</v>
      </c>
      <c r="P75" s="216">
        <v>4.7462139924470898E-3</v>
      </c>
      <c r="Q75" s="216">
        <v>3.9938570195241782E-3</v>
      </c>
      <c r="R75" s="216">
        <v>4.7651936449363778E-3</v>
      </c>
      <c r="S75" s="216">
        <v>4.5406928771567281E-3</v>
      </c>
      <c r="T75" s="216">
        <v>5.032415952358228E-3</v>
      </c>
      <c r="U75" s="216">
        <v>4.2247727021921906E-3</v>
      </c>
      <c r="V75" s="216">
        <v>2.3123925138326851E-3</v>
      </c>
      <c r="W75" s="216">
        <v>1.0596239252280142E-3</v>
      </c>
      <c r="X75" s="216">
        <v>1.2237944558207354E-3</v>
      </c>
      <c r="Y75" s="216">
        <v>7.3119633833654621E-4</v>
      </c>
      <c r="Z75" s="216">
        <v>0</v>
      </c>
      <c r="AA75" s="216">
        <v>2.4950741885738583E-3</v>
      </c>
      <c r="AB75" s="216">
        <v>9.5367449226462409E-4</v>
      </c>
      <c r="AC75" s="216">
        <v>1.1296860761437382E-3</v>
      </c>
      <c r="AD75" s="216">
        <v>1.2636496435200091E-3</v>
      </c>
      <c r="AE75" s="216">
        <v>2.261938235633082E-4</v>
      </c>
      <c r="AF75" s="216">
        <v>3.5196718673049599E-4</v>
      </c>
      <c r="AG75" s="216">
        <v>2.9807591665838309E-3</v>
      </c>
      <c r="AH75" s="216">
        <v>2.8024472291298644E-3</v>
      </c>
      <c r="AI75" s="216">
        <v>4.0838483772100429E-3</v>
      </c>
      <c r="AJ75" s="216">
        <v>7.3292992874744874E-4</v>
      </c>
      <c r="AK75" s="216">
        <v>3.5939242387085851E-3</v>
      </c>
      <c r="AL75" s="216">
        <v>4.7045224014284183E-3</v>
      </c>
      <c r="AM75" s="216">
        <v>3.2933476045836196E-3</v>
      </c>
      <c r="AN75" s="216">
        <v>3.7002468391227738E-3</v>
      </c>
      <c r="AO75" s="216">
        <v>1.6722123654697805E-3</v>
      </c>
      <c r="AP75" s="216">
        <v>4.5933898370562913E-3</v>
      </c>
      <c r="AQ75" s="216">
        <v>1.1093520100189317E-3</v>
      </c>
      <c r="AR75" s="216">
        <v>2.2670119903242364E-3</v>
      </c>
      <c r="AS75" s="216">
        <v>1.6707738326916647E-3</v>
      </c>
      <c r="AT75" s="216">
        <v>1.121460764787045E-3</v>
      </c>
      <c r="AU75" s="216">
        <v>1.5203764260472003E-3</v>
      </c>
      <c r="AV75" s="216">
        <v>1.803143961038122E-3</v>
      </c>
      <c r="AW75" s="216">
        <v>1.1747185896781255E-3</v>
      </c>
      <c r="AX75" s="216">
        <v>1.7908786220889362E-3</v>
      </c>
      <c r="AY75" s="216">
        <v>1.502516298283633E-3</v>
      </c>
      <c r="AZ75" s="216">
        <v>1.3077689466712765E-3</v>
      </c>
      <c r="BA75" s="216">
        <v>1.1532036425653451E-3</v>
      </c>
      <c r="BB75" s="216">
        <v>1.6565447215252619E-3</v>
      </c>
      <c r="BC75" s="216">
        <v>1.4377827179519534E-3</v>
      </c>
      <c r="BD75" s="216">
        <v>1.4121258222806398E-3</v>
      </c>
      <c r="BE75" s="216">
        <v>0</v>
      </c>
      <c r="BF75" s="216">
        <v>2.782141573120045E-3</v>
      </c>
      <c r="BG75" s="216">
        <v>1.8999264572251153E-3</v>
      </c>
      <c r="BH75" s="216">
        <v>3.5878399914097388E-3</v>
      </c>
      <c r="BI75" s="216">
        <v>4.4360531881548976E-3</v>
      </c>
      <c r="BJ75" s="216">
        <v>7.3542908226986795E-3</v>
      </c>
      <c r="BK75" s="216">
        <v>3.4853704604629028E-3</v>
      </c>
      <c r="BL75" s="216">
        <v>4.2031350841462544E-3</v>
      </c>
      <c r="BM75" s="216">
        <v>2.2451104359623043E-3</v>
      </c>
      <c r="BN75" s="216">
        <v>5.3265079373419838E-3</v>
      </c>
      <c r="BO75" s="216">
        <v>4.1993352150877256E-3</v>
      </c>
      <c r="BP75" s="216">
        <v>6.5774447479532054E-3</v>
      </c>
      <c r="BQ75" s="216">
        <v>3.274929716653953E-3</v>
      </c>
      <c r="BR75" s="216">
        <v>5.7112814688412162E-3</v>
      </c>
      <c r="BS75" s="216">
        <v>7.8170370960103739E-3</v>
      </c>
      <c r="BT75" s="216">
        <v>8.4078247569039453E-3</v>
      </c>
      <c r="BU75" s="216">
        <v>1.0425594916715251</v>
      </c>
      <c r="BV75" s="216">
        <v>4.6661377069772046E-2</v>
      </c>
      <c r="BW75" s="216">
        <v>4.2245205532887332E-2</v>
      </c>
      <c r="BX75" s="216">
        <v>4.2197133692573621E-2</v>
      </c>
      <c r="BY75" s="216">
        <v>2.4921218115328079E-2</v>
      </c>
      <c r="BZ75" s="216">
        <v>4.7386451463392936E-3</v>
      </c>
      <c r="CA75" s="216">
        <v>1.6839129816507432E-2</v>
      </c>
      <c r="CB75" s="216">
        <v>2.281847495439485E-2</v>
      </c>
      <c r="CC75" s="216">
        <v>1.0221610794667409E-2</v>
      </c>
      <c r="CD75" s="216">
        <v>8.4611314013636561E-3</v>
      </c>
      <c r="CE75" s="216">
        <v>7.127105038502478E-3</v>
      </c>
      <c r="CF75" s="216">
        <v>6.6115781321630252E-3</v>
      </c>
      <c r="CG75" s="216">
        <v>1.6608338303600553E-3</v>
      </c>
      <c r="CH75" s="216">
        <v>6.6317172745178456E-3</v>
      </c>
      <c r="CI75" s="216">
        <v>3.8448184126389567E-3</v>
      </c>
      <c r="CJ75" s="216">
        <v>3.7477707481283198E-3</v>
      </c>
      <c r="CK75" s="216">
        <v>5.9928519248790696E-3</v>
      </c>
      <c r="CL75" s="216">
        <v>3.9466037448304013E-3</v>
      </c>
      <c r="CM75" s="216">
        <v>6.2741180673787375E-3</v>
      </c>
      <c r="CN75" s="216">
        <v>4.6168107313903015E-3</v>
      </c>
      <c r="CO75" s="216">
        <v>2.3890667635978148E-3</v>
      </c>
      <c r="CP75" s="216">
        <v>5.1533196894277813E-3</v>
      </c>
      <c r="CQ75" s="216">
        <v>8.2932270774547269E-3</v>
      </c>
      <c r="CR75" s="216">
        <v>7.5232994104592731E-3</v>
      </c>
      <c r="CS75" s="216">
        <v>5.1069113213089486E-3</v>
      </c>
      <c r="CT75" s="216">
        <v>1.0495429682291023E-2</v>
      </c>
      <c r="CU75" s="216">
        <v>2.6876581263318759E-2</v>
      </c>
      <c r="CV75" s="216">
        <v>2.7806180820195594E-3</v>
      </c>
      <c r="CW75" s="216">
        <v>4.088993190685869E-3</v>
      </c>
      <c r="CX75" s="216">
        <v>2.8402940220643878E-3</v>
      </c>
      <c r="CY75" s="216">
        <v>1.0892330925738096E-2</v>
      </c>
      <c r="CZ75" s="216">
        <v>6.0633952251969055E-3</v>
      </c>
      <c r="DA75" s="216">
        <v>3.2977307900728405E-3</v>
      </c>
      <c r="DB75" s="216">
        <v>5.8735363241496598E-3</v>
      </c>
      <c r="DC75" s="216">
        <v>1.3555640935461848E-2</v>
      </c>
      <c r="DD75" s="216">
        <v>4.8664041550084067E-3</v>
      </c>
      <c r="DE75" s="216">
        <v>2.1491994645275207E-3</v>
      </c>
      <c r="DF75" s="217">
        <v>1.0328288223169632E-2</v>
      </c>
      <c r="DG75" s="217">
        <v>1.6927080056971031</v>
      </c>
      <c r="DH75" s="219">
        <v>1.2934735866665745</v>
      </c>
    </row>
    <row r="76" spans="1:112">
      <c r="A76" s="305" t="s">
        <v>1155</v>
      </c>
      <c r="B76" s="198" t="s">
        <v>988</v>
      </c>
      <c r="C76" s="216">
        <v>3.2332833322684194E-3</v>
      </c>
      <c r="D76" s="216">
        <v>2.7493004672545095E-3</v>
      </c>
      <c r="E76" s="216">
        <v>3.8002354186491743E-3</v>
      </c>
      <c r="F76" s="216">
        <v>4.5642462229047026E-3</v>
      </c>
      <c r="G76" s="216">
        <v>2.4871702613522267E-3</v>
      </c>
      <c r="H76" s="216">
        <v>1.5811684410548661E-2</v>
      </c>
      <c r="I76" s="216">
        <v>6.7143757015806892E-3</v>
      </c>
      <c r="J76" s="216">
        <v>5.0991591677409078E-3</v>
      </c>
      <c r="K76" s="216">
        <v>2.7926942474910616E-3</v>
      </c>
      <c r="L76" s="216">
        <v>4.9072946243128961E-3</v>
      </c>
      <c r="M76" s="216">
        <v>0</v>
      </c>
      <c r="N76" s="216">
        <v>2.6860183954923668E-3</v>
      </c>
      <c r="O76" s="216">
        <v>8.1000148414578105E-3</v>
      </c>
      <c r="P76" s="216">
        <v>3.8473461089408348E-3</v>
      </c>
      <c r="Q76" s="216">
        <v>3.4518692207027067E-3</v>
      </c>
      <c r="R76" s="216">
        <v>3.8086750009213187E-3</v>
      </c>
      <c r="S76" s="216">
        <v>3.4004932535140315E-3</v>
      </c>
      <c r="T76" s="216">
        <v>5.4428269726495906E-3</v>
      </c>
      <c r="U76" s="216">
        <v>2.4577716289162972E-3</v>
      </c>
      <c r="V76" s="216">
        <v>1.9575317366124631E-3</v>
      </c>
      <c r="W76" s="216">
        <v>9.2803018345343012E-4</v>
      </c>
      <c r="X76" s="216">
        <v>8.9804615844172751E-4</v>
      </c>
      <c r="Y76" s="216">
        <v>6.9754852916123868E-4</v>
      </c>
      <c r="Z76" s="216">
        <v>0</v>
      </c>
      <c r="AA76" s="216">
        <v>3.8427399573371253E-3</v>
      </c>
      <c r="AB76" s="216">
        <v>7.1853819785063671E-4</v>
      </c>
      <c r="AC76" s="216">
        <v>8.769000483360781E-4</v>
      </c>
      <c r="AD76" s="216">
        <v>1.2925891778764586E-3</v>
      </c>
      <c r="AE76" s="216">
        <v>4.0659627164175321E-4</v>
      </c>
      <c r="AF76" s="216">
        <v>4.7572054948046114E-4</v>
      </c>
      <c r="AG76" s="216">
        <v>3.1931722523272804E-3</v>
      </c>
      <c r="AH76" s="216">
        <v>2.9836534546058735E-3</v>
      </c>
      <c r="AI76" s="216">
        <v>4.7039984851935798E-3</v>
      </c>
      <c r="AJ76" s="216">
        <v>5.7747930884828765E-4</v>
      </c>
      <c r="AK76" s="216">
        <v>2.9790184621361162E-3</v>
      </c>
      <c r="AL76" s="216">
        <v>3.0249564013458178E-3</v>
      </c>
      <c r="AM76" s="216">
        <v>2.6711432863050894E-3</v>
      </c>
      <c r="AN76" s="216">
        <v>3.371200147487242E-3</v>
      </c>
      <c r="AO76" s="216">
        <v>1.2809904109652476E-3</v>
      </c>
      <c r="AP76" s="216">
        <v>2.1961735308447185E-3</v>
      </c>
      <c r="AQ76" s="216">
        <v>8.828162080474493E-4</v>
      </c>
      <c r="AR76" s="216">
        <v>2.6236417613635984E-3</v>
      </c>
      <c r="AS76" s="216">
        <v>1.4487605600176001E-3</v>
      </c>
      <c r="AT76" s="216">
        <v>1.2198275023820205E-3</v>
      </c>
      <c r="AU76" s="216">
        <v>1.3092109318564452E-3</v>
      </c>
      <c r="AV76" s="216">
        <v>1.1886720826672409E-3</v>
      </c>
      <c r="AW76" s="216">
        <v>8.6249716196436905E-4</v>
      </c>
      <c r="AX76" s="216">
        <v>1.4008608677725106E-3</v>
      </c>
      <c r="AY76" s="216">
        <v>1.353440266440632E-3</v>
      </c>
      <c r="AZ76" s="216">
        <v>1.5031346014098598E-3</v>
      </c>
      <c r="BA76" s="216">
        <v>1.0577695927651255E-3</v>
      </c>
      <c r="BB76" s="216">
        <v>1.4706262353649292E-3</v>
      </c>
      <c r="BC76" s="216">
        <v>1.1329424487234077E-3</v>
      </c>
      <c r="BD76" s="216">
        <v>1.1397198432724735E-3</v>
      </c>
      <c r="BE76" s="216">
        <v>0</v>
      </c>
      <c r="BF76" s="216">
        <v>2.1377751837454427E-3</v>
      </c>
      <c r="BG76" s="216">
        <v>1.4637135105910156E-3</v>
      </c>
      <c r="BH76" s="216">
        <v>1.7479413058396009E-3</v>
      </c>
      <c r="BI76" s="216">
        <v>2.2335929582146807E-3</v>
      </c>
      <c r="BJ76" s="216">
        <v>2.1160398478078314E-3</v>
      </c>
      <c r="BK76" s="216">
        <v>5.0249093258650816E-3</v>
      </c>
      <c r="BL76" s="216">
        <v>6.600162026667241E-3</v>
      </c>
      <c r="BM76" s="216">
        <v>2.9688417613760593E-3</v>
      </c>
      <c r="BN76" s="216">
        <v>3.0955352771489214E-3</v>
      </c>
      <c r="BO76" s="216">
        <v>2.5607092346243308E-3</v>
      </c>
      <c r="BP76" s="216">
        <v>5.0469508209608945E-3</v>
      </c>
      <c r="BQ76" s="216">
        <v>1.1515957251980248E-2</v>
      </c>
      <c r="BR76" s="216">
        <v>2.3796171406364908E-3</v>
      </c>
      <c r="BS76" s="216">
        <v>2.4686828952909432E-3</v>
      </c>
      <c r="BT76" s="216">
        <v>2.7119093238863225E-2</v>
      </c>
      <c r="BU76" s="216">
        <v>1.8261970284905761E-2</v>
      </c>
      <c r="BV76" s="216">
        <v>1.0475057300679389</v>
      </c>
      <c r="BW76" s="216">
        <v>0.17585709935908583</v>
      </c>
      <c r="BX76" s="216">
        <v>2.2243947946118864E-2</v>
      </c>
      <c r="BY76" s="216">
        <v>3.2516729107602798E-3</v>
      </c>
      <c r="BZ76" s="216">
        <v>6.4316577794813678E-3</v>
      </c>
      <c r="CA76" s="216">
        <v>1.4392707397666644E-2</v>
      </c>
      <c r="CB76" s="216">
        <v>8.6232712775966086E-2</v>
      </c>
      <c r="CC76" s="216">
        <v>7.0770854816283339E-3</v>
      </c>
      <c r="CD76" s="216">
        <v>5.6565366082252232E-2</v>
      </c>
      <c r="CE76" s="216">
        <v>7.1798505624708728E-2</v>
      </c>
      <c r="CF76" s="216">
        <v>2.4850193375896033E-2</v>
      </c>
      <c r="CG76" s="216">
        <v>7.9310011771078458E-3</v>
      </c>
      <c r="CH76" s="216">
        <v>1.6738755401753357E-2</v>
      </c>
      <c r="CI76" s="216">
        <v>1.1418576552687756E-2</v>
      </c>
      <c r="CJ76" s="216">
        <v>3.080019361062376E-2</v>
      </c>
      <c r="CK76" s="216">
        <v>6.0539893410019349E-2</v>
      </c>
      <c r="CL76" s="216">
        <v>1.9859543724911784E-2</v>
      </c>
      <c r="CM76" s="216">
        <v>4.0226946420140776E-3</v>
      </c>
      <c r="CN76" s="216">
        <v>2.0905153479285265E-3</v>
      </c>
      <c r="CO76" s="216">
        <v>1.2386772924446631E-2</v>
      </c>
      <c r="CP76" s="216">
        <v>3.3257399599356849E-2</v>
      </c>
      <c r="CQ76" s="216">
        <v>9.5977969701316924E-3</v>
      </c>
      <c r="CR76" s="216">
        <v>6.5914501312926196E-3</v>
      </c>
      <c r="CS76" s="216">
        <v>6.9939846393656819E-3</v>
      </c>
      <c r="CT76" s="216">
        <v>1.4969370898099934E-2</v>
      </c>
      <c r="CU76" s="216">
        <v>2.5425953133966481E-2</v>
      </c>
      <c r="CV76" s="216">
        <v>1.4021146617433833E-2</v>
      </c>
      <c r="CW76" s="216">
        <v>4.5278365054326414E-3</v>
      </c>
      <c r="CX76" s="216">
        <v>1.0637103826903983E-2</v>
      </c>
      <c r="CY76" s="216">
        <v>1.2598038091081551E-2</v>
      </c>
      <c r="CZ76" s="216">
        <v>3.861175595683914E-2</v>
      </c>
      <c r="DA76" s="216">
        <v>2.1897509428305307E-2</v>
      </c>
      <c r="DB76" s="216">
        <v>5.6894481875180546E-3</v>
      </c>
      <c r="DC76" s="216">
        <v>2.9405777576796265E-2</v>
      </c>
      <c r="DD76" s="216">
        <v>1.3065071230313273E-2</v>
      </c>
      <c r="DE76" s="216">
        <v>6.1034768126321959E-3</v>
      </c>
      <c r="DF76" s="217">
        <v>1.3259127653025589E-2</v>
      </c>
      <c r="DG76" s="217">
        <v>2.1884127708070062</v>
      </c>
      <c r="DH76" s="219">
        <v>1.6722636782218885</v>
      </c>
    </row>
    <row r="77" spans="1:112">
      <c r="A77" s="305" t="s">
        <v>1156</v>
      </c>
      <c r="B77" s="198" t="s">
        <v>989</v>
      </c>
      <c r="C77" s="216">
        <v>0</v>
      </c>
      <c r="D77" s="216">
        <v>0</v>
      </c>
      <c r="E77" s="216">
        <v>0</v>
      </c>
      <c r="F77" s="216">
        <v>0</v>
      </c>
      <c r="G77" s="216">
        <v>0</v>
      </c>
      <c r="H77" s="216">
        <v>0</v>
      </c>
      <c r="I77" s="216">
        <v>0</v>
      </c>
      <c r="J77" s="216">
        <v>0</v>
      </c>
      <c r="K77" s="216">
        <v>0</v>
      </c>
      <c r="L77" s="216">
        <v>0</v>
      </c>
      <c r="M77" s="216">
        <v>0</v>
      </c>
      <c r="N77" s="216">
        <v>0</v>
      </c>
      <c r="O77" s="216">
        <v>0</v>
      </c>
      <c r="P77" s="216">
        <v>0</v>
      </c>
      <c r="Q77" s="216">
        <v>0</v>
      </c>
      <c r="R77" s="216">
        <v>0</v>
      </c>
      <c r="S77" s="216">
        <v>0</v>
      </c>
      <c r="T77" s="216">
        <v>0</v>
      </c>
      <c r="U77" s="216">
        <v>0</v>
      </c>
      <c r="V77" s="216">
        <v>0</v>
      </c>
      <c r="W77" s="216">
        <v>0</v>
      </c>
      <c r="X77" s="216">
        <v>0</v>
      </c>
      <c r="Y77" s="216">
        <v>0</v>
      </c>
      <c r="Z77" s="216">
        <v>0</v>
      </c>
      <c r="AA77" s="216">
        <v>0</v>
      </c>
      <c r="AB77" s="216">
        <v>0</v>
      </c>
      <c r="AC77" s="216">
        <v>0</v>
      </c>
      <c r="AD77" s="216">
        <v>0</v>
      </c>
      <c r="AE77" s="216">
        <v>0</v>
      </c>
      <c r="AF77" s="216">
        <v>0</v>
      </c>
      <c r="AG77" s="216">
        <v>0</v>
      </c>
      <c r="AH77" s="216">
        <v>0</v>
      </c>
      <c r="AI77" s="216">
        <v>0</v>
      </c>
      <c r="AJ77" s="216">
        <v>0</v>
      </c>
      <c r="AK77" s="216">
        <v>0</v>
      </c>
      <c r="AL77" s="216">
        <v>0</v>
      </c>
      <c r="AM77" s="216">
        <v>0</v>
      </c>
      <c r="AN77" s="216">
        <v>0</v>
      </c>
      <c r="AO77" s="216">
        <v>0</v>
      </c>
      <c r="AP77" s="216">
        <v>0</v>
      </c>
      <c r="AQ77" s="216">
        <v>0</v>
      </c>
      <c r="AR77" s="216">
        <v>0</v>
      </c>
      <c r="AS77" s="216">
        <v>0</v>
      </c>
      <c r="AT77" s="216">
        <v>0</v>
      </c>
      <c r="AU77" s="216">
        <v>0</v>
      </c>
      <c r="AV77" s="216">
        <v>0</v>
      </c>
      <c r="AW77" s="216">
        <v>0</v>
      </c>
      <c r="AX77" s="216">
        <v>0</v>
      </c>
      <c r="AY77" s="216">
        <v>0</v>
      </c>
      <c r="AZ77" s="216">
        <v>0</v>
      </c>
      <c r="BA77" s="216">
        <v>0</v>
      </c>
      <c r="BB77" s="216">
        <v>0</v>
      </c>
      <c r="BC77" s="216">
        <v>0</v>
      </c>
      <c r="BD77" s="216">
        <v>0</v>
      </c>
      <c r="BE77" s="216">
        <v>0</v>
      </c>
      <c r="BF77" s="216">
        <v>0</v>
      </c>
      <c r="BG77" s="216">
        <v>0</v>
      </c>
      <c r="BH77" s="216">
        <v>0</v>
      </c>
      <c r="BI77" s="216">
        <v>0</v>
      </c>
      <c r="BJ77" s="216">
        <v>0</v>
      </c>
      <c r="BK77" s="216">
        <v>0</v>
      </c>
      <c r="BL77" s="216">
        <v>0</v>
      </c>
      <c r="BM77" s="216">
        <v>0</v>
      </c>
      <c r="BN77" s="216">
        <v>0</v>
      </c>
      <c r="BO77" s="216">
        <v>0</v>
      </c>
      <c r="BP77" s="216">
        <v>0</v>
      </c>
      <c r="BQ77" s="216">
        <v>0</v>
      </c>
      <c r="BR77" s="216">
        <v>0</v>
      </c>
      <c r="BS77" s="216">
        <v>0</v>
      </c>
      <c r="BT77" s="216">
        <v>0</v>
      </c>
      <c r="BU77" s="216">
        <v>0</v>
      </c>
      <c r="BV77" s="216">
        <v>0</v>
      </c>
      <c r="BW77" s="216">
        <v>1</v>
      </c>
      <c r="BX77" s="216">
        <v>0</v>
      </c>
      <c r="BY77" s="216">
        <v>0</v>
      </c>
      <c r="BZ77" s="216">
        <v>0</v>
      </c>
      <c r="CA77" s="216">
        <v>0</v>
      </c>
      <c r="CB77" s="216">
        <v>0</v>
      </c>
      <c r="CC77" s="216">
        <v>0</v>
      </c>
      <c r="CD77" s="216">
        <v>0</v>
      </c>
      <c r="CE77" s="216">
        <v>0</v>
      </c>
      <c r="CF77" s="216">
        <v>0</v>
      </c>
      <c r="CG77" s="216">
        <v>0</v>
      </c>
      <c r="CH77" s="216">
        <v>0</v>
      </c>
      <c r="CI77" s="216">
        <v>0</v>
      </c>
      <c r="CJ77" s="216">
        <v>0</v>
      </c>
      <c r="CK77" s="216">
        <v>0</v>
      </c>
      <c r="CL77" s="216">
        <v>0</v>
      </c>
      <c r="CM77" s="216">
        <v>0</v>
      </c>
      <c r="CN77" s="216">
        <v>0</v>
      </c>
      <c r="CO77" s="216">
        <v>0</v>
      </c>
      <c r="CP77" s="216">
        <v>0</v>
      </c>
      <c r="CQ77" s="216">
        <v>0</v>
      </c>
      <c r="CR77" s="216">
        <v>0</v>
      </c>
      <c r="CS77" s="216">
        <v>0</v>
      </c>
      <c r="CT77" s="216">
        <v>0</v>
      </c>
      <c r="CU77" s="216">
        <v>0</v>
      </c>
      <c r="CV77" s="216">
        <v>0</v>
      </c>
      <c r="CW77" s="216">
        <v>0</v>
      </c>
      <c r="CX77" s="216">
        <v>0</v>
      </c>
      <c r="CY77" s="216">
        <v>0</v>
      </c>
      <c r="CZ77" s="216">
        <v>0</v>
      </c>
      <c r="DA77" s="216">
        <v>0</v>
      </c>
      <c r="DB77" s="216">
        <v>0</v>
      </c>
      <c r="DC77" s="216">
        <v>0</v>
      </c>
      <c r="DD77" s="216">
        <v>0</v>
      </c>
      <c r="DE77" s="216">
        <v>0</v>
      </c>
      <c r="DF77" s="217">
        <v>0</v>
      </c>
      <c r="DG77" s="217">
        <v>1</v>
      </c>
      <c r="DH77" s="219">
        <v>0.76414454372116414</v>
      </c>
    </row>
    <row r="78" spans="1:112">
      <c r="A78" s="305" t="s">
        <v>1157</v>
      </c>
      <c r="B78" s="198" t="s">
        <v>990</v>
      </c>
      <c r="C78" s="216">
        <v>0</v>
      </c>
      <c r="D78" s="216">
        <v>0</v>
      </c>
      <c r="E78" s="216">
        <v>0</v>
      </c>
      <c r="F78" s="216">
        <v>0</v>
      </c>
      <c r="G78" s="216">
        <v>0</v>
      </c>
      <c r="H78" s="216">
        <v>0</v>
      </c>
      <c r="I78" s="216">
        <v>0</v>
      </c>
      <c r="J78" s="216">
        <v>0</v>
      </c>
      <c r="K78" s="216">
        <v>0</v>
      </c>
      <c r="L78" s="216">
        <v>0</v>
      </c>
      <c r="M78" s="216">
        <v>0</v>
      </c>
      <c r="N78" s="216">
        <v>0</v>
      </c>
      <c r="O78" s="216">
        <v>0</v>
      </c>
      <c r="P78" s="216">
        <v>0</v>
      </c>
      <c r="Q78" s="216">
        <v>0</v>
      </c>
      <c r="R78" s="216">
        <v>0</v>
      </c>
      <c r="S78" s="216">
        <v>0</v>
      </c>
      <c r="T78" s="216">
        <v>0</v>
      </c>
      <c r="U78" s="216">
        <v>0</v>
      </c>
      <c r="V78" s="216">
        <v>0</v>
      </c>
      <c r="W78" s="216">
        <v>0</v>
      </c>
      <c r="X78" s="216">
        <v>0</v>
      </c>
      <c r="Y78" s="216">
        <v>0</v>
      </c>
      <c r="Z78" s="216">
        <v>0</v>
      </c>
      <c r="AA78" s="216">
        <v>0</v>
      </c>
      <c r="AB78" s="216">
        <v>0</v>
      </c>
      <c r="AC78" s="216">
        <v>0</v>
      </c>
      <c r="AD78" s="216">
        <v>0</v>
      </c>
      <c r="AE78" s="216">
        <v>0</v>
      </c>
      <c r="AF78" s="216">
        <v>0</v>
      </c>
      <c r="AG78" s="216">
        <v>0</v>
      </c>
      <c r="AH78" s="216">
        <v>0</v>
      </c>
      <c r="AI78" s="216">
        <v>0</v>
      </c>
      <c r="AJ78" s="216">
        <v>0</v>
      </c>
      <c r="AK78" s="216">
        <v>0</v>
      </c>
      <c r="AL78" s="216">
        <v>0</v>
      </c>
      <c r="AM78" s="216">
        <v>0</v>
      </c>
      <c r="AN78" s="216">
        <v>0</v>
      </c>
      <c r="AO78" s="216">
        <v>0</v>
      </c>
      <c r="AP78" s="216">
        <v>0</v>
      </c>
      <c r="AQ78" s="216">
        <v>0</v>
      </c>
      <c r="AR78" s="216">
        <v>0</v>
      </c>
      <c r="AS78" s="216">
        <v>0</v>
      </c>
      <c r="AT78" s="216">
        <v>0</v>
      </c>
      <c r="AU78" s="216">
        <v>0</v>
      </c>
      <c r="AV78" s="216">
        <v>0</v>
      </c>
      <c r="AW78" s="216">
        <v>0</v>
      </c>
      <c r="AX78" s="216">
        <v>0</v>
      </c>
      <c r="AY78" s="216">
        <v>0</v>
      </c>
      <c r="AZ78" s="216">
        <v>0</v>
      </c>
      <c r="BA78" s="216">
        <v>0</v>
      </c>
      <c r="BB78" s="216">
        <v>0</v>
      </c>
      <c r="BC78" s="216">
        <v>0</v>
      </c>
      <c r="BD78" s="216">
        <v>0</v>
      </c>
      <c r="BE78" s="216">
        <v>0</v>
      </c>
      <c r="BF78" s="216">
        <v>0</v>
      </c>
      <c r="BG78" s="216">
        <v>0</v>
      </c>
      <c r="BH78" s="216">
        <v>0</v>
      </c>
      <c r="BI78" s="216">
        <v>0</v>
      </c>
      <c r="BJ78" s="216">
        <v>0</v>
      </c>
      <c r="BK78" s="216">
        <v>0</v>
      </c>
      <c r="BL78" s="216">
        <v>0</v>
      </c>
      <c r="BM78" s="216">
        <v>0</v>
      </c>
      <c r="BN78" s="216">
        <v>0</v>
      </c>
      <c r="BO78" s="216">
        <v>0</v>
      </c>
      <c r="BP78" s="216">
        <v>0</v>
      </c>
      <c r="BQ78" s="216">
        <v>0</v>
      </c>
      <c r="BR78" s="216">
        <v>0</v>
      </c>
      <c r="BS78" s="216">
        <v>0</v>
      </c>
      <c r="BT78" s="216">
        <v>0</v>
      </c>
      <c r="BU78" s="216">
        <v>0</v>
      </c>
      <c r="BV78" s="216">
        <v>0</v>
      </c>
      <c r="BW78" s="216">
        <v>0</v>
      </c>
      <c r="BX78" s="216">
        <v>1</v>
      </c>
      <c r="BY78" s="216">
        <v>0</v>
      </c>
      <c r="BZ78" s="216">
        <v>0</v>
      </c>
      <c r="CA78" s="216">
        <v>0</v>
      </c>
      <c r="CB78" s="216">
        <v>0</v>
      </c>
      <c r="CC78" s="216">
        <v>0</v>
      </c>
      <c r="CD78" s="216">
        <v>0</v>
      </c>
      <c r="CE78" s="216">
        <v>0</v>
      </c>
      <c r="CF78" s="216">
        <v>0</v>
      </c>
      <c r="CG78" s="216">
        <v>0</v>
      </c>
      <c r="CH78" s="216">
        <v>0</v>
      </c>
      <c r="CI78" s="216">
        <v>0</v>
      </c>
      <c r="CJ78" s="216">
        <v>0</v>
      </c>
      <c r="CK78" s="216">
        <v>0</v>
      </c>
      <c r="CL78" s="216">
        <v>0</v>
      </c>
      <c r="CM78" s="216">
        <v>0</v>
      </c>
      <c r="CN78" s="216">
        <v>0</v>
      </c>
      <c r="CO78" s="216">
        <v>0</v>
      </c>
      <c r="CP78" s="216">
        <v>0</v>
      </c>
      <c r="CQ78" s="216">
        <v>0</v>
      </c>
      <c r="CR78" s="216">
        <v>0</v>
      </c>
      <c r="CS78" s="216">
        <v>0</v>
      </c>
      <c r="CT78" s="216">
        <v>0</v>
      </c>
      <c r="CU78" s="216">
        <v>0</v>
      </c>
      <c r="CV78" s="216">
        <v>0</v>
      </c>
      <c r="CW78" s="216">
        <v>0</v>
      </c>
      <c r="CX78" s="216">
        <v>0</v>
      </c>
      <c r="CY78" s="216">
        <v>0</v>
      </c>
      <c r="CZ78" s="216">
        <v>0</v>
      </c>
      <c r="DA78" s="216">
        <v>0</v>
      </c>
      <c r="DB78" s="216">
        <v>0</v>
      </c>
      <c r="DC78" s="216">
        <v>0</v>
      </c>
      <c r="DD78" s="216">
        <v>0</v>
      </c>
      <c r="DE78" s="216">
        <v>0</v>
      </c>
      <c r="DF78" s="217">
        <v>0</v>
      </c>
      <c r="DG78" s="217">
        <v>1</v>
      </c>
      <c r="DH78" s="219">
        <v>0.76414454372116414</v>
      </c>
    </row>
    <row r="79" spans="1:112">
      <c r="A79" s="305" t="s">
        <v>1158</v>
      </c>
      <c r="B79" s="198" t="s">
        <v>991</v>
      </c>
      <c r="C79" s="216">
        <v>4.8530642329022212E-4</v>
      </c>
      <c r="D79" s="216">
        <v>4.0128031233909389E-4</v>
      </c>
      <c r="E79" s="216">
        <v>6.0243988906021203E-4</v>
      </c>
      <c r="F79" s="216">
        <v>5.877653841951839E-3</v>
      </c>
      <c r="G79" s="216">
        <v>5.9199839487493662E-4</v>
      </c>
      <c r="H79" s="216">
        <v>5.0416321902852059E-3</v>
      </c>
      <c r="I79" s="216">
        <v>2.9763512926637521E-3</v>
      </c>
      <c r="J79" s="216">
        <v>8.4383160366794524E-4</v>
      </c>
      <c r="K79" s="216">
        <v>6.0107684636826549E-4</v>
      </c>
      <c r="L79" s="216">
        <v>5.3316717981625615E-4</v>
      </c>
      <c r="M79" s="216">
        <v>0</v>
      </c>
      <c r="N79" s="216">
        <v>1.4118014352084535E-3</v>
      </c>
      <c r="O79" s="216">
        <v>2.5996875885046806E-3</v>
      </c>
      <c r="P79" s="216">
        <v>1.0602880240594532E-3</v>
      </c>
      <c r="Q79" s="216">
        <v>8.4991289306761604E-4</v>
      </c>
      <c r="R79" s="216">
        <v>1.7390478124083267E-3</v>
      </c>
      <c r="S79" s="216">
        <v>1.7487844025714707E-3</v>
      </c>
      <c r="T79" s="216">
        <v>1.7314408534019467E-3</v>
      </c>
      <c r="U79" s="216">
        <v>9.8839055728400715E-4</v>
      </c>
      <c r="V79" s="216">
        <v>8.3240868336403049E-4</v>
      </c>
      <c r="W79" s="216">
        <v>2.575348690057104E-4</v>
      </c>
      <c r="X79" s="216">
        <v>3.4405889664951647E-4</v>
      </c>
      <c r="Y79" s="216">
        <v>2.9225498701017079E-4</v>
      </c>
      <c r="Z79" s="216">
        <v>0</v>
      </c>
      <c r="AA79" s="216">
        <v>1.0088190097004854E-3</v>
      </c>
      <c r="AB79" s="216">
        <v>5.018323243421507E-4</v>
      </c>
      <c r="AC79" s="216">
        <v>1.5513111599147489E-4</v>
      </c>
      <c r="AD79" s="216">
        <v>2.3925892240604229E-4</v>
      </c>
      <c r="AE79" s="216">
        <v>2.1762911205111383E-4</v>
      </c>
      <c r="AF79" s="216">
        <v>1.0744948114609339E-4</v>
      </c>
      <c r="AG79" s="216">
        <v>1.0014284780388162E-3</v>
      </c>
      <c r="AH79" s="216">
        <v>9.5855680421325529E-4</v>
      </c>
      <c r="AI79" s="216">
        <v>1.1311751731251489E-3</v>
      </c>
      <c r="AJ79" s="216">
        <v>1.282975645583728E-4</v>
      </c>
      <c r="AK79" s="216">
        <v>1.4593762050174226E-3</v>
      </c>
      <c r="AL79" s="216">
        <v>1.3298360613207109E-3</v>
      </c>
      <c r="AM79" s="216">
        <v>9.1301334567081007E-4</v>
      </c>
      <c r="AN79" s="216">
        <v>1.2674785881619359E-3</v>
      </c>
      <c r="AO79" s="216">
        <v>3.897542023677954E-4</v>
      </c>
      <c r="AP79" s="216">
        <v>1.0703670787048246E-3</v>
      </c>
      <c r="AQ79" s="216">
        <v>3.0966456512997344E-4</v>
      </c>
      <c r="AR79" s="216">
        <v>1.2662708614729332E-3</v>
      </c>
      <c r="AS79" s="216">
        <v>4.3664690469476388E-4</v>
      </c>
      <c r="AT79" s="216">
        <v>3.9132687973122043E-4</v>
      </c>
      <c r="AU79" s="216">
        <v>6.0164501936191652E-4</v>
      </c>
      <c r="AV79" s="216">
        <v>5.4576562372581181E-4</v>
      </c>
      <c r="AW79" s="216">
        <v>8.6047959303833473E-4</v>
      </c>
      <c r="AX79" s="216">
        <v>1.1828866227809899E-3</v>
      </c>
      <c r="AY79" s="216">
        <v>7.0524146442585368E-4</v>
      </c>
      <c r="AZ79" s="216">
        <v>4.661265139474661E-4</v>
      </c>
      <c r="BA79" s="216">
        <v>7.0303665714534355E-4</v>
      </c>
      <c r="BB79" s="216">
        <v>4.0580609291629167E-4</v>
      </c>
      <c r="BC79" s="216">
        <v>2.9423031606175929E-3</v>
      </c>
      <c r="BD79" s="216">
        <v>7.7064263350220738E-4</v>
      </c>
      <c r="BE79" s="216">
        <v>0</v>
      </c>
      <c r="BF79" s="216">
        <v>5.7641795363533245E-4</v>
      </c>
      <c r="BG79" s="216">
        <v>5.6963008252117523E-4</v>
      </c>
      <c r="BH79" s="216">
        <v>7.1148793234458902E-4</v>
      </c>
      <c r="BI79" s="216">
        <v>1.3173384770475496E-3</v>
      </c>
      <c r="BJ79" s="216">
        <v>1.3950257429292466E-3</v>
      </c>
      <c r="BK79" s="216">
        <v>1.2061507741211125E-3</v>
      </c>
      <c r="BL79" s="216">
        <v>2.4185014084277035E-3</v>
      </c>
      <c r="BM79" s="216">
        <v>1.5334606771252597E-3</v>
      </c>
      <c r="BN79" s="216">
        <v>1.2740001403398157E-3</v>
      </c>
      <c r="BO79" s="216">
        <v>9.6419255176213707E-4</v>
      </c>
      <c r="BP79" s="216">
        <v>1.0827588316590093E-3</v>
      </c>
      <c r="BQ79" s="216">
        <v>1.1294764548986655E-3</v>
      </c>
      <c r="BR79" s="216">
        <v>2.4060681462877566E-3</v>
      </c>
      <c r="BS79" s="216">
        <v>1.2346110447506661E-2</v>
      </c>
      <c r="BT79" s="216">
        <v>5.1115499134083402E-3</v>
      </c>
      <c r="BU79" s="216">
        <v>1.4240035593952406E-2</v>
      </c>
      <c r="BV79" s="216">
        <v>2.0536074247546475E-3</v>
      </c>
      <c r="BW79" s="216">
        <v>1.1418386001146282E-3</v>
      </c>
      <c r="BX79" s="216">
        <v>6.281746048665413E-4</v>
      </c>
      <c r="BY79" s="216">
        <v>1.0014409455613977</v>
      </c>
      <c r="BZ79" s="216">
        <v>6.4278388149813204E-4</v>
      </c>
      <c r="CA79" s="216">
        <v>7.8191025192705173E-4</v>
      </c>
      <c r="CB79" s="216">
        <v>3.0617788771742024E-3</v>
      </c>
      <c r="CC79" s="216">
        <v>8.4777381677495032E-4</v>
      </c>
      <c r="CD79" s="216">
        <v>3.0877646514063679E-3</v>
      </c>
      <c r="CE79" s="216">
        <v>1.7536414623755801E-3</v>
      </c>
      <c r="CF79" s="216">
        <v>2.2114371431182695E-3</v>
      </c>
      <c r="CG79" s="216">
        <v>6.4314555297212081E-4</v>
      </c>
      <c r="CH79" s="216">
        <v>2.9207949023524271E-3</v>
      </c>
      <c r="CI79" s="216">
        <v>3.34212652264781E-3</v>
      </c>
      <c r="CJ79" s="216">
        <v>1.4705378276286055E-3</v>
      </c>
      <c r="CK79" s="216">
        <v>3.4314737838213268E-3</v>
      </c>
      <c r="CL79" s="216">
        <v>1.8719020983809741E-3</v>
      </c>
      <c r="CM79" s="216">
        <v>7.9361614110983782E-3</v>
      </c>
      <c r="CN79" s="216">
        <v>3.4576107020720787E-3</v>
      </c>
      <c r="CO79" s="216">
        <v>1.0869121281428319E-2</v>
      </c>
      <c r="CP79" s="216">
        <v>3.7854643676201809E-3</v>
      </c>
      <c r="CQ79" s="216">
        <v>6.4360419551371794E-3</v>
      </c>
      <c r="CR79" s="216">
        <v>1.8606370758223393E-3</v>
      </c>
      <c r="CS79" s="216">
        <v>7.5728946306765179E-4</v>
      </c>
      <c r="CT79" s="216">
        <v>6.2648857416341495E-3</v>
      </c>
      <c r="CU79" s="216">
        <v>2.1357616583823897E-3</v>
      </c>
      <c r="CV79" s="216">
        <v>1.8504313829244014E-3</v>
      </c>
      <c r="CW79" s="216">
        <v>7.5001100584746409E-4</v>
      </c>
      <c r="CX79" s="216">
        <v>1.5439043920438234E-3</v>
      </c>
      <c r="CY79" s="216">
        <v>1.360103170169179E-3</v>
      </c>
      <c r="CZ79" s="216">
        <v>1.6522725751856222E-3</v>
      </c>
      <c r="DA79" s="216">
        <v>1.4053544055065848E-3</v>
      </c>
      <c r="DB79" s="216">
        <v>1.5649511804628345E-3</v>
      </c>
      <c r="DC79" s="216">
        <v>8.3411136064177448E-4</v>
      </c>
      <c r="DD79" s="216">
        <v>2.4851262187111775E-3</v>
      </c>
      <c r="DE79" s="216">
        <v>1.4666463479150631E-3</v>
      </c>
      <c r="DF79" s="217">
        <v>1.4386637457594151E-3</v>
      </c>
      <c r="DG79" s="217">
        <v>1.1947459865687684</v>
      </c>
      <c r="DH79" s="219">
        <v>0.91295862676928363</v>
      </c>
    </row>
    <row r="80" spans="1:112">
      <c r="A80" s="305" t="s">
        <v>1159</v>
      </c>
      <c r="B80" s="198" t="s">
        <v>992</v>
      </c>
      <c r="C80" s="216">
        <v>8.3856113651068487E-3</v>
      </c>
      <c r="D80" s="216">
        <v>3.4071175802408322E-2</v>
      </c>
      <c r="E80" s="216">
        <v>6.2296076968553467E-3</v>
      </c>
      <c r="F80" s="216">
        <v>2.1693931378444789E-2</v>
      </c>
      <c r="G80" s="216">
        <v>8.3471299549684151E-3</v>
      </c>
      <c r="H80" s="216">
        <v>6.2690624767083088E-3</v>
      </c>
      <c r="I80" s="216">
        <v>7.1707173355860078E-3</v>
      </c>
      <c r="J80" s="216">
        <v>1.87153600973828E-2</v>
      </c>
      <c r="K80" s="216">
        <v>7.8808148770586391E-3</v>
      </c>
      <c r="L80" s="216">
        <v>2.2771977788454585E-2</v>
      </c>
      <c r="M80" s="216">
        <v>0</v>
      </c>
      <c r="N80" s="216">
        <v>6.3985050836316395E-3</v>
      </c>
      <c r="O80" s="216">
        <v>1.0427087448362937E-2</v>
      </c>
      <c r="P80" s="216">
        <v>1.5957344325628699E-2</v>
      </c>
      <c r="Q80" s="216">
        <v>8.1774599661825782E-3</v>
      </c>
      <c r="R80" s="216">
        <v>2.2675587520060297E-2</v>
      </c>
      <c r="S80" s="216">
        <v>1.8357235296861819E-2</v>
      </c>
      <c r="T80" s="216">
        <v>8.7132861618125987E-3</v>
      </c>
      <c r="U80" s="216">
        <v>5.5525724623477456E-3</v>
      </c>
      <c r="V80" s="216">
        <v>3.6224183220795255E-3</v>
      </c>
      <c r="W80" s="216">
        <v>2.0291135432320725E-3</v>
      </c>
      <c r="X80" s="216">
        <v>2.3804740640096193E-3</v>
      </c>
      <c r="Y80" s="216">
        <v>1.8133259001893638E-3</v>
      </c>
      <c r="Z80" s="216">
        <v>0</v>
      </c>
      <c r="AA80" s="216">
        <v>6.2453340752507769E-3</v>
      </c>
      <c r="AB80" s="216">
        <v>3.2197217220265319E-3</v>
      </c>
      <c r="AC80" s="216">
        <v>1.2263949434275373E-3</v>
      </c>
      <c r="AD80" s="216">
        <v>7.8497348984864785E-3</v>
      </c>
      <c r="AE80" s="216">
        <v>6.0682560640037617E-4</v>
      </c>
      <c r="AF80" s="216">
        <v>7.4496958242626363E-4</v>
      </c>
      <c r="AG80" s="216">
        <v>7.2278359957928277E-3</v>
      </c>
      <c r="AH80" s="216">
        <v>7.5007565164885142E-3</v>
      </c>
      <c r="AI80" s="216">
        <v>1.9210960942649746E-2</v>
      </c>
      <c r="AJ80" s="216">
        <v>6.3682926240360665E-4</v>
      </c>
      <c r="AK80" s="216">
        <v>8.3850131726095345E-3</v>
      </c>
      <c r="AL80" s="216">
        <v>1.431267535038395E-2</v>
      </c>
      <c r="AM80" s="216">
        <v>6.9082728369270858E-3</v>
      </c>
      <c r="AN80" s="216">
        <v>1.3060975659387707E-2</v>
      </c>
      <c r="AO80" s="216">
        <v>4.126172292670361E-3</v>
      </c>
      <c r="AP80" s="216">
        <v>6.9843714213497178E-3</v>
      </c>
      <c r="AQ80" s="216">
        <v>2.9458480367970203E-3</v>
      </c>
      <c r="AR80" s="216">
        <v>4.2215867903465211E-3</v>
      </c>
      <c r="AS80" s="216">
        <v>3.1844119732050199E-3</v>
      </c>
      <c r="AT80" s="216">
        <v>2.3265649783138116E-3</v>
      </c>
      <c r="AU80" s="216">
        <v>2.8296904288556204E-3</v>
      </c>
      <c r="AV80" s="216">
        <v>3.0778988766363459E-3</v>
      </c>
      <c r="AW80" s="216">
        <v>2.4992454186434677E-3</v>
      </c>
      <c r="AX80" s="216">
        <v>3.2247007755879012E-3</v>
      </c>
      <c r="AY80" s="216">
        <v>3.1904187869178551E-3</v>
      </c>
      <c r="AZ80" s="216">
        <v>2.7871197944908505E-3</v>
      </c>
      <c r="BA80" s="216">
        <v>1.9856623465707565E-3</v>
      </c>
      <c r="BB80" s="216">
        <v>3.2556035296027034E-3</v>
      </c>
      <c r="BC80" s="216">
        <v>2.4773364557252094E-3</v>
      </c>
      <c r="BD80" s="216">
        <v>3.0573457292260653E-3</v>
      </c>
      <c r="BE80" s="216">
        <v>0</v>
      </c>
      <c r="BF80" s="216">
        <v>1.1714818975732622E-2</v>
      </c>
      <c r="BG80" s="216">
        <v>5.4796482588786791E-3</v>
      </c>
      <c r="BH80" s="216">
        <v>5.884174234369469E-3</v>
      </c>
      <c r="BI80" s="216">
        <v>6.4829368505717917E-3</v>
      </c>
      <c r="BJ80" s="216">
        <v>6.0301371848655496E-3</v>
      </c>
      <c r="BK80" s="216">
        <v>0.24877512421022499</v>
      </c>
      <c r="BL80" s="216">
        <v>1.1493895989258053E-2</v>
      </c>
      <c r="BM80" s="216">
        <v>9.4348447465863843E-3</v>
      </c>
      <c r="BN80" s="216">
        <v>1.0623705058973342E-2</v>
      </c>
      <c r="BO80" s="216">
        <v>8.5543789991471379E-3</v>
      </c>
      <c r="BP80" s="216">
        <v>4.8462439920420241E-3</v>
      </c>
      <c r="BQ80" s="216">
        <v>1.2311933547891167E-2</v>
      </c>
      <c r="BR80" s="216">
        <v>6.2222801105588114E-3</v>
      </c>
      <c r="BS80" s="216">
        <v>1.8279464633471788E-2</v>
      </c>
      <c r="BT80" s="216">
        <v>4.084119521839305E-3</v>
      </c>
      <c r="BU80" s="216">
        <v>8.7255303908928272E-3</v>
      </c>
      <c r="BV80" s="216">
        <v>1.9084790266561725E-3</v>
      </c>
      <c r="BW80" s="216">
        <v>1.8431553184387705E-3</v>
      </c>
      <c r="BX80" s="216">
        <v>5.5548809875885605E-4</v>
      </c>
      <c r="BY80" s="216">
        <v>3.1499647280073492E-3</v>
      </c>
      <c r="BZ80" s="216">
        <v>1.0018602184114938</v>
      </c>
      <c r="CA80" s="216">
        <v>2.8953533914153817E-3</v>
      </c>
      <c r="CB80" s="216">
        <v>2.5509739371724688E-3</v>
      </c>
      <c r="CC80" s="216">
        <v>3.2767946600567384E-3</v>
      </c>
      <c r="CD80" s="216">
        <v>4.1677190593855506E-3</v>
      </c>
      <c r="CE80" s="216">
        <v>2.8072052165369374E-3</v>
      </c>
      <c r="CF80" s="216">
        <v>4.6527194977396104E-3</v>
      </c>
      <c r="CG80" s="216">
        <v>3.0355233786352982E-2</v>
      </c>
      <c r="CH80" s="216">
        <v>6.0012084540011362E-3</v>
      </c>
      <c r="CI80" s="216">
        <v>3.6051134950221479E-3</v>
      </c>
      <c r="CJ80" s="216">
        <v>6.2382856525685015E-3</v>
      </c>
      <c r="CK80" s="216">
        <v>7.3541125968388616E-3</v>
      </c>
      <c r="CL80" s="216">
        <v>9.2378923176777306E-3</v>
      </c>
      <c r="CM80" s="216">
        <v>5.2814399861305442E-3</v>
      </c>
      <c r="CN80" s="216">
        <v>2.6640802957589695E-3</v>
      </c>
      <c r="CO80" s="216">
        <v>7.5719253595871085E-3</v>
      </c>
      <c r="CP80" s="216">
        <v>1.1566894316153294E-2</v>
      </c>
      <c r="CQ80" s="216">
        <v>6.0462950769037717E-3</v>
      </c>
      <c r="CR80" s="216">
        <v>4.533772413960472E-3</v>
      </c>
      <c r="CS80" s="216">
        <v>3.0867889690002976E-3</v>
      </c>
      <c r="CT80" s="216">
        <v>9.6062664846744174E-3</v>
      </c>
      <c r="CU80" s="216">
        <v>3.8746904066594636E-3</v>
      </c>
      <c r="CV80" s="216">
        <v>3.2861153685760543E-3</v>
      </c>
      <c r="CW80" s="216">
        <v>6.8333903246582724E-3</v>
      </c>
      <c r="CX80" s="216">
        <v>2.9638309499643275E-3</v>
      </c>
      <c r="CY80" s="216">
        <v>6.7511781415052503E-3</v>
      </c>
      <c r="CZ80" s="216">
        <v>9.0914407237484302E-3</v>
      </c>
      <c r="DA80" s="216">
        <v>3.1699383555757604E-3</v>
      </c>
      <c r="DB80" s="216">
        <v>2.8148498966270841E-3</v>
      </c>
      <c r="DC80" s="216">
        <v>6.2489706054989821E-3</v>
      </c>
      <c r="DD80" s="216">
        <v>9.1096339637830332E-3</v>
      </c>
      <c r="DE80" s="216">
        <v>4.9586012911308507E-2</v>
      </c>
      <c r="DF80" s="217">
        <v>1.4549137097013016E-2</v>
      </c>
      <c r="DG80" s="217">
        <v>2.0369898830674869</v>
      </c>
      <c r="DH80" s="219">
        <v>1.5565547047612323</v>
      </c>
    </row>
    <row r="81" spans="1:112">
      <c r="A81" s="305" t="s">
        <v>1160</v>
      </c>
      <c r="B81" s="198" t="s">
        <v>993</v>
      </c>
      <c r="C81" s="216">
        <v>7.8870275480893828E-2</v>
      </c>
      <c r="D81" s="216">
        <v>2.2492450738298565E-2</v>
      </c>
      <c r="E81" s="216">
        <v>1.9466524364085441E-2</v>
      </c>
      <c r="F81" s="216">
        <v>4.7430810151101392E-2</v>
      </c>
      <c r="G81" s="216">
        <v>2.6757586604959561E-2</v>
      </c>
      <c r="H81" s="216">
        <v>4.0770760749473896E-2</v>
      </c>
      <c r="I81" s="216">
        <v>0.18669900882049353</v>
      </c>
      <c r="J81" s="216">
        <v>9.3937268439955261E-3</v>
      </c>
      <c r="K81" s="216">
        <v>8.4857809757247007E-3</v>
      </c>
      <c r="L81" s="216">
        <v>4.624506346811226E-3</v>
      </c>
      <c r="M81" s="216">
        <v>0</v>
      </c>
      <c r="N81" s="216">
        <v>1.5166655867704009E-2</v>
      </c>
      <c r="O81" s="216">
        <v>1.8055826937767219E-2</v>
      </c>
      <c r="P81" s="216">
        <v>2.3587746516100416E-2</v>
      </c>
      <c r="Q81" s="216">
        <v>6.9557471762793643E-3</v>
      </c>
      <c r="R81" s="216">
        <v>7.7508296679747101E-3</v>
      </c>
      <c r="S81" s="216">
        <v>6.3270725830526838E-3</v>
      </c>
      <c r="T81" s="216">
        <v>1.4175827740774798E-2</v>
      </c>
      <c r="U81" s="216">
        <v>4.3825061861908834E-3</v>
      </c>
      <c r="V81" s="216">
        <v>3.4888587599518463E-3</v>
      </c>
      <c r="W81" s="216">
        <v>1.6576382288641003E-3</v>
      </c>
      <c r="X81" s="216">
        <v>2.1382300379699732E-3</v>
      </c>
      <c r="Y81" s="216">
        <v>7.197168728371241E-4</v>
      </c>
      <c r="Z81" s="216">
        <v>0</v>
      </c>
      <c r="AA81" s="216">
        <v>2.4835783111371908E-3</v>
      </c>
      <c r="AB81" s="216">
        <v>1.4857746774671352E-3</v>
      </c>
      <c r="AC81" s="216">
        <v>7.9529673072654061E-4</v>
      </c>
      <c r="AD81" s="216">
        <v>1.1839746771330098E-3</v>
      </c>
      <c r="AE81" s="216">
        <v>2.8476243833951902E-4</v>
      </c>
      <c r="AF81" s="216">
        <v>4.2619613247836394E-4</v>
      </c>
      <c r="AG81" s="216">
        <v>1.8466557119198829E-2</v>
      </c>
      <c r="AH81" s="216">
        <v>5.7067012149964189E-3</v>
      </c>
      <c r="AI81" s="216">
        <v>2.8223824902684609E-2</v>
      </c>
      <c r="AJ81" s="216">
        <v>6.6198330231835632E-4</v>
      </c>
      <c r="AK81" s="216">
        <v>2.0731381725638272E-2</v>
      </c>
      <c r="AL81" s="216">
        <v>9.6263985727508619E-3</v>
      </c>
      <c r="AM81" s="216">
        <v>8.9627326686096478E-3</v>
      </c>
      <c r="AN81" s="216">
        <v>6.0784960019110859E-3</v>
      </c>
      <c r="AO81" s="216">
        <v>4.0333226470712471E-3</v>
      </c>
      <c r="AP81" s="216">
        <v>6.1391517867057559E-3</v>
      </c>
      <c r="AQ81" s="216">
        <v>1.7751478112810815E-3</v>
      </c>
      <c r="AR81" s="216">
        <v>5.4126247762711814E-3</v>
      </c>
      <c r="AS81" s="216">
        <v>4.4053389914320762E-3</v>
      </c>
      <c r="AT81" s="216">
        <v>2.8036664980852421E-3</v>
      </c>
      <c r="AU81" s="216">
        <v>3.5073888076569307E-3</v>
      </c>
      <c r="AV81" s="216">
        <v>4.8359859714607444E-3</v>
      </c>
      <c r="AW81" s="216">
        <v>2.1131012928090834E-3</v>
      </c>
      <c r="AX81" s="216">
        <v>1.2779759850356691E-3</v>
      </c>
      <c r="AY81" s="216">
        <v>2.3865403259126735E-3</v>
      </c>
      <c r="AZ81" s="216">
        <v>2.3611524637386439E-3</v>
      </c>
      <c r="BA81" s="216">
        <v>1.4398832840059712E-3</v>
      </c>
      <c r="BB81" s="216">
        <v>2.3400498867979457E-3</v>
      </c>
      <c r="BC81" s="216">
        <v>6.4632411611639708E-4</v>
      </c>
      <c r="BD81" s="216">
        <v>2.2516858500422768E-3</v>
      </c>
      <c r="BE81" s="216">
        <v>0</v>
      </c>
      <c r="BF81" s="216">
        <v>4.5071554139595954E-3</v>
      </c>
      <c r="BG81" s="216">
        <v>2.7023243980141935E-3</v>
      </c>
      <c r="BH81" s="216">
        <v>3.2323419026813118E-3</v>
      </c>
      <c r="BI81" s="216">
        <v>2.7186425937823461E-3</v>
      </c>
      <c r="BJ81" s="216">
        <v>2.2064244000653564E-2</v>
      </c>
      <c r="BK81" s="216">
        <v>1.2396940159488681E-2</v>
      </c>
      <c r="BL81" s="216">
        <v>2.0039074107182461E-2</v>
      </c>
      <c r="BM81" s="216">
        <v>1.534484421300273E-2</v>
      </c>
      <c r="BN81" s="216">
        <v>2.1503065791284273E-2</v>
      </c>
      <c r="BO81" s="216">
        <v>9.7131634117564921E-3</v>
      </c>
      <c r="BP81" s="216">
        <v>5.2005147415080258E-3</v>
      </c>
      <c r="BQ81" s="216">
        <v>6.9521041879630069E-3</v>
      </c>
      <c r="BR81" s="216">
        <v>9.0518361900222017E-3</v>
      </c>
      <c r="BS81" s="216">
        <v>1.7345257872061412E-2</v>
      </c>
      <c r="BT81" s="216">
        <v>3.8109845863894869E-2</v>
      </c>
      <c r="BU81" s="216">
        <v>1.5732883143657013E-2</v>
      </c>
      <c r="BV81" s="216">
        <v>7.7315307593720135E-3</v>
      </c>
      <c r="BW81" s="216">
        <v>7.5740782977977861E-3</v>
      </c>
      <c r="BX81" s="216">
        <v>2.5826200261750178E-3</v>
      </c>
      <c r="BY81" s="216">
        <v>6.9364592019779073E-3</v>
      </c>
      <c r="BZ81" s="216">
        <v>2.3447654758066276E-3</v>
      </c>
      <c r="CA81" s="216">
        <v>1.003994583705323</v>
      </c>
      <c r="CB81" s="216">
        <v>7.4429505397634104E-3</v>
      </c>
      <c r="CC81" s="216">
        <v>4.4024957731535058E-3</v>
      </c>
      <c r="CD81" s="216">
        <v>4.7164084558180882E-3</v>
      </c>
      <c r="CE81" s="216">
        <v>1.1649168542270268E-2</v>
      </c>
      <c r="CF81" s="216">
        <v>7.5859176187384521E-3</v>
      </c>
      <c r="CG81" s="216">
        <v>5.8129259601012034E-3</v>
      </c>
      <c r="CH81" s="216">
        <v>1.2505360570489104E-2</v>
      </c>
      <c r="CI81" s="216">
        <v>1.1666916140426866E-2</v>
      </c>
      <c r="CJ81" s="216">
        <v>1.8076956108845899E-2</v>
      </c>
      <c r="CK81" s="216">
        <v>4.2016986530281084E-3</v>
      </c>
      <c r="CL81" s="216">
        <v>1.6876823789498802E-2</v>
      </c>
      <c r="CM81" s="216">
        <v>1.5098412192751503E-2</v>
      </c>
      <c r="CN81" s="216">
        <v>1.525238865528449E-2</v>
      </c>
      <c r="CO81" s="216">
        <v>9.6292906855102983E-3</v>
      </c>
      <c r="CP81" s="216">
        <v>1.1847583413651974E-2</v>
      </c>
      <c r="CQ81" s="216">
        <v>1.2936882395865048E-2</v>
      </c>
      <c r="CR81" s="216">
        <v>8.7363899275238535E-3</v>
      </c>
      <c r="CS81" s="216">
        <v>8.6080525612792329E-3</v>
      </c>
      <c r="CT81" s="216">
        <v>1.717258121234734E-2</v>
      </c>
      <c r="CU81" s="216">
        <v>1.5918953291368328E-2</v>
      </c>
      <c r="CV81" s="216">
        <v>9.3055647813129368E-3</v>
      </c>
      <c r="CW81" s="216">
        <v>9.8655940445702712E-3</v>
      </c>
      <c r="CX81" s="216">
        <v>8.9528521406672442E-3</v>
      </c>
      <c r="CY81" s="216">
        <v>5.4871695931728179E-2</v>
      </c>
      <c r="CZ81" s="216">
        <v>9.1529340705426947E-3</v>
      </c>
      <c r="DA81" s="216">
        <v>1.8752266183209167E-2</v>
      </c>
      <c r="DB81" s="216">
        <v>3.0128173088605929E-2</v>
      </c>
      <c r="DC81" s="216">
        <v>2.0998741741308065E-2</v>
      </c>
      <c r="DD81" s="216">
        <v>3.236758069439153E-2</v>
      </c>
      <c r="DE81" s="216">
        <v>7.6576090257809469E-3</v>
      </c>
      <c r="DF81" s="217">
        <v>8.6284684364041631E-3</v>
      </c>
      <c r="DG81" s="217">
        <v>2.370842998704719</v>
      </c>
      <c r="DH81" s="219">
        <v>1.8116667414797341</v>
      </c>
    </row>
    <row r="82" spans="1:112">
      <c r="A82" s="305" t="s">
        <v>1161</v>
      </c>
      <c r="B82" s="198" t="s">
        <v>994</v>
      </c>
      <c r="C82" s="216">
        <v>2.6731605986013527E-4</v>
      </c>
      <c r="D82" s="216">
        <v>5.0499169493977846E-4</v>
      </c>
      <c r="E82" s="216">
        <v>1.0364130780590086E-4</v>
      </c>
      <c r="F82" s="216">
        <v>4.5073097576866134E-4</v>
      </c>
      <c r="G82" s="216">
        <v>1.6973442632821112E-4</v>
      </c>
      <c r="H82" s="216">
        <v>9.4838203377090074E-5</v>
      </c>
      <c r="I82" s="216">
        <v>8.943197246873979E-5</v>
      </c>
      <c r="J82" s="216">
        <v>2.2069975299166122E-4</v>
      </c>
      <c r="K82" s="216">
        <v>7.9596958594066363E-5</v>
      </c>
      <c r="L82" s="216">
        <v>5.2090410886070939E-4</v>
      </c>
      <c r="M82" s="216">
        <v>0</v>
      </c>
      <c r="N82" s="216">
        <v>4.2325949137066866E-5</v>
      </c>
      <c r="O82" s="216">
        <v>5.5555945997626858E-5</v>
      </c>
      <c r="P82" s="216">
        <v>2.7346078793809953E-4</v>
      </c>
      <c r="Q82" s="216">
        <v>1.2258407348191596E-4</v>
      </c>
      <c r="R82" s="216">
        <v>2.9811816842632361E-4</v>
      </c>
      <c r="S82" s="216">
        <v>1.8866423023785318E-4</v>
      </c>
      <c r="T82" s="216">
        <v>8.8001508646961329E-5</v>
      </c>
      <c r="U82" s="216">
        <v>1.5868948428978099E-4</v>
      </c>
      <c r="V82" s="216">
        <v>2.630400267515622E-4</v>
      </c>
      <c r="W82" s="216">
        <v>1.3826139257997795E-4</v>
      </c>
      <c r="X82" s="216">
        <v>7.1136103111345679E-5</v>
      </c>
      <c r="Y82" s="216">
        <v>4.9172020883676789E-5</v>
      </c>
      <c r="Z82" s="216">
        <v>0</v>
      </c>
      <c r="AA82" s="216">
        <v>6.434615914677876E-5</v>
      </c>
      <c r="AB82" s="216">
        <v>3.9603151817316782E-5</v>
      </c>
      <c r="AC82" s="216">
        <v>2.4969469452584641E-4</v>
      </c>
      <c r="AD82" s="216">
        <v>1.4125544931462813E-3</v>
      </c>
      <c r="AE82" s="216">
        <v>5.9829713119431813E-6</v>
      </c>
      <c r="AF82" s="216">
        <v>1.060881057840534E-5</v>
      </c>
      <c r="AG82" s="216">
        <v>3.9176973294682031E-5</v>
      </c>
      <c r="AH82" s="216">
        <v>1.3663412986853412E-4</v>
      </c>
      <c r="AI82" s="216">
        <v>5.5907614108089158E-4</v>
      </c>
      <c r="AJ82" s="216">
        <v>5.5879420890345598E-5</v>
      </c>
      <c r="AK82" s="216">
        <v>2.1228053898185068E-4</v>
      </c>
      <c r="AL82" s="216">
        <v>1.4257651618467119E-3</v>
      </c>
      <c r="AM82" s="216">
        <v>5.3751241496276247E-4</v>
      </c>
      <c r="AN82" s="216">
        <v>5.5881354644305976E-4</v>
      </c>
      <c r="AO82" s="216">
        <v>2.605769176414479E-4</v>
      </c>
      <c r="AP82" s="216">
        <v>2.3940867657101504E-3</v>
      </c>
      <c r="AQ82" s="216">
        <v>4.3749333570421533E-5</v>
      </c>
      <c r="AR82" s="216">
        <v>1.7211601083699365E-4</v>
      </c>
      <c r="AS82" s="216">
        <v>1.3971663148279706E-4</v>
      </c>
      <c r="AT82" s="216">
        <v>7.4389756489946188E-5</v>
      </c>
      <c r="AU82" s="216">
        <v>8.983186062728656E-5</v>
      </c>
      <c r="AV82" s="216">
        <v>4.8919531603689485E-5</v>
      </c>
      <c r="AW82" s="216">
        <v>2.7711393866398754E-5</v>
      </c>
      <c r="AX82" s="216">
        <v>4.8106618733263738E-5</v>
      </c>
      <c r="AY82" s="216">
        <v>8.3875538690247526E-5</v>
      </c>
      <c r="AZ82" s="216">
        <v>5.488156208368164E-5</v>
      </c>
      <c r="BA82" s="216">
        <v>2.3271093283164807E-5</v>
      </c>
      <c r="BB82" s="216">
        <v>6.7860040176726601E-5</v>
      </c>
      <c r="BC82" s="216">
        <v>2.8241357629217127E-5</v>
      </c>
      <c r="BD82" s="216">
        <v>2.1237078592850073E-5</v>
      </c>
      <c r="BE82" s="216">
        <v>0</v>
      </c>
      <c r="BF82" s="216">
        <v>4.7098187817432973E-4</v>
      </c>
      <c r="BG82" s="216">
        <v>1.6518418897015175E-4</v>
      </c>
      <c r="BH82" s="216">
        <v>1.9753443878302667E-4</v>
      </c>
      <c r="BI82" s="216">
        <v>1.710327387365289E-4</v>
      </c>
      <c r="BJ82" s="216">
        <v>5.6368913008889621E-5</v>
      </c>
      <c r="BK82" s="216">
        <v>8.8002893722557776E-3</v>
      </c>
      <c r="BL82" s="216">
        <v>1.1920283944862533E-4</v>
      </c>
      <c r="BM82" s="216">
        <v>1.0015905353922682E-4</v>
      </c>
      <c r="BN82" s="216">
        <v>1.9533739488254305E-4</v>
      </c>
      <c r="BO82" s="216">
        <v>1.5744695869378245E-4</v>
      </c>
      <c r="BP82" s="216">
        <v>3.6534843748546868E-4</v>
      </c>
      <c r="BQ82" s="216">
        <v>2.7880915733819383E-4</v>
      </c>
      <c r="BR82" s="216">
        <v>7.0165453857749631E-5</v>
      </c>
      <c r="BS82" s="216">
        <v>7.9518065275649638E-5</v>
      </c>
      <c r="BT82" s="216">
        <v>4.9534535210105452E-5</v>
      </c>
      <c r="BU82" s="216">
        <v>4.3250231600317037E-5</v>
      </c>
      <c r="BV82" s="216">
        <v>3.7008858786497911E-5</v>
      </c>
      <c r="BW82" s="216">
        <v>2.9081910796170571E-5</v>
      </c>
      <c r="BX82" s="216">
        <v>5.726637739837792E-6</v>
      </c>
      <c r="BY82" s="216">
        <v>5.2310541779011132E-5</v>
      </c>
      <c r="BZ82" s="216">
        <v>2.2315598137520742E-4</v>
      </c>
      <c r="CA82" s="216">
        <v>2.996433280849631E-4</v>
      </c>
      <c r="CB82" s="216">
        <v>1.0078842693130481</v>
      </c>
      <c r="CC82" s="216">
        <v>1.5838949342425587E-4</v>
      </c>
      <c r="CD82" s="216">
        <v>3.1820930448396468E-5</v>
      </c>
      <c r="CE82" s="216">
        <v>5.2875726119058901E-5</v>
      </c>
      <c r="CF82" s="216">
        <v>7.873567454067566E-5</v>
      </c>
      <c r="CG82" s="216">
        <v>8.3204648724074945E-5</v>
      </c>
      <c r="CH82" s="216">
        <v>3.5790752750877494E-5</v>
      </c>
      <c r="CI82" s="216">
        <v>2.4900008512687163E-5</v>
      </c>
      <c r="CJ82" s="216">
        <v>5.1949923185253314E-5</v>
      </c>
      <c r="CK82" s="216">
        <v>3.3535806966670911E-5</v>
      </c>
      <c r="CL82" s="216">
        <v>5.5030106686424269E-5</v>
      </c>
      <c r="CM82" s="216">
        <v>3.7583608252073657E-5</v>
      </c>
      <c r="CN82" s="216">
        <v>3.5130523132148078E-5</v>
      </c>
      <c r="CO82" s="216">
        <v>5.3062577144662954E-5</v>
      </c>
      <c r="CP82" s="216">
        <v>6.1787382035401886E-5</v>
      </c>
      <c r="CQ82" s="216">
        <v>7.5992011228782973E-5</v>
      </c>
      <c r="CR82" s="216">
        <v>4.4121566391611787E-5</v>
      </c>
      <c r="CS82" s="216">
        <v>3.4132338792076937E-5</v>
      </c>
      <c r="CT82" s="216">
        <v>5.666432332098208E-5</v>
      </c>
      <c r="CU82" s="216">
        <v>4.083003771011115E-5</v>
      </c>
      <c r="CV82" s="216">
        <v>1.9321990836327337E-5</v>
      </c>
      <c r="CW82" s="216">
        <v>1.4745154306335901E-4</v>
      </c>
      <c r="CX82" s="216">
        <v>2.59605904346589E-5</v>
      </c>
      <c r="CY82" s="216">
        <v>9.5344439822383172E-5</v>
      </c>
      <c r="CZ82" s="216">
        <v>6.0563920282561178E-5</v>
      </c>
      <c r="DA82" s="216">
        <v>4.7569096752050251E-5</v>
      </c>
      <c r="DB82" s="216">
        <v>4.6058189349400307E-5</v>
      </c>
      <c r="DC82" s="216">
        <v>7.1180224558617435E-5</v>
      </c>
      <c r="DD82" s="216">
        <v>4.8722296167246291E-5</v>
      </c>
      <c r="DE82" s="216">
        <v>4.8682906788908388E-4</v>
      </c>
      <c r="DF82" s="217">
        <v>3.6798660577165737E-5</v>
      </c>
      <c r="DG82" s="217">
        <v>1.0351200929393598</v>
      </c>
      <c r="DH82" s="219">
        <v>0.79098137111575617</v>
      </c>
    </row>
    <row r="83" spans="1:112">
      <c r="A83" s="305" t="s">
        <v>1162</v>
      </c>
      <c r="B83" s="198" t="s">
        <v>995</v>
      </c>
      <c r="C83" s="216">
        <v>9.3305397017449064E-4</v>
      </c>
      <c r="D83" s="216">
        <v>7.420124198578308E-4</v>
      </c>
      <c r="E83" s="216">
        <v>2.2973879308309845E-3</v>
      </c>
      <c r="F83" s="216">
        <v>6.8762984268304845E-3</v>
      </c>
      <c r="G83" s="216">
        <v>1.2204942506090582E-3</v>
      </c>
      <c r="H83" s="216">
        <v>2.9727021194341209E-2</v>
      </c>
      <c r="I83" s="216">
        <v>8.2223082815013893E-3</v>
      </c>
      <c r="J83" s="216">
        <v>1.4426460993174266E-3</v>
      </c>
      <c r="K83" s="216">
        <v>1.1187372240435431E-3</v>
      </c>
      <c r="L83" s="216">
        <v>5.3141071450866519E-4</v>
      </c>
      <c r="M83" s="216">
        <v>0</v>
      </c>
      <c r="N83" s="216">
        <v>2.495426930491775E-3</v>
      </c>
      <c r="O83" s="216">
        <v>8.3689484685436771E-3</v>
      </c>
      <c r="P83" s="216">
        <v>2.7754831650438094E-3</v>
      </c>
      <c r="Q83" s="216">
        <v>2.9876565376752043E-3</v>
      </c>
      <c r="R83" s="216">
        <v>1.851494378067126E-3</v>
      </c>
      <c r="S83" s="216">
        <v>2.7567611659934728E-3</v>
      </c>
      <c r="T83" s="216">
        <v>4.715560660369069E-3</v>
      </c>
      <c r="U83" s="216">
        <v>2.1009240155289337E-3</v>
      </c>
      <c r="V83" s="216">
        <v>1.7156920712289856E-3</v>
      </c>
      <c r="W83" s="216">
        <v>2.5485879477335754E-4</v>
      </c>
      <c r="X83" s="216">
        <v>5.1693457374908972E-4</v>
      </c>
      <c r="Y83" s="216">
        <v>1.1568372556546832E-3</v>
      </c>
      <c r="Z83" s="216">
        <v>0</v>
      </c>
      <c r="AA83" s="216">
        <v>1.235265358117801E-2</v>
      </c>
      <c r="AB83" s="216">
        <v>1.1333954206733646E-3</v>
      </c>
      <c r="AC83" s="216">
        <v>2.3736105708376497E-4</v>
      </c>
      <c r="AD83" s="216">
        <v>5.9535447482567713E-4</v>
      </c>
      <c r="AE83" s="216">
        <v>2.5248393608130699E-4</v>
      </c>
      <c r="AF83" s="216">
        <v>4.4129315609236884E-4</v>
      </c>
      <c r="AG83" s="216">
        <v>2.598670175138173E-3</v>
      </c>
      <c r="AH83" s="216">
        <v>2.3062706116866874E-3</v>
      </c>
      <c r="AI83" s="216">
        <v>2.4189072619394034E-3</v>
      </c>
      <c r="AJ83" s="216">
        <v>2.9996880108733786E-4</v>
      </c>
      <c r="AK83" s="216">
        <v>2.1679124516206681E-3</v>
      </c>
      <c r="AL83" s="216">
        <v>1.8248747084189437E-3</v>
      </c>
      <c r="AM83" s="216">
        <v>4.0032671173823595E-3</v>
      </c>
      <c r="AN83" s="216">
        <v>2.4750008975983652E-3</v>
      </c>
      <c r="AO83" s="216">
        <v>1.7160957244242798E-3</v>
      </c>
      <c r="AP83" s="216">
        <v>2.864246037447761E-3</v>
      </c>
      <c r="AQ83" s="216">
        <v>4.9571878362127369E-4</v>
      </c>
      <c r="AR83" s="216">
        <v>3.1261226812974779E-3</v>
      </c>
      <c r="AS83" s="216">
        <v>1.8679954227020579E-3</v>
      </c>
      <c r="AT83" s="216">
        <v>1.3917680886397076E-3</v>
      </c>
      <c r="AU83" s="216">
        <v>2.2669880739347539E-3</v>
      </c>
      <c r="AV83" s="216">
        <v>2.734376052377278E-3</v>
      </c>
      <c r="AW83" s="216">
        <v>7.291004777044513E-4</v>
      </c>
      <c r="AX83" s="216">
        <v>2.2594878934009749E-3</v>
      </c>
      <c r="AY83" s="216">
        <v>1.70608231619387E-3</v>
      </c>
      <c r="AZ83" s="216">
        <v>1.2424806807221341E-3</v>
      </c>
      <c r="BA83" s="216">
        <v>1.3261119968589479E-3</v>
      </c>
      <c r="BB83" s="216">
        <v>1.4718625878179874E-3</v>
      </c>
      <c r="BC83" s="216">
        <v>1.4101965049535127E-3</v>
      </c>
      <c r="BD83" s="216">
        <v>6.6352466613916691E-4</v>
      </c>
      <c r="BE83" s="216">
        <v>0</v>
      </c>
      <c r="BF83" s="216">
        <v>2.7413201950835277E-3</v>
      </c>
      <c r="BG83" s="216">
        <v>2.4215767079839908E-3</v>
      </c>
      <c r="BH83" s="216">
        <v>1.3591741423127871E-3</v>
      </c>
      <c r="BI83" s="216">
        <v>2.4849742650808184E-3</v>
      </c>
      <c r="BJ83" s="216">
        <v>2.141622320779823E-3</v>
      </c>
      <c r="BK83" s="216">
        <v>9.2036469808936801E-4</v>
      </c>
      <c r="BL83" s="216">
        <v>1.8562212358037224E-3</v>
      </c>
      <c r="BM83" s="216">
        <v>1.9445849605130554E-3</v>
      </c>
      <c r="BN83" s="216">
        <v>1.8895781959920662E-3</v>
      </c>
      <c r="BO83" s="216">
        <v>2.1598805516776696E-3</v>
      </c>
      <c r="BP83" s="216">
        <v>2.3824566558593909E-3</v>
      </c>
      <c r="BQ83" s="216">
        <v>1.6112777650566421E-3</v>
      </c>
      <c r="BR83" s="216">
        <v>6.1108608768499816E-3</v>
      </c>
      <c r="BS83" s="216">
        <v>2.080547547003991E-2</v>
      </c>
      <c r="BT83" s="216">
        <v>1.0538376711180821E-2</v>
      </c>
      <c r="BU83" s="216">
        <v>9.449201856212331E-3</v>
      </c>
      <c r="BV83" s="216">
        <v>2.4684073142110415E-3</v>
      </c>
      <c r="BW83" s="216">
        <v>2.3450985579892628E-3</v>
      </c>
      <c r="BX83" s="216">
        <v>4.6655232119187102E-4</v>
      </c>
      <c r="BY83" s="216">
        <v>2.2539595700905072E-3</v>
      </c>
      <c r="BZ83" s="216">
        <v>9.833946297292161E-4</v>
      </c>
      <c r="CA83" s="216">
        <v>1.7503453727967997E-3</v>
      </c>
      <c r="CB83" s="216">
        <v>2.3578247396336093E-3</v>
      </c>
      <c r="CC83" s="216">
        <v>1.0158162471283045</v>
      </c>
      <c r="CD83" s="216">
        <v>7.4454235176929177E-3</v>
      </c>
      <c r="CE83" s="216">
        <v>2.6293119803077998E-3</v>
      </c>
      <c r="CF83" s="216">
        <v>4.047779228096275E-3</v>
      </c>
      <c r="CG83" s="216">
        <v>9.1464477137697328E-2</v>
      </c>
      <c r="CH83" s="216">
        <v>9.9295811207318844E-3</v>
      </c>
      <c r="CI83" s="216">
        <v>1.7109303806167521E-2</v>
      </c>
      <c r="CJ83" s="216">
        <v>2.0115724696830845E-2</v>
      </c>
      <c r="CK83" s="216">
        <v>1.1269751840629817E-2</v>
      </c>
      <c r="CL83" s="216">
        <v>4.2755833637903431E-2</v>
      </c>
      <c r="CM83" s="216">
        <v>6.7609076648103431E-3</v>
      </c>
      <c r="CN83" s="216">
        <v>9.5722272818137243E-3</v>
      </c>
      <c r="CO83" s="216">
        <v>1.8003386102001882E-2</v>
      </c>
      <c r="CP83" s="216">
        <v>7.0653811837611885E-3</v>
      </c>
      <c r="CQ83" s="216">
        <v>2.6086957804621904E-3</v>
      </c>
      <c r="CR83" s="216">
        <v>2.013447493888031E-3</v>
      </c>
      <c r="CS83" s="216">
        <v>1.7487338317661166E-3</v>
      </c>
      <c r="CT83" s="216">
        <v>2.8786630052958912E-2</v>
      </c>
      <c r="CU83" s="216">
        <v>1.243029987238374E-2</v>
      </c>
      <c r="CV83" s="216">
        <v>1.3636551935368607E-2</v>
      </c>
      <c r="CW83" s="216">
        <v>1.6738778579316828E-3</v>
      </c>
      <c r="CX83" s="216">
        <v>1.32383116781126E-2</v>
      </c>
      <c r="CY83" s="216">
        <v>4.5741254519682016E-3</v>
      </c>
      <c r="CZ83" s="216">
        <v>2.6274021287532954E-3</v>
      </c>
      <c r="DA83" s="216">
        <v>4.683315930368674E-3</v>
      </c>
      <c r="DB83" s="216">
        <v>6.7332175899775248E-3</v>
      </c>
      <c r="DC83" s="216">
        <v>6.8455602116490313E-3</v>
      </c>
      <c r="DD83" s="216">
        <v>5.9569433762729331E-3</v>
      </c>
      <c r="DE83" s="216">
        <v>2.0679544899929654E-3</v>
      </c>
      <c r="DF83" s="217">
        <v>1.5224682801304195E-2</v>
      </c>
      <c r="DG83" s="217">
        <v>1.6174651360922425</v>
      </c>
      <c r="DH83" s="219">
        <v>1.2359771584040973</v>
      </c>
    </row>
    <row r="84" spans="1:112">
      <c r="A84" s="305" t="s">
        <v>1163</v>
      </c>
      <c r="B84" s="198" t="s">
        <v>996</v>
      </c>
      <c r="C84" s="216">
        <v>1.3711093982972052E-4</v>
      </c>
      <c r="D84" s="216">
        <v>4.6254445604540316E-4</v>
      </c>
      <c r="E84" s="216">
        <v>8.4990389233012884E-5</v>
      </c>
      <c r="F84" s="216">
        <v>1.5860185986301461E-4</v>
      </c>
      <c r="G84" s="216">
        <v>1.4712361192291789E-4</v>
      </c>
      <c r="H84" s="216">
        <v>2.1116117809166294E-5</v>
      </c>
      <c r="I84" s="216">
        <v>3.7899420129437503E-5</v>
      </c>
      <c r="J84" s="216">
        <v>3.3226465762441497E-4</v>
      </c>
      <c r="K84" s="216">
        <v>1.1768177604345851E-4</v>
      </c>
      <c r="L84" s="216">
        <v>3.1370817942263815E-4</v>
      </c>
      <c r="M84" s="216">
        <v>0</v>
      </c>
      <c r="N84" s="216">
        <v>3.5304688284238258E-5</v>
      </c>
      <c r="O84" s="216">
        <v>1.2864409903350039E-4</v>
      </c>
      <c r="P84" s="216">
        <v>2.0081750034075797E-4</v>
      </c>
      <c r="Q84" s="216">
        <v>1.039994450430877E-4</v>
      </c>
      <c r="R84" s="216">
        <v>4.9918279430055505E-4</v>
      </c>
      <c r="S84" s="216">
        <v>3.213109537536815E-4</v>
      </c>
      <c r="T84" s="216">
        <v>1.7974557523406717E-4</v>
      </c>
      <c r="U84" s="216">
        <v>7.7479856365117458E-5</v>
      </c>
      <c r="V84" s="216">
        <v>5.8201445395874242E-5</v>
      </c>
      <c r="W84" s="216">
        <v>6.3442357170358075E-5</v>
      </c>
      <c r="X84" s="216">
        <v>4.7506520634603248E-5</v>
      </c>
      <c r="Y84" s="216">
        <v>3.6388373229968847E-5</v>
      </c>
      <c r="Z84" s="216">
        <v>0</v>
      </c>
      <c r="AA84" s="216">
        <v>8.241430762493971E-5</v>
      </c>
      <c r="AB84" s="216">
        <v>4.9572214787595274E-5</v>
      </c>
      <c r="AC84" s="216">
        <v>5.4301497003351588E-5</v>
      </c>
      <c r="AD84" s="216">
        <v>1.1264076044490166E-4</v>
      </c>
      <c r="AE84" s="216">
        <v>7.8265841348668967E-6</v>
      </c>
      <c r="AF84" s="216">
        <v>9.8336699337007441E-6</v>
      </c>
      <c r="AG84" s="216">
        <v>5.5325975417347211E-5</v>
      </c>
      <c r="AH84" s="216">
        <v>1.2525166437641293E-4</v>
      </c>
      <c r="AI84" s="216">
        <v>3.4018180772318624E-4</v>
      </c>
      <c r="AJ84" s="216">
        <v>1.1817857889821057E-5</v>
      </c>
      <c r="AK84" s="216">
        <v>1.4365351289825988E-4</v>
      </c>
      <c r="AL84" s="216">
        <v>2.8006810315379016E-4</v>
      </c>
      <c r="AM84" s="216">
        <v>1.1988754121788245E-4</v>
      </c>
      <c r="AN84" s="216">
        <v>1.9691806675911476E-4</v>
      </c>
      <c r="AO84" s="216">
        <v>6.4926807432659343E-5</v>
      </c>
      <c r="AP84" s="216">
        <v>1.1253011730876477E-4</v>
      </c>
      <c r="AQ84" s="216">
        <v>3.8725631191503902E-5</v>
      </c>
      <c r="AR84" s="216">
        <v>5.7934316741115125E-5</v>
      </c>
      <c r="AS84" s="216">
        <v>4.6717522387913071E-5</v>
      </c>
      <c r="AT84" s="216">
        <v>3.2538195611789705E-5</v>
      </c>
      <c r="AU84" s="216">
        <v>3.934062229830839E-5</v>
      </c>
      <c r="AV84" s="216">
        <v>4.1487682235591789E-5</v>
      </c>
      <c r="AW84" s="216">
        <v>3.0259841270456007E-5</v>
      </c>
      <c r="AX84" s="216">
        <v>3.9110746633280616E-5</v>
      </c>
      <c r="AY84" s="216">
        <v>4.1897995485950897E-5</v>
      </c>
      <c r="AZ84" s="216">
        <v>1.0364928338966751E-5</v>
      </c>
      <c r="BA84" s="216">
        <v>2.5514602531257384E-5</v>
      </c>
      <c r="BB84" s="216">
        <v>4.3643811942894906E-5</v>
      </c>
      <c r="BC84" s="216">
        <v>3.4753588382055437E-5</v>
      </c>
      <c r="BD84" s="216">
        <v>2.6312866112709467E-5</v>
      </c>
      <c r="BE84" s="216">
        <v>0</v>
      </c>
      <c r="BF84" s="216">
        <v>2.0738555782442763E-4</v>
      </c>
      <c r="BG84" s="216">
        <v>8.0304050624194841E-5</v>
      </c>
      <c r="BH84" s="216">
        <v>8.3057429273536437E-5</v>
      </c>
      <c r="BI84" s="216">
        <v>9.4306193608565298E-5</v>
      </c>
      <c r="BJ84" s="216">
        <v>7.1711493373529807E-5</v>
      </c>
      <c r="BK84" s="216">
        <v>2.3052202410518978E-4</v>
      </c>
      <c r="BL84" s="216">
        <v>1.2982920075279176E-4</v>
      </c>
      <c r="BM84" s="216">
        <v>1.111646302046796E-4</v>
      </c>
      <c r="BN84" s="216">
        <v>1.2883286662347611E-4</v>
      </c>
      <c r="BO84" s="216">
        <v>1.0563362577683973E-4</v>
      </c>
      <c r="BP84" s="216">
        <v>7.3275684189139255E-5</v>
      </c>
      <c r="BQ84" s="216">
        <v>1.7988749624926918E-4</v>
      </c>
      <c r="BR84" s="216">
        <v>4.5978055477170098E-5</v>
      </c>
      <c r="BS84" s="216">
        <v>4.0147065396918174E-5</v>
      </c>
      <c r="BT84" s="216">
        <v>3.5089325963854794E-5</v>
      </c>
      <c r="BU84" s="216">
        <v>4.3318538158434714E-5</v>
      </c>
      <c r="BV84" s="216">
        <v>2.6292747629930537E-5</v>
      </c>
      <c r="BW84" s="216">
        <v>2.5016910736290252E-5</v>
      </c>
      <c r="BX84" s="216">
        <v>4.6962165975419452E-6</v>
      </c>
      <c r="BY84" s="216">
        <v>8.8792333800844699E-5</v>
      </c>
      <c r="BZ84" s="216">
        <v>9.9098445404821931E-5</v>
      </c>
      <c r="CA84" s="216">
        <v>7.5775844593889088E-5</v>
      </c>
      <c r="CB84" s="216">
        <v>4.9517057800373829E-5</v>
      </c>
      <c r="CC84" s="216">
        <v>9.687772687848961E-5</v>
      </c>
      <c r="CD84" s="216">
        <v>1.0005255614067463</v>
      </c>
      <c r="CE84" s="216">
        <v>3.2948997529896179E-5</v>
      </c>
      <c r="CF84" s="216">
        <v>4.1051887521230523E-5</v>
      </c>
      <c r="CG84" s="216">
        <v>7.0239450329578012E-4</v>
      </c>
      <c r="CH84" s="216">
        <v>3.3109880879011685E-5</v>
      </c>
      <c r="CI84" s="216">
        <v>2.7020493125224478E-5</v>
      </c>
      <c r="CJ84" s="216">
        <v>7.9775820552617689E-5</v>
      </c>
      <c r="CK84" s="216">
        <v>3.7539278369635828E-5</v>
      </c>
      <c r="CL84" s="216">
        <v>1.1361006388381369E-4</v>
      </c>
      <c r="CM84" s="216">
        <v>2.8703873165839287E-5</v>
      </c>
      <c r="CN84" s="216">
        <v>3.0128808183220637E-5</v>
      </c>
      <c r="CO84" s="216">
        <v>6.3607556130973496E-5</v>
      </c>
      <c r="CP84" s="216">
        <v>1.7075659890688154E-4</v>
      </c>
      <c r="CQ84" s="216">
        <v>8.4807242987772389E-5</v>
      </c>
      <c r="CR84" s="216">
        <v>5.7734501641291731E-5</v>
      </c>
      <c r="CS84" s="216">
        <v>4.4287139327000883E-5</v>
      </c>
      <c r="CT84" s="216">
        <v>8.4833700585355631E-5</v>
      </c>
      <c r="CU84" s="216">
        <v>3.8991763466998795E-5</v>
      </c>
      <c r="CV84" s="216">
        <v>6.2733658779034278E-5</v>
      </c>
      <c r="CW84" s="216">
        <v>1.0584584456315163E-4</v>
      </c>
      <c r="CX84" s="216">
        <v>2.7259463458154816E-5</v>
      </c>
      <c r="CY84" s="216">
        <v>9.9719598819617155E-5</v>
      </c>
      <c r="CZ84" s="216">
        <v>1.2562604168770824E-4</v>
      </c>
      <c r="DA84" s="216">
        <v>4.7063537262664208E-5</v>
      </c>
      <c r="DB84" s="216">
        <v>2.8931066261026388E-5</v>
      </c>
      <c r="DC84" s="216">
        <v>9.718093187935168E-5</v>
      </c>
      <c r="DD84" s="216">
        <v>3.8103104876495378E-5</v>
      </c>
      <c r="DE84" s="216">
        <v>7.4822994209926025E-4</v>
      </c>
      <c r="DF84" s="217">
        <v>2.085441665937939E-5</v>
      </c>
      <c r="DG84" s="217">
        <v>1.011565739499668</v>
      </c>
      <c r="DH84" s="219">
        <v>0.77298244045393583</v>
      </c>
    </row>
    <row r="85" spans="1:112">
      <c r="A85" s="305" t="s">
        <v>1164</v>
      </c>
      <c r="B85" s="198" t="s">
        <v>997</v>
      </c>
      <c r="C85" s="216">
        <v>4.1264141521732897E-3</v>
      </c>
      <c r="D85" s="216">
        <v>1.1453222362458724E-2</v>
      </c>
      <c r="E85" s="216">
        <v>2.538766899479706E-3</v>
      </c>
      <c r="F85" s="216">
        <v>3.644706354838715E-3</v>
      </c>
      <c r="G85" s="216">
        <v>4.9901166128363487E-3</v>
      </c>
      <c r="H85" s="216">
        <v>1.5046448405158987E-3</v>
      </c>
      <c r="I85" s="216">
        <v>1.572747666864203E-3</v>
      </c>
      <c r="J85" s="216">
        <v>1.6156855004329763E-2</v>
      </c>
      <c r="K85" s="216">
        <v>4.0371485370456319E-3</v>
      </c>
      <c r="L85" s="216">
        <v>4.0975324885841394E-2</v>
      </c>
      <c r="M85" s="216">
        <v>0</v>
      </c>
      <c r="N85" s="216">
        <v>3.2194001640670775E-3</v>
      </c>
      <c r="O85" s="216">
        <v>4.8432579633423539E-3</v>
      </c>
      <c r="P85" s="216">
        <v>4.0132986139912704E-3</v>
      </c>
      <c r="Q85" s="216">
        <v>2.3172182907908092E-3</v>
      </c>
      <c r="R85" s="216">
        <v>9.1246135289736359E-3</v>
      </c>
      <c r="S85" s="216">
        <v>6.4493549583886263E-3</v>
      </c>
      <c r="T85" s="216">
        <v>3.4339997406583017E-3</v>
      </c>
      <c r="U85" s="216">
        <v>5.5894282759131608E-3</v>
      </c>
      <c r="V85" s="216">
        <v>2.8404064329228345E-3</v>
      </c>
      <c r="W85" s="216">
        <v>2.9989688203311891E-3</v>
      </c>
      <c r="X85" s="216">
        <v>1.2974006642553968E-3</v>
      </c>
      <c r="Y85" s="216">
        <v>1.1258688561133737E-3</v>
      </c>
      <c r="Z85" s="216">
        <v>0</v>
      </c>
      <c r="AA85" s="216">
        <v>2.0724214868538407E-3</v>
      </c>
      <c r="AB85" s="216">
        <v>1.1677874772302286E-3</v>
      </c>
      <c r="AC85" s="216">
        <v>6.1751940701914735E-3</v>
      </c>
      <c r="AD85" s="216">
        <v>3.2865057959476905E-3</v>
      </c>
      <c r="AE85" s="216">
        <v>3.13055616853643E-4</v>
      </c>
      <c r="AF85" s="216">
        <v>2.633483710713813E-4</v>
      </c>
      <c r="AG85" s="216">
        <v>3.8086916878775369E-3</v>
      </c>
      <c r="AH85" s="216">
        <v>5.1146910615976673E-3</v>
      </c>
      <c r="AI85" s="216">
        <v>5.5457114274974784E-3</v>
      </c>
      <c r="AJ85" s="216">
        <v>1.0582367127197287E-3</v>
      </c>
      <c r="AK85" s="216">
        <v>4.6786308612160807E-3</v>
      </c>
      <c r="AL85" s="216">
        <v>5.7815724550697532E-3</v>
      </c>
      <c r="AM85" s="216">
        <v>3.1378286839326966E-3</v>
      </c>
      <c r="AN85" s="216">
        <v>5.5557558260569016E-3</v>
      </c>
      <c r="AO85" s="216">
        <v>1.6972639060051167E-3</v>
      </c>
      <c r="AP85" s="216">
        <v>9.6652913034263339E-3</v>
      </c>
      <c r="AQ85" s="216">
        <v>2.5620607980704007E-3</v>
      </c>
      <c r="AR85" s="216">
        <v>1.4688027371398515E-3</v>
      </c>
      <c r="AS85" s="216">
        <v>1.4461243493120272E-3</v>
      </c>
      <c r="AT85" s="216">
        <v>9.2820677231593017E-4</v>
      </c>
      <c r="AU85" s="216">
        <v>1.0547131130658419E-3</v>
      </c>
      <c r="AV85" s="216">
        <v>1.268869701524658E-3</v>
      </c>
      <c r="AW85" s="216">
        <v>9.8620198430841464E-4</v>
      </c>
      <c r="AX85" s="216">
        <v>1.259487807480257E-3</v>
      </c>
      <c r="AY85" s="216">
        <v>1.3884543863581453E-3</v>
      </c>
      <c r="AZ85" s="216">
        <v>9.9043452726486837E-4</v>
      </c>
      <c r="BA85" s="216">
        <v>8.1239464258137887E-4</v>
      </c>
      <c r="BB85" s="216">
        <v>2.0048921726378973E-3</v>
      </c>
      <c r="BC85" s="216">
        <v>1.0492270976227229E-3</v>
      </c>
      <c r="BD85" s="216">
        <v>8.7235204195687012E-4</v>
      </c>
      <c r="BE85" s="216">
        <v>0</v>
      </c>
      <c r="BF85" s="216">
        <v>3.8613370537589984E-3</v>
      </c>
      <c r="BG85" s="216">
        <v>2.0481267690596328E-3</v>
      </c>
      <c r="BH85" s="216">
        <v>2.0858008431370819E-3</v>
      </c>
      <c r="BI85" s="216">
        <v>2.7066218120152807E-3</v>
      </c>
      <c r="BJ85" s="216">
        <v>1.9539121956906277E-3</v>
      </c>
      <c r="BK85" s="216">
        <v>2.0525975555698413E-2</v>
      </c>
      <c r="BL85" s="216">
        <v>2.2910533749132063E-3</v>
      </c>
      <c r="BM85" s="216">
        <v>2.0759354547166234E-3</v>
      </c>
      <c r="BN85" s="216">
        <v>2.4359211781915385E-3</v>
      </c>
      <c r="BO85" s="216">
        <v>2.0198384500032356E-3</v>
      </c>
      <c r="BP85" s="216">
        <v>6.6148254559583288E-3</v>
      </c>
      <c r="BQ85" s="216">
        <v>1.9863289948320106E-2</v>
      </c>
      <c r="BR85" s="216">
        <v>1.6017508747088844E-3</v>
      </c>
      <c r="BS85" s="216">
        <v>1.482129491901232E-3</v>
      </c>
      <c r="BT85" s="216">
        <v>1.3348226714453664E-3</v>
      </c>
      <c r="BU85" s="216">
        <v>1.271966707443908E-3</v>
      </c>
      <c r="BV85" s="216">
        <v>1.2593980563700056E-3</v>
      </c>
      <c r="BW85" s="216">
        <v>9.9472645218115735E-4</v>
      </c>
      <c r="BX85" s="216">
        <v>1.2378573040925547E-4</v>
      </c>
      <c r="BY85" s="216">
        <v>1.2715190146439632E-3</v>
      </c>
      <c r="BZ85" s="216">
        <v>6.8385746857368155E-4</v>
      </c>
      <c r="CA85" s="216">
        <v>3.0399227302859546E-3</v>
      </c>
      <c r="CB85" s="216">
        <v>1.5072152127063561E-3</v>
      </c>
      <c r="CC85" s="216">
        <v>2.8050080613272084E-3</v>
      </c>
      <c r="CD85" s="216">
        <v>1.0010844379882099E-3</v>
      </c>
      <c r="CE85" s="216">
        <v>1.0012109119648787</v>
      </c>
      <c r="CF85" s="216">
        <v>1.1791534792571527E-3</v>
      </c>
      <c r="CG85" s="216">
        <v>5.3281212349165648E-4</v>
      </c>
      <c r="CH85" s="216">
        <v>1.2343271121630596E-3</v>
      </c>
      <c r="CI85" s="216">
        <v>1.2200593135494231E-3</v>
      </c>
      <c r="CJ85" s="216">
        <v>1.775611109488583E-3</v>
      </c>
      <c r="CK85" s="216">
        <v>1.4815716473471701E-3</v>
      </c>
      <c r="CL85" s="216">
        <v>2.8643382295350625E-3</v>
      </c>
      <c r="CM85" s="216">
        <v>3.7476045059330275E-3</v>
      </c>
      <c r="CN85" s="216">
        <v>1.0914823251690561E-3</v>
      </c>
      <c r="CO85" s="216">
        <v>1.6737740807892276E-3</v>
      </c>
      <c r="CP85" s="216">
        <v>2.5646742561463765E-3</v>
      </c>
      <c r="CQ85" s="216">
        <v>2.5785902368283859E-3</v>
      </c>
      <c r="CR85" s="216">
        <v>1.7672085506849702E-3</v>
      </c>
      <c r="CS85" s="216">
        <v>1.2849744059721738E-3</v>
      </c>
      <c r="CT85" s="216">
        <v>2.2367247884972769E-3</v>
      </c>
      <c r="CU85" s="216">
        <v>9.2216715871555534E-4</v>
      </c>
      <c r="CV85" s="216">
        <v>8.9491611433638177E-4</v>
      </c>
      <c r="CW85" s="216">
        <v>2.1170926990747214E-3</v>
      </c>
      <c r="CX85" s="216">
        <v>7.8427237575959328E-4</v>
      </c>
      <c r="CY85" s="216">
        <v>3.7545616742600172E-3</v>
      </c>
      <c r="CZ85" s="216">
        <v>3.6722025675710139E-3</v>
      </c>
      <c r="DA85" s="216">
        <v>1.535176830459939E-3</v>
      </c>
      <c r="DB85" s="216">
        <v>9.5797569160673045E-4</v>
      </c>
      <c r="DC85" s="216">
        <v>1.917996940801453E-3</v>
      </c>
      <c r="DD85" s="216">
        <v>1.1137826832631234E-3</v>
      </c>
      <c r="DE85" s="216">
        <v>1.1877807580894443E-2</v>
      </c>
      <c r="DF85" s="217">
        <v>8.4046649717051439E-4</v>
      </c>
      <c r="DG85" s="217">
        <v>1.3613594344464124</v>
      </c>
      <c r="DH85" s="219">
        <v>1.0402753838755558</v>
      </c>
    </row>
    <row r="86" spans="1:112">
      <c r="A86" s="305" t="s">
        <v>1165</v>
      </c>
      <c r="B86" s="198" t="s">
        <v>998</v>
      </c>
      <c r="C86" s="216">
        <v>4.6464905524606307E-3</v>
      </c>
      <c r="D86" s="216">
        <v>2.0089018617318894E-3</v>
      </c>
      <c r="E86" s="216">
        <v>1.5703195477339144E-3</v>
      </c>
      <c r="F86" s="216">
        <v>3.9929293535583849E-3</v>
      </c>
      <c r="G86" s="216">
        <v>3.7309770328686244E-3</v>
      </c>
      <c r="H86" s="216">
        <v>7.0277786113465855E-3</v>
      </c>
      <c r="I86" s="216">
        <v>1.1450570788353561E-2</v>
      </c>
      <c r="J86" s="216">
        <v>1.9493870467468849E-3</v>
      </c>
      <c r="K86" s="216">
        <v>1.8015774469489422E-3</v>
      </c>
      <c r="L86" s="216">
        <v>1.7763381741657917E-3</v>
      </c>
      <c r="M86" s="216">
        <v>0</v>
      </c>
      <c r="N86" s="216">
        <v>1.544113960288771E-3</v>
      </c>
      <c r="O86" s="216">
        <v>4.4273660982486031E-3</v>
      </c>
      <c r="P86" s="216">
        <v>2.8451761536948087E-3</v>
      </c>
      <c r="Q86" s="216">
        <v>2.0065169055671988E-3</v>
      </c>
      <c r="R86" s="216">
        <v>4.4649927870782733E-3</v>
      </c>
      <c r="S86" s="216">
        <v>1.6492223957647917E-3</v>
      </c>
      <c r="T86" s="216">
        <v>3.7390481062550269E-3</v>
      </c>
      <c r="U86" s="216">
        <v>3.7738209208360569E-3</v>
      </c>
      <c r="V86" s="216">
        <v>1.4340866130645715E-3</v>
      </c>
      <c r="W86" s="216">
        <v>2.4741337277986322E-4</v>
      </c>
      <c r="X86" s="216">
        <v>4.6927787206275267E-4</v>
      </c>
      <c r="Y86" s="216">
        <v>4.0462200483901302E-4</v>
      </c>
      <c r="Z86" s="216">
        <v>0</v>
      </c>
      <c r="AA86" s="216">
        <v>2.7019016372341847E-3</v>
      </c>
      <c r="AB86" s="216">
        <v>7.5971873176451014E-4</v>
      </c>
      <c r="AC86" s="216">
        <v>2.0271166325615039E-4</v>
      </c>
      <c r="AD86" s="216">
        <v>4.7937881633607662E-4</v>
      </c>
      <c r="AE86" s="216">
        <v>2.5607683154335196E-4</v>
      </c>
      <c r="AF86" s="216">
        <v>3.2481580568739468E-4</v>
      </c>
      <c r="AG86" s="216">
        <v>2.2049246814821719E-3</v>
      </c>
      <c r="AH86" s="216">
        <v>6.600553480181506E-3</v>
      </c>
      <c r="AI86" s="216">
        <v>2.5280503444230109E-3</v>
      </c>
      <c r="AJ86" s="216">
        <v>1.2663556531436411E-4</v>
      </c>
      <c r="AK86" s="216">
        <v>2.3911727057898519E-3</v>
      </c>
      <c r="AL86" s="216">
        <v>1.2095426890364937E-3</v>
      </c>
      <c r="AM86" s="216">
        <v>3.2455088722576015E-3</v>
      </c>
      <c r="AN86" s="216">
        <v>1.4947537262261724E-3</v>
      </c>
      <c r="AO86" s="216">
        <v>1.3653550706305537E-3</v>
      </c>
      <c r="AP86" s="216">
        <v>2.4233134949147622E-3</v>
      </c>
      <c r="AQ86" s="216">
        <v>7.265041582874464E-4</v>
      </c>
      <c r="AR86" s="216">
        <v>1.2245773069999525E-3</v>
      </c>
      <c r="AS86" s="216">
        <v>1.1702244543297445E-3</v>
      </c>
      <c r="AT86" s="216">
        <v>7.3716068387680539E-4</v>
      </c>
      <c r="AU86" s="216">
        <v>9.0101243842681978E-4</v>
      </c>
      <c r="AV86" s="216">
        <v>9.9221934175032869E-4</v>
      </c>
      <c r="AW86" s="216">
        <v>4.6378272414725289E-4</v>
      </c>
      <c r="AX86" s="216">
        <v>8.2968805485486249E-4</v>
      </c>
      <c r="AY86" s="216">
        <v>2.327853340358713E-3</v>
      </c>
      <c r="AZ86" s="216">
        <v>5.2633689734933825E-4</v>
      </c>
      <c r="BA86" s="216">
        <v>6.1453130581640288E-4</v>
      </c>
      <c r="BB86" s="216">
        <v>1.123480937780832E-3</v>
      </c>
      <c r="BC86" s="216">
        <v>4.7419077553663229E-4</v>
      </c>
      <c r="BD86" s="216">
        <v>1.0161632110433248E-3</v>
      </c>
      <c r="BE86" s="216">
        <v>0</v>
      </c>
      <c r="BF86" s="216">
        <v>2.1838887680490611E-3</v>
      </c>
      <c r="BG86" s="216">
        <v>1.7354801658850424E-3</v>
      </c>
      <c r="BH86" s="216">
        <v>8.9048369256393065E-4</v>
      </c>
      <c r="BI86" s="216">
        <v>1.2975339309739442E-3</v>
      </c>
      <c r="BJ86" s="216">
        <v>2.4335472562107209E-3</v>
      </c>
      <c r="BK86" s="216">
        <v>4.6175024321014049E-3</v>
      </c>
      <c r="BL86" s="216">
        <v>1.792605132708087E-3</v>
      </c>
      <c r="BM86" s="216">
        <v>1.5285048953778294E-3</v>
      </c>
      <c r="BN86" s="216">
        <v>1.8426939521658976E-3</v>
      </c>
      <c r="BO86" s="216">
        <v>1.233656166894065E-3</v>
      </c>
      <c r="BP86" s="216">
        <v>8.45190907998261E-4</v>
      </c>
      <c r="BQ86" s="216">
        <v>1.0948760042064846E-3</v>
      </c>
      <c r="BR86" s="216">
        <v>1.6199746499153077E-3</v>
      </c>
      <c r="BS86" s="216">
        <v>4.4977215850883576E-3</v>
      </c>
      <c r="BT86" s="216">
        <v>7.0293948842345107E-3</v>
      </c>
      <c r="BU86" s="216">
        <v>2.5726789646450575E-3</v>
      </c>
      <c r="BV86" s="216">
        <v>9.3788759409341204E-4</v>
      </c>
      <c r="BW86" s="216">
        <v>8.9801338286594654E-4</v>
      </c>
      <c r="BX86" s="216">
        <v>2.3048350172729919E-4</v>
      </c>
      <c r="BY86" s="216">
        <v>3.4728555534544428E-3</v>
      </c>
      <c r="BZ86" s="216">
        <v>1.2074731039922716E-2</v>
      </c>
      <c r="CA86" s="216">
        <v>5.2557572413543786E-2</v>
      </c>
      <c r="CB86" s="216">
        <v>2.7142229534204598E-2</v>
      </c>
      <c r="CC86" s="216">
        <v>0.15925851951006428</v>
      </c>
      <c r="CD86" s="216">
        <v>3.7827427128517173E-2</v>
      </c>
      <c r="CE86" s="216">
        <v>1.5432126492905398E-2</v>
      </c>
      <c r="CF86" s="216">
        <v>1.0136808774733979</v>
      </c>
      <c r="CG86" s="216">
        <v>1.5017986453575801E-2</v>
      </c>
      <c r="CH86" s="216">
        <v>2.3940040645796371E-3</v>
      </c>
      <c r="CI86" s="216">
        <v>3.5059711353686504E-3</v>
      </c>
      <c r="CJ86" s="216">
        <v>4.2444038667396001E-3</v>
      </c>
      <c r="CK86" s="216">
        <v>2.2673654294058541E-3</v>
      </c>
      <c r="CL86" s="216">
        <v>9.9163547533078801E-3</v>
      </c>
      <c r="CM86" s="216">
        <v>2.1488535469900644E-3</v>
      </c>
      <c r="CN86" s="216">
        <v>2.4227406500137438E-3</v>
      </c>
      <c r="CO86" s="216">
        <v>3.5645031283051297E-3</v>
      </c>
      <c r="CP86" s="216">
        <v>2.0880521455537118E-3</v>
      </c>
      <c r="CQ86" s="216">
        <v>1.4153119528543972E-3</v>
      </c>
      <c r="CR86" s="216">
        <v>9.604009162221752E-4</v>
      </c>
      <c r="CS86" s="216">
        <v>8.5648323596950165E-4</v>
      </c>
      <c r="CT86" s="216">
        <v>5.7282331191756911E-3</v>
      </c>
      <c r="CU86" s="216">
        <v>4.9370901190932083E-3</v>
      </c>
      <c r="CV86" s="216">
        <v>2.7827320254823667E-3</v>
      </c>
      <c r="CW86" s="216">
        <v>1.1117465984248776E-3</v>
      </c>
      <c r="CX86" s="216">
        <v>2.6466300244945289E-3</v>
      </c>
      <c r="CY86" s="216">
        <v>1.7941777528076581E-2</v>
      </c>
      <c r="CZ86" s="216">
        <v>3.3299668248695908E-3</v>
      </c>
      <c r="DA86" s="216">
        <v>1.8882084953263402E-3</v>
      </c>
      <c r="DB86" s="216">
        <v>3.8769734617067997E-3</v>
      </c>
      <c r="DC86" s="216">
        <v>2.3734357086875662E-3</v>
      </c>
      <c r="DD86" s="216">
        <v>2.8280356217600423E-3</v>
      </c>
      <c r="DE86" s="216">
        <v>2.1866505363563231E-3</v>
      </c>
      <c r="DF86" s="217">
        <v>1.1812931372392877E-2</v>
      </c>
      <c r="DG86" s="217">
        <v>1.5833783670814792</v>
      </c>
      <c r="DH86" s="219">
        <v>1.2099299398514389</v>
      </c>
    </row>
    <row r="87" spans="1:112">
      <c r="A87" s="305" t="s">
        <v>1166</v>
      </c>
      <c r="B87" s="198" t="s">
        <v>999</v>
      </c>
      <c r="C87" s="216">
        <v>2.7377669709273238E-4</v>
      </c>
      <c r="D87" s="216">
        <v>3.1497994367706521E-4</v>
      </c>
      <c r="E87" s="216">
        <v>4.0817057817656426E-4</v>
      </c>
      <c r="F87" s="216">
        <v>2.1625446439330664E-4</v>
      </c>
      <c r="G87" s="216">
        <v>3.1291520008357052E-4</v>
      </c>
      <c r="H87" s="216">
        <v>1.588931155731791E-3</v>
      </c>
      <c r="I87" s="216">
        <v>5.7995001142175696E-4</v>
      </c>
      <c r="J87" s="216">
        <v>2.2218425214715808E-4</v>
      </c>
      <c r="K87" s="216">
        <v>2.7429939004993981E-4</v>
      </c>
      <c r="L87" s="216">
        <v>1.2149980535284187E-4</v>
      </c>
      <c r="M87" s="216">
        <v>0</v>
      </c>
      <c r="N87" s="216">
        <v>2.376157124532624E-4</v>
      </c>
      <c r="O87" s="216">
        <v>6.4783343810681233E-4</v>
      </c>
      <c r="P87" s="216">
        <v>2.9372058628604123E-4</v>
      </c>
      <c r="Q87" s="216">
        <v>2.6431107474158373E-4</v>
      </c>
      <c r="R87" s="216">
        <v>3.1202343332441436E-4</v>
      </c>
      <c r="S87" s="216">
        <v>3.1569102606204846E-4</v>
      </c>
      <c r="T87" s="216">
        <v>3.731583683793374E-4</v>
      </c>
      <c r="U87" s="216">
        <v>2.1229684529807148E-4</v>
      </c>
      <c r="V87" s="216">
        <v>2.0113789076799278E-4</v>
      </c>
      <c r="W87" s="216">
        <v>4.3989424692612087E-5</v>
      </c>
      <c r="X87" s="216">
        <v>6.5818599966975961E-5</v>
      </c>
      <c r="Y87" s="216">
        <v>4.2966068476793634E-5</v>
      </c>
      <c r="Z87" s="216">
        <v>0</v>
      </c>
      <c r="AA87" s="216">
        <v>2.2402652669098558E-4</v>
      </c>
      <c r="AB87" s="216">
        <v>9.7879836793102044E-5</v>
      </c>
      <c r="AC87" s="216">
        <v>4.2353490545990763E-5</v>
      </c>
      <c r="AD87" s="216">
        <v>1.2122705380443123E-4</v>
      </c>
      <c r="AE87" s="216">
        <v>2.7791616256664983E-5</v>
      </c>
      <c r="AF87" s="216">
        <v>4.4580274570182925E-5</v>
      </c>
      <c r="AG87" s="216">
        <v>1.1987647549035986E-4</v>
      </c>
      <c r="AH87" s="216">
        <v>2.427533994628659E-4</v>
      </c>
      <c r="AI87" s="216">
        <v>3.1321340920551042E-4</v>
      </c>
      <c r="AJ87" s="216">
        <v>9.4782326861927161E-5</v>
      </c>
      <c r="AK87" s="216">
        <v>2.0311366689494971E-4</v>
      </c>
      <c r="AL87" s="216">
        <v>2.8999845130011097E-4</v>
      </c>
      <c r="AM87" s="216">
        <v>2.4619801903789983E-4</v>
      </c>
      <c r="AN87" s="216">
        <v>3.2494515034729488E-4</v>
      </c>
      <c r="AO87" s="216">
        <v>1.1778174751550178E-4</v>
      </c>
      <c r="AP87" s="216">
        <v>1.6117744933940567E-4</v>
      </c>
      <c r="AQ87" s="216">
        <v>5.2981671998338451E-5</v>
      </c>
      <c r="AR87" s="216">
        <v>1.3135755588304386E-4</v>
      </c>
      <c r="AS87" s="216">
        <v>1.1493335784927748E-4</v>
      </c>
      <c r="AT87" s="216">
        <v>9.4110932556641818E-5</v>
      </c>
      <c r="AU87" s="216">
        <v>1.384841070538607E-4</v>
      </c>
      <c r="AV87" s="216">
        <v>1.1581632677585906E-4</v>
      </c>
      <c r="AW87" s="216">
        <v>7.8721611865891254E-5</v>
      </c>
      <c r="AX87" s="216">
        <v>1.1794798391827937E-4</v>
      </c>
      <c r="AY87" s="216">
        <v>1.2190383761633559E-4</v>
      </c>
      <c r="AZ87" s="216">
        <v>5.0913730518400924E-5</v>
      </c>
      <c r="BA87" s="216">
        <v>6.6914449629575248E-5</v>
      </c>
      <c r="BB87" s="216">
        <v>1.0797085512979782E-4</v>
      </c>
      <c r="BC87" s="216">
        <v>9.8486876823778872E-5</v>
      </c>
      <c r="BD87" s="216">
        <v>4.0483557432795878E-5</v>
      </c>
      <c r="BE87" s="216">
        <v>0</v>
      </c>
      <c r="BF87" s="216">
        <v>1.6886623494400473E-4</v>
      </c>
      <c r="BG87" s="216">
        <v>1.5673301890449699E-4</v>
      </c>
      <c r="BH87" s="216">
        <v>1.1724705006747691E-4</v>
      </c>
      <c r="BI87" s="216">
        <v>4.9624954991140335E-4</v>
      </c>
      <c r="BJ87" s="216">
        <v>2.0436999959115134E-4</v>
      </c>
      <c r="BK87" s="216">
        <v>8.2931607667451784E-4</v>
      </c>
      <c r="BL87" s="216">
        <v>3.3056120663967222E-4</v>
      </c>
      <c r="BM87" s="216">
        <v>5.819819355800869E-4</v>
      </c>
      <c r="BN87" s="216">
        <v>4.8061536332351135E-4</v>
      </c>
      <c r="BO87" s="216">
        <v>3.783785560830775E-4</v>
      </c>
      <c r="BP87" s="216">
        <v>9.536591381414367E-4</v>
      </c>
      <c r="BQ87" s="216">
        <v>2.5600267943728713E-3</v>
      </c>
      <c r="BR87" s="216">
        <v>7.1396564094080575E-4</v>
      </c>
      <c r="BS87" s="216">
        <v>1.1569617602007569E-3</v>
      </c>
      <c r="BT87" s="216">
        <v>1.3975830079910937E-3</v>
      </c>
      <c r="BU87" s="216">
        <v>7.9818359555635654E-3</v>
      </c>
      <c r="BV87" s="216">
        <v>9.373572740274329E-4</v>
      </c>
      <c r="BW87" s="216">
        <v>9.8822399551493924E-4</v>
      </c>
      <c r="BX87" s="216">
        <v>3.4345704440928617E-4</v>
      </c>
      <c r="BY87" s="216">
        <v>1.1927742063383604E-3</v>
      </c>
      <c r="BZ87" s="216">
        <v>2.8943011664551218E-4</v>
      </c>
      <c r="CA87" s="216">
        <v>4.8387017779231772E-4</v>
      </c>
      <c r="CB87" s="216">
        <v>1.3557737061949864E-3</v>
      </c>
      <c r="CC87" s="216">
        <v>7.0276725178628331E-4</v>
      </c>
      <c r="CD87" s="216">
        <v>2.5460270955738173E-3</v>
      </c>
      <c r="CE87" s="216">
        <v>9.9480341536034122E-4</v>
      </c>
      <c r="CF87" s="216">
        <v>1.2651805955125853E-3</v>
      </c>
      <c r="CG87" s="216">
        <v>1.0075417082304634</v>
      </c>
      <c r="CH87" s="216">
        <v>3.371081183507017E-3</v>
      </c>
      <c r="CI87" s="216">
        <v>2.231676988595022E-3</v>
      </c>
      <c r="CJ87" s="216">
        <v>1.1767749790520764E-3</v>
      </c>
      <c r="CK87" s="216">
        <v>2.4786775195024808E-3</v>
      </c>
      <c r="CL87" s="216">
        <v>2.1794906260598013E-3</v>
      </c>
      <c r="CM87" s="216">
        <v>3.2750838057487995E-3</v>
      </c>
      <c r="CN87" s="216">
        <v>9.4984368785115594E-4</v>
      </c>
      <c r="CO87" s="216">
        <v>4.8112937130615763E-3</v>
      </c>
      <c r="CP87" s="216">
        <v>7.950348302755958E-4</v>
      </c>
      <c r="CQ87" s="216">
        <v>4.3730404986788759E-3</v>
      </c>
      <c r="CR87" s="216">
        <v>4.8198542151692047E-3</v>
      </c>
      <c r="CS87" s="216">
        <v>1.4739913053117241E-3</v>
      </c>
      <c r="CT87" s="216">
        <v>5.1441654227398666E-3</v>
      </c>
      <c r="CU87" s="216">
        <v>2.0135781781736575E-3</v>
      </c>
      <c r="CV87" s="216">
        <v>1.1544576458803379E-3</v>
      </c>
      <c r="CW87" s="216">
        <v>1.2326943043771848E-3</v>
      </c>
      <c r="CX87" s="216">
        <v>1.396198675308303E-3</v>
      </c>
      <c r="CY87" s="216">
        <v>1.4244147351414006E-3</v>
      </c>
      <c r="CZ87" s="216">
        <v>8.0555432260901111E-4</v>
      </c>
      <c r="DA87" s="216">
        <v>1.528016425352641E-3</v>
      </c>
      <c r="DB87" s="216">
        <v>5.926609996001989E-4</v>
      </c>
      <c r="DC87" s="216">
        <v>2.4459825510971516E-3</v>
      </c>
      <c r="DD87" s="216">
        <v>1.738410401016618E-3</v>
      </c>
      <c r="DE87" s="216">
        <v>2.8820414565096006E-4</v>
      </c>
      <c r="DF87" s="217">
        <v>6.6033125638352433E-4</v>
      </c>
      <c r="DG87" s="217">
        <v>1.1008364865305449</v>
      </c>
      <c r="DH87" s="219">
        <v>0.84119819471149271</v>
      </c>
    </row>
    <row r="88" spans="1:112">
      <c r="A88" s="305" t="s">
        <v>1167</v>
      </c>
      <c r="B88" s="198" t="s">
        <v>243</v>
      </c>
      <c r="C88" s="216">
        <v>1.0605601788921731E-3</v>
      </c>
      <c r="D88" s="216">
        <v>9.580688505282937E-4</v>
      </c>
      <c r="E88" s="216">
        <v>1.6472093028366275E-3</v>
      </c>
      <c r="F88" s="216">
        <v>3.0807950911269622E-3</v>
      </c>
      <c r="G88" s="216">
        <v>3.3115607034447827E-3</v>
      </c>
      <c r="H88" s="216">
        <v>9.6050906132447295E-3</v>
      </c>
      <c r="I88" s="216">
        <v>2.0020214878011399E-3</v>
      </c>
      <c r="J88" s="216">
        <v>1.5146386720976876E-3</v>
      </c>
      <c r="K88" s="216">
        <v>8.4671993048751777E-4</v>
      </c>
      <c r="L88" s="216">
        <v>8.8867927920778208E-4</v>
      </c>
      <c r="M88" s="216">
        <v>0</v>
      </c>
      <c r="N88" s="216">
        <v>8.4462231094405865E-4</v>
      </c>
      <c r="O88" s="216">
        <v>2.8860211187350022E-3</v>
      </c>
      <c r="P88" s="216">
        <v>1.3907270010833043E-3</v>
      </c>
      <c r="Q88" s="216">
        <v>1.2392547430634124E-3</v>
      </c>
      <c r="R88" s="216">
        <v>1.3325267691109942E-3</v>
      </c>
      <c r="S88" s="216">
        <v>1.5347361878807358E-3</v>
      </c>
      <c r="T88" s="216">
        <v>1.9936417708246311E-3</v>
      </c>
      <c r="U88" s="216">
        <v>7.4759061037677757E-4</v>
      </c>
      <c r="V88" s="216">
        <v>5.5445847097631477E-4</v>
      </c>
      <c r="W88" s="216">
        <v>1.3801009258099139E-4</v>
      </c>
      <c r="X88" s="216">
        <v>2.2730834361967776E-4</v>
      </c>
      <c r="Y88" s="216">
        <v>1.6254186914616179E-4</v>
      </c>
      <c r="Z88" s="216">
        <v>0</v>
      </c>
      <c r="AA88" s="216">
        <v>4.53328318194921E-3</v>
      </c>
      <c r="AB88" s="216">
        <v>4.692655543986089E-4</v>
      </c>
      <c r="AC88" s="216">
        <v>1.6808378233204954E-4</v>
      </c>
      <c r="AD88" s="216">
        <v>5.7968930215280721E-4</v>
      </c>
      <c r="AE88" s="216">
        <v>1.2306900382960483E-4</v>
      </c>
      <c r="AF88" s="216">
        <v>1.8497939070910178E-4</v>
      </c>
      <c r="AG88" s="216">
        <v>1.1222973469128532E-3</v>
      </c>
      <c r="AH88" s="216">
        <v>1.3270417369481632E-3</v>
      </c>
      <c r="AI88" s="216">
        <v>1.5565571203341388E-3</v>
      </c>
      <c r="AJ88" s="216">
        <v>1.0014623357378569E-4</v>
      </c>
      <c r="AK88" s="216">
        <v>8.9832804207990531E-4</v>
      </c>
      <c r="AL88" s="216">
        <v>8.2172295265267223E-4</v>
      </c>
      <c r="AM88" s="216">
        <v>7.6842693766100982E-4</v>
      </c>
      <c r="AN88" s="216">
        <v>8.4399463964406095E-4</v>
      </c>
      <c r="AO88" s="216">
        <v>4.2572039821565797E-4</v>
      </c>
      <c r="AP88" s="216">
        <v>4.7986120197154473E-4</v>
      </c>
      <c r="AQ88" s="216">
        <v>2.9687615534622851E-4</v>
      </c>
      <c r="AR88" s="216">
        <v>5.4796274497703583E-4</v>
      </c>
      <c r="AS88" s="216">
        <v>4.5695562932485979E-4</v>
      </c>
      <c r="AT88" s="216">
        <v>4.5679031287893169E-4</v>
      </c>
      <c r="AU88" s="216">
        <v>7.0292510744568654E-4</v>
      </c>
      <c r="AV88" s="216">
        <v>6.4658733302036075E-4</v>
      </c>
      <c r="AW88" s="216">
        <v>2.9557984039886895E-4</v>
      </c>
      <c r="AX88" s="216">
        <v>5.1553148393563425E-4</v>
      </c>
      <c r="AY88" s="216">
        <v>6.0274359324770019E-4</v>
      </c>
      <c r="AZ88" s="216">
        <v>6.6512827380843856E-4</v>
      </c>
      <c r="BA88" s="216">
        <v>3.5906989016821139E-4</v>
      </c>
      <c r="BB88" s="216">
        <v>4.4499141043659053E-4</v>
      </c>
      <c r="BC88" s="216">
        <v>5.2518628369336553E-4</v>
      </c>
      <c r="BD88" s="216">
        <v>2.9109785889653797E-4</v>
      </c>
      <c r="BE88" s="216">
        <v>0</v>
      </c>
      <c r="BF88" s="216">
        <v>9.5030848121541763E-4</v>
      </c>
      <c r="BG88" s="216">
        <v>7.7740688449252514E-4</v>
      </c>
      <c r="BH88" s="216">
        <v>5.7476188625349217E-4</v>
      </c>
      <c r="BI88" s="216">
        <v>1.0871117170256849E-3</v>
      </c>
      <c r="BJ88" s="216">
        <v>1.1181160317362123E-3</v>
      </c>
      <c r="BK88" s="216">
        <v>1.0053189884700049E-3</v>
      </c>
      <c r="BL88" s="216">
        <v>4.2983384746213904E-3</v>
      </c>
      <c r="BM88" s="216">
        <v>3.4170786066817188E-3</v>
      </c>
      <c r="BN88" s="216">
        <v>3.8495321294081675E-3</v>
      </c>
      <c r="BO88" s="216">
        <v>3.2027375432631543E-3</v>
      </c>
      <c r="BP88" s="216">
        <v>7.4341660324754274E-4</v>
      </c>
      <c r="BQ88" s="216">
        <v>1.2833075956386133E-3</v>
      </c>
      <c r="BR88" s="216">
        <v>1.5943974108021694E-3</v>
      </c>
      <c r="BS88" s="216">
        <v>4.121156065957106E-3</v>
      </c>
      <c r="BT88" s="216">
        <v>1.134276551263631E-2</v>
      </c>
      <c r="BU88" s="216">
        <v>1.4923220824205542E-2</v>
      </c>
      <c r="BV88" s="216">
        <v>6.3320073909062377E-3</v>
      </c>
      <c r="BW88" s="216">
        <v>5.2927983499450925E-3</v>
      </c>
      <c r="BX88" s="216">
        <v>7.6928491359596989E-4</v>
      </c>
      <c r="BY88" s="216">
        <v>4.8102831259986432E-3</v>
      </c>
      <c r="BZ88" s="216">
        <v>1.8273754981971131E-3</v>
      </c>
      <c r="CA88" s="216">
        <v>1.4761829097298829E-3</v>
      </c>
      <c r="CB88" s="216">
        <v>8.9180675771772557E-3</v>
      </c>
      <c r="CC88" s="216">
        <v>2.7689672561981172E-3</v>
      </c>
      <c r="CD88" s="216">
        <v>5.7156423010265222E-3</v>
      </c>
      <c r="CE88" s="216">
        <v>2.5816856560229402E-3</v>
      </c>
      <c r="CF88" s="216">
        <v>3.4073701649197305E-3</v>
      </c>
      <c r="CG88" s="216">
        <v>1.904104071797273E-3</v>
      </c>
      <c r="CH88" s="216">
        <v>1.2387602038747094</v>
      </c>
      <c r="CI88" s="216">
        <v>4.2507102212561126E-2</v>
      </c>
      <c r="CJ88" s="216">
        <v>1.7107484758241778E-2</v>
      </c>
      <c r="CK88" s="216">
        <v>3.8935701961968008E-2</v>
      </c>
      <c r="CL88" s="216">
        <v>7.2978012866751667E-3</v>
      </c>
      <c r="CM88" s="216">
        <v>6.4540863514706464E-3</v>
      </c>
      <c r="CN88" s="216">
        <v>9.517289516254734E-4</v>
      </c>
      <c r="CO88" s="216">
        <v>1.1930665844419217E-2</v>
      </c>
      <c r="CP88" s="216">
        <v>4.4890240814973283E-3</v>
      </c>
      <c r="CQ88" s="216">
        <v>6.4150594122487576E-3</v>
      </c>
      <c r="CR88" s="216">
        <v>1.1190865230418144E-2</v>
      </c>
      <c r="CS88" s="216">
        <v>2.8007388727580807E-3</v>
      </c>
      <c r="CT88" s="216">
        <v>1.2662598725491978E-2</v>
      </c>
      <c r="CU88" s="216">
        <v>5.6692495001506226E-3</v>
      </c>
      <c r="CV88" s="216">
        <v>2.0246421677496039E-2</v>
      </c>
      <c r="CW88" s="216">
        <v>3.290719457060466E-3</v>
      </c>
      <c r="CX88" s="216">
        <v>4.6902713287106084E-3</v>
      </c>
      <c r="CY88" s="216">
        <v>6.2412311386521582E-3</v>
      </c>
      <c r="CZ88" s="216">
        <v>6.3389971836253613E-3</v>
      </c>
      <c r="DA88" s="216">
        <v>7.5900916781625784E-3</v>
      </c>
      <c r="DB88" s="216">
        <v>2.1457621858840441E-3</v>
      </c>
      <c r="DC88" s="216">
        <v>9.0208284961514132E-3</v>
      </c>
      <c r="DD88" s="216">
        <v>3.9590735890855161E-3</v>
      </c>
      <c r="DE88" s="216">
        <v>2.1840782556295148E-3</v>
      </c>
      <c r="DF88" s="217">
        <v>1.1917094466384916E-2</v>
      </c>
      <c r="DG88" s="217">
        <v>1.6440663006332017</v>
      </c>
      <c r="DH88" s="219">
        <v>1.2563042931447002</v>
      </c>
    </row>
    <row r="89" spans="1:112">
      <c r="A89" s="305" t="s">
        <v>1168</v>
      </c>
      <c r="B89" s="198" t="s">
        <v>1000</v>
      </c>
      <c r="C89" s="216">
        <v>2.0416765637940349E-4</v>
      </c>
      <c r="D89" s="216">
        <v>1.4468499287088619E-4</v>
      </c>
      <c r="E89" s="216">
        <v>6.8790165679949181E-5</v>
      </c>
      <c r="F89" s="216">
        <v>2.3116242804735484E-4</v>
      </c>
      <c r="G89" s="216">
        <v>1.288455792752868E-4</v>
      </c>
      <c r="H89" s="216">
        <v>2.2731398077816342E-4</v>
      </c>
      <c r="I89" s="216">
        <v>1.5808507246743372E-4</v>
      </c>
      <c r="J89" s="216">
        <v>2.0573592929017757E-4</v>
      </c>
      <c r="K89" s="216">
        <v>9.652977172783739E-4</v>
      </c>
      <c r="L89" s="216">
        <v>6.1279376763530782E-5</v>
      </c>
      <c r="M89" s="216">
        <v>0</v>
      </c>
      <c r="N89" s="216">
        <v>5.5283964850025036E-5</v>
      </c>
      <c r="O89" s="216">
        <v>3.0511563222965129E-4</v>
      </c>
      <c r="P89" s="216">
        <v>1.3746051756051035E-4</v>
      </c>
      <c r="Q89" s="216">
        <v>1.2386562645156903E-4</v>
      </c>
      <c r="R89" s="216">
        <v>1.6240600028440865E-4</v>
      </c>
      <c r="S89" s="216">
        <v>1.1388461749448863E-4</v>
      </c>
      <c r="T89" s="216">
        <v>1.41503682502646E-4</v>
      </c>
      <c r="U89" s="216">
        <v>1.1104881960980885E-4</v>
      </c>
      <c r="V89" s="216">
        <v>8.1643158762446336E-5</v>
      </c>
      <c r="W89" s="216">
        <v>1.1672778138241782E-5</v>
      </c>
      <c r="X89" s="216">
        <v>2.0231007730947416E-5</v>
      </c>
      <c r="Y89" s="216">
        <v>1.3078931456294686E-5</v>
      </c>
      <c r="Z89" s="216">
        <v>0</v>
      </c>
      <c r="AA89" s="216">
        <v>8.3374129807909628E-4</v>
      </c>
      <c r="AB89" s="216">
        <v>2.7308958459479733E-4</v>
      </c>
      <c r="AC89" s="216">
        <v>1.1952757740726131E-5</v>
      </c>
      <c r="AD89" s="216">
        <v>4.350464162440768E-5</v>
      </c>
      <c r="AE89" s="216">
        <v>1.9559472401485534E-5</v>
      </c>
      <c r="AF89" s="216">
        <v>1.5912158666839398E-5</v>
      </c>
      <c r="AG89" s="216">
        <v>1.1746542576560638E-4</v>
      </c>
      <c r="AH89" s="216">
        <v>1.2020073223786498E-4</v>
      </c>
      <c r="AI89" s="216">
        <v>1.0849817694186519E-4</v>
      </c>
      <c r="AJ89" s="216">
        <v>1.4440012311558022E-5</v>
      </c>
      <c r="AK89" s="216">
        <v>1.2172422084378437E-4</v>
      </c>
      <c r="AL89" s="216">
        <v>1.2485606618647661E-4</v>
      </c>
      <c r="AM89" s="216">
        <v>8.9770200533058613E-5</v>
      </c>
      <c r="AN89" s="216">
        <v>1.267352379647348E-4</v>
      </c>
      <c r="AO89" s="216">
        <v>4.6239482185530303E-5</v>
      </c>
      <c r="AP89" s="216">
        <v>7.7650850043338497E-5</v>
      </c>
      <c r="AQ89" s="216">
        <v>3.3537793553756758E-5</v>
      </c>
      <c r="AR89" s="216">
        <v>5.0834636788734991E-5</v>
      </c>
      <c r="AS89" s="216">
        <v>5.3931082338500434E-5</v>
      </c>
      <c r="AT89" s="216">
        <v>5.4863703975916494E-5</v>
      </c>
      <c r="AU89" s="216">
        <v>6.7044543184961898E-5</v>
      </c>
      <c r="AV89" s="216">
        <v>7.1705986413504621E-5</v>
      </c>
      <c r="AW89" s="216">
        <v>6.9701356698104961E-5</v>
      </c>
      <c r="AX89" s="216">
        <v>4.9379931002670007E-5</v>
      </c>
      <c r="AY89" s="216">
        <v>6.5800281609980547E-5</v>
      </c>
      <c r="AZ89" s="216">
        <v>1.3459383571735585E-4</v>
      </c>
      <c r="BA89" s="216">
        <v>4.5159159413989725E-5</v>
      </c>
      <c r="BB89" s="216">
        <v>6.8710201608552103E-5</v>
      </c>
      <c r="BC89" s="216">
        <v>7.7358724670736694E-5</v>
      </c>
      <c r="BD89" s="216">
        <v>1.1536613547786698E-4</v>
      </c>
      <c r="BE89" s="216">
        <v>0</v>
      </c>
      <c r="BF89" s="216">
        <v>2.2142689085851957E-4</v>
      </c>
      <c r="BG89" s="216">
        <v>1.0765265643256386E-4</v>
      </c>
      <c r="BH89" s="216">
        <v>5.2598474488365902E-5</v>
      </c>
      <c r="BI89" s="216">
        <v>1.6026092731018568E-4</v>
      </c>
      <c r="BJ89" s="216">
        <v>1.9604140962919663E-4</v>
      </c>
      <c r="BK89" s="216">
        <v>1.3887729099770922E-4</v>
      </c>
      <c r="BL89" s="216">
        <v>2.1256435594588111E-4</v>
      </c>
      <c r="BM89" s="216">
        <v>1.3888433947248913E-4</v>
      </c>
      <c r="BN89" s="216">
        <v>1.8553566094690294E-4</v>
      </c>
      <c r="BO89" s="216">
        <v>2.0805585248182055E-4</v>
      </c>
      <c r="BP89" s="216">
        <v>1.210221004204199E-4</v>
      </c>
      <c r="BQ89" s="216">
        <v>2.9060914490465088E-4</v>
      </c>
      <c r="BR89" s="216">
        <v>2.4529010768182191E-4</v>
      </c>
      <c r="BS89" s="216">
        <v>4.4744319043084677E-4</v>
      </c>
      <c r="BT89" s="216">
        <v>6.1313898321988707E-4</v>
      </c>
      <c r="BU89" s="216">
        <v>1.9014856904210338E-3</v>
      </c>
      <c r="BV89" s="216">
        <v>1.0138700555182201E-3</v>
      </c>
      <c r="BW89" s="216">
        <v>8.6905029669668394E-4</v>
      </c>
      <c r="BX89" s="216">
        <v>9.9692432888773622E-5</v>
      </c>
      <c r="BY89" s="216">
        <v>1.1250117387522247E-3</v>
      </c>
      <c r="BZ89" s="216">
        <v>1.3767447502616986E-4</v>
      </c>
      <c r="CA89" s="216">
        <v>3.8887555332733811E-4</v>
      </c>
      <c r="CB89" s="216">
        <v>4.2906015863075121E-4</v>
      </c>
      <c r="CC89" s="216">
        <v>5.7956063937164505E-4</v>
      </c>
      <c r="CD89" s="216">
        <v>2.7936555570000127E-4</v>
      </c>
      <c r="CE89" s="216">
        <v>2.6413883751394017E-4</v>
      </c>
      <c r="CF89" s="216">
        <v>1.8801060700331528E-3</v>
      </c>
      <c r="CG89" s="216">
        <v>1.73028233248459E-4</v>
      </c>
      <c r="CH89" s="216">
        <v>8.8709987805485183E-4</v>
      </c>
      <c r="CI89" s="216">
        <v>1.0813113459852517</v>
      </c>
      <c r="CJ89" s="216">
        <v>5.5083168299548883E-4</v>
      </c>
      <c r="CK89" s="216">
        <v>1.2178970702099361E-3</v>
      </c>
      <c r="CL89" s="216">
        <v>1.0024511852728556E-3</v>
      </c>
      <c r="CM89" s="216">
        <v>1.32505466565938E-4</v>
      </c>
      <c r="CN89" s="216">
        <v>4.0370997552926005E-4</v>
      </c>
      <c r="CO89" s="216">
        <v>2.7367431020947623E-4</v>
      </c>
      <c r="CP89" s="216">
        <v>4.5022773764895492E-4</v>
      </c>
      <c r="CQ89" s="216">
        <v>4.5035833037409076E-4</v>
      </c>
      <c r="CR89" s="216">
        <v>3.3563538927116655E-4</v>
      </c>
      <c r="CS89" s="216">
        <v>3.4991451290837869E-4</v>
      </c>
      <c r="CT89" s="216">
        <v>1.088310982791717E-3</v>
      </c>
      <c r="CU89" s="216">
        <v>3.1108528458516373E-3</v>
      </c>
      <c r="CV89" s="216">
        <v>0.30225562749388579</v>
      </c>
      <c r="CW89" s="216">
        <v>2.7713028611589161E-4</v>
      </c>
      <c r="CX89" s="216">
        <v>5.7383023994115299E-4</v>
      </c>
      <c r="CY89" s="216">
        <v>7.1448892885040268E-3</v>
      </c>
      <c r="CZ89" s="216">
        <v>6.0421938235980617E-3</v>
      </c>
      <c r="DA89" s="216">
        <v>8.483043653575835E-3</v>
      </c>
      <c r="DB89" s="216">
        <v>2.3492861134259357E-3</v>
      </c>
      <c r="DC89" s="216">
        <v>8.5320652401910883E-4</v>
      </c>
      <c r="DD89" s="216">
        <v>5.5568739261849839E-4</v>
      </c>
      <c r="DE89" s="216">
        <v>1.3123056492153186E-4</v>
      </c>
      <c r="DF89" s="217">
        <v>9.3743987927999515E-3</v>
      </c>
      <c r="DG89" s="217">
        <v>1.4488615459751684</v>
      </c>
      <c r="DH89" s="219">
        <v>1.1071396449643356</v>
      </c>
    </row>
    <row r="90" spans="1:112">
      <c r="A90" s="305" t="s">
        <v>1169</v>
      </c>
      <c r="B90" s="198" t="s">
        <v>1001</v>
      </c>
      <c r="C90" s="216">
        <v>9.0116233033745374E-4</v>
      </c>
      <c r="D90" s="216">
        <v>8.8198191765559235E-4</v>
      </c>
      <c r="E90" s="216">
        <v>1.7606484160449785E-3</v>
      </c>
      <c r="F90" s="216">
        <v>3.5883975011813065E-4</v>
      </c>
      <c r="G90" s="216">
        <v>4.2100775863838685E-4</v>
      </c>
      <c r="H90" s="216">
        <v>9.1879716691959084E-4</v>
      </c>
      <c r="I90" s="216">
        <v>5.5507177276800049E-4</v>
      </c>
      <c r="J90" s="216">
        <v>7.0012772035143794E-4</v>
      </c>
      <c r="K90" s="216">
        <v>8.9070988619762196E-4</v>
      </c>
      <c r="L90" s="216">
        <v>3.9529908422188998E-4</v>
      </c>
      <c r="M90" s="216">
        <v>0</v>
      </c>
      <c r="N90" s="216">
        <v>3.4893848983480187E-4</v>
      </c>
      <c r="O90" s="216">
        <v>8.7719288256822093E-4</v>
      </c>
      <c r="P90" s="216">
        <v>5.4691200394287964E-4</v>
      </c>
      <c r="Q90" s="216">
        <v>3.4675251577300431E-4</v>
      </c>
      <c r="R90" s="216">
        <v>8.8311148088346186E-4</v>
      </c>
      <c r="S90" s="216">
        <v>5.44569178919981E-4</v>
      </c>
      <c r="T90" s="216">
        <v>5.578383746025127E-4</v>
      </c>
      <c r="U90" s="216">
        <v>8.6383767577450266E-4</v>
      </c>
      <c r="V90" s="216">
        <v>5.8692133469442399E-4</v>
      </c>
      <c r="W90" s="216">
        <v>1.210608377589925E-4</v>
      </c>
      <c r="X90" s="216">
        <v>2.8143454781948542E-4</v>
      </c>
      <c r="Y90" s="216">
        <v>1.7316913035624778E-4</v>
      </c>
      <c r="Z90" s="216">
        <v>0</v>
      </c>
      <c r="AA90" s="216">
        <v>1.1622737934946044E-3</v>
      </c>
      <c r="AB90" s="216">
        <v>3.1961233700800222E-4</v>
      </c>
      <c r="AC90" s="216">
        <v>9.9409491144289785E-5</v>
      </c>
      <c r="AD90" s="216">
        <v>1.4264279607502416E-4</v>
      </c>
      <c r="AE90" s="216">
        <v>5.6464072024529976E-5</v>
      </c>
      <c r="AF90" s="216">
        <v>6.5971076243657312E-5</v>
      </c>
      <c r="AG90" s="216">
        <v>1.7969598553532842E-3</v>
      </c>
      <c r="AH90" s="216">
        <v>6.0003008992808265E-4</v>
      </c>
      <c r="AI90" s="216">
        <v>6.2540122320321723E-4</v>
      </c>
      <c r="AJ90" s="216">
        <v>1.8800312155368867E-4</v>
      </c>
      <c r="AK90" s="216">
        <v>6.4009250931709087E-4</v>
      </c>
      <c r="AL90" s="216">
        <v>8.8410070832030884E-4</v>
      </c>
      <c r="AM90" s="216">
        <v>6.0311142330765751E-4</v>
      </c>
      <c r="AN90" s="216">
        <v>8.7930502248147462E-4</v>
      </c>
      <c r="AO90" s="216">
        <v>3.2917892076539602E-4</v>
      </c>
      <c r="AP90" s="216">
        <v>4.4699366233471899E-4</v>
      </c>
      <c r="AQ90" s="216">
        <v>1.5300913185373373E-4</v>
      </c>
      <c r="AR90" s="216">
        <v>9.0322050341445838E-4</v>
      </c>
      <c r="AS90" s="216">
        <v>2.8953038044786269E-4</v>
      </c>
      <c r="AT90" s="216">
        <v>2.5716506694778706E-4</v>
      </c>
      <c r="AU90" s="216">
        <v>6.3382384354275382E-4</v>
      </c>
      <c r="AV90" s="216">
        <v>4.2566189962068223E-4</v>
      </c>
      <c r="AW90" s="216">
        <v>3.5099042292129404E-4</v>
      </c>
      <c r="AX90" s="216">
        <v>4.9762352151688934E-4</v>
      </c>
      <c r="AY90" s="216">
        <v>7.6133980524007957E-4</v>
      </c>
      <c r="AZ90" s="216">
        <v>1.0795295163703716E-4</v>
      </c>
      <c r="BA90" s="216">
        <v>9.6649419018805479E-4</v>
      </c>
      <c r="BB90" s="216">
        <v>3.726422871657524E-4</v>
      </c>
      <c r="BC90" s="216">
        <v>5.4017286581392729E-4</v>
      </c>
      <c r="BD90" s="216">
        <v>2.6722267188069061E-3</v>
      </c>
      <c r="BE90" s="216">
        <v>0</v>
      </c>
      <c r="BF90" s="216">
        <v>5.2131756356211167E-4</v>
      </c>
      <c r="BG90" s="216">
        <v>3.9290980571404755E-4</v>
      </c>
      <c r="BH90" s="216">
        <v>4.0114063661557772E-4</v>
      </c>
      <c r="BI90" s="216">
        <v>7.2774182356067057E-4</v>
      </c>
      <c r="BJ90" s="216">
        <v>4.772240281986248E-4</v>
      </c>
      <c r="BK90" s="216">
        <v>4.2150122391242144E-4</v>
      </c>
      <c r="BL90" s="216">
        <v>5.7431987614347786E-4</v>
      </c>
      <c r="BM90" s="216">
        <v>4.8498595915203569E-4</v>
      </c>
      <c r="BN90" s="216">
        <v>6.4093450282122196E-4</v>
      </c>
      <c r="BO90" s="216">
        <v>5.9199936603389998E-4</v>
      </c>
      <c r="BP90" s="216">
        <v>1.8448519022942836E-3</v>
      </c>
      <c r="BQ90" s="216">
        <v>2.0503071573354107E-3</v>
      </c>
      <c r="BR90" s="216">
        <v>4.995911104393477E-3</v>
      </c>
      <c r="BS90" s="216">
        <v>7.784292573174928E-4</v>
      </c>
      <c r="BT90" s="216">
        <v>3.2674407665338862E-3</v>
      </c>
      <c r="BU90" s="216">
        <v>9.4380160098413435E-3</v>
      </c>
      <c r="BV90" s="216">
        <v>1.5218384556858668E-3</v>
      </c>
      <c r="BW90" s="216">
        <v>1.507233741648065E-3</v>
      </c>
      <c r="BX90" s="216">
        <v>4.1530854483905823E-4</v>
      </c>
      <c r="BY90" s="216">
        <v>7.1455005430246725E-4</v>
      </c>
      <c r="BZ90" s="216">
        <v>5.0799302254773255E-4</v>
      </c>
      <c r="CA90" s="216">
        <v>8.4367176756635991E-4</v>
      </c>
      <c r="CB90" s="216">
        <v>1.3028101742438101E-3</v>
      </c>
      <c r="CC90" s="216">
        <v>1.5842684193375469E-3</v>
      </c>
      <c r="CD90" s="216">
        <v>1.1365374676073517E-3</v>
      </c>
      <c r="CE90" s="216">
        <v>2.3654868054020046E-3</v>
      </c>
      <c r="CF90" s="216">
        <v>5.0592520408372227E-3</v>
      </c>
      <c r="CG90" s="216">
        <v>4.5742479265240368E-4</v>
      </c>
      <c r="CH90" s="216">
        <v>5.9913934960493E-3</v>
      </c>
      <c r="CI90" s="216">
        <v>1.7866853240086176E-3</v>
      </c>
      <c r="CJ90" s="216">
        <v>1.006540522655023</v>
      </c>
      <c r="CK90" s="216">
        <v>1.3307029386327598E-2</v>
      </c>
      <c r="CL90" s="216">
        <v>2.9457168057631287E-3</v>
      </c>
      <c r="CM90" s="216">
        <v>2.6738481487931301E-3</v>
      </c>
      <c r="CN90" s="216">
        <v>1.1060472980815861E-3</v>
      </c>
      <c r="CO90" s="216">
        <v>5.0684590851991463E-3</v>
      </c>
      <c r="CP90" s="216">
        <v>2.4123635831675093E-3</v>
      </c>
      <c r="CQ90" s="216">
        <v>2.5855224231626957E-3</v>
      </c>
      <c r="CR90" s="216">
        <v>2.2611417232043206E-3</v>
      </c>
      <c r="CS90" s="216">
        <v>4.5335036720538122E-4</v>
      </c>
      <c r="CT90" s="216">
        <v>6.2072672154028828E-3</v>
      </c>
      <c r="CU90" s="216">
        <v>3.6687706712274712E-3</v>
      </c>
      <c r="CV90" s="216">
        <v>3.0188515401601787E-3</v>
      </c>
      <c r="CW90" s="216">
        <v>4.6525819358694907E-4</v>
      </c>
      <c r="CX90" s="216">
        <v>3.2589338428106714E-3</v>
      </c>
      <c r="CY90" s="216">
        <v>2.9280462420261419E-3</v>
      </c>
      <c r="CZ90" s="216">
        <v>7.5930516010169053E-4</v>
      </c>
      <c r="DA90" s="216">
        <v>5.1840164017921979E-4</v>
      </c>
      <c r="DB90" s="216">
        <v>2.8046858404686195E-3</v>
      </c>
      <c r="DC90" s="216">
        <v>7.085236003176559E-4</v>
      </c>
      <c r="DD90" s="216">
        <v>1.1401303300687673E-3</v>
      </c>
      <c r="DE90" s="216">
        <v>6.5890362992635898E-4</v>
      </c>
      <c r="DF90" s="217">
        <v>1.2413798228439574E-3</v>
      </c>
      <c r="DG90" s="217">
        <v>1.1512227322430595</v>
      </c>
      <c r="DH90" s="219">
        <v>0.87970056945130459</v>
      </c>
    </row>
    <row r="91" spans="1:112">
      <c r="A91" s="305" t="s">
        <v>1170</v>
      </c>
      <c r="B91" s="198" t="s">
        <v>1042</v>
      </c>
      <c r="C91" s="216">
        <v>1.6813917196837021E-3</v>
      </c>
      <c r="D91" s="216">
        <v>1.1998477898385955E-3</v>
      </c>
      <c r="E91" s="216">
        <v>1.379786338600833E-3</v>
      </c>
      <c r="F91" s="216">
        <v>1.2867812088604659E-3</v>
      </c>
      <c r="G91" s="216">
        <v>1.3710217738525346E-3</v>
      </c>
      <c r="H91" s="216">
        <v>2.4335623892573987E-3</v>
      </c>
      <c r="I91" s="216">
        <v>1.0621703803793884E-3</v>
      </c>
      <c r="J91" s="216">
        <v>2.6110504522415682E-3</v>
      </c>
      <c r="K91" s="216">
        <v>1.6472616350787072E-3</v>
      </c>
      <c r="L91" s="216">
        <v>1.0454075642280704E-3</v>
      </c>
      <c r="M91" s="216">
        <v>0</v>
      </c>
      <c r="N91" s="216">
        <v>6.7520444756736056E-4</v>
      </c>
      <c r="O91" s="216">
        <v>2.3750972881945525E-3</v>
      </c>
      <c r="P91" s="216">
        <v>1.5155086768588594E-3</v>
      </c>
      <c r="Q91" s="216">
        <v>1.0458027411294399E-3</v>
      </c>
      <c r="R91" s="216">
        <v>2.5216589952723454E-3</v>
      </c>
      <c r="S91" s="216">
        <v>1.5083192867493907E-3</v>
      </c>
      <c r="T91" s="216">
        <v>1.4739571816538839E-3</v>
      </c>
      <c r="U91" s="216">
        <v>9.1767861077924739E-4</v>
      </c>
      <c r="V91" s="216">
        <v>7.5564518686458868E-4</v>
      </c>
      <c r="W91" s="216">
        <v>2.9093821249965928E-4</v>
      </c>
      <c r="X91" s="216">
        <v>5.4437081283974177E-4</v>
      </c>
      <c r="Y91" s="216">
        <v>4.4295056583750012E-4</v>
      </c>
      <c r="Z91" s="216">
        <v>0</v>
      </c>
      <c r="AA91" s="216">
        <v>3.8812740910138953E-3</v>
      </c>
      <c r="AB91" s="216">
        <v>6.0177903430944438E-4</v>
      </c>
      <c r="AC91" s="216">
        <v>2.345980412593967E-4</v>
      </c>
      <c r="AD91" s="216">
        <v>4.4066491604858601E-4</v>
      </c>
      <c r="AE91" s="216">
        <v>1.4788918281100774E-4</v>
      </c>
      <c r="AF91" s="216">
        <v>1.5808909970771716E-4</v>
      </c>
      <c r="AG91" s="216">
        <v>1.0661402143136382E-3</v>
      </c>
      <c r="AH91" s="216">
        <v>1.1561650273361334E-3</v>
      </c>
      <c r="AI91" s="216">
        <v>1.3281946783621791E-3</v>
      </c>
      <c r="AJ91" s="216">
        <v>1.2595315834492045E-4</v>
      </c>
      <c r="AK91" s="216">
        <v>1.3648572843915738E-3</v>
      </c>
      <c r="AL91" s="216">
        <v>9.8548376892748494E-4</v>
      </c>
      <c r="AM91" s="216">
        <v>7.8648276333764474E-4</v>
      </c>
      <c r="AN91" s="216">
        <v>9.4981270597849536E-4</v>
      </c>
      <c r="AO91" s="216">
        <v>4.1232798869011674E-4</v>
      </c>
      <c r="AP91" s="216">
        <v>4.4726203213177741E-4</v>
      </c>
      <c r="AQ91" s="216">
        <v>2.4596391024168441E-4</v>
      </c>
      <c r="AR91" s="216">
        <v>5.1688791525842835E-4</v>
      </c>
      <c r="AS91" s="216">
        <v>4.252338038322556E-4</v>
      </c>
      <c r="AT91" s="216">
        <v>8.7875256905538713E-4</v>
      </c>
      <c r="AU91" s="216">
        <v>8.5009651246390535E-4</v>
      </c>
      <c r="AV91" s="216">
        <v>5.6022500322366127E-4</v>
      </c>
      <c r="AW91" s="216">
        <v>4.5745942651666775E-4</v>
      </c>
      <c r="AX91" s="216">
        <v>6.8492996650615097E-4</v>
      </c>
      <c r="AY91" s="216">
        <v>5.9901381236635574E-4</v>
      </c>
      <c r="AZ91" s="216">
        <v>9.0276324519427591E-4</v>
      </c>
      <c r="BA91" s="216">
        <v>4.5131228242350151E-4</v>
      </c>
      <c r="BB91" s="216">
        <v>5.5548994212607479E-4</v>
      </c>
      <c r="BC91" s="216">
        <v>7.8692720857750226E-4</v>
      </c>
      <c r="BD91" s="216">
        <v>4.5794247896114773E-4</v>
      </c>
      <c r="BE91" s="216">
        <v>0</v>
      </c>
      <c r="BF91" s="216">
        <v>1.6673651224571899E-3</v>
      </c>
      <c r="BG91" s="216">
        <v>8.0442388996787562E-4</v>
      </c>
      <c r="BH91" s="216">
        <v>1.3088938068809969E-3</v>
      </c>
      <c r="BI91" s="216">
        <v>1.8256064639493349E-3</v>
      </c>
      <c r="BJ91" s="216">
        <v>1.4088188511769651E-3</v>
      </c>
      <c r="BK91" s="216">
        <v>1.0983491622063757E-3</v>
      </c>
      <c r="BL91" s="216">
        <v>1.7561929287994956E-3</v>
      </c>
      <c r="BM91" s="216">
        <v>1.246519700991672E-3</v>
      </c>
      <c r="BN91" s="216">
        <v>1.8778348041818148E-3</v>
      </c>
      <c r="BO91" s="216">
        <v>1.2719227259228832E-3</v>
      </c>
      <c r="BP91" s="216">
        <v>7.7282419890299745E-4</v>
      </c>
      <c r="BQ91" s="216">
        <v>9.0283309134457233E-4</v>
      </c>
      <c r="BR91" s="216">
        <v>1.9289689399115367E-3</v>
      </c>
      <c r="BS91" s="216">
        <v>1.6075977861276349E-3</v>
      </c>
      <c r="BT91" s="216">
        <v>2.421587870425761E-2</v>
      </c>
      <c r="BU91" s="216">
        <v>1.045422978799013E-2</v>
      </c>
      <c r="BV91" s="216">
        <v>2.3127603517727204E-3</v>
      </c>
      <c r="BW91" s="216">
        <v>3.5886951972737705E-3</v>
      </c>
      <c r="BX91" s="216">
        <v>5.123644677781172E-4</v>
      </c>
      <c r="BY91" s="216">
        <v>4.3036176737914107E-3</v>
      </c>
      <c r="BZ91" s="216">
        <v>1.575336695717384E-3</v>
      </c>
      <c r="CA91" s="216">
        <v>2.4191204935118701E-3</v>
      </c>
      <c r="CB91" s="216">
        <v>2.3301812597976489E-3</v>
      </c>
      <c r="CC91" s="216">
        <v>1.8188761506144589E-3</v>
      </c>
      <c r="CD91" s="216">
        <v>5.3208838698811213E-3</v>
      </c>
      <c r="CE91" s="216">
        <v>3.0710420658939556E-3</v>
      </c>
      <c r="CF91" s="216">
        <v>4.1013843973642522E-3</v>
      </c>
      <c r="CG91" s="216">
        <v>2.3284847504974264E-3</v>
      </c>
      <c r="CH91" s="216">
        <v>5.5012985520235813E-2</v>
      </c>
      <c r="CI91" s="216">
        <v>2.7979736272893001E-2</v>
      </c>
      <c r="CJ91" s="216">
        <v>4.0600497885675373E-2</v>
      </c>
      <c r="CK91" s="216">
        <v>1.2203879610171229</v>
      </c>
      <c r="CL91" s="216">
        <v>1.741578369650874E-2</v>
      </c>
      <c r="CM91" s="216">
        <v>5.9659035607853321E-3</v>
      </c>
      <c r="CN91" s="216">
        <v>1.1471559100679108E-3</v>
      </c>
      <c r="CO91" s="216">
        <v>4.2499066860885917E-3</v>
      </c>
      <c r="CP91" s="216">
        <v>2.3263540335478755E-3</v>
      </c>
      <c r="CQ91" s="216">
        <v>3.5806553181334973E-3</v>
      </c>
      <c r="CR91" s="216">
        <v>3.6486813582613077E-3</v>
      </c>
      <c r="CS91" s="216">
        <v>1.0125262387765152E-3</v>
      </c>
      <c r="CT91" s="216">
        <v>3.4345054265494967E-3</v>
      </c>
      <c r="CU91" s="216">
        <v>1.4886802665544471E-2</v>
      </c>
      <c r="CV91" s="216">
        <v>0.20028693908556461</v>
      </c>
      <c r="CW91" s="216">
        <v>3.7002847323327295E-3</v>
      </c>
      <c r="CX91" s="216">
        <v>2.242377471720209E-2</v>
      </c>
      <c r="CY91" s="216">
        <v>1.1226058965685723E-2</v>
      </c>
      <c r="CZ91" s="216">
        <v>1.4976969914947695E-2</v>
      </c>
      <c r="DA91" s="216">
        <v>8.7962172807797539E-3</v>
      </c>
      <c r="DB91" s="216">
        <v>2.7138984505298072E-3</v>
      </c>
      <c r="DC91" s="216">
        <v>1.0765725140248044E-2</v>
      </c>
      <c r="DD91" s="216">
        <v>2.545299715353928E-3</v>
      </c>
      <c r="DE91" s="216">
        <v>4.4417669700867919E-3</v>
      </c>
      <c r="DF91" s="217">
        <v>3.0559682252482869E-2</v>
      </c>
      <c r="DG91" s="217">
        <v>1.8541624654763464</v>
      </c>
      <c r="DH91" s="219">
        <v>1.4168481311663317</v>
      </c>
    </row>
    <row r="92" spans="1:112">
      <c r="A92" s="305" t="s">
        <v>1171</v>
      </c>
      <c r="B92" s="198" t="s">
        <v>1043</v>
      </c>
      <c r="C92" s="216">
        <v>1.363809867921775E-4</v>
      </c>
      <c r="D92" s="216">
        <v>1.3580007742504451E-4</v>
      </c>
      <c r="E92" s="216">
        <v>3.0826765555269972E-4</v>
      </c>
      <c r="F92" s="216">
        <v>4.7611322248910474E-5</v>
      </c>
      <c r="G92" s="216">
        <v>1.1888569965784889E-4</v>
      </c>
      <c r="H92" s="216">
        <v>1.2652408444187066E-4</v>
      </c>
      <c r="I92" s="216">
        <v>1.7531951902075951E-4</v>
      </c>
      <c r="J92" s="216">
        <v>1.4988082089127075E-4</v>
      </c>
      <c r="K92" s="216">
        <v>1.520048651224595E-4</v>
      </c>
      <c r="L92" s="216">
        <v>8.6612266797081772E-5</v>
      </c>
      <c r="M92" s="216">
        <v>0</v>
      </c>
      <c r="N92" s="216">
        <v>6.0289743901062825E-5</v>
      </c>
      <c r="O92" s="216">
        <v>4.08202677118454E-4</v>
      </c>
      <c r="P92" s="216">
        <v>1.4236814586451483E-4</v>
      </c>
      <c r="Q92" s="216">
        <v>1.1029106010574414E-4</v>
      </c>
      <c r="R92" s="216">
        <v>7.457713975770648E-5</v>
      </c>
      <c r="S92" s="216">
        <v>1.4684622370060899E-4</v>
      </c>
      <c r="T92" s="216">
        <v>2.1634597513351354E-4</v>
      </c>
      <c r="U92" s="216">
        <v>4.2252493376404668E-4</v>
      </c>
      <c r="V92" s="216">
        <v>8.3350350135670898E-5</v>
      </c>
      <c r="W92" s="216">
        <v>1.452240617881038E-5</v>
      </c>
      <c r="X92" s="216">
        <v>2.5672552365079072E-5</v>
      </c>
      <c r="Y92" s="216">
        <v>1.2076220630309716E-5</v>
      </c>
      <c r="Z92" s="216">
        <v>0</v>
      </c>
      <c r="AA92" s="216">
        <v>2.1138921867021779E-4</v>
      </c>
      <c r="AB92" s="216">
        <v>4.8258554309551653E-5</v>
      </c>
      <c r="AC92" s="216">
        <v>1.5679763709589733E-5</v>
      </c>
      <c r="AD92" s="216">
        <v>3.6226153853395229E-5</v>
      </c>
      <c r="AE92" s="216">
        <v>6.4155082535184079E-6</v>
      </c>
      <c r="AF92" s="216">
        <v>1.5712005475326858E-5</v>
      </c>
      <c r="AG92" s="216">
        <v>1.6767604948551569E-4</v>
      </c>
      <c r="AH92" s="216">
        <v>5.3113292924973514E-5</v>
      </c>
      <c r="AI92" s="216">
        <v>7.5818749464989118E-5</v>
      </c>
      <c r="AJ92" s="216">
        <v>8.1010712774897436E-6</v>
      </c>
      <c r="AK92" s="216">
        <v>7.6781803686146858E-5</v>
      </c>
      <c r="AL92" s="216">
        <v>1.0735869302149629E-4</v>
      </c>
      <c r="AM92" s="216">
        <v>5.636983663029426E-5</v>
      </c>
      <c r="AN92" s="216">
        <v>5.3779438553751211E-5</v>
      </c>
      <c r="AO92" s="216">
        <v>2.9503818063107258E-5</v>
      </c>
      <c r="AP92" s="216">
        <v>5.9550141143148741E-5</v>
      </c>
      <c r="AQ92" s="216">
        <v>2.4458003723501713E-5</v>
      </c>
      <c r="AR92" s="216">
        <v>4.4390577525432554E-5</v>
      </c>
      <c r="AS92" s="216">
        <v>3.8550962574270063E-5</v>
      </c>
      <c r="AT92" s="216">
        <v>3.2712270188233916E-5</v>
      </c>
      <c r="AU92" s="216">
        <v>4.5049373927017756E-5</v>
      </c>
      <c r="AV92" s="216">
        <v>5.4311839488542072E-5</v>
      </c>
      <c r="AW92" s="216">
        <v>4.128741836473462E-5</v>
      </c>
      <c r="AX92" s="216">
        <v>7.6351826624529299E-5</v>
      </c>
      <c r="AY92" s="216">
        <v>6.09856982006472E-5</v>
      </c>
      <c r="AZ92" s="216">
        <v>1.9443315347498589E-5</v>
      </c>
      <c r="BA92" s="216">
        <v>7.5910384620958844E-5</v>
      </c>
      <c r="BB92" s="216">
        <v>5.5181994394434022E-5</v>
      </c>
      <c r="BC92" s="216">
        <v>7.1300151933865932E-5</v>
      </c>
      <c r="BD92" s="216">
        <v>8.2191127551903975E-5</v>
      </c>
      <c r="BE92" s="216">
        <v>0</v>
      </c>
      <c r="BF92" s="216">
        <v>4.4567993241708798E-5</v>
      </c>
      <c r="BG92" s="216">
        <v>4.7984430257321646E-5</v>
      </c>
      <c r="BH92" s="216">
        <v>1.0449502128630904E-4</v>
      </c>
      <c r="BI92" s="216">
        <v>1.8550227385701602E-4</v>
      </c>
      <c r="BJ92" s="216">
        <v>1.3950419859816069E-4</v>
      </c>
      <c r="BK92" s="216">
        <v>2.00673001855217E-4</v>
      </c>
      <c r="BL92" s="216">
        <v>2.0192722536987927E-4</v>
      </c>
      <c r="BM92" s="216">
        <v>1.4370489396983379E-4</v>
      </c>
      <c r="BN92" s="216">
        <v>1.9376902508875813E-4</v>
      </c>
      <c r="BO92" s="216">
        <v>1.2911197434012042E-4</v>
      </c>
      <c r="BP92" s="216">
        <v>6.0466727960480409E-5</v>
      </c>
      <c r="BQ92" s="216">
        <v>8.0800643920174071E-5</v>
      </c>
      <c r="BR92" s="216">
        <v>2.0627592940570145E-4</v>
      </c>
      <c r="BS92" s="216">
        <v>1.5545945797507997E-4</v>
      </c>
      <c r="BT92" s="216">
        <v>3.6965753339693823E-4</v>
      </c>
      <c r="BU92" s="216">
        <v>6.5635964871240651E-4</v>
      </c>
      <c r="BV92" s="216">
        <v>2.7382910131927232E-4</v>
      </c>
      <c r="BW92" s="216">
        <v>2.3769500245491396E-4</v>
      </c>
      <c r="BX92" s="216">
        <v>3.3972359658143287E-5</v>
      </c>
      <c r="BY92" s="216">
        <v>4.1409833731341722E-4</v>
      </c>
      <c r="BZ92" s="216">
        <v>1.2924914283267126E-4</v>
      </c>
      <c r="CA92" s="216">
        <v>8.1558334908504E-5</v>
      </c>
      <c r="CB92" s="216">
        <v>1.7530782641455729E-4</v>
      </c>
      <c r="CC92" s="216">
        <v>2.3852953799428968E-4</v>
      </c>
      <c r="CD92" s="216">
        <v>4.3458183164968945E-4</v>
      </c>
      <c r="CE92" s="216">
        <v>3.9608691129309001E-4</v>
      </c>
      <c r="CF92" s="216">
        <v>2.9587215508024582E-4</v>
      </c>
      <c r="CG92" s="216">
        <v>2.6028673734907821E-4</v>
      </c>
      <c r="CH92" s="216">
        <v>8.1164315045772161E-4</v>
      </c>
      <c r="CI92" s="216">
        <v>2.6762960062843275E-2</v>
      </c>
      <c r="CJ92" s="216">
        <v>8.7893539091169848E-4</v>
      </c>
      <c r="CK92" s="216">
        <v>1.225029915721379E-3</v>
      </c>
      <c r="CL92" s="216">
        <v>1.0090147657469533</v>
      </c>
      <c r="CM92" s="216">
        <v>6.9250698433534757E-4</v>
      </c>
      <c r="CN92" s="216">
        <v>3.8705824083827567E-4</v>
      </c>
      <c r="CO92" s="216">
        <v>1.6732256132345055E-3</v>
      </c>
      <c r="CP92" s="216">
        <v>7.1728054182229649E-4</v>
      </c>
      <c r="CQ92" s="216">
        <v>6.2560524688305133E-4</v>
      </c>
      <c r="CR92" s="216">
        <v>1.274568502176298E-3</v>
      </c>
      <c r="CS92" s="216">
        <v>2.6101048154142088E-4</v>
      </c>
      <c r="CT92" s="216">
        <v>3.0130417565335456E-3</v>
      </c>
      <c r="CU92" s="216">
        <v>3.9894640315826682E-4</v>
      </c>
      <c r="CV92" s="216">
        <v>1.9907217389375096E-2</v>
      </c>
      <c r="CW92" s="216">
        <v>1.2518602558045589E-4</v>
      </c>
      <c r="CX92" s="216">
        <v>6.490705122685381E-4</v>
      </c>
      <c r="CY92" s="216">
        <v>6.922250358146751E-4</v>
      </c>
      <c r="CZ92" s="216">
        <v>4.7112191879608687E-4</v>
      </c>
      <c r="DA92" s="216">
        <v>8.5970286577221125E-4</v>
      </c>
      <c r="DB92" s="216">
        <v>1.8022612785296638E-3</v>
      </c>
      <c r="DC92" s="216">
        <v>6.7976324928629105E-4</v>
      </c>
      <c r="DD92" s="216">
        <v>3.1655376291437942E-4</v>
      </c>
      <c r="DE92" s="216">
        <v>8.3297011760718673E-5</v>
      </c>
      <c r="DF92" s="217">
        <v>3.6824547405430152E-4</v>
      </c>
      <c r="DG92" s="217">
        <v>1.0844807635886593</v>
      </c>
      <c r="DH92" s="219">
        <v>0.82870005826683579</v>
      </c>
    </row>
    <row r="93" spans="1:112">
      <c r="A93" s="305" t="s">
        <v>1172</v>
      </c>
      <c r="B93" s="198" t="s">
        <v>16</v>
      </c>
      <c r="C93" s="216">
        <v>5.816871462932992E-4</v>
      </c>
      <c r="D93" s="216">
        <v>5.7243579357793857E-5</v>
      </c>
      <c r="E93" s="216">
        <v>1.180995724905259E-4</v>
      </c>
      <c r="F93" s="216">
        <v>4.8246996395603577E-5</v>
      </c>
      <c r="G93" s="216">
        <v>5.3221120014251724E-4</v>
      </c>
      <c r="H93" s="216">
        <v>5.5799147207217029E-4</v>
      </c>
      <c r="I93" s="216">
        <v>3.149690712813265E-4</v>
      </c>
      <c r="J93" s="216">
        <v>3.7842025082378137E-4</v>
      </c>
      <c r="K93" s="216">
        <v>3.9824965299385451E-4</v>
      </c>
      <c r="L93" s="216">
        <v>1.9029718735186205E-4</v>
      </c>
      <c r="M93" s="216">
        <v>0</v>
      </c>
      <c r="N93" s="216">
        <v>1.3584122145871412E-4</v>
      </c>
      <c r="O93" s="216">
        <v>2.9235189818018555E-4</v>
      </c>
      <c r="P93" s="216">
        <v>4.7114178391731914E-4</v>
      </c>
      <c r="Q93" s="216">
        <v>1.1405877164669466E-4</v>
      </c>
      <c r="R93" s="216">
        <v>1.3254097170703642E-4</v>
      </c>
      <c r="S93" s="216">
        <v>1.6582846740741545E-4</v>
      </c>
      <c r="T93" s="216">
        <v>1.4815507399540477E-4</v>
      </c>
      <c r="U93" s="216">
        <v>5.2230055845035125E-5</v>
      </c>
      <c r="V93" s="216">
        <v>8.8001780144691862E-5</v>
      </c>
      <c r="W93" s="216">
        <v>1.3444721766384641E-5</v>
      </c>
      <c r="X93" s="216">
        <v>1.6737838591981147E-5</v>
      </c>
      <c r="Y93" s="216">
        <v>1.8371085258541215E-5</v>
      </c>
      <c r="Z93" s="216">
        <v>0</v>
      </c>
      <c r="AA93" s="216">
        <v>4.7527730396363766E-5</v>
      </c>
      <c r="AB93" s="216">
        <v>2.7201409427044703E-5</v>
      </c>
      <c r="AC93" s="216">
        <v>1.7800676842871943E-5</v>
      </c>
      <c r="AD93" s="216">
        <v>2.3134769454135744E-4</v>
      </c>
      <c r="AE93" s="216">
        <v>1.0704977061622759E-5</v>
      </c>
      <c r="AF93" s="216">
        <v>3.8393714294965322E-5</v>
      </c>
      <c r="AG93" s="216">
        <v>2.4022230671305684E-4</v>
      </c>
      <c r="AH93" s="216">
        <v>4.7283773195738119E-4</v>
      </c>
      <c r="AI93" s="216">
        <v>4.5340049392794695E-4</v>
      </c>
      <c r="AJ93" s="216">
        <v>2.5949577921989282E-5</v>
      </c>
      <c r="AK93" s="216">
        <v>5.5408315512077303E-4</v>
      </c>
      <c r="AL93" s="216">
        <v>5.8647483264301641E-4</v>
      </c>
      <c r="AM93" s="216">
        <v>3.4413256594023953E-4</v>
      </c>
      <c r="AN93" s="216">
        <v>6.3415369761425351E-4</v>
      </c>
      <c r="AO93" s="216">
        <v>1.9458789640197684E-4</v>
      </c>
      <c r="AP93" s="216">
        <v>2.687688357327886E-4</v>
      </c>
      <c r="AQ93" s="216">
        <v>1.4133410479151603E-4</v>
      </c>
      <c r="AR93" s="216">
        <v>1.2491330888824272E-4</v>
      </c>
      <c r="AS93" s="216">
        <v>1.5952703287199844E-4</v>
      </c>
      <c r="AT93" s="216">
        <v>1.4023933547909745E-4</v>
      </c>
      <c r="AU93" s="216">
        <v>1.8429015150740508E-4</v>
      </c>
      <c r="AV93" s="216">
        <v>8.3011004834784017E-5</v>
      </c>
      <c r="AW93" s="216">
        <v>3.2225571790480968E-5</v>
      </c>
      <c r="AX93" s="216">
        <v>4.1020721719674065E-5</v>
      </c>
      <c r="AY93" s="216">
        <v>1.0926319845786555E-4</v>
      </c>
      <c r="AZ93" s="216">
        <v>5.8401619920273893E-5</v>
      </c>
      <c r="BA93" s="216">
        <v>2.7265797797689013E-5</v>
      </c>
      <c r="BB93" s="216">
        <v>1.4015514383977602E-4</v>
      </c>
      <c r="BC93" s="216">
        <v>1.010188402704721E-4</v>
      </c>
      <c r="BD93" s="216">
        <v>4.6666081977182499E-5</v>
      </c>
      <c r="BE93" s="216">
        <v>0</v>
      </c>
      <c r="BF93" s="216">
        <v>1.6302195811243396E-4</v>
      </c>
      <c r="BG93" s="216">
        <v>7.4399285389578767E-5</v>
      </c>
      <c r="BH93" s="216">
        <v>1.7018951973860917E-4</v>
      </c>
      <c r="BI93" s="216">
        <v>5.5066784118076059E-4</v>
      </c>
      <c r="BJ93" s="216">
        <v>8.3723054682318757E-5</v>
      </c>
      <c r="BK93" s="216">
        <v>1.4963744443186161E-4</v>
      </c>
      <c r="BL93" s="216">
        <v>7.1051597868934267E-4</v>
      </c>
      <c r="BM93" s="216">
        <v>6.9439380307891475E-4</v>
      </c>
      <c r="BN93" s="216">
        <v>5.8789431190504904E-4</v>
      </c>
      <c r="BO93" s="216">
        <v>5.4196047068199942E-4</v>
      </c>
      <c r="BP93" s="216">
        <v>1.9808066856789221E-4</v>
      </c>
      <c r="BQ93" s="216">
        <v>1.6792050266285289E-4</v>
      </c>
      <c r="BR93" s="216">
        <v>3.8533355527056766E-4</v>
      </c>
      <c r="BS93" s="216">
        <v>3.6501400272173781E-4</v>
      </c>
      <c r="BT93" s="216">
        <v>3.017498888375361E-4</v>
      </c>
      <c r="BU93" s="216">
        <v>8.027038037532921E-4</v>
      </c>
      <c r="BV93" s="216">
        <v>8.7304325416618235E-4</v>
      </c>
      <c r="BW93" s="216">
        <v>7.4606430610897991E-4</v>
      </c>
      <c r="BX93" s="216">
        <v>6.5522330084221092E-5</v>
      </c>
      <c r="BY93" s="216">
        <v>4.6669775140701476E-4</v>
      </c>
      <c r="BZ93" s="216">
        <v>9.4234029918342874E-5</v>
      </c>
      <c r="CA93" s="216">
        <v>1.0954371579926066E-4</v>
      </c>
      <c r="CB93" s="216">
        <v>9.4059884572807065E-4</v>
      </c>
      <c r="CC93" s="216">
        <v>2.0308014171873572E-4</v>
      </c>
      <c r="CD93" s="216">
        <v>4.074142521387472E-4</v>
      </c>
      <c r="CE93" s="216">
        <v>2.5629890099129635E-4</v>
      </c>
      <c r="CF93" s="216">
        <v>2.6667499309717898E-4</v>
      </c>
      <c r="CG93" s="216">
        <v>6.6442218372706892E-5</v>
      </c>
      <c r="CH93" s="216">
        <v>5.9069521436794215E-4</v>
      </c>
      <c r="CI93" s="216">
        <v>3.8983799511184468E-4</v>
      </c>
      <c r="CJ93" s="216">
        <v>1.51544680420957E-4</v>
      </c>
      <c r="CK93" s="216">
        <v>9.50876158082071E-4</v>
      </c>
      <c r="CL93" s="216">
        <v>2.862821500894314E-4</v>
      </c>
      <c r="CM93" s="216">
        <v>1.000070695833704</v>
      </c>
      <c r="CN93" s="216">
        <v>5.0907893807253615E-4</v>
      </c>
      <c r="CO93" s="216">
        <v>1.2641518722855403E-4</v>
      </c>
      <c r="CP93" s="216">
        <v>2.2188899998390292E-4</v>
      </c>
      <c r="CQ93" s="216">
        <v>1.0589419584402504E-3</v>
      </c>
      <c r="CR93" s="216">
        <v>4.3620510185784714E-4</v>
      </c>
      <c r="CS93" s="216">
        <v>2.1449970950149645E-4</v>
      </c>
      <c r="CT93" s="216">
        <v>8.3398200027834585E-4</v>
      </c>
      <c r="CU93" s="216">
        <v>3.4591641368731947E-4</v>
      </c>
      <c r="CV93" s="216">
        <v>2.743488252837021E-4</v>
      </c>
      <c r="CW93" s="216">
        <v>3.7832026964670462E-4</v>
      </c>
      <c r="CX93" s="216">
        <v>2.7647790839317846E-4</v>
      </c>
      <c r="CY93" s="216">
        <v>1.0266559856533998E-3</v>
      </c>
      <c r="CZ93" s="216">
        <v>1.6905213889975982E-4</v>
      </c>
      <c r="DA93" s="216">
        <v>5.0565944634658815E-4</v>
      </c>
      <c r="DB93" s="216">
        <v>9.5830928399210912E-5</v>
      </c>
      <c r="DC93" s="216">
        <v>1.920061762368754E-4</v>
      </c>
      <c r="DD93" s="216">
        <v>3.1687900540917728E-4</v>
      </c>
      <c r="DE93" s="216">
        <v>1.1076077438101359E-4</v>
      </c>
      <c r="DF93" s="217">
        <v>8.4818542204010944E-2</v>
      </c>
      <c r="DG93" s="217">
        <v>1.1151572538425285</v>
      </c>
      <c r="DH93" s="219">
        <v>0.85214133091484545</v>
      </c>
    </row>
    <row r="94" spans="1:112">
      <c r="A94" s="305" t="s">
        <v>1173</v>
      </c>
      <c r="B94" s="198" t="s">
        <v>74</v>
      </c>
      <c r="C94" s="216">
        <v>5.9854768700316677E-5</v>
      </c>
      <c r="D94" s="216">
        <v>5.9631149644155058E-5</v>
      </c>
      <c r="E94" s="216">
        <v>7.1710914168248902E-5</v>
      </c>
      <c r="F94" s="216">
        <v>9.0424225030492938E-5</v>
      </c>
      <c r="G94" s="216">
        <v>5.4605501560144298E-5</v>
      </c>
      <c r="H94" s="216">
        <v>1.4705553515159843E-4</v>
      </c>
      <c r="I94" s="216">
        <v>1.6650777490011815E-4</v>
      </c>
      <c r="J94" s="216">
        <v>2.3269214743118168E-4</v>
      </c>
      <c r="K94" s="216">
        <v>8.0019642334032393E-5</v>
      </c>
      <c r="L94" s="216">
        <v>2.4988446623620483E-4</v>
      </c>
      <c r="M94" s="216">
        <v>0</v>
      </c>
      <c r="N94" s="216">
        <v>4.2569735525125125E-5</v>
      </c>
      <c r="O94" s="216">
        <v>8.3637555350701663E-5</v>
      </c>
      <c r="P94" s="216">
        <v>9.7436840791913598E-5</v>
      </c>
      <c r="Q94" s="216">
        <v>1.3394513904226236E-4</v>
      </c>
      <c r="R94" s="216">
        <v>1.3333236504777757E-4</v>
      </c>
      <c r="S94" s="216">
        <v>1.0252121358212006E-4</v>
      </c>
      <c r="T94" s="216">
        <v>7.3224586457007199E-5</v>
      </c>
      <c r="U94" s="216">
        <v>6.0099501622758591E-5</v>
      </c>
      <c r="V94" s="216">
        <v>1.3149715785876236E-4</v>
      </c>
      <c r="W94" s="216">
        <v>2.7956288333498145E-5</v>
      </c>
      <c r="X94" s="216">
        <v>5.6058519206710162E-5</v>
      </c>
      <c r="Y94" s="216">
        <v>4.9950050430576999E-5</v>
      </c>
      <c r="Z94" s="216">
        <v>0</v>
      </c>
      <c r="AA94" s="216">
        <v>1.5934047320498036E-4</v>
      </c>
      <c r="AB94" s="216">
        <v>1.064488288064417E-4</v>
      </c>
      <c r="AC94" s="216">
        <v>1.2413478840254636E-5</v>
      </c>
      <c r="AD94" s="216">
        <v>4.3922526413669746E-5</v>
      </c>
      <c r="AE94" s="216">
        <v>1.6086653912074308E-5</v>
      </c>
      <c r="AF94" s="216">
        <v>6.632931514320515E-6</v>
      </c>
      <c r="AG94" s="216">
        <v>4.9483042836658015E-5</v>
      </c>
      <c r="AH94" s="216">
        <v>6.1897735227803803E-5</v>
      </c>
      <c r="AI94" s="216">
        <v>2.56129510043973E-4</v>
      </c>
      <c r="AJ94" s="216">
        <v>4.2071396318771764E-5</v>
      </c>
      <c r="AK94" s="216">
        <v>2.2997230111458807E-4</v>
      </c>
      <c r="AL94" s="216">
        <v>1.0977606010452554E-4</v>
      </c>
      <c r="AM94" s="216">
        <v>8.7613066612326077E-5</v>
      </c>
      <c r="AN94" s="216">
        <v>2.7700977773750416E-4</v>
      </c>
      <c r="AO94" s="216">
        <v>3.7520906316790354E-5</v>
      </c>
      <c r="AP94" s="216">
        <v>5.694219989393954E-5</v>
      </c>
      <c r="AQ94" s="216">
        <v>2.2071435391687926E-5</v>
      </c>
      <c r="AR94" s="216">
        <v>2.5318035928576036E-4</v>
      </c>
      <c r="AS94" s="216">
        <v>7.1047994660980302E-5</v>
      </c>
      <c r="AT94" s="216">
        <v>1.3514279831017734E-4</v>
      </c>
      <c r="AU94" s="216">
        <v>1.6719678777206713E-4</v>
      </c>
      <c r="AV94" s="216">
        <v>9.3692872258238562E-5</v>
      </c>
      <c r="AW94" s="216">
        <v>1.9291071595791122E-4</v>
      </c>
      <c r="AX94" s="216">
        <v>5.3596509163621978E-4</v>
      </c>
      <c r="AY94" s="216">
        <v>2.7996652982815919E-4</v>
      </c>
      <c r="AZ94" s="216">
        <v>3.7068633095586824E-4</v>
      </c>
      <c r="BA94" s="216">
        <v>2.3494676979615232E-4</v>
      </c>
      <c r="BB94" s="216">
        <v>1.8934070442388186E-4</v>
      </c>
      <c r="BC94" s="216">
        <v>7.9881851634486917E-4</v>
      </c>
      <c r="BD94" s="216">
        <v>9.8997690072363727E-5</v>
      </c>
      <c r="BE94" s="216">
        <v>0</v>
      </c>
      <c r="BF94" s="216">
        <v>2.3247295576838054E-4</v>
      </c>
      <c r="BG94" s="216">
        <v>1.5954815984975764E-4</v>
      </c>
      <c r="BH94" s="216">
        <v>1.8447534226381698E-4</v>
      </c>
      <c r="BI94" s="216">
        <v>6.7048183289434031E-5</v>
      </c>
      <c r="BJ94" s="216">
        <v>6.708525711758788E-5</v>
      </c>
      <c r="BK94" s="216">
        <v>8.3412223820222454E-5</v>
      </c>
      <c r="BL94" s="216">
        <v>2.0680975267758941E-4</v>
      </c>
      <c r="BM94" s="216">
        <v>8.6084484901691186E-5</v>
      </c>
      <c r="BN94" s="216">
        <v>1.5163032667717669E-4</v>
      </c>
      <c r="BO94" s="216">
        <v>1.3803595863989617E-4</v>
      </c>
      <c r="BP94" s="216">
        <v>3.8254094369997711E-4</v>
      </c>
      <c r="BQ94" s="216">
        <v>3.6715227038334525E-4</v>
      </c>
      <c r="BR94" s="216">
        <v>1.5477441643849737E-4</v>
      </c>
      <c r="BS94" s="216">
        <v>2.4305397250216619E-4</v>
      </c>
      <c r="BT94" s="216">
        <v>3.8634009571437544E-4</v>
      </c>
      <c r="BU94" s="216">
        <v>4.2664765867320793E-4</v>
      </c>
      <c r="BV94" s="216">
        <v>1.0615480249826188E-4</v>
      </c>
      <c r="BW94" s="216">
        <v>9.1435280627456028E-5</v>
      </c>
      <c r="BX94" s="216">
        <v>2.1242342960179368E-5</v>
      </c>
      <c r="BY94" s="216">
        <v>4.4827049081485951E-3</v>
      </c>
      <c r="BZ94" s="216">
        <v>1.1475800378395689E-4</v>
      </c>
      <c r="CA94" s="216">
        <v>2.2863009948806672E-4</v>
      </c>
      <c r="CB94" s="216">
        <v>2.3361899844910453E-4</v>
      </c>
      <c r="CC94" s="216">
        <v>1.2956666680951414E-4</v>
      </c>
      <c r="CD94" s="216">
        <v>4.5137482289834559E-4</v>
      </c>
      <c r="CE94" s="216">
        <v>3.3136773286323153E-4</v>
      </c>
      <c r="CF94" s="216">
        <v>3.6780076574882312E-4</v>
      </c>
      <c r="CG94" s="216">
        <v>1.3674951083622063E-4</v>
      </c>
      <c r="CH94" s="216">
        <v>5.5320630727867023E-3</v>
      </c>
      <c r="CI94" s="216">
        <v>9.8798269003767835E-4</v>
      </c>
      <c r="CJ94" s="216">
        <v>3.4316810103679459E-3</v>
      </c>
      <c r="CK94" s="216">
        <v>6.5855008249763062E-3</v>
      </c>
      <c r="CL94" s="216">
        <v>1.0541368849748239E-3</v>
      </c>
      <c r="CM94" s="216">
        <v>2.1222684881083383E-4</v>
      </c>
      <c r="CN94" s="216">
        <v>1.0000643886075413</v>
      </c>
      <c r="CO94" s="216">
        <v>1.7677146674880933E-4</v>
      </c>
      <c r="CP94" s="216">
        <v>2.4650946161216826E-4</v>
      </c>
      <c r="CQ94" s="216">
        <v>1.4562303791180209E-4</v>
      </c>
      <c r="CR94" s="216">
        <v>1.9914136156097179E-4</v>
      </c>
      <c r="CS94" s="216">
        <v>6.6405302434365188E-5</v>
      </c>
      <c r="CT94" s="216">
        <v>1.6179081729799557E-4</v>
      </c>
      <c r="CU94" s="216">
        <v>7.3213662158820646E-4</v>
      </c>
      <c r="CV94" s="216">
        <v>1.374646112890566E-3</v>
      </c>
      <c r="CW94" s="216">
        <v>7.4878803757953013E-5</v>
      </c>
      <c r="CX94" s="216">
        <v>6.2851742861864523E-4</v>
      </c>
      <c r="CY94" s="216">
        <v>3.1940595708588112E-4</v>
      </c>
      <c r="CZ94" s="216">
        <v>5.0464852335105293E-4</v>
      </c>
      <c r="DA94" s="216">
        <v>7.2690893457851079E-4</v>
      </c>
      <c r="DB94" s="216">
        <v>1.4984435128646432E-4</v>
      </c>
      <c r="DC94" s="216">
        <v>7.7164125660061076E-4</v>
      </c>
      <c r="DD94" s="216">
        <v>3.192954592041345E-4</v>
      </c>
      <c r="DE94" s="216">
        <v>8.5869734602519399E-5</v>
      </c>
      <c r="DF94" s="217">
        <v>1.3879520817327833E-3</v>
      </c>
      <c r="DG94" s="217">
        <v>1.0431743231538866</v>
      </c>
      <c r="DH94" s="219">
        <v>0.7971359671880609</v>
      </c>
    </row>
    <row r="95" spans="1:112">
      <c r="A95" s="305" t="s">
        <v>1174</v>
      </c>
      <c r="B95" s="198" t="s">
        <v>1004</v>
      </c>
      <c r="C95" s="216">
        <v>0</v>
      </c>
      <c r="D95" s="216">
        <v>0</v>
      </c>
      <c r="E95" s="216">
        <v>0</v>
      </c>
      <c r="F95" s="216">
        <v>0</v>
      </c>
      <c r="G95" s="216">
        <v>0</v>
      </c>
      <c r="H95" s="216">
        <v>0</v>
      </c>
      <c r="I95" s="216">
        <v>0</v>
      </c>
      <c r="J95" s="216">
        <v>0</v>
      </c>
      <c r="K95" s="216">
        <v>0</v>
      </c>
      <c r="L95" s="216">
        <v>0</v>
      </c>
      <c r="M95" s="216">
        <v>0</v>
      </c>
      <c r="N95" s="216">
        <v>0</v>
      </c>
      <c r="O95" s="216">
        <v>0</v>
      </c>
      <c r="P95" s="216">
        <v>0</v>
      </c>
      <c r="Q95" s="216">
        <v>0</v>
      </c>
      <c r="R95" s="216">
        <v>0</v>
      </c>
      <c r="S95" s="216">
        <v>0</v>
      </c>
      <c r="T95" s="216">
        <v>0</v>
      </c>
      <c r="U95" s="216">
        <v>0</v>
      </c>
      <c r="V95" s="216">
        <v>0</v>
      </c>
      <c r="W95" s="216">
        <v>0</v>
      </c>
      <c r="X95" s="216">
        <v>0</v>
      </c>
      <c r="Y95" s="216">
        <v>0</v>
      </c>
      <c r="Z95" s="216">
        <v>0</v>
      </c>
      <c r="AA95" s="216">
        <v>0</v>
      </c>
      <c r="AB95" s="216">
        <v>0</v>
      </c>
      <c r="AC95" s="216">
        <v>0</v>
      </c>
      <c r="AD95" s="216">
        <v>0</v>
      </c>
      <c r="AE95" s="216">
        <v>0</v>
      </c>
      <c r="AF95" s="216">
        <v>0</v>
      </c>
      <c r="AG95" s="216">
        <v>0</v>
      </c>
      <c r="AH95" s="216">
        <v>0</v>
      </c>
      <c r="AI95" s="216">
        <v>0</v>
      </c>
      <c r="AJ95" s="216">
        <v>0</v>
      </c>
      <c r="AK95" s="216">
        <v>0</v>
      </c>
      <c r="AL95" s="216">
        <v>0</v>
      </c>
      <c r="AM95" s="216">
        <v>0</v>
      </c>
      <c r="AN95" s="216">
        <v>0</v>
      </c>
      <c r="AO95" s="216">
        <v>0</v>
      </c>
      <c r="AP95" s="216">
        <v>0</v>
      </c>
      <c r="AQ95" s="216">
        <v>0</v>
      </c>
      <c r="AR95" s="216">
        <v>0</v>
      </c>
      <c r="AS95" s="216">
        <v>0</v>
      </c>
      <c r="AT95" s="216">
        <v>0</v>
      </c>
      <c r="AU95" s="216">
        <v>0</v>
      </c>
      <c r="AV95" s="216">
        <v>0</v>
      </c>
      <c r="AW95" s="216">
        <v>0</v>
      </c>
      <c r="AX95" s="216">
        <v>0</v>
      </c>
      <c r="AY95" s="216">
        <v>0</v>
      </c>
      <c r="AZ95" s="216">
        <v>0</v>
      </c>
      <c r="BA95" s="216">
        <v>0</v>
      </c>
      <c r="BB95" s="216">
        <v>0</v>
      </c>
      <c r="BC95" s="216">
        <v>0</v>
      </c>
      <c r="BD95" s="216">
        <v>0</v>
      </c>
      <c r="BE95" s="216">
        <v>0</v>
      </c>
      <c r="BF95" s="216">
        <v>0</v>
      </c>
      <c r="BG95" s="216">
        <v>0</v>
      </c>
      <c r="BH95" s="216">
        <v>0</v>
      </c>
      <c r="BI95" s="216">
        <v>0</v>
      </c>
      <c r="BJ95" s="216">
        <v>0</v>
      </c>
      <c r="BK95" s="216">
        <v>0</v>
      </c>
      <c r="BL95" s="216">
        <v>0</v>
      </c>
      <c r="BM95" s="216">
        <v>0</v>
      </c>
      <c r="BN95" s="216">
        <v>0</v>
      </c>
      <c r="BO95" s="216">
        <v>0</v>
      </c>
      <c r="BP95" s="216">
        <v>0</v>
      </c>
      <c r="BQ95" s="216">
        <v>0</v>
      </c>
      <c r="BR95" s="216">
        <v>0</v>
      </c>
      <c r="BS95" s="216">
        <v>0</v>
      </c>
      <c r="BT95" s="216">
        <v>0</v>
      </c>
      <c r="BU95" s="216">
        <v>0</v>
      </c>
      <c r="BV95" s="216">
        <v>0</v>
      </c>
      <c r="BW95" s="216">
        <v>0</v>
      </c>
      <c r="BX95" s="216">
        <v>0</v>
      </c>
      <c r="BY95" s="216">
        <v>0</v>
      </c>
      <c r="BZ95" s="216">
        <v>0</v>
      </c>
      <c r="CA95" s="216">
        <v>0</v>
      </c>
      <c r="CB95" s="216">
        <v>0</v>
      </c>
      <c r="CC95" s="216">
        <v>0</v>
      </c>
      <c r="CD95" s="216">
        <v>0</v>
      </c>
      <c r="CE95" s="216">
        <v>0</v>
      </c>
      <c r="CF95" s="216">
        <v>0</v>
      </c>
      <c r="CG95" s="216">
        <v>0</v>
      </c>
      <c r="CH95" s="216">
        <v>0</v>
      </c>
      <c r="CI95" s="216">
        <v>0</v>
      </c>
      <c r="CJ95" s="216">
        <v>0</v>
      </c>
      <c r="CK95" s="216">
        <v>0</v>
      </c>
      <c r="CL95" s="216">
        <v>0</v>
      </c>
      <c r="CM95" s="216">
        <v>0</v>
      </c>
      <c r="CN95" s="216">
        <v>0</v>
      </c>
      <c r="CO95" s="216">
        <v>1</v>
      </c>
      <c r="CP95" s="216">
        <v>0</v>
      </c>
      <c r="CQ95" s="216">
        <v>0</v>
      </c>
      <c r="CR95" s="216">
        <v>0</v>
      </c>
      <c r="CS95" s="216">
        <v>0</v>
      </c>
      <c r="CT95" s="216">
        <v>0</v>
      </c>
      <c r="CU95" s="216">
        <v>0</v>
      </c>
      <c r="CV95" s="216">
        <v>0</v>
      </c>
      <c r="CW95" s="216">
        <v>0</v>
      </c>
      <c r="CX95" s="216">
        <v>0</v>
      </c>
      <c r="CY95" s="216">
        <v>0</v>
      </c>
      <c r="CZ95" s="216">
        <v>0</v>
      </c>
      <c r="DA95" s="216">
        <v>0</v>
      </c>
      <c r="DB95" s="216">
        <v>0</v>
      </c>
      <c r="DC95" s="216">
        <v>0</v>
      </c>
      <c r="DD95" s="216">
        <v>0</v>
      </c>
      <c r="DE95" s="216">
        <v>0</v>
      </c>
      <c r="DF95" s="217">
        <v>0</v>
      </c>
      <c r="DG95" s="217">
        <v>1</v>
      </c>
      <c r="DH95" s="219">
        <v>0.76414454372116414</v>
      </c>
    </row>
    <row r="96" spans="1:112">
      <c r="A96" s="305" t="s">
        <v>1175</v>
      </c>
      <c r="B96" s="198" t="s">
        <v>1005</v>
      </c>
      <c r="C96" s="216">
        <v>0</v>
      </c>
      <c r="D96" s="216">
        <v>0</v>
      </c>
      <c r="E96" s="216">
        <v>0</v>
      </c>
      <c r="F96" s="216">
        <v>0</v>
      </c>
      <c r="G96" s="216">
        <v>0</v>
      </c>
      <c r="H96" s="216">
        <v>0</v>
      </c>
      <c r="I96" s="216">
        <v>0</v>
      </c>
      <c r="J96" s="216">
        <v>0</v>
      </c>
      <c r="K96" s="216">
        <v>0</v>
      </c>
      <c r="L96" s="216">
        <v>0</v>
      </c>
      <c r="M96" s="216">
        <v>0</v>
      </c>
      <c r="N96" s="216">
        <v>0</v>
      </c>
      <c r="O96" s="216">
        <v>0</v>
      </c>
      <c r="P96" s="216">
        <v>0</v>
      </c>
      <c r="Q96" s="216">
        <v>0</v>
      </c>
      <c r="R96" s="216">
        <v>0</v>
      </c>
      <c r="S96" s="216">
        <v>0</v>
      </c>
      <c r="T96" s="216">
        <v>0</v>
      </c>
      <c r="U96" s="216">
        <v>0</v>
      </c>
      <c r="V96" s="216">
        <v>0</v>
      </c>
      <c r="W96" s="216">
        <v>0</v>
      </c>
      <c r="X96" s="216">
        <v>0</v>
      </c>
      <c r="Y96" s="216">
        <v>0</v>
      </c>
      <c r="Z96" s="216">
        <v>0</v>
      </c>
      <c r="AA96" s="216">
        <v>0</v>
      </c>
      <c r="AB96" s="216">
        <v>0</v>
      </c>
      <c r="AC96" s="216">
        <v>0</v>
      </c>
      <c r="AD96" s="216">
        <v>0</v>
      </c>
      <c r="AE96" s="216">
        <v>0</v>
      </c>
      <c r="AF96" s="216">
        <v>0</v>
      </c>
      <c r="AG96" s="216">
        <v>0</v>
      </c>
      <c r="AH96" s="216">
        <v>0</v>
      </c>
      <c r="AI96" s="216">
        <v>0</v>
      </c>
      <c r="AJ96" s="216">
        <v>0</v>
      </c>
      <c r="AK96" s="216">
        <v>0</v>
      </c>
      <c r="AL96" s="216">
        <v>0</v>
      </c>
      <c r="AM96" s="216">
        <v>0</v>
      </c>
      <c r="AN96" s="216">
        <v>0</v>
      </c>
      <c r="AO96" s="216">
        <v>0</v>
      </c>
      <c r="AP96" s="216">
        <v>0</v>
      </c>
      <c r="AQ96" s="216">
        <v>0</v>
      </c>
      <c r="AR96" s="216">
        <v>0</v>
      </c>
      <c r="AS96" s="216">
        <v>0</v>
      </c>
      <c r="AT96" s="216">
        <v>0</v>
      </c>
      <c r="AU96" s="216">
        <v>0</v>
      </c>
      <c r="AV96" s="216">
        <v>0</v>
      </c>
      <c r="AW96" s="216">
        <v>0</v>
      </c>
      <c r="AX96" s="216">
        <v>0</v>
      </c>
      <c r="AY96" s="216">
        <v>0</v>
      </c>
      <c r="AZ96" s="216">
        <v>0</v>
      </c>
      <c r="BA96" s="216">
        <v>0</v>
      </c>
      <c r="BB96" s="216">
        <v>0</v>
      </c>
      <c r="BC96" s="216">
        <v>0</v>
      </c>
      <c r="BD96" s="216">
        <v>0</v>
      </c>
      <c r="BE96" s="216">
        <v>0</v>
      </c>
      <c r="BF96" s="216">
        <v>0</v>
      </c>
      <c r="BG96" s="216">
        <v>0</v>
      </c>
      <c r="BH96" s="216">
        <v>0</v>
      </c>
      <c r="BI96" s="216">
        <v>0</v>
      </c>
      <c r="BJ96" s="216">
        <v>0</v>
      </c>
      <c r="BK96" s="216">
        <v>0</v>
      </c>
      <c r="BL96" s="216">
        <v>0</v>
      </c>
      <c r="BM96" s="216">
        <v>0</v>
      </c>
      <c r="BN96" s="216">
        <v>0</v>
      </c>
      <c r="BO96" s="216">
        <v>0</v>
      </c>
      <c r="BP96" s="216">
        <v>0</v>
      </c>
      <c r="BQ96" s="216">
        <v>0</v>
      </c>
      <c r="BR96" s="216">
        <v>0</v>
      </c>
      <c r="BS96" s="216">
        <v>0</v>
      </c>
      <c r="BT96" s="216">
        <v>0</v>
      </c>
      <c r="BU96" s="216">
        <v>0</v>
      </c>
      <c r="BV96" s="216">
        <v>0</v>
      </c>
      <c r="BW96" s="216">
        <v>0</v>
      </c>
      <c r="BX96" s="216">
        <v>0</v>
      </c>
      <c r="BY96" s="216">
        <v>0</v>
      </c>
      <c r="BZ96" s="216">
        <v>0</v>
      </c>
      <c r="CA96" s="216">
        <v>0</v>
      </c>
      <c r="CB96" s="216">
        <v>0</v>
      </c>
      <c r="CC96" s="216">
        <v>0</v>
      </c>
      <c r="CD96" s="216">
        <v>0</v>
      </c>
      <c r="CE96" s="216">
        <v>0</v>
      </c>
      <c r="CF96" s="216">
        <v>0</v>
      </c>
      <c r="CG96" s="216">
        <v>0</v>
      </c>
      <c r="CH96" s="216">
        <v>0</v>
      </c>
      <c r="CI96" s="216">
        <v>0</v>
      </c>
      <c r="CJ96" s="216">
        <v>0</v>
      </c>
      <c r="CK96" s="216">
        <v>0</v>
      </c>
      <c r="CL96" s="216">
        <v>0</v>
      </c>
      <c r="CM96" s="216">
        <v>0</v>
      </c>
      <c r="CN96" s="216">
        <v>0</v>
      </c>
      <c r="CO96" s="216">
        <v>0</v>
      </c>
      <c r="CP96" s="216">
        <v>1.008048086301059</v>
      </c>
      <c r="CQ96" s="216">
        <v>0</v>
      </c>
      <c r="CR96" s="216">
        <v>0</v>
      </c>
      <c r="CS96" s="216">
        <v>2.1291961489032794E-4</v>
      </c>
      <c r="CT96" s="216">
        <v>0</v>
      </c>
      <c r="CU96" s="216">
        <v>0</v>
      </c>
      <c r="CV96" s="216">
        <v>0</v>
      </c>
      <c r="CW96" s="216">
        <v>0</v>
      </c>
      <c r="CX96" s="216">
        <v>0</v>
      </c>
      <c r="CY96" s="216">
        <v>0</v>
      </c>
      <c r="CZ96" s="216">
        <v>0</v>
      </c>
      <c r="DA96" s="216">
        <v>0</v>
      </c>
      <c r="DB96" s="216">
        <v>0</v>
      </c>
      <c r="DC96" s="216">
        <v>0</v>
      </c>
      <c r="DD96" s="216">
        <v>0</v>
      </c>
      <c r="DE96" s="216">
        <v>0</v>
      </c>
      <c r="DF96" s="217">
        <v>0</v>
      </c>
      <c r="DG96" s="217">
        <v>1.0082610059159494</v>
      </c>
      <c r="DH96" s="219">
        <v>0.77045714631748519</v>
      </c>
    </row>
    <row r="97" spans="1:112">
      <c r="A97" s="305" t="s">
        <v>1176</v>
      </c>
      <c r="B97" s="198" t="s">
        <v>1006</v>
      </c>
      <c r="C97" s="216">
        <v>1.3405386591623339E-5</v>
      </c>
      <c r="D97" s="216">
        <v>4.0209945892572921E-5</v>
      </c>
      <c r="E97" s="216">
        <v>8.6535925077180312E-6</v>
      </c>
      <c r="F97" s="216">
        <v>1.2338522998228468E-5</v>
      </c>
      <c r="G97" s="216">
        <v>1.5712444865911546E-5</v>
      </c>
      <c r="H97" s="216">
        <v>9.0096715490575139E-6</v>
      </c>
      <c r="I97" s="216">
        <v>8.6493661445495479E-6</v>
      </c>
      <c r="J97" s="216">
        <v>4.55196782991019E-5</v>
      </c>
      <c r="K97" s="216">
        <v>1.2424307011874273E-5</v>
      </c>
      <c r="L97" s="216">
        <v>1.1251725603609708E-4</v>
      </c>
      <c r="M97" s="216">
        <v>0</v>
      </c>
      <c r="N97" s="216">
        <v>9.9450761187611377E-6</v>
      </c>
      <c r="O97" s="216">
        <v>1.6088174668176857E-5</v>
      </c>
      <c r="P97" s="216">
        <v>1.269024617938869E-5</v>
      </c>
      <c r="Q97" s="216">
        <v>7.547058472918145E-6</v>
      </c>
      <c r="R97" s="216">
        <v>2.7272403414775864E-5</v>
      </c>
      <c r="S97" s="216">
        <v>1.8971098299163905E-5</v>
      </c>
      <c r="T97" s="216">
        <v>1.1378619225336714E-5</v>
      </c>
      <c r="U97" s="216">
        <v>1.7043079049956054E-5</v>
      </c>
      <c r="V97" s="216">
        <v>9.0603183761912635E-6</v>
      </c>
      <c r="W97" s="216">
        <v>8.3895445773503236E-6</v>
      </c>
      <c r="X97" s="216">
        <v>3.9479416861000555E-6</v>
      </c>
      <c r="Y97" s="216">
        <v>3.3338585865403468E-6</v>
      </c>
      <c r="Z97" s="216">
        <v>0</v>
      </c>
      <c r="AA97" s="216">
        <v>7.7305896381474532E-6</v>
      </c>
      <c r="AB97" s="216">
        <v>3.6481708408511243E-6</v>
      </c>
      <c r="AC97" s="216">
        <v>1.7014254732880778E-5</v>
      </c>
      <c r="AD97" s="216">
        <v>9.4831603658629591E-6</v>
      </c>
      <c r="AE97" s="216">
        <v>1.002876255208348E-6</v>
      </c>
      <c r="AF97" s="216">
        <v>9.1472455768078784E-7</v>
      </c>
      <c r="AG97" s="216">
        <v>1.1783379411953882E-5</v>
      </c>
      <c r="AH97" s="216">
        <v>1.6507990215766208E-5</v>
      </c>
      <c r="AI97" s="216">
        <v>1.6991084169587353E-5</v>
      </c>
      <c r="AJ97" s="216">
        <v>3.457209900363741E-6</v>
      </c>
      <c r="AK97" s="216">
        <v>1.4288789346091063E-5</v>
      </c>
      <c r="AL97" s="216">
        <v>1.7490602557784098E-5</v>
      </c>
      <c r="AM97" s="216">
        <v>1.0397162879164739E-5</v>
      </c>
      <c r="AN97" s="216">
        <v>1.6867564569245489E-5</v>
      </c>
      <c r="AO97" s="216">
        <v>5.4520034429581392E-6</v>
      </c>
      <c r="AP97" s="216">
        <v>2.7869769030491825E-5</v>
      </c>
      <c r="AQ97" s="216">
        <v>7.4180412295697045E-6</v>
      </c>
      <c r="AR97" s="216">
        <v>4.7690160896246299E-6</v>
      </c>
      <c r="AS97" s="216">
        <v>4.6583392316608649E-6</v>
      </c>
      <c r="AT97" s="216">
        <v>3.0622138967003693E-6</v>
      </c>
      <c r="AU97" s="216">
        <v>3.5529788897236496E-6</v>
      </c>
      <c r="AV97" s="216">
        <v>4.0754028554896018E-6</v>
      </c>
      <c r="AW97" s="216">
        <v>3.1383633809804856E-6</v>
      </c>
      <c r="AX97" s="216">
        <v>4.1166171707506896E-6</v>
      </c>
      <c r="AY97" s="216">
        <v>4.7748045533213189E-6</v>
      </c>
      <c r="AZ97" s="216">
        <v>3.1940852992510125E-6</v>
      </c>
      <c r="BA97" s="216">
        <v>2.6332688195372636E-6</v>
      </c>
      <c r="BB97" s="216">
        <v>6.1224258844254175E-6</v>
      </c>
      <c r="BC97" s="216">
        <v>3.3591090391792928E-6</v>
      </c>
      <c r="BD97" s="216">
        <v>2.9517859042167942E-6</v>
      </c>
      <c r="BE97" s="216">
        <v>0</v>
      </c>
      <c r="BF97" s="216">
        <v>1.1822238062348869E-5</v>
      </c>
      <c r="BG97" s="216">
        <v>6.5594711180952617E-6</v>
      </c>
      <c r="BH97" s="216">
        <v>6.5309786183830003E-6</v>
      </c>
      <c r="BI97" s="216">
        <v>8.7004762964997058E-6</v>
      </c>
      <c r="BJ97" s="216">
        <v>6.7236112166838549E-6</v>
      </c>
      <c r="BK97" s="216">
        <v>5.8001466245916627E-5</v>
      </c>
      <c r="BL97" s="216">
        <v>8.3202346264405075E-6</v>
      </c>
      <c r="BM97" s="216">
        <v>7.2469398383216412E-6</v>
      </c>
      <c r="BN97" s="216">
        <v>8.7097931705119048E-6</v>
      </c>
      <c r="BO97" s="216">
        <v>7.0156104828810785E-6</v>
      </c>
      <c r="BP97" s="216">
        <v>2.385482664150777E-5</v>
      </c>
      <c r="BQ97" s="216">
        <v>5.5349478397640033E-5</v>
      </c>
      <c r="BR97" s="216">
        <v>3.2957246141853152E-5</v>
      </c>
      <c r="BS97" s="216">
        <v>7.280926442491341E-6</v>
      </c>
      <c r="BT97" s="216">
        <v>1.4585844534767374E-5</v>
      </c>
      <c r="BU97" s="216">
        <v>4.4380452653570244E-5</v>
      </c>
      <c r="BV97" s="216">
        <v>1.5761577719212991E-5</v>
      </c>
      <c r="BW97" s="216">
        <v>1.6650680036358281E-5</v>
      </c>
      <c r="BX97" s="216">
        <v>2.2663510818263767E-6</v>
      </c>
      <c r="BY97" s="216">
        <v>1.8668567057073448E-5</v>
      </c>
      <c r="BZ97" s="216">
        <v>5.615530204609766E-6</v>
      </c>
      <c r="CA97" s="216">
        <v>2.2800142802270892E-5</v>
      </c>
      <c r="CB97" s="216">
        <v>3.7392561107780096E-5</v>
      </c>
      <c r="CC97" s="216">
        <v>4.799291096480619E-5</v>
      </c>
      <c r="CD97" s="216">
        <v>1.4514523997658562E-5</v>
      </c>
      <c r="CE97" s="216">
        <v>2.729304759897082E-3</v>
      </c>
      <c r="CF97" s="216">
        <v>2.5401136190393938E-4</v>
      </c>
      <c r="CG97" s="216">
        <v>2.0089147262790626E-5</v>
      </c>
      <c r="CH97" s="216">
        <v>2.0644088036077328E-4</v>
      </c>
      <c r="CI97" s="216">
        <v>9.5485333592713889E-5</v>
      </c>
      <c r="CJ97" s="216">
        <v>3.9096314574646347E-5</v>
      </c>
      <c r="CK97" s="216">
        <v>7.2292776609888789E-5</v>
      </c>
      <c r="CL97" s="216">
        <v>4.349346606749685E-5</v>
      </c>
      <c r="CM97" s="216">
        <v>1.7628206192760882E-5</v>
      </c>
      <c r="CN97" s="216">
        <v>6.329897546919757E-6</v>
      </c>
      <c r="CO97" s="216">
        <v>1.2866360260528851E-5</v>
      </c>
      <c r="CP97" s="216">
        <v>3.8733240922806467E-3</v>
      </c>
      <c r="CQ97" s="216">
        <v>1.0107723594070435</v>
      </c>
      <c r="CR97" s="216">
        <v>4.4506350474763078E-4</v>
      </c>
      <c r="CS97" s="216">
        <v>2.2928553238855769E-4</v>
      </c>
      <c r="CT97" s="216">
        <v>1.1385970291076652E-5</v>
      </c>
      <c r="CU97" s="216">
        <v>7.5657966992733812E-6</v>
      </c>
      <c r="CV97" s="216">
        <v>4.0272251968122436E-5</v>
      </c>
      <c r="CW97" s="216">
        <v>7.3903274864679613E-6</v>
      </c>
      <c r="CX97" s="216">
        <v>1.5094115522777472E-5</v>
      </c>
      <c r="CY97" s="216">
        <v>1.8640298971120458E-5</v>
      </c>
      <c r="CZ97" s="216">
        <v>1.0966070425228553E-4</v>
      </c>
      <c r="DA97" s="216">
        <v>8.2369255726728049E-6</v>
      </c>
      <c r="DB97" s="216">
        <v>2.2440208176297542E-5</v>
      </c>
      <c r="DC97" s="216">
        <v>1.2590526231713729E-3</v>
      </c>
      <c r="DD97" s="216">
        <v>2.5917271548129004E-5</v>
      </c>
      <c r="DE97" s="216">
        <v>3.4608948887610201E-5</v>
      </c>
      <c r="DF97" s="217">
        <v>3.5532166859690403E-5</v>
      </c>
      <c r="DG97" s="217">
        <v>1.0215654044643063</v>
      </c>
      <c r="DH97" s="219">
        <v>0.78062362987570388</v>
      </c>
    </row>
    <row r="98" spans="1:112">
      <c r="A98" s="305" t="s">
        <v>1177</v>
      </c>
      <c r="B98" s="198" t="s">
        <v>1007</v>
      </c>
      <c r="C98" s="216">
        <v>0</v>
      </c>
      <c r="D98" s="216">
        <v>0</v>
      </c>
      <c r="E98" s="216">
        <v>0</v>
      </c>
      <c r="F98" s="216">
        <v>0</v>
      </c>
      <c r="G98" s="216">
        <v>0</v>
      </c>
      <c r="H98" s="216">
        <v>0</v>
      </c>
      <c r="I98" s="216">
        <v>0</v>
      </c>
      <c r="J98" s="216">
        <v>0</v>
      </c>
      <c r="K98" s="216">
        <v>0</v>
      </c>
      <c r="L98" s="216">
        <v>0</v>
      </c>
      <c r="M98" s="216">
        <v>0</v>
      </c>
      <c r="N98" s="216">
        <v>0</v>
      </c>
      <c r="O98" s="216">
        <v>0</v>
      </c>
      <c r="P98" s="216">
        <v>0</v>
      </c>
      <c r="Q98" s="216">
        <v>0</v>
      </c>
      <c r="R98" s="216">
        <v>0</v>
      </c>
      <c r="S98" s="216">
        <v>0</v>
      </c>
      <c r="T98" s="216">
        <v>0</v>
      </c>
      <c r="U98" s="216">
        <v>0</v>
      </c>
      <c r="V98" s="216">
        <v>0</v>
      </c>
      <c r="W98" s="216">
        <v>0</v>
      </c>
      <c r="X98" s="216">
        <v>0</v>
      </c>
      <c r="Y98" s="216">
        <v>0</v>
      </c>
      <c r="Z98" s="216">
        <v>0</v>
      </c>
      <c r="AA98" s="216">
        <v>0</v>
      </c>
      <c r="AB98" s="216">
        <v>0</v>
      </c>
      <c r="AC98" s="216">
        <v>0</v>
      </c>
      <c r="AD98" s="216">
        <v>0</v>
      </c>
      <c r="AE98" s="216">
        <v>0</v>
      </c>
      <c r="AF98" s="216">
        <v>0</v>
      </c>
      <c r="AG98" s="216">
        <v>0</v>
      </c>
      <c r="AH98" s="216">
        <v>0</v>
      </c>
      <c r="AI98" s="216">
        <v>0</v>
      </c>
      <c r="AJ98" s="216">
        <v>0</v>
      </c>
      <c r="AK98" s="216">
        <v>0</v>
      </c>
      <c r="AL98" s="216">
        <v>0</v>
      </c>
      <c r="AM98" s="216">
        <v>0</v>
      </c>
      <c r="AN98" s="216">
        <v>0</v>
      </c>
      <c r="AO98" s="216">
        <v>0</v>
      </c>
      <c r="AP98" s="216">
        <v>0</v>
      </c>
      <c r="AQ98" s="216">
        <v>0</v>
      </c>
      <c r="AR98" s="216">
        <v>0</v>
      </c>
      <c r="AS98" s="216">
        <v>0</v>
      </c>
      <c r="AT98" s="216">
        <v>0</v>
      </c>
      <c r="AU98" s="216">
        <v>0</v>
      </c>
      <c r="AV98" s="216">
        <v>0</v>
      </c>
      <c r="AW98" s="216">
        <v>0</v>
      </c>
      <c r="AX98" s="216">
        <v>0</v>
      </c>
      <c r="AY98" s="216">
        <v>0</v>
      </c>
      <c r="AZ98" s="216">
        <v>0</v>
      </c>
      <c r="BA98" s="216">
        <v>0</v>
      </c>
      <c r="BB98" s="216">
        <v>0</v>
      </c>
      <c r="BC98" s="216">
        <v>0</v>
      </c>
      <c r="BD98" s="216">
        <v>0</v>
      </c>
      <c r="BE98" s="216">
        <v>0</v>
      </c>
      <c r="BF98" s="216">
        <v>0</v>
      </c>
      <c r="BG98" s="216">
        <v>0</v>
      </c>
      <c r="BH98" s="216">
        <v>0</v>
      </c>
      <c r="BI98" s="216">
        <v>0</v>
      </c>
      <c r="BJ98" s="216">
        <v>0</v>
      </c>
      <c r="BK98" s="216">
        <v>0</v>
      </c>
      <c r="BL98" s="216">
        <v>0</v>
      </c>
      <c r="BM98" s="216">
        <v>0</v>
      </c>
      <c r="BN98" s="216">
        <v>0</v>
      </c>
      <c r="BO98" s="216">
        <v>0</v>
      </c>
      <c r="BP98" s="216">
        <v>0</v>
      </c>
      <c r="BQ98" s="216">
        <v>0</v>
      </c>
      <c r="BR98" s="216">
        <v>0</v>
      </c>
      <c r="BS98" s="216">
        <v>0</v>
      </c>
      <c r="BT98" s="216">
        <v>0</v>
      </c>
      <c r="BU98" s="216">
        <v>0</v>
      </c>
      <c r="BV98" s="216">
        <v>0</v>
      </c>
      <c r="BW98" s="216">
        <v>0</v>
      </c>
      <c r="BX98" s="216">
        <v>0</v>
      </c>
      <c r="BY98" s="216">
        <v>0</v>
      </c>
      <c r="BZ98" s="216">
        <v>0</v>
      </c>
      <c r="CA98" s="216">
        <v>0</v>
      </c>
      <c r="CB98" s="216">
        <v>0</v>
      </c>
      <c r="CC98" s="216">
        <v>0</v>
      </c>
      <c r="CD98" s="216">
        <v>0</v>
      </c>
      <c r="CE98" s="216">
        <v>0</v>
      </c>
      <c r="CF98" s="216">
        <v>0</v>
      </c>
      <c r="CG98" s="216">
        <v>0</v>
      </c>
      <c r="CH98" s="216">
        <v>0</v>
      </c>
      <c r="CI98" s="216">
        <v>0</v>
      </c>
      <c r="CJ98" s="216">
        <v>0</v>
      </c>
      <c r="CK98" s="216">
        <v>0</v>
      </c>
      <c r="CL98" s="216">
        <v>0</v>
      </c>
      <c r="CM98" s="216">
        <v>0</v>
      </c>
      <c r="CN98" s="216">
        <v>0</v>
      </c>
      <c r="CO98" s="216">
        <v>0</v>
      </c>
      <c r="CP98" s="216">
        <v>0</v>
      </c>
      <c r="CQ98" s="216">
        <v>0</v>
      </c>
      <c r="CR98" s="216">
        <v>1</v>
      </c>
      <c r="CS98" s="216">
        <v>0</v>
      </c>
      <c r="CT98" s="216">
        <v>0</v>
      </c>
      <c r="CU98" s="216">
        <v>0</v>
      </c>
      <c r="CV98" s="216">
        <v>0</v>
      </c>
      <c r="CW98" s="216">
        <v>0</v>
      </c>
      <c r="CX98" s="216">
        <v>0</v>
      </c>
      <c r="CY98" s="216">
        <v>0</v>
      </c>
      <c r="CZ98" s="216">
        <v>0</v>
      </c>
      <c r="DA98" s="216">
        <v>0</v>
      </c>
      <c r="DB98" s="216">
        <v>0</v>
      </c>
      <c r="DC98" s="216">
        <v>0</v>
      </c>
      <c r="DD98" s="216">
        <v>0</v>
      </c>
      <c r="DE98" s="216">
        <v>0</v>
      </c>
      <c r="DF98" s="217">
        <v>0</v>
      </c>
      <c r="DG98" s="217">
        <v>1</v>
      </c>
      <c r="DH98" s="219">
        <v>0.76414454372116414</v>
      </c>
    </row>
    <row r="99" spans="1:112">
      <c r="A99" s="305" t="s">
        <v>1178</v>
      </c>
      <c r="B99" s="198" t="s">
        <v>1008</v>
      </c>
      <c r="C99" s="216">
        <v>0</v>
      </c>
      <c r="D99" s="216">
        <v>0</v>
      </c>
      <c r="E99" s="216">
        <v>0</v>
      </c>
      <c r="F99" s="216">
        <v>0</v>
      </c>
      <c r="G99" s="216">
        <v>0</v>
      </c>
      <c r="H99" s="216">
        <v>0</v>
      </c>
      <c r="I99" s="216">
        <v>0</v>
      </c>
      <c r="J99" s="216">
        <v>0</v>
      </c>
      <c r="K99" s="216">
        <v>0</v>
      </c>
      <c r="L99" s="216">
        <v>0</v>
      </c>
      <c r="M99" s="216">
        <v>0</v>
      </c>
      <c r="N99" s="216">
        <v>0</v>
      </c>
      <c r="O99" s="216">
        <v>0</v>
      </c>
      <c r="P99" s="216">
        <v>0</v>
      </c>
      <c r="Q99" s="216">
        <v>0</v>
      </c>
      <c r="R99" s="216">
        <v>0</v>
      </c>
      <c r="S99" s="216">
        <v>0</v>
      </c>
      <c r="T99" s="216">
        <v>0</v>
      </c>
      <c r="U99" s="216">
        <v>0</v>
      </c>
      <c r="V99" s="216">
        <v>0</v>
      </c>
      <c r="W99" s="216">
        <v>0</v>
      </c>
      <c r="X99" s="216">
        <v>0</v>
      </c>
      <c r="Y99" s="216">
        <v>0</v>
      </c>
      <c r="Z99" s="216">
        <v>0</v>
      </c>
      <c r="AA99" s="216">
        <v>0</v>
      </c>
      <c r="AB99" s="216">
        <v>0</v>
      </c>
      <c r="AC99" s="216">
        <v>0</v>
      </c>
      <c r="AD99" s="216">
        <v>0</v>
      </c>
      <c r="AE99" s="216">
        <v>0</v>
      </c>
      <c r="AF99" s="216">
        <v>0</v>
      </c>
      <c r="AG99" s="216">
        <v>0</v>
      </c>
      <c r="AH99" s="216">
        <v>0</v>
      </c>
      <c r="AI99" s="216">
        <v>0</v>
      </c>
      <c r="AJ99" s="216">
        <v>0</v>
      </c>
      <c r="AK99" s="216">
        <v>0</v>
      </c>
      <c r="AL99" s="216">
        <v>0</v>
      </c>
      <c r="AM99" s="216">
        <v>0</v>
      </c>
      <c r="AN99" s="216">
        <v>0</v>
      </c>
      <c r="AO99" s="216">
        <v>0</v>
      </c>
      <c r="AP99" s="216">
        <v>0</v>
      </c>
      <c r="AQ99" s="216">
        <v>0</v>
      </c>
      <c r="AR99" s="216">
        <v>0</v>
      </c>
      <c r="AS99" s="216">
        <v>0</v>
      </c>
      <c r="AT99" s="216">
        <v>0</v>
      </c>
      <c r="AU99" s="216">
        <v>0</v>
      </c>
      <c r="AV99" s="216">
        <v>0</v>
      </c>
      <c r="AW99" s="216">
        <v>0</v>
      </c>
      <c r="AX99" s="216">
        <v>0</v>
      </c>
      <c r="AY99" s="216">
        <v>0</v>
      </c>
      <c r="AZ99" s="216">
        <v>0</v>
      </c>
      <c r="BA99" s="216">
        <v>0</v>
      </c>
      <c r="BB99" s="216">
        <v>0</v>
      </c>
      <c r="BC99" s="216">
        <v>0</v>
      </c>
      <c r="BD99" s="216">
        <v>0</v>
      </c>
      <c r="BE99" s="216">
        <v>0</v>
      </c>
      <c r="BF99" s="216">
        <v>0</v>
      </c>
      <c r="BG99" s="216">
        <v>0</v>
      </c>
      <c r="BH99" s="216">
        <v>0</v>
      </c>
      <c r="BI99" s="216">
        <v>0</v>
      </c>
      <c r="BJ99" s="216">
        <v>0</v>
      </c>
      <c r="BK99" s="216">
        <v>0</v>
      </c>
      <c r="BL99" s="216">
        <v>0</v>
      </c>
      <c r="BM99" s="216">
        <v>0</v>
      </c>
      <c r="BN99" s="216">
        <v>0</v>
      </c>
      <c r="BO99" s="216">
        <v>0</v>
      </c>
      <c r="BP99" s="216">
        <v>0</v>
      </c>
      <c r="BQ99" s="216">
        <v>0</v>
      </c>
      <c r="BR99" s="216">
        <v>0</v>
      </c>
      <c r="BS99" s="216">
        <v>0</v>
      </c>
      <c r="BT99" s="216">
        <v>0</v>
      </c>
      <c r="BU99" s="216">
        <v>0</v>
      </c>
      <c r="BV99" s="216">
        <v>0</v>
      </c>
      <c r="BW99" s="216">
        <v>0</v>
      </c>
      <c r="BX99" s="216">
        <v>0</v>
      </c>
      <c r="BY99" s="216">
        <v>0</v>
      </c>
      <c r="BZ99" s="216">
        <v>0</v>
      </c>
      <c r="CA99" s="216">
        <v>0</v>
      </c>
      <c r="CB99" s="216">
        <v>0</v>
      </c>
      <c r="CC99" s="216">
        <v>0</v>
      </c>
      <c r="CD99" s="216">
        <v>0</v>
      </c>
      <c r="CE99" s="216">
        <v>0</v>
      </c>
      <c r="CF99" s="216">
        <v>0</v>
      </c>
      <c r="CG99" s="216">
        <v>0</v>
      </c>
      <c r="CH99" s="216">
        <v>0</v>
      </c>
      <c r="CI99" s="216">
        <v>0</v>
      </c>
      <c r="CJ99" s="216">
        <v>0</v>
      </c>
      <c r="CK99" s="216">
        <v>0</v>
      </c>
      <c r="CL99" s="216">
        <v>0</v>
      </c>
      <c r="CM99" s="216">
        <v>0</v>
      </c>
      <c r="CN99" s="216">
        <v>0</v>
      </c>
      <c r="CO99" s="216">
        <v>0</v>
      </c>
      <c r="CP99" s="216">
        <v>0</v>
      </c>
      <c r="CQ99" s="216">
        <v>0</v>
      </c>
      <c r="CR99" s="216">
        <v>0</v>
      </c>
      <c r="CS99" s="216">
        <v>1</v>
      </c>
      <c r="CT99" s="216">
        <v>0</v>
      </c>
      <c r="CU99" s="216">
        <v>0</v>
      </c>
      <c r="CV99" s="216">
        <v>0</v>
      </c>
      <c r="CW99" s="216">
        <v>0</v>
      </c>
      <c r="CX99" s="216">
        <v>0</v>
      </c>
      <c r="CY99" s="216">
        <v>0</v>
      </c>
      <c r="CZ99" s="216">
        <v>0</v>
      </c>
      <c r="DA99" s="216">
        <v>0</v>
      </c>
      <c r="DB99" s="216">
        <v>0</v>
      </c>
      <c r="DC99" s="216">
        <v>0</v>
      </c>
      <c r="DD99" s="216">
        <v>0</v>
      </c>
      <c r="DE99" s="216">
        <v>0</v>
      </c>
      <c r="DF99" s="217">
        <v>0</v>
      </c>
      <c r="DG99" s="217">
        <v>1</v>
      </c>
      <c r="DH99" s="219">
        <v>0.76414454372116414</v>
      </c>
    </row>
    <row r="100" spans="1:112">
      <c r="A100" s="305" t="s">
        <v>1179</v>
      </c>
      <c r="B100" s="198" t="s">
        <v>366</v>
      </c>
      <c r="C100" s="216">
        <v>1.3616772942695013E-3</v>
      </c>
      <c r="D100" s="216">
        <v>1.3124325076413073E-3</v>
      </c>
      <c r="E100" s="216">
        <v>2.7497300038254325E-4</v>
      </c>
      <c r="F100" s="216">
        <v>6.0204903090364413E-4</v>
      </c>
      <c r="G100" s="216">
        <v>5.3605455784184151E-3</v>
      </c>
      <c r="H100" s="216">
        <v>2.101817323840367E-3</v>
      </c>
      <c r="I100" s="216">
        <v>8.3627783622831214E-4</v>
      </c>
      <c r="J100" s="216">
        <v>8.8864566763184486E-4</v>
      </c>
      <c r="K100" s="216">
        <v>4.6760367717904572E-4</v>
      </c>
      <c r="L100" s="216">
        <v>5.650546594942286E-4</v>
      </c>
      <c r="M100" s="216">
        <v>0</v>
      </c>
      <c r="N100" s="216">
        <v>1.5438409954738683E-4</v>
      </c>
      <c r="O100" s="216">
        <v>1.0309489475794549E-3</v>
      </c>
      <c r="P100" s="216">
        <v>5.7873833344034096E-4</v>
      </c>
      <c r="Q100" s="216">
        <v>2.5131968034564881E-4</v>
      </c>
      <c r="R100" s="216">
        <v>3.3546324666204657E-4</v>
      </c>
      <c r="S100" s="216">
        <v>2.4636317523529452E-4</v>
      </c>
      <c r="T100" s="216">
        <v>3.3938592828153762E-4</v>
      </c>
      <c r="U100" s="216">
        <v>5.7111724453814212E-4</v>
      </c>
      <c r="V100" s="216">
        <v>7.2061732236566075E-4</v>
      </c>
      <c r="W100" s="216">
        <v>1.214205087318811E-4</v>
      </c>
      <c r="X100" s="216">
        <v>1.197429481228809E-4</v>
      </c>
      <c r="Y100" s="216">
        <v>8.4369059390491729E-5</v>
      </c>
      <c r="Z100" s="216">
        <v>0</v>
      </c>
      <c r="AA100" s="216">
        <v>5.5429588761845834E-4</v>
      </c>
      <c r="AB100" s="216">
        <v>8.5683286308816241E-5</v>
      </c>
      <c r="AC100" s="216">
        <v>8.1731498083006813E-5</v>
      </c>
      <c r="AD100" s="216">
        <v>1.4482648200743256E-4</v>
      </c>
      <c r="AE100" s="216">
        <v>2.8613398928793162E-5</v>
      </c>
      <c r="AF100" s="216">
        <v>3.4706039203868616E-5</v>
      </c>
      <c r="AG100" s="216">
        <v>6.9799848863898783E-5</v>
      </c>
      <c r="AH100" s="216">
        <v>1.8334544585194319E-4</v>
      </c>
      <c r="AI100" s="216">
        <v>6.4429713648453694E-4</v>
      </c>
      <c r="AJ100" s="216">
        <v>7.4190283317356032E-5</v>
      </c>
      <c r="AK100" s="216">
        <v>2.3989968080138111E-4</v>
      </c>
      <c r="AL100" s="216">
        <v>8.7106751237654961E-4</v>
      </c>
      <c r="AM100" s="216">
        <v>6.2418173900136186E-4</v>
      </c>
      <c r="AN100" s="216">
        <v>3.5252858947814209E-4</v>
      </c>
      <c r="AO100" s="216">
        <v>2.7394720690190958E-4</v>
      </c>
      <c r="AP100" s="216">
        <v>3.8802121392517987E-4</v>
      </c>
      <c r="AQ100" s="216">
        <v>2.4069576891281734E-4</v>
      </c>
      <c r="AR100" s="216">
        <v>1.9080397957395859E-4</v>
      </c>
      <c r="AS100" s="216">
        <v>1.4882457637981249E-4</v>
      </c>
      <c r="AT100" s="216">
        <v>2.9518222997540022E-4</v>
      </c>
      <c r="AU100" s="216">
        <v>1.6594621358735208E-4</v>
      </c>
      <c r="AV100" s="216">
        <v>1.4469352009354469E-4</v>
      </c>
      <c r="AW100" s="216">
        <v>1.0044240574690569E-4</v>
      </c>
      <c r="AX100" s="216">
        <v>1.4093818615237554E-4</v>
      </c>
      <c r="AY100" s="216">
        <v>1.4646151068034295E-4</v>
      </c>
      <c r="AZ100" s="216">
        <v>6.1937449599246166E-5</v>
      </c>
      <c r="BA100" s="216">
        <v>1.4020340220183676E-4</v>
      </c>
      <c r="BB100" s="216">
        <v>1.3767405516074328E-4</v>
      </c>
      <c r="BC100" s="216">
        <v>7.6220009220477543E-5</v>
      </c>
      <c r="BD100" s="216">
        <v>1.0614504786675228E-4</v>
      </c>
      <c r="BE100" s="216">
        <v>0</v>
      </c>
      <c r="BF100" s="216">
        <v>2.4135366202862859E-4</v>
      </c>
      <c r="BG100" s="216">
        <v>1.276974368315553E-4</v>
      </c>
      <c r="BH100" s="216">
        <v>2.9680891621634717E-4</v>
      </c>
      <c r="BI100" s="216">
        <v>2.4800511106742851E-4</v>
      </c>
      <c r="BJ100" s="216">
        <v>2.7835280503587872E-4</v>
      </c>
      <c r="BK100" s="216">
        <v>9.2783057949406107E-4</v>
      </c>
      <c r="BL100" s="216">
        <v>3.9086598583506951E-4</v>
      </c>
      <c r="BM100" s="216">
        <v>5.4551321771575349E-4</v>
      </c>
      <c r="BN100" s="216">
        <v>4.2319013786705105E-4</v>
      </c>
      <c r="BO100" s="216">
        <v>3.6681700610738274E-4</v>
      </c>
      <c r="BP100" s="216">
        <v>6.0125371070828362E-4</v>
      </c>
      <c r="BQ100" s="216">
        <v>2.1656628869054489E-3</v>
      </c>
      <c r="BR100" s="216">
        <v>3.3687658929728477E-3</v>
      </c>
      <c r="BS100" s="216">
        <v>7.8607810106514806E-4</v>
      </c>
      <c r="BT100" s="216">
        <v>4.4856889850350504E-4</v>
      </c>
      <c r="BU100" s="216">
        <v>2.0456488777386346E-3</v>
      </c>
      <c r="BV100" s="216">
        <v>5.2876372440744247E-4</v>
      </c>
      <c r="BW100" s="216">
        <v>6.1565177181409489E-4</v>
      </c>
      <c r="BX100" s="216">
        <v>9.9330965799007391E-5</v>
      </c>
      <c r="BY100" s="216">
        <v>5.6499173972024419E-4</v>
      </c>
      <c r="BZ100" s="216">
        <v>5.1602284732262058E-4</v>
      </c>
      <c r="CA100" s="216">
        <v>3.3168684337423127E-4</v>
      </c>
      <c r="CB100" s="216">
        <v>7.0304760373090256E-4</v>
      </c>
      <c r="CC100" s="216">
        <v>3.7335305716323404E-4</v>
      </c>
      <c r="CD100" s="216">
        <v>5.4186884620310068E-4</v>
      </c>
      <c r="CE100" s="216">
        <v>1.8803335425795038E-3</v>
      </c>
      <c r="CF100" s="216">
        <v>1.7587850879701812E-3</v>
      </c>
      <c r="CG100" s="216">
        <v>8.8031709481013596E-5</v>
      </c>
      <c r="CH100" s="216">
        <v>8.67829331840412E-4</v>
      </c>
      <c r="CI100" s="216">
        <v>1.7312446847107172E-3</v>
      </c>
      <c r="CJ100" s="216">
        <v>2.7083027487496888E-4</v>
      </c>
      <c r="CK100" s="216">
        <v>6.032742448893319E-4</v>
      </c>
      <c r="CL100" s="216">
        <v>1.1482216848013097E-3</v>
      </c>
      <c r="CM100" s="216">
        <v>1.4467081661743156E-4</v>
      </c>
      <c r="CN100" s="216">
        <v>3.1506732745362404E-4</v>
      </c>
      <c r="CO100" s="216">
        <v>2.1100852997279528E-3</v>
      </c>
      <c r="CP100" s="216">
        <v>1.4463762849343603E-3</v>
      </c>
      <c r="CQ100" s="216">
        <v>3.369717587189441E-4</v>
      </c>
      <c r="CR100" s="216">
        <v>1.7551022714376496E-4</v>
      </c>
      <c r="CS100" s="216">
        <v>2.7174825816020961E-4</v>
      </c>
      <c r="CT100" s="216">
        <v>1.0001316145521906</v>
      </c>
      <c r="CU100" s="216">
        <v>9.4391867737424423E-4</v>
      </c>
      <c r="CV100" s="216">
        <v>6.8599870099519977E-4</v>
      </c>
      <c r="CW100" s="216">
        <v>8.5507622017169801E-4</v>
      </c>
      <c r="CX100" s="216">
        <v>1.2097689194475818E-3</v>
      </c>
      <c r="CY100" s="216">
        <v>8.3564855153836633E-4</v>
      </c>
      <c r="CZ100" s="216">
        <v>6.6987618097769889E-4</v>
      </c>
      <c r="DA100" s="216">
        <v>7.271739396568209E-4</v>
      </c>
      <c r="DB100" s="216">
        <v>3.299408536180902E-3</v>
      </c>
      <c r="DC100" s="216">
        <v>1.7527815205728029E-3</v>
      </c>
      <c r="DD100" s="216">
        <v>1.1176931324605487E-3</v>
      </c>
      <c r="DE100" s="216">
        <v>1.4259103926535344E-4</v>
      </c>
      <c r="DF100" s="217">
        <v>2.1805554391608482E-4</v>
      </c>
      <c r="DG100" s="217">
        <v>1.0683479673488143</v>
      </c>
      <c r="DH100" s="219">
        <v>0.81637227004519297</v>
      </c>
    </row>
    <row r="101" spans="1:112">
      <c r="A101" s="305" t="s">
        <v>1180</v>
      </c>
      <c r="B101" s="198" t="s">
        <v>1010</v>
      </c>
      <c r="C101" s="216">
        <v>6.2848147992476582E-3</v>
      </c>
      <c r="D101" s="216">
        <v>4.1550498019490767E-3</v>
      </c>
      <c r="E101" s="216">
        <v>2.5323382557687541E-3</v>
      </c>
      <c r="F101" s="216">
        <v>6.3644211775606471E-3</v>
      </c>
      <c r="G101" s="216">
        <v>2.4785502483744069E-3</v>
      </c>
      <c r="H101" s="216">
        <v>1.6264366514324825E-2</v>
      </c>
      <c r="I101" s="216">
        <v>1.4849599583838042E-2</v>
      </c>
      <c r="J101" s="216">
        <v>1.9299147144208619E-3</v>
      </c>
      <c r="K101" s="216">
        <v>2.0350300918167029E-3</v>
      </c>
      <c r="L101" s="216">
        <v>1.0021713164452785E-3</v>
      </c>
      <c r="M101" s="216">
        <v>0</v>
      </c>
      <c r="N101" s="216">
        <v>1.8091920306727606E-3</v>
      </c>
      <c r="O101" s="216">
        <v>2.9171101308013789E-3</v>
      </c>
      <c r="P101" s="216">
        <v>5.131347247168812E-3</v>
      </c>
      <c r="Q101" s="216">
        <v>1.7527873201809839E-3</v>
      </c>
      <c r="R101" s="216">
        <v>1.6591575739405482E-3</v>
      </c>
      <c r="S101" s="216">
        <v>1.5473427705407605E-3</v>
      </c>
      <c r="T101" s="216">
        <v>4.2598272318296136E-3</v>
      </c>
      <c r="U101" s="216">
        <v>8.4529838751192421E-4</v>
      </c>
      <c r="V101" s="216">
        <v>1.4495782794945228E-3</v>
      </c>
      <c r="W101" s="216">
        <v>2.9721657889004473E-4</v>
      </c>
      <c r="X101" s="216">
        <v>3.555909708772482E-4</v>
      </c>
      <c r="Y101" s="216">
        <v>1.9625509990352211E-4</v>
      </c>
      <c r="Z101" s="216">
        <v>0</v>
      </c>
      <c r="AA101" s="216">
        <v>9.0231561395198679E-4</v>
      </c>
      <c r="AB101" s="216">
        <v>3.9119296462217766E-4</v>
      </c>
      <c r="AC101" s="216">
        <v>1.7145693192365381E-4</v>
      </c>
      <c r="AD101" s="216">
        <v>1.6577971277218619E-3</v>
      </c>
      <c r="AE101" s="216">
        <v>1.3863226503426696E-4</v>
      </c>
      <c r="AF101" s="216">
        <v>3.0397967818051686E-4</v>
      </c>
      <c r="AG101" s="216">
        <v>1.9847719889486584E-3</v>
      </c>
      <c r="AH101" s="216">
        <v>1.2406765276721592E-3</v>
      </c>
      <c r="AI101" s="216">
        <v>3.3640652649975858E-3</v>
      </c>
      <c r="AJ101" s="216">
        <v>2.0334570492057388E-4</v>
      </c>
      <c r="AK101" s="216">
        <v>2.9697894335578021E-3</v>
      </c>
      <c r="AL101" s="216">
        <v>1.9747210882146873E-3</v>
      </c>
      <c r="AM101" s="216">
        <v>1.4600033394607946E-3</v>
      </c>
      <c r="AN101" s="216">
        <v>1.919365078780342E-3</v>
      </c>
      <c r="AO101" s="216">
        <v>7.8402870693470618E-4</v>
      </c>
      <c r="AP101" s="216">
        <v>1.0265600335579955E-3</v>
      </c>
      <c r="AQ101" s="216">
        <v>4.6039436913313935E-4</v>
      </c>
      <c r="AR101" s="216">
        <v>8.2225865265877162E-4</v>
      </c>
      <c r="AS101" s="216">
        <v>8.9589083475581806E-4</v>
      </c>
      <c r="AT101" s="216">
        <v>7.7273588685985767E-4</v>
      </c>
      <c r="AU101" s="216">
        <v>1.9781524385669097E-3</v>
      </c>
      <c r="AV101" s="216">
        <v>8.2278587133745762E-4</v>
      </c>
      <c r="AW101" s="216">
        <v>1.3040044504763323E-3</v>
      </c>
      <c r="AX101" s="216">
        <v>9.957686197699352E-4</v>
      </c>
      <c r="AY101" s="216">
        <v>1.8183657663673205E-3</v>
      </c>
      <c r="AZ101" s="216">
        <v>8.1862029883813441E-4</v>
      </c>
      <c r="BA101" s="216">
        <v>7.198255729028687E-4</v>
      </c>
      <c r="BB101" s="216">
        <v>1.6816381677070122E-3</v>
      </c>
      <c r="BC101" s="216">
        <v>6.6204081794541195E-4</v>
      </c>
      <c r="BD101" s="216">
        <v>4.1463521241831048E-4</v>
      </c>
      <c r="BE101" s="216">
        <v>0</v>
      </c>
      <c r="BF101" s="216">
        <v>1.7659998458753969E-3</v>
      </c>
      <c r="BG101" s="216">
        <v>1.2472077291030804E-3</v>
      </c>
      <c r="BH101" s="216">
        <v>2.4840600215200693E-3</v>
      </c>
      <c r="BI101" s="216">
        <v>4.476076429159463E-3</v>
      </c>
      <c r="BJ101" s="216">
        <v>2.6836416559433743E-3</v>
      </c>
      <c r="BK101" s="216">
        <v>2.2722720778456832E-2</v>
      </c>
      <c r="BL101" s="216">
        <v>1.023422210324693E-2</v>
      </c>
      <c r="BM101" s="216">
        <v>5.3156596375700492E-3</v>
      </c>
      <c r="BN101" s="216">
        <v>1.5638776108156945E-2</v>
      </c>
      <c r="BO101" s="216">
        <v>1.6489354125142023E-2</v>
      </c>
      <c r="BP101" s="216">
        <v>1.7028723310033235E-3</v>
      </c>
      <c r="BQ101" s="216">
        <v>2.2758168296861149E-3</v>
      </c>
      <c r="BR101" s="216">
        <v>1.5617796539107779E-3</v>
      </c>
      <c r="BS101" s="216">
        <v>3.1755835868782999E-3</v>
      </c>
      <c r="BT101" s="216">
        <v>6.1267922491414703E-3</v>
      </c>
      <c r="BU101" s="216">
        <v>3.7821147868009309E-3</v>
      </c>
      <c r="BV101" s="216">
        <v>1.9111993395418403E-3</v>
      </c>
      <c r="BW101" s="216">
        <v>1.4951786146389105E-3</v>
      </c>
      <c r="BX101" s="216">
        <v>3.6340373360078238E-4</v>
      </c>
      <c r="BY101" s="216">
        <v>1.7973813613279229E-3</v>
      </c>
      <c r="BZ101" s="216">
        <v>2.3293843932452557E-3</v>
      </c>
      <c r="CA101" s="216">
        <v>6.9029752408781286E-2</v>
      </c>
      <c r="CB101" s="216">
        <v>1.8372685683727705E-3</v>
      </c>
      <c r="CC101" s="216">
        <v>2.3903183657257594E-2</v>
      </c>
      <c r="CD101" s="216">
        <v>4.471945810807898E-3</v>
      </c>
      <c r="CE101" s="216">
        <v>3.5362932775107273E-3</v>
      </c>
      <c r="CF101" s="216">
        <v>3.3583561117553739E-3</v>
      </c>
      <c r="CG101" s="216">
        <v>2.7329367131478793E-3</v>
      </c>
      <c r="CH101" s="216">
        <v>6.6005762758352829E-3</v>
      </c>
      <c r="CI101" s="216">
        <v>7.5768797384324548E-3</v>
      </c>
      <c r="CJ101" s="216">
        <v>4.7236549181507315E-3</v>
      </c>
      <c r="CK101" s="216">
        <v>2.3463004946799128E-2</v>
      </c>
      <c r="CL101" s="216">
        <v>4.4417953078813638E-3</v>
      </c>
      <c r="CM101" s="216">
        <v>3.9127729167150868E-3</v>
      </c>
      <c r="CN101" s="216">
        <v>1.7849150328982097E-3</v>
      </c>
      <c r="CO101" s="216">
        <v>2.2756864302509502E-3</v>
      </c>
      <c r="CP101" s="216">
        <v>7.8378340492229557E-3</v>
      </c>
      <c r="CQ101" s="216">
        <v>5.6991657975041339E-3</v>
      </c>
      <c r="CR101" s="216">
        <v>3.3920688776304182E-3</v>
      </c>
      <c r="CS101" s="216">
        <v>6.5427107659417815E-3</v>
      </c>
      <c r="CT101" s="216">
        <v>3.2370175790383759E-3</v>
      </c>
      <c r="CU101" s="216">
        <v>1.0039478072428276</v>
      </c>
      <c r="CV101" s="216">
        <v>6.6367107354653688E-3</v>
      </c>
      <c r="CW101" s="216">
        <v>2.3865547171438828E-3</v>
      </c>
      <c r="CX101" s="216">
        <v>5.0694680414737842E-3</v>
      </c>
      <c r="CY101" s="216">
        <v>9.5155933516912275E-3</v>
      </c>
      <c r="CZ101" s="216">
        <v>1.940755828921039E-3</v>
      </c>
      <c r="DA101" s="216">
        <v>3.2037948592522165E-3</v>
      </c>
      <c r="DB101" s="216">
        <v>3.3362402897298472E-3</v>
      </c>
      <c r="DC101" s="216">
        <v>3.1593755251536223E-3</v>
      </c>
      <c r="DD101" s="216">
        <v>3.4641045819762089E-3</v>
      </c>
      <c r="DE101" s="216">
        <v>1.347232725799917E-3</v>
      </c>
      <c r="DF101" s="217">
        <v>2.1434698358584821E-3</v>
      </c>
      <c r="DG101" s="217">
        <v>1.4608649310669528</v>
      </c>
      <c r="DH101" s="219">
        <v>1.1163119661884067</v>
      </c>
    </row>
    <row r="102" spans="1:112">
      <c r="A102" s="305" t="s">
        <v>1181</v>
      </c>
      <c r="B102" s="198" t="s">
        <v>1011</v>
      </c>
      <c r="C102" s="216">
        <v>1.3077319015410602E-4</v>
      </c>
      <c r="D102" s="216">
        <v>8.5115564208044408E-5</v>
      </c>
      <c r="E102" s="216">
        <v>9.8830480035155059E-5</v>
      </c>
      <c r="F102" s="216">
        <v>6.0269018984447306E-4</v>
      </c>
      <c r="G102" s="216">
        <v>1.4549553560596641E-4</v>
      </c>
      <c r="H102" s="216">
        <v>2.9988015169157871E-4</v>
      </c>
      <c r="I102" s="216">
        <v>1.4135394642701934E-4</v>
      </c>
      <c r="J102" s="216">
        <v>4.0968401485595881E-4</v>
      </c>
      <c r="K102" s="216">
        <v>2.9853181454960946E-3</v>
      </c>
      <c r="L102" s="216">
        <v>7.1224057638095002E-5</v>
      </c>
      <c r="M102" s="216">
        <v>0</v>
      </c>
      <c r="N102" s="216">
        <v>6.8475921577297301E-5</v>
      </c>
      <c r="O102" s="216">
        <v>7.7040846442160543E-4</v>
      </c>
      <c r="P102" s="216">
        <v>1.8195246324604841E-4</v>
      </c>
      <c r="Q102" s="216">
        <v>3.1160299773477052E-4</v>
      </c>
      <c r="R102" s="216">
        <v>3.9738052021693671E-4</v>
      </c>
      <c r="S102" s="216">
        <v>2.4842073646514734E-4</v>
      </c>
      <c r="T102" s="216">
        <v>1.5334233454070162E-4</v>
      </c>
      <c r="U102" s="216">
        <v>2.8603960122543958E-4</v>
      </c>
      <c r="V102" s="216">
        <v>1.9085859618732877E-4</v>
      </c>
      <c r="W102" s="216">
        <v>2.1733893457780243E-5</v>
      </c>
      <c r="X102" s="216">
        <v>4.4563137578115526E-5</v>
      </c>
      <c r="Y102" s="216">
        <v>2.6536156521743511E-5</v>
      </c>
      <c r="Z102" s="216">
        <v>0</v>
      </c>
      <c r="AA102" s="216">
        <v>2.649778775191426E-3</v>
      </c>
      <c r="AB102" s="216">
        <v>8.7610241294216616E-4</v>
      </c>
      <c r="AC102" s="216">
        <v>2.2706552311694429E-5</v>
      </c>
      <c r="AD102" s="216">
        <v>3.2414839008116886E-5</v>
      </c>
      <c r="AE102" s="216">
        <v>4.1308815058770691E-5</v>
      </c>
      <c r="AF102" s="216">
        <v>3.0908980472758724E-5</v>
      </c>
      <c r="AG102" s="216">
        <v>2.3715482130208857E-4</v>
      </c>
      <c r="AH102" s="216">
        <v>1.5777758426622446E-4</v>
      </c>
      <c r="AI102" s="216">
        <v>1.1389135365353725E-4</v>
      </c>
      <c r="AJ102" s="216">
        <v>2.9601517377237715E-5</v>
      </c>
      <c r="AK102" s="216">
        <v>1.332186023488269E-4</v>
      </c>
      <c r="AL102" s="216">
        <v>1.3836623898172369E-4</v>
      </c>
      <c r="AM102" s="216">
        <v>1.1789333901159694E-4</v>
      </c>
      <c r="AN102" s="216">
        <v>1.3487161526810738E-4</v>
      </c>
      <c r="AO102" s="216">
        <v>5.5923584512836163E-5</v>
      </c>
      <c r="AP102" s="216">
        <v>1.0914761389557283E-4</v>
      </c>
      <c r="AQ102" s="216">
        <v>4.2195566975977518E-5</v>
      </c>
      <c r="AR102" s="216">
        <v>9.1069637854162546E-5</v>
      </c>
      <c r="AS102" s="216">
        <v>6.7587019101708024E-5</v>
      </c>
      <c r="AT102" s="216">
        <v>1.0967582688565298E-4</v>
      </c>
      <c r="AU102" s="216">
        <v>1.1083164724369034E-4</v>
      </c>
      <c r="AV102" s="216">
        <v>1.7878464636767138E-4</v>
      </c>
      <c r="AW102" s="216">
        <v>1.4265024538670677E-4</v>
      </c>
      <c r="AX102" s="216">
        <v>1.1532831494905442E-4</v>
      </c>
      <c r="AY102" s="216">
        <v>1.3556268806767222E-4</v>
      </c>
      <c r="AZ102" s="216">
        <v>4.0159867164746814E-4</v>
      </c>
      <c r="BA102" s="216">
        <v>1.1692079163632778E-4</v>
      </c>
      <c r="BB102" s="216">
        <v>1.4185410182846741E-4</v>
      </c>
      <c r="BC102" s="216">
        <v>1.9029306694203467E-4</v>
      </c>
      <c r="BD102" s="216">
        <v>1.4774440561311032E-4</v>
      </c>
      <c r="BE102" s="216">
        <v>0</v>
      </c>
      <c r="BF102" s="216">
        <v>6.2428721149675041E-4</v>
      </c>
      <c r="BG102" s="216">
        <v>2.8783639234044358E-4</v>
      </c>
      <c r="BH102" s="216">
        <v>6.1851744858102661E-5</v>
      </c>
      <c r="BI102" s="216">
        <v>2.4657980978952154E-4</v>
      </c>
      <c r="BJ102" s="216">
        <v>4.3335381611454463E-4</v>
      </c>
      <c r="BK102" s="216">
        <v>1.3316660159298752E-4</v>
      </c>
      <c r="BL102" s="216">
        <v>2.6970071251180742E-4</v>
      </c>
      <c r="BM102" s="216">
        <v>9.6069439982140339E-5</v>
      </c>
      <c r="BN102" s="216">
        <v>1.70219822516528E-4</v>
      </c>
      <c r="BO102" s="216">
        <v>1.2898535371466189E-4</v>
      </c>
      <c r="BP102" s="216">
        <v>2.5137028575681383E-4</v>
      </c>
      <c r="BQ102" s="216">
        <v>8.3491374114874942E-4</v>
      </c>
      <c r="BR102" s="216">
        <v>5.9341497830750229E-4</v>
      </c>
      <c r="BS102" s="216">
        <v>1.7523008242750836E-4</v>
      </c>
      <c r="BT102" s="216">
        <v>1.0864810178668038E-3</v>
      </c>
      <c r="BU102" s="216">
        <v>3.0672944483272225E-3</v>
      </c>
      <c r="BV102" s="216">
        <v>2.3054763919345476E-3</v>
      </c>
      <c r="BW102" s="216">
        <v>2.2905951700482288E-3</v>
      </c>
      <c r="BX102" s="216">
        <v>1.7173504767624629E-4</v>
      </c>
      <c r="BY102" s="216">
        <v>5.3772853893097744E-4</v>
      </c>
      <c r="BZ102" s="216">
        <v>2.2887108931708567E-4</v>
      </c>
      <c r="CA102" s="216">
        <v>2.8700417708110704E-4</v>
      </c>
      <c r="CB102" s="216">
        <v>4.5626038012357048E-4</v>
      </c>
      <c r="CC102" s="216">
        <v>8.2014881583991888E-4</v>
      </c>
      <c r="CD102" s="216">
        <v>4.7253627867727799E-4</v>
      </c>
      <c r="CE102" s="216">
        <v>3.3236495314266753E-4</v>
      </c>
      <c r="CF102" s="216">
        <v>1.1099181427190121E-3</v>
      </c>
      <c r="CG102" s="216">
        <v>1.4945930634671371E-4</v>
      </c>
      <c r="CH102" s="216">
        <v>2.4942792130501451E-3</v>
      </c>
      <c r="CI102" s="216">
        <v>1.8491264345239212E-3</v>
      </c>
      <c r="CJ102" s="216">
        <v>1.4915897718563601E-3</v>
      </c>
      <c r="CK102" s="216">
        <v>3.248294218976999E-3</v>
      </c>
      <c r="CL102" s="216">
        <v>2.7769260802726946E-3</v>
      </c>
      <c r="CM102" s="216">
        <v>2.2649535000134616E-4</v>
      </c>
      <c r="CN102" s="216">
        <v>3.6226169374350812E-4</v>
      </c>
      <c r="CO102" s="216">
        <v>3.4593233726652582E-4</v>
      </c>
      <c r="CP102" s="216">
        <v>5.1330961686047718E-4</v>
      </c>
      <c r="CQ102" s="216">
        <v>4.6666813078346652E-4</v>
      </c>
      <c r="CR102" s="216">
        <v>2.1925095397765045E-4</v>
      </c>
      <c r="CS102" s="216">
        <v>2.028428858012305E-4</v>
      </c>
      <c r="CT102" s="216">
        <v>5.4719445007450152E-4</v>
      </c>
      <c r="CU102" s="216">
        <v>1.4729495816296692E-3</v>
      </c>
      <c r="CV102" s="216">
        <v>1.0011233114566436</v>
      </c>
      <c r="CW102" s="216">
        <v>3.2026813124044534E-4</v>
      </c>
      <c r="CX102" s="216">
        <v>1.4700966620088075E-3</v>
      </c>
      <c r="CY102" s="216">
        <v>4.6135492440019276E-4</v>
      </c>
      <c r="CZ102" s="216">
        <v>8.7642545465925839E-4</v>
      </c>
      <c r="DA102" s="216">
        <v>1.1574210039267704E-3</v>
      </c>
      <c r="DB102" s="216">
        <v>6.5988414246732842E-4</v>
      </c>
      <c r="DC102" s="216">
        <v>6.31718065813586E-4</v>
      </c>
      <c r="DD102" s="216">
        <v>7.5598098833394741E-4</v>
      </c>
      <c r="DE102" s="216">
        <v>2.2620857349919763E-4</v>
      </c>
      <c r="DF102" s="217">
        <v>4.029957808604836E-4</v>
      </c>
      <c r="DG102" s="217">
        <v>1.056470483028493</v>
      </c>
      <c r="DH102" s="219">
        <v>0.8072961552086857</v>
      </c>
    </row>
    <row r="103" spans="1:112">
      <c r="A103" s="305" t="s">
        <v>1182</v>
      </c>
      <c r="B103" s="198" t="s">
        <v>1012</v>
      </c>
      <c r="C103" s="216">
        <v>2.9288818057264177E-2</v>
      </c>
      <c r="D103" s="216">
        <v>1.0821364659277277E-2</v>
      </c>
      <c r="E103" s="216">
        <v>4.5899013781381962E-2</v>
      </c>
      <c r="F103" s="216">
        <v>1.4005735425083932E-2</v>
      </c>
      <c r="G103" s="216">
        <v>4.7658907873810614E-3</v>
      </c>
      <c r="H103" s="216">
        <v>1.6710562087756869E-2</v>
      </c>
      <c r="I103" s="216">
        <v>2.7213273961144348E-2</v>
      </c>
      <c r="J103" s="216">
        <v>5.51257226283645E-3</v>
      </c>
      <c r="K103" s="216">
        <v>5.6577647336311654E-3</v>
      </c>
      <c r="L103" s="216">
        <v>3.212540003205509E-3</v>
      </c>
      <c r="M103" s="216">
        <v>0</v>
      </c>
      <c r="N103" s="216">
        <v>5.8397912630890276E-3</v>
      </c>
      <c r="O103" s="216">
        <v>6.9846982994713706E-3</v>
      </c>
      <c r="P103" s="216">
        <v>1.1810348784584845E-2</v>
      </c>
      <c r="Q103" s="216">
        <v>3.0672730304993072E-3</v>
      </c>
      <c r="R103" s="216">
        <v>6.9024762122848506E-3</v>
      </c>
      <c r="S103" s="216">
        <v>3.9499746851850903E-3</v>
      </c>
      <c r="T103" s="216">
        <v>4.6783481031490784E-3</v>
      </c>
      <c r="U103" s="216">
        <v>7.5013838667013178E-3</v>
      </c>
      <c r="V103" s="216">
        <v>8.5825011487245667E-3</v>
      </c>
      <c r="W103" s="216">
        <v>1.6464776951275464E-3</v>
      </c>
      <c r="X103" s="216">
        <v>3.7710685119625052E-3</v>
      </c>
      <c r="Y103" s="216">
        <v>1.1781809335217194E-3</v>
      </c>
      <c r="Z103" s="216">
        <v>0</v>
      </c>
      <c r="AA103" s="216">
        <v>4.065105114167941E-3</v>
      </c>
      <c r="AB103" s="216">
        <v>1.3392245334705518E-3</v>
      </c>
      <c r="AC103" s="216">
        <v>1.2290923767524842E-3</v>
      </c>
      <c r="AD103" s="216">
        <v>3.8286381331999256E-3</v>
      </c>
      <c r="AE103" s="216">
        <v>6.0146510956341891E-4</v>
      </c>
      <c r="AF103" s="216">
        <v>1.337698209868722E-3</v>
      </c>
      <c r="AG103" s="216">
        <v>5.6046832160462773E-3</v>
      </c>
      <c r="AH103" s="216">
        <v>4.9031517668612374E-3</v>
      </c>
      <c r="AI103" s="216">
        <v>1.1362907486325499E-2</v>
      </c>
      <c r="AJ103" s="216">
        <v>1.9786193668273988E-3</v>
      </c>
      <c r="AK103" s="216">
        <v>8.888060160359007E-3</v>
      </c>
      <c r="AL103" s="216">
        <v>1.1732454617932363E-2</v>
      </c>
      <c r="AM103" s="216">
        <v>8.1670727948239489E-3</v>
      </c>
      <c r="AN103" s="216">
        <v>8.4323939875137286E-3</v>
      </c>
      <c r="AO103" s="216">
        <v>3.3790672376979199E-3</v>
      </c>
      <c r="AP103" s="216">
        <v>6.3434239727927092E-3</v>
      </c>
      <c r="AQ103" s="216">
        <v>1.8970464394942187E-3</v>
      </c>
      <c r="AR103" s="216">
        <v>3.9432391903260842E-3</v>
      </c>
      <c r="AS103" s="216">
        <v>3.238881578608712E-3</v>
      </c>
      <c r="AT103" s="216">
        <v>1.9897195297066345E-3</v>
      </c>
      <c r="AU103" s="216">
        <v>2.8736169534760623E-3</v>
      </c>
      <c r="AV103" s="216">
        <v>3.4282861744136953E-3</v>
      </c>
      <c r="AW103" s="216">
        <v>2.9941411356182719E-3</v>
      </c>
      <c r="AX103" s="216">
        <v>4.2733846817660332E-3</v>
      </c>
      <c r="AY103" s="216">
        <v>2.7634741197995112E-3</v>
      </c>
      <c r="AZ103" s="216">
        <v>2.0379786634429852E-3</v>
      </c>
      <c r="BA103" s="216">
        <v>2.3360221799441404E-3</v>
      </c>
      <c r="BB103" s="216">
        <v>2.1830486207717252E-3</v>
      </c>
      <c r="BC103" s="216">
        <v>1.4440089186248737E-3</v>
      </c>
      <c r="BD103" s="216">
        <v>1.3938253066747089E-3</v>
      </c>
      <c r="BE103" s="216">
        <v>0</v>
      </c>
      <c r="BF103" s="216">
        <v>5.5701419642938147E-3</v>
      </c>
      <c r="BG103" s="216">
        <v>3.9015842299794734E-3</v>
      </c>
      <c r="BH103" s="216">
        <v>2.9408977020854345E-3</v>
      </c>
      <c r="BI103" s="216">
        <v>4.1233181523847437E-3</v>
      </c>
      <c r="BJ103" s="216">
        <v>4.149680404544308E-3</v>
      </c>
      <c r="BK103" s="216">
        <v>1.0689740345857613E-2</v>
      </c>
      <c r="BL103" s="216">
        <v>6.2132766060863315E-3</v>
      </c>
      <c r="BM103" s="216">
        <v>6.5401465621486854E-3</v>
      </c>
      <c r="BN103" s="216">
        <v>8.7163815560117996E-3</v>
      </c>
      <c r="BO103" s="216">
        <v>6.0854641637306996E-3</v>
      </c>
      <c r="BP103" s="216">
        <v>1.9615011049960888E-2</v>
      </c>
      <c r="BQ103" s="216">
        <v>4.3674078154545383E-3</v>
      </c>
      <c r="BR103" s="216">
        <v>1.5380234602118407E-2</v>
      </c>
      <c r="BS103" s="216">
        <v>1.2201058316740681E-2</v>
      </c>
      <c r="BT103" s="216">
        <v>6.3396134499034825E-3</v>
      </c>
      <c r="BU103" s="216">
        <v>5.6037532265463107E-3</v>
      </c>
      <c r="BV103" s="216">
        <v>4.9282697980971065E-3</v>
      </c>
      <c r="BW103" s="216">
        <v>3.810560802305215E-3</v>
      </c>
      <c r="BX103" s="216">
        <v>5.7151664739300205E-4</v>
      </c>
      <c r="BY103" s="216">
        <v>4.9306553753515102E-3</v>
      </c>
      <c r="BZ103" s="216">
        <v>1.8876507340124374E-2</v>
      </c>
      <c r="CA103" s="216">
        <v>0.10497897298256682</v>
      </c>
      <c r="CB103" s="216">
        <v>2.6819024142807932E-3</v>
      </c>
      <c r="CC103" s="216">
        <v>8.3520483406147265E-3</v>
      </c>
      <c r="CD103" s="216">
        <v>9.5350821206203491E-3</v>
      </c>
      <c r="CE103" s="216">
        <v>8.4863098160076044E-3</v>
      </c>
      <c r="CF103" s="216">
        <v>1.124442915830192E-2</v>
      </c>
      <c r="CG103" s="216">
        <v>3.0406011229360849E-3</v>
      </c>
      <c r="CH103" s="216">
        <v>1.092439416001733E-2</v>
      </c>
      <c r="CI103" s="216">
        <v>9.1352087559230955E-3</v>
      </c>
      <c r="CJ103" s="216">
        <v>1.5689718124531463E-2</v>
      </c>
      <c r="CK103" s="216">
        <v>8.3844453903662419E-3</v>
      </c>
      <c r="CL103" s="216">
        <v>5.3319788455274929E-3</v>
      </c>
      <c r="CM103" s="216">
        <v>1.2516828781681644E-2</v>
      </c>
      <c r="CN103" s="216">
        <v>4.5979949557827561E-3</v>
      </c>
      <c r="CO103" s="216">
        <v>1.0709564771609855E-2</v>
      </c>
      <c r="CP103" s="216">
        <v>6.2411099239855642E-3</v>
      </c>
      <c r="CQ103" s="216">
        <v>1.2493055862429003E-2</v>
      </c>
      <c r="CR103" s="216">
        <v>9.2546250706901246E-3</v>
      </c>
      <c r="CS103" s="216">
        <v>4.5448690467872104E-3</v>
      </c>
      <c r="CT103" s="216">
        <v>7.8125474977292306E-3</v>
      </c>
      <c r="CU103" s="216">
        <v>0.10383737346602465</v>
      </c>
      <c r="CV103" s="216">
        <v>5.3007751877743063E-3</v>
      </c>
      <c r="CW103" s="216">
        <v>1.0582436008959228</v>
      </c>
      <c r="CX103" s="216">
        <v>5.1840563628972455E-3</v>
      </c>
      <c r="CY103" s="216">
        <v>1.1347962384379013E-2</v>
      </c>
      <c r="CZ103" s="216">
        <v>3.9698410494056523E-3</v>
      </c>
      <c r="DA103" s="216">
        <v>7.7270845747005081E-3</v>
      </c>
      <c r="DB103" s="216">
        <v>7.2103720385599439E-3</v>
      </c>
      <c r="DC103" s="216">
        <v>5.0293841376816868E-3</v>
      </c>
      <c r="DD103" s="216">
        <v>5.5758611432607259E-3</v>
      </c>
      <c r="DE103" s="216">
        <v>2.4270217788905559E-3</v>
      </c>
      <c r="DF103" s="217">
        <v>3.6978950109981595E-3</v>
      </c>
      <c r="DG103" s="217">
        <v>1.990051925154138</v>
      </c>
      <c r="DH103" s="219">
        <v>1.5206873203283331</v>
      </c>
    </row>
    <row r="104" spans="1:112">
      <c r="A104" s="305" t="s">
        <v>1183</v>
      </c>
      <c r="B104" s="198" t="s">
        <v>1044</v>
      </c>
      <c r="C104" s="216">
        <v>3.3243099120674195E-3</v>
      </c>
      <c r="D104" s="216">
        <v>3.3333533843061883E-3</v>
      </c>
      <c r="E104" s="216">
        <v>9.8622196259947753E-3</v>
      </c>
      <c r="F104" s="216">
        <v>6.7495295716369337E-3</v>
      </c>
      <c r="G104" s="216">
        <v>4.9778896229716206E-3</v>
      </c>
      <c r="H104" s="216">
        <v>1.5150178068021167E-2</v>
      </c>
      <c r="I104" s="216">
        <v>6.959234782820822E-3</v>
      </c>
      <c r="J104" s="216">
        <v>1.107404718439902E-2</v>
      </c>
      <c r="K104" s="216">
        <v>6.8699746693081454E-3</v>
      </c>
      <c r="L104" s="216">
        <v>4.6064221142994455E-3</v>
      </c>
      <c r="M104" s="216">
        <v>0</v>
      </c>
      <c r="N104" s="216">
        <v>3.9773024512289833E-3</v>
      </c>
      <c r="O104" s="216">
        <v>1.8982223997011924E-2</v>
      </c>
      <c r="P104" s="216">
        <v>7.3812287309945697E-3</v>
      </c>
      <c r="Q104" s="216">
        <v>8.1717160944332866E-3</v>
      </c>
      <c r="R104" s="216">
        <v>6.7492010178424678E-3</v>
      </c>
      <c r="S104" s="216">
        <v>6.3995971209002992E-3</v>
      </c>
      <c r="T104" s="216">
        <v>1.2965497351836025E-2</v>
      </c>
      <c r="U104" s="216">
        <v>5.5616668082574374E-3</v>
      </c>
      <c r="V104" s="216">
        <v>5.9680619773838954E-3</v>
      </c>
      <c r="W104" s="216">
        <v>1.0830444157796531E-3</v>
      </c>
      <c r="X104" s="216">
        <v>2.1050271087395783E-3</v>
      </c>
      <c r="Y104" s="216">
        <v>1.1161769484273431E-3</v>
      </c>
      <c r="Z104" s="216">
        <v>0</v>
      </c>
      <c r="AA104" s="216">
        <v>5.961359506097272E-3</v>
      </c>
      <c r="AB104" s="216">
        <v>2.4799253764920771E-3</v>
      </c>
      <c r="AC104" s="216">
        <v>1.180564421998876E-3</v>
      </c>
      <c r="AD104" s="216">
        <v>2.0404803579806867E-3</v>
      </c>
      <c r="AE104" s="216">
        <v>1.0831375948566341E-3</v>
      </c>
      <c r="AF104" s="216">
        <v>1.2452385129255957E-3</v>
      </c>
      <c r="AG104" s="216">
        <v>7.3173270958124944E-3</v>
      </c>
      <c r="AH104" s="216">
        <v>1.199723831498656E-2</v>
      </c>
      <c r="AI104" s="216">
        <v>1.6206215696188613E-2</v>
      </c>
      <c r="AJ104" s="216">
        <v>1.6361193234758656E-3</v>
      </c>
      <c r="AK104" s="216">
        <v>1.0373385185025298E-2</v>
      </c>
      <c r="AL104" s="216">
        <v>6.1469174056271838E-3</v>
      </c>
      <c r="AM104" s="216">
        <v>4.2608318128501714E-3</v>
      </c>
      <c r="AN104" s="216">
        <v>7.7857908815582933E-3</v>
      </c>
      <c r="AO104" s="216">
        <v>2.2414249344574256E-3</v>
      </c>
      <c r="AP104" s="216">
        <v>4.2163139374867915E-3</v>
      </c>
      <c r="AQ104" s="216">
        <v>2.1433116438938551E-3</v>
      </c>
      <c r="AR104" s="216">
        <v>3.0583914215598098E-3</v>
      </c>
      <c r="AS104" s="216">
        <v>3.6449849703756631E-3</v>
      </c>
      <c r="AT104" s="216">
        <v>3.131786492915989E-3</v>
      </c>
      <c r="AU104" s="216">
        <v>4.3702570544736112E-3</v>
      </c>
      <c r="AV104" s="216">
        <v>3.8582312499362281E-3</v>
      </c>
      <c r="AW104" s="216">
        <v>4.7109849128358821E-3</v>
      </c>
      <c r="AX104" s="216">
        <v>6.9181307153413684E-3</v>
      </c>
      <c r="AY104" s="216">
        <v>4.8848150829876955E-3</v>
      </c>
      <c r="AZ104" s="216">
        <v>3.7376477163949214E-3</v>
      </c>
      <c r="BA104" s="216">
        <v>3.9278471623666383E-3</v>
      </c>
      <c r="BB104" s="216">
        <v>3.9398705206347383E-3</v>
      </c>
      <c r="BC104" s="216">
        <v>5.3064666926993563E-3</v>
      </c>
      <c r="BD104" s="216">
        <v>4.2816310895879908E-3</v>
      </c>
      <c r="BE104" s="216">
        <v>0</v>
      </c>
      <c r="BF104" s="216">
        <v>8.4160119236151906E-3</v>
      </c>
      <c r="BG104" s="216">
        <v>7.054345252314788E-3</v>
      </c>
      <c r="BH104" s="216">
        <v>3.8453604374734198E-3</v>
      </c>
      <c r="BI104" s="216">
        <v>8.6092653486018449E-3</v>
      </c>
      <c r="BJ104" s="216">
        <v>4.4233159579088058E-3</v>
      </c>
      <c r="BK104" s="216">
        <v>1.1039530537948958E-2</v>
      </c>
      <c r="BL104" s="216">
        <v>2.3249440859402514E-2</v>
      </c>
      <c r="BM104" s="216">
        <v>9.2563110756008725E-3</v>
      </c>
      <c r="BN104" s="216">
        <v>3.4914311580774668E-2</v>
      </c>
      <c r="BO104" s="216">
        <v>1.3545237411780061E-2</v>
      </c>
      <c r="BP104" s="216">
        <v>1.539529291128356E-2</v>
      </c>
      <c r="BQ104" s="216">
        <v>1.2502592524628027E-2</v>
      </c>
      <c r="BR104" s="216">
        <v>3.6385850609600229E-2</v>
      </c>
      <c r="BS104" s="216">
        <v>1.4292221772410567E-2</v>
      </c>
      <c r="BT104" s="216">
        <v>2.7383329281660845E-2</v>
      </c>
      <c r="BU104" s="216">
        <v>4.3398406842890758E-2</v>
      </c>
      <c r="BV104" s="216">
        <v>2.6608978070168082E-2</v>
      </c>
      <c r="BW104" s="216">
        <v>2.5545200401848243E-2</v>
      </c>
      <c r="BX104" s="216">
        <v>3.2134400842430927E-3</v>
      </c>
      <c r="BY104" s="216">
        <v>1.6418480079499878E-2</v>
      </c>
      <c r="BZ104" s="216">
        <v>6.3157419802690011E-3</v>
      </c>
      <c r="CA104" s="216">
        <v>9.9406061709075046E-3</v>
      </c>
      <c r="CB104" s="216">
        <v>8.1937355994283617E-3</v>
      </c>
      <c r="CC104" s="216">
        <v>1.5742922812851376E-2</v>
      </c>
      <c r="CD104" s="216">
        <v>2.6062738676711047E-2</v>
      </c>
      <c r="CE104" s="216">
        <v>5.3549694786262876E-2</v>
      </c>
      <c r="CF104" s="216">
        <v>6.7693056828514495E-2</v>
      </c>
      <c r="CG104" s="216">
        <v>5.2682424836687147E-3</v>
      </c>
      <c r="CH104" s="216">
        <v>6.1415640556270808E-2</v>
      </c>
      <c r="CI104" s="216">
        <v>4.3819895951867131E-2</v>
      </c>
      <c r="CJ104" s="216">
        <v>6.1933099217865356E-2</v>
      </c>
      <c r="CK104" s="216">
        <v>8.3514460724148976E-2</v>
      </c>
      <c r="CL104" s="216">
        <v>1.9728155695293733E-2</v>
      </c>
      <c r="CM104" s="216">
        <v>2.6947976670384025E-2</v>
      </c>
      <c r="CN104" s="216">
        <v>1.7023134748400462E-2</v>
      </c>
      <c r="CO104" s="216">
        <v>4.5976998341713954E-2</v>
      </c>
      <c r="CP104" s="216">
        <v>2.4049381489889006E-2</v>
      </c>
      <c r="CQ104" s="216">
        <v>2.9387546471874967E-2</v>
      </c>
      <c r="CR104" s="216">
        <v>2.4768656397684417E-2</v>
      </c>
      <c r="CS104" s="216">
        <v>1.1718770837766545E-2</v>
      </c>
      <c r="CT104" s="216">
        <v>2.8137590989820639E-2</v>
      </c>
      <c r="CU104" s="216">
        <v>4.6058340808166988E-2</v>
      </c>
      <c r="CV104" s="216">
        <v>3.4631408853392463E-2</v>
      </c>
      <c r="CW104" s="216">
        <v>1.0904589922427765E-2</v>
      </c>
      <c r="CX104" s="216">
        <v>1.0611377923369891</v>
      </c>
      <c r="CY104" s="216">
        <v>1.6106078553563719E-2</v>
      </c>
      <c r="CZ104" s="216">
        <v>1.0254766337171801E-2</v>
      </c>
      <c r="DA104" s="216">
        <v>1.5649810137936166E-2</v>
      </c>
      <c r="DB104" s="216">
        <v>1.1917323511240037E-2</v>
      </c>
      <c r="DC104" s="216">
        <v>1.3075912622558347E-2</v>
      </c>
      <c r="DD104" s="216">
        <v>9.3887133078343881E-3</v>
      </c>
      <c r="DE104" s="216">
        <v>6.0732610183193642E-3</v>
      </c>
      <c r="DF104" s="217">
        <v>1.3947800741809454E-2</v>
      </c>
      <c r="DG104" s="217">
        <v>2.5632852985891414</v>
      </c>
      <c r="DH104" s="219">
        <v>1.9587204749175675</v>
      </c>
    </row>
    <row r="105" spans="1:112">
      <c r="A105" s="305" t="s">
        <v>1184</v>
      </c>
      <c r="B105" s="198" t="s">
        <v>1014</v>
      </c>
      <c r="C105" s="216">
        <v>0</v>
      </c>
      <c r="D105" s="216">
        <v>0</v>
      </c>
      <c r="E105" s="216">
        <v>0</v>
      </c>
      <c r="F105" s="216">
        <v>0</v>
      </c>
      <c r="G105" s="216">
        <v>0</v>
      </c>
      <c r="H105" s="216">
        <v>0</v>
      </c>
      <c r="I105" s="216">
        <v>0</v>
      </c>
      <c r="J105" s="216">
        <v>0</v>
      </c>
      <c r="K105" s="216">
        <v>0</v>
      </c>
      <c r="L105" s="216">
        <v>0</v>
      </c>
      <c r="M105" s="216">
        <v>0</v>
      </c>
      <c r="N105" s="216">
        <v>0</v>
      </c>
      <c r="O105" s="216">
        <v>0</v>
      </c>
      <c r="P105" s="216">
        <v>0</v>
      </c>
      <c r="Q105" s="216">
        <v>0</v>
      </c>
      <c r="R105" s="216">
        <v>0</v>
      </c>
      <c r="S105" s="216">
        <v>0</v>
      </c>
      <c r="T105" s="216">
        <v>0</v>
      </c>
      <c r="U105" s="216">
        <v>0</v>
      </c>
      <c r="V105" s="216">
        <v>0</v>
      </c>
      <c r="W105" s="216">
        <v>0</v>
      </c>
      <c r="X105" s="216">
        <v>0</v>
      </c>
      <c r="Y105" s="216">
        <v>0</v>
      </c>
      <c r="Z105" s="216">
        <v>0</v>
      </c>
      <c r="AA105" s="216">
        <v>0</v>
      </c>
      <c r="AB105" s="216">
        <v>0</v>
      </c>
      <c r="AC105" s="216">
        <v>0</v>
      </c>
      <c r="AD105" s="216">
        <v>0</v>
      </c>
      <c r="AE105" s="216">
        <v>0</v>
      </c>
      <c r="AF105" s="216">
        <v>0</v>
      </c>
      <c r="AG105" s="216">
        <v>0</v>
      </c>
      <c r="AH105" s="216">
        <v>0</v>
      </c>
      <c r="AI105" s="216">
        <v>0</v>
      </c>
      <c r="AJ105" s="216">
        <v>0</v>
      </c>
      <c r="AK105" s="216">
        <v>0</v>
      </c>
      <c r="AL105" s="216">
        <v>0</v>
      </c>
      <c r="AM105" s="216">
        <v>0</v>
      </c>
      <c r="AN105" s="216">
        <v>0</v>
      </c>
      <c r="AO105" s="216">
        <v>0</v>
      </c>
      <c r="AP105" s="216">
        <v>0</v>
      </c>
      <c r="AQ105" s="216">
        <v>0</v>
      </c>
      <c r="AR105" s="216">
        <v>0</v>
      </c>
      <c r="AS105" s="216">
        <v>0</v>
      </c>
      <c r="AT105" s="216">
        <v>0</v>
      </c>
      <c r="AU105" s="216">
        <v>0</v>
      </c>
      <c r="AV105" s="216">
        <v>0</v>
      </c>
      <c r="AW105" s="216">
        <v>0</v>
      </c>
      <c r="AX105" s="216">
        <v>0</v>
      </c>
      <c r="AY105" s="216">
        <v>0</v>
      </c>
      <c r="AZ105" s="216">
        <v>0</v>
      </c>
      <c r="BA105" s="216">
        <v>0</v>
      </c>
      <c r="BB105" s="216">
        <v>0</v>
      </c>
      <c r="BC105" s="216">
        <v>0</v>
      </c>
      <c r="BD105" s="216">
        <v>0</v>
      </c>
      <c r="BE105" s="216">
        <v>0</v>
      </c>
      <c r="BF105" s="216">
        <v>0</v>
      </c>
      <c r="BG105" s="216">
        <v>0</v>
      </c>
      <c r="BH105" s="216">
        <v>0</v>
      </c>
      <c r="BI105" s="216">
        <v>0</v>
      </c>
      <c r="BJ105" s="216">
        <v>0</v>
      </c>
      <c r="BK105" s="216">
        <v>0</v>
      </c>
      <c r="BL105" s="216">
        <v>0</v>
      </c>
      <c r="BM105" s="216">
        <v>0</v>
      </c>
      <c r="BN105" s="216">
        <v>0</v>
      </c>
      <c r="BO105" s="216">
        <v>0</v>
      </c>
      <c r="BP105" s="216">
        <v>0</v>
      </c>
      <c r="BQ105" s="216">
        <v>0</v>
      </c>
      <c r="BR105" s="216">
        <v>0</v>
      </c>
      <c r="BS105" s="216">
        <v>0</v>
      </c>
      <c r="BT105" s="216">
        <v>0</v>
      </c>
      <c r="BU105" s="216">
        <v>0</v>
      </c>
      <c r="BV105" s="216">
        <v>0</v>
      </c>
      <c r="BW105" s="216">
        <v>0</v>
      </c>
      <c r="BX105" s="216">
        <v>0</v>
      </c>
      <c r="BY105" s="216">
        <v>0</v>
      </c>
      <c r="BZ105" s="216">
        <v>0</v>
      </c>
      <c r="CA105" s="216">
        <v>0</v>
      </c>
      <c r="CB105" s="216">
        <v>0</v>
      </c>
      <c r="CC105" s="216">
        <v>0</v>
      </c>
      <c r="CD105" s="216">
        <v>0</v>
      </c>
      <c r="CE105" s="216">
        <v>0</v>
      </c>
      <c r="CF105" s="216">
        <v>0</v>
      </c>
      <c r="CG105" s="216">
        <v>0</v>
      </c>
      <c r="CH105" s="216">
        <v>0</v>
      </c>
      <c r="CI105" s="216">
        <v>0</v>
      </c>
      <c r="CJ105" s="216">
        <v>0</v>
      </c>
      <c r="CK105" s="216">
        <v>0</v>
      </c>
      <c r="CL105" s="216">
        <v>0</v>
      </c>
      <c r="CM105" s="216">
        <v>0</v>
      </c>
      <c r="CN105" s="216">
        <v>0</v>
      </c>
      <c r="CO105" s="216">
        <v>0</v>
      </c>
      <c r="CP105" s="216">
        <v>0</v>
      </c>
      <c r="CQ105" s="216">
        <v>0</v>
      </c>
      <c r="CR105" s="216">
        <v>0</v>
      </c>
      <c r="CS105" s="216">
        <v>0</v>
      </c>
      <c r="CT105" s="216">
        <v>0</v>
      </c>
      <c r="CU105" s="216">
        <v>0</v>
      </c>
      <c r="CV105" s="216">
        <v>0</v>
      </c>
      <c r="CW105" s="216">
        <v>0</v>
      </c>
      <c r="CX105" s="216">
        <v>0</v>
      </c>
      <c r="CY105" s="216">
        <v>1.0000066283845863</v>
      </c>
      <c r="CZ105" s="216">
        <v>0</v>
      </c>
      <c r="DA105" s="216">
        <v>0</v>
      </c>
      <c r="DB105" s="216">
        <v>0</v>
      </c>
      <c r="DC105" s="216">
        <v>0</v>
      </c>
      <c r="DD105" s="216">
        <v>0</v>
      </c>
      <c r="DE105" s="216">
        <v>0</v>
      </c>
      <c r="DF105" s="217">
        <v>0</v>
      </c>
      <c r="DG105" s="217">
        <v>1.0000066283845863</v>
      </c>
      <c r="DH105" s="219">
        <v>0.76414960876507954</v>
      </c>
    </row>
    <row r="106" spans="1:112">
      <c r="A106" s="305" t="s">
        <v>1185</v>
      </c>
      <c r="B106" s="198" t="s">
        <v>1015</v>
      </c>
      <c r="C106" s="216">
        <v>5.2655075576953267E-8</v>
      </c>
      <c r="D106" s="216">
        <v>5.2458354771605377E-8</v>
      </c>
      <c r="E106" s="216">
        <v>6.3085092252667534E-8</v>
      </c>
      <c r="F106" s="216">
        <v>7.9547453049348172E-8</v>
      </c>
      <c r="G106" s="216">
        <v>4.8037221995841174E-8</v>
      </c>
      <c r="H106" s="216">
        <v>1.2936680711583391E-7</v>
      </c>
      <c r="I106" s="216">
        <v>1.4647921396895583E-7</v>
      </c>
      <c r="J106" s="216">
        <v>2.0470253039483556E-7</v>
      </c>
      <c r="K106" s="216">
        <v>7.0394396406997619E-8</v>
      </c>
      <c r="L106" s="216">
        <v>2.1982685324627083E-7</v>
      </c>
      <c r="M106" s="216">
        <v>0</v>
      </c>
      <c r="N106" s="216">
        <v>3.7449190599821261E-8</v>
      </c>
      <c r="O106" s="216">
        <v>7.3577124992540632E-8</v>
      </c>
      <c r="P106" s="216">
        <v>8.5716549028292016E-8</v>
      </c>
      <c r="Q106" s="216">
        <v>1.178334086419838E-7</v>
      </c>
      <c r="R106" s="216">
        <v>1.1729434280492856E-7</v>
      </c>
      <c r="S106" s="216">
        <v>9.0189342747872637E-8</v>
      </c>
      <c r="T106" s="216">
        <v>6.4416690895415047E-8</v>
      </c>
      <c r="U106" s="216">
        <v>5.2870370545209977E-8</v>
      </c>
      <c r="V106" s="216">
        <v>1.1567988542191213E-7</v>
      </c>
      <c r="W106" s="216">
        <v>2.4593537106821254E-8</v>
      </c>
      <c r="X106" s="216">
        <v>4.9315461903134758E-8</v>
      </c>
      <c r="Y106" s="216">
        <v>4.3941756648718684E-8</v>
      </c>
      <c r="Z106" s="216">
        <v>0</v>
      </c>
      <c r="AA106" s="216">
        <v>1.4017403861476031E-7</v>
      </c>
      <c r="AB106" s="216">
        <v>9.3644520688820092E-8</v>
      </c>
      <c r="AC106" s="216">
        <v>1.0920310623521962E-8</v>
      </c>
      <c r="AD106" s="216">
        <v>3.8639259628953673E-8</v>
      </c>
      <c r="AE106" s="216">
        <v>1.4151654010419426E-8</v>
      </c>
      <c r="AF106" s="216">
        <v>5.8350824465128022E-9</v>
      </c>
      <c r="AG106" s="216">
        <v>4.3530923549088228E-8</v>
      </c>
      <c r="AH106" s="216">
        <v>5.4452301750269866E-8</v>
      </c>
      <c r="AI106" s="216">
        <v>2.2532070546255498E-7</v>
      </c>
      <c r="AJ106" s="216">
        <v>3.7010794643354115E-8</v>
      </c>
      <c r="AK106" s="216">
        <v>2.0230984362204083E-7</v>
      </c>
      <c r="AL106" s="216">
        <v>9.657153250871013E-8</v>
      </c>
      <c r="AM106" s="216">
        <v>7.7074437746114983E-8</v>
      </c>
      <c r="AN106" s="216">
        <v>2.4368936843366559E-7</v>
      </c>
      <c r="AO106" s="216">
        <v>3.3007665065388961E-8</v>
      </c>
      <c r="AP106" s="216">
        <v>5.0092848139558573E-8</v>
      </c>
      <c r="AQ106" s="216">
        <v>1.9416549823456592E-8</v>
      </c>
      <c r="AR106" s="216">
        <v>2.2272629637145946E-7</v>
      </c>
      <c r="AS106" s="216">
        <v>6.250191270800277E-8</v>
      </c>
      <c r="AT106" s="216">
        <v>1.1888700621886605E-7</v>
      </c>
      <c r="AU106" s="216">
        <v>1.4708534821078393E-7</v>
      </c>
      <c r="AV106" s="216">
        <v>8.2422927644748836E-8</v>
      </c>
      <c r="AW106" s="216">
        <v>1.6970624979316369E-7</v>
      </c>
      <c r="AX106" s="216">
        <v>4.7149597299445459E-7</v>
      </c>
      <c r="AY106" s="216">
        <v>2.4629046452302242E-7</v>
      </c>
      <c r="AZ106" s="216">
        <v>3.2609793999122895E-7</v>
      </c>
      <c r="BA106" s="216">
        <v>2.0668595316302654E-7</v>
      </c>
      <c r="BB106" s="216">
        <v>1.6656566081058668E-7</v>
      </c>
      <c r="BC106" s="216">
        <v>7.0273180005098292E-7</v>
      </c>
      <c r="BD106" s="216">
        <v>8.7089649929204849E-8</v>
      </c>
      <c r="BE106" s="216">
        <v>0</v>
      </c>
      <c r="BF106" s="216">
        <v>2.045097044292317E-7</v>
      </c>
      <c r="BG106" s="216">
        <v>1.4035674345540248E-7</v>
      </c>
      <c r="BH106" s="216">
        <v>1.6228553379965218E-7</v>
      </c>
      <c r="BI106" s="216">
        <v>5.8983222808509238E-8</v>
      </c>
      <c r="BJ106" s="216">
        <v>5.9015837172673604E-8</v>
      </c>
      <c r="BK106" s="216">
        <v>7.3378897699630019E-8</v>
      </c>
      <c r="BL106" s="216">
        <v>1.8193342642107427E-7</v>
      </c>
      <c r="BM106" s="216">
        <v>7.5729723076812433E-8</v>
      </c>
      <c r="BN106" s="216">
        <v>1.3339131508334784E-7</v>
      </c>
      <c r="BO106" s="216">
        <v>1.2143215974840903E-7</v>
      </c>
      <c r="BP106" s="216">
        <v>3.3652660830839939E-7</v>
      </c>
      <c r="BQ106" s="216">
        <v>3.2298897757135152E-7</v>
      </c>
      <c r="BR106" s="216">
        <v>1.3615721473675659E-7</v>
      </c>
      <c r="BS106" s="216">
        <v>2.1381797255717345E-7</v>
      </c>
      <c r="BT106" s="216">
        <v>3.3986877537027679E-7</v>
      </c>
      <c r="BU106" s="216">
        <v>3.7532790118440587E-7</v>
      </c>
      <c r="BV106" s="216">
        <v>9.3385861641011637E-8</v>
      </c>
      <c r="BW106" s="216">
        <v>8.0436892771973149E-8</v>
      </c>
      <c r="BX106" s="216">
        <v>1.8687185637623023E-8</v>
      </c>
      <c r="BY106" s="216">
        <v>3.9434980846646361E-6</v>
      </c>
      <c r="BZ106" s="216">
        <v>1.0095421790966787E-7</v>
      </c>
      <c r="CA106" s="216">
        <v>2.011290901145326E-7</v>
      </c>
      <c r="CB106" s="216">
        <v>2.0551789417381276E-7</v>
      </c>
      <c r="CC106" s="216">
        <v>1.1398160549692001E-7</v>
      </c>
      <c r="CD106" s="216">
        <v>3.9708073273567815E-7</v>
      </c>
      <c r="CE106" s="216">
        <v>2.9150882037549008E-7</v>
      </c>
      <c r="CF106" s="216">
        <v>3.2355946799712702E-7</v>
      </c>
      <c r="CG106" s="216">
        <v>1.2030045365716184E-7</v>
      </c>
      <c r="CH106" s="216">
        <v>4.8666331107635682E-6</v>
      </c>
      <c r="CI106" s="216">
        <v>8.6914216431313868E-7</v>
      </c>
      <c r="CJ106" s="216">
        <v>3.0188976898671648E-6</v>
      </c>
      <c r="CK106" s="216">
        <v>5.7933570069811458E-6</v>
      </c>
      <c r="CL106" s="216">
        <v>9.2733893308838057E-7</v>
      </c>
      <c r="CM106" s="216">
        <v>1.8669892151022483E-7</v>
      </c>
      <c r="CN106" s="216">
        <v>8.7977060320126247E-4</v>
      </c>
      <c r="CO106" s="216">
        <v>1.5550832696573745E-7</v>
      </c>
      <c r="CP106" s="216">
        <v>1.2994630293394088E-3</v>
      </c>
      <c r="CQ106" s="216">
        <v>1.2810661929683305E-7</v>
      </c>
      <c r="CR106" s="216">
        <v>1.2757111619042928E-3</v>
      </c>
      <c r="CS106" s="216">
        <v>2.4754510169943795E-3</v>
      </c>
      <c r="CT106" s="216">
        <v>1.4232964051931785E-7</v>
      </c>
      <c r="CU106" s="216">
        <v>6.4407080637800982E-7</v>
      </c>
      <c r="CV106" s="216">
        <v>1.2092953750806969E-6</v>
      </c>
      <c r="CW106" s="216">
        <v>6.587192894734232E-8</v>
      </c>
      <c r="CX106" s="216">
        <v>5.5291555583560353E-7</v>
      </c>
      <c r="CY106" s="216">
        <v>1.6770072348534386E-4</v>
      </c>
      <c r="CZ106" s="216">
        <v>1.0004510553779276</v>
      </c>
      <c r="DA106" s="216">
        <v>6.3947193713892921E-7</v>
      </c>
      <c r="DB106" s="216">
        <v>1.3182016760055694E-7</v>
      </c>
      <c r="DC106" s="216">
        <v>6.7882358526907788E-7</v>
      </c>
      <c r="DD106" s="216">
        <v>2.8088867271293537E-7</v>
      </c>
      <c r="DE106" s="216">
        <v>7.5540804240793221E-8</v>
      </c>
      <c r="DF106" s="217">
        <v>1.2210008216177879E-6</v>
      </c>
      <c r="DG106" s="217">
        <v>1.0065859009289204</v>
      </c>
      <c r="DH106" s="219">
        <v>0.76917712398148685</v>
      </c>
    </row>
    <row r="107" spans="1:112">
      <c r="A107" s="305" t="s">
        <v>1186</v>
      </c>
      <c r="B107" s="198" t="s">
        <v>1045</v>
      </c>
      <c r="C107" s="216">
        <v>1.6744224225471721E-5</v>
      </c>
      <c r="D107" s="216">
        <v>1.3345427062075555E-5</v>
      </c>
      <c r="E107" s="216">
        <v>1.7396609365489584E-5</v>
      </c>
      <c r="F107" s="216">
        <v>2.5209390727045694E-5</v>
      </c>
      <c r="G107" s="216">
        <v>1.6449431306300714E-5</v>
      </c>
      <c r="H107" s="216">
        <v>4.1737342764273891E-5</v>
      </c>
      <c r="I107" s="216">
        <v>2.2919103399512431E-5</v>
      </c>
      <c r="J107" s="216">
        <v>1.1066884681899126E-4</v>
      </c>
      <c r="K107" s="216">
        <v>1.0222609883982709E-4</v>
      </c>
      <c r="L107" s="216">
        <v>1.4332243131088214E-5</v>
      </c>
      <c r="M107" s="216">
        <v>0</v>
      </c>
      <c r="N107" s="216">
        <v>9.9107381713876705E-5</v>
      </c>
      <c r="O107" s="216">
        <v>1.2524376833788836E-4</v>
      </c>
      <c r="P107" s="216">
        <v>7.0247316334377116E-5</v>
      </c>
      <c r="Q107" s="216">
        <v>4.1296337631635743E-5</v>
      </c>
      <c r="R107" s="216">
        <v>6.6131303770939549E-5</v>
      </c>
      <c r="S107" s="216">
        <v>5.8861718275443441E-5</v>
      </c>
      <c r="T107" s="216">
        <v>5.1825261573456538E-5</v>
      </c>
      <c r="U107" s="216">
        <v>1.3162630074643046E-5</v>
      </c>
      <c r="V107" s="216">
        <v>4.8146304761140196E-5</v>
      </c>
      <c r="W107" s="216">
        <v>4.1135632749825475E-6</v>
      </c>
      <c r="X107" s="216">
        <v>7.1575782711718744E-6</v>
      </c>
      <c r="Y107" s="216">
        <v>2.9082935100322124E-6</v>
      </c>
      <c r="Z107" s="216">
        <v>0</v>
      </c>
      <c r="AA107" s="216">
        <v>5.4296002695319577E-5</v>
      </c>
      <c r="AB107" s="216">
        <v>5.2637783561090175E-6</v>
      </c>
      <c r="AC107" s="216">
        <v>6.6500157854278404E-6</v>
      </c>
      <c r="AD107" s="216">
        <v>6.7186790908450626E-6</v>
      </c>
      <c r="AE107" s="216">
        <v>5.2017874155149915E-6</v>
      </c>
      <c r="AF107" s="216">
        <v>2.2051813762563374E-6</v>
      </c>
      <c r="AG107" s="216">
        <v>1.4553616412302831E-5</v>
      </c>
      <c r="AH107" s="216">
        <v>2.0226980761286935E-5</v>
      </c>
      <c r="AI107" s="216">
        <v>2.5167336611342679E-5</v>
      </c>
      <c r="AJ107" s="216">
        <v>6.1121415040013469E-6</v>
      </c>
      <c r="AK107" s="216">
        <v>2.0491736782466605E-5</v>
      </c>
      <c r="AL107" s="216">
        <v>5.9721505922716481E-5</v>
      </c>
      <c r="AM107" s="216">
        <v>3.6308527296597599E-5</v>
      </c>
      <c r="AN107" s="216">
        <v>2.6686404568894771E-5</v>
      </c>
      <c r="AO107" s="216">
        <v>2.1676500473859079E-5</v>
      </c>
      <c r="AP107" s="216">
        <v>3.6103956818508115E-5</v>
      </c>
      <c r="AQ107" s="216">
        <v>1.3937816049975413E-5</v>
      </c>
      <c r="AR107" s="216">
        <v>1.8718787634746161E-5</v>
      </c>
      <c r="AS107" s="216">
        <v>1.7800472248879571E-5</v>
      </c>
      <c r="AT107" s="216">
        <v>1.4488447446260247E-5</v>
      </c>
      <c r="AU107" s="216">
        <v>1.4977060755681897E-5</v>
      </c>
      <c r="AV107" s="216">
        <v>1.4590927110025082E-5</v>
      </c>
      <c r="AW107" s="216">
        <v>3.4980370732172663E-5</v>
      </c>
      <c r="AX107" s="216">
        <v>4.0982233786875298E-5</v>
      </c>
      <c r="AY107" s="216">
        <v>1.0201074027918154E-5</v>
      </c>
      <c r="AZ107" s="216">
        <v>7.644450498534898E-6</v>
      </c>
      <c r="BA107" s="216">
        <v>3.4340986155335282E-5</v>
      </c>
      <c r="BB107" s="216">
        <v>8.5309387386059577E-6</v>
      </c>
      <c r="BC107" s="216">
        <v>1.2150801636778351E-5</v>
      </c>
      <c r="BD107" s="216">
        <v>5.5866473024850602E-5</v>
      </c>
      <c r="BE107" s="216">
        <v>0</v>
      </c>
      <c r="BF107" s="216">
        <v>2.2434626618490801E-5</v>
      </c>
      <c r="BG107" s="216">
        <v>3.7386309292225821E-5</v>
      </c>
      <c r="BH107" s="216">
        <v>1.3654967963671988E-5</v>
      </c>
      <c r="BI107" s="216">
        <v>8.836088576912027E-5</v>
      </c>
      <c r="BJ107" s="216">
        <v>3.7885873259046015E-5</v>
      </c>
      <c r="BK107" s="216">
        <v>2.7587640438996874E-5</v>
      </c>
      <c r="BL107" s="216">
        <v>3.9939620352799381E-5</v>
      </c>
      <c r="BM107" s="216">
        <v>3.1798765134998805E-5</v>
      </c>
      <c r="BN107" s="216">
        <v>7.7931608915518197E-5</v>
      </c>
      <c r="BO107" s="216">
        <v>3.6719518380290406E-5</v>
      </c>
      <c r="BP107" s="216">
        <v>5.4319703010149727E-5</v>
      </c>
      <c r="BQ107" s="216">
        <v>1.822915722271121E-5</v>
      </c>
      <c r="BR107" s="216">
        <v>6.4974481321529039E-5</v>
      </c>
      <c r="BS107" s="216">
        <v>7.9178918174052963E-5</v>
      </c>
      <c r="BT107" s="216">
        <v>9.7286553690826427E-5</v>
      </c>
      <c r="BU107" s="216">
        <v>1.4204399606023064E-4</v>
      </c>
      <c r="BV107" s="216">
        <v>9.7337496674493898E-5</v>
      </c>
      <c r="BW107" s="216">
        <v>7.8006584237588604E-5</v>
      </c>
      <c r="BX107" s="216">
        <v>8.6840393016884654E-6</v>
      </c>
      <c r="BY107" s="216">
        <v>1.7912838173758617E-3</v>
      </c>
      <c r="BZ107" s="216">
        <v>4.7764331441037883E-5</v>
      </c>
      <c r="CA107" s="216">
        <v>3.1104295274216718E-5</v>
      </c>
      <c r="CB107" s="216">
        <v>9.32485939800991E-5</v>
      </c>
      <c r="CC107" s="216">
        <v>1.5224496520497671E-4</v>
      </c>
      <c r="CD107" s="216">
        <v>3.9465243028376085E-5</v>
      </c>
      <c r="CE107" s="216">
        <v>9.2987928798426796E-5</v>
      </c>
      <c r="CF107" s="216">
        <v>1.0537699282346652E-4</v>
      </c>
      <c r="CG107" s="216">
        <v>1.4411480906145391E-4</v>
      </c>
      <c r="CH107" s="216">
        <v>5.4685116318382875E-4</v>
      </c>
      <c r="CI107" s="216">
        <v>7.1298761571837223E-4</v>
      </c>
      <c r="CJ107" s="216">
        <v>1.0892499536813332E-4</v>
      </c>
      <c r="CK107" s="216">
        <v>5.7409887731353247E-4</v>
      </c>
      <c r="CL107" s="216">
        <v>1.1117077238342525E-3</v>
      </c>
      <c r="CM107" s="216">
        <v>1.212483258123873E-4</v>
      </c>
      <c r="CN107" s="216">
        <v>1.8296785791451189E-4</v>
      </c>
      <c r="CO107" s="216">
        <v>1.3693873289440854E-4</v>
      </c>
      <c r="CP107" s="216">
        <v>1.3843814883472822E-2</v>
      </c>
      <c r="CQ107" s="216">
        <v>6.0652456505623483E-3</v>
      </c>
      <c r="CR107" s="216">
        <v>8.9873446816922456E-3</v>
      </c>
      <c r="CS107" s="216">
        <v>6.8251410215498581E-3</v>
      </c>
      <c r="CT107" s="216">
        <v>1.1726200541826497E-4</v>
      </c>
      <c r="CU107" s="216">
        <v>1.4391254147348869E-4</v>
      </c>
      <c r="CV107" s="216">
        <v>5.3658926607057862E-4</v>
      </c>
      <c r="CW107" s="216">
        <v>3.894553136859027E-5</v>
      </c>
      <c r="CX107" s="216">
        <v>6.8416935841193716E-4</v>
      </c>
      <c r="CY107" s="216">
        <v>6.3093315235183134E-3</v>
      </c>
      <c r="CZ107" s="216">
        <v>1.2258467508080005E-3</v>
      </c>
      <c r="DA107" s="216">
        <v>1.0109840216281896</v>
      </c>
      <c r="DB107" s="216">
        <v>1.2324151328313887E-4</v>
      </c>
      <c r="DC107" s="216">
        <v>4.2326803331013902E-4</v>
      </c>
      <c r="DD107" s="216">
        <v>1.7913688709410773E-3</v>
      </c>
      <c r="DE107" s="216">
        <v>2.4894745517679263E-5</v>
      </c>
      <c r="DF107" s="217">
        <v>9.155900054991932E-4</v>
      </c>
      <c r="DG107" s="217">
        <v>1.0677028901928207</v>
      </c>
      <c r="DH107" s="219">
        <v>0.81587933785616129</v>
      </c>
    </row>
    <row r="108" spans="1:112">
      <c r="A108" s="305" t="s">
        <v>1187</v>
      </c>
      <c r="B108" s="198" t="s">
        <v>1017</v>
      </c>
      <c r="C108" s="216">
        <v>1.1135241701473436E-5</v>
      </c>
      <c r="D108" s="216">
        <v>8.2497581967907109E-6</v>
      </c>
      <c r="E108" s="216">
        <v>1.1332087322772893E-5</v>
      </c>
      <c r="F108" s="216">
        <v>1.0058387885357413E-5</v>
      </c>
      <c r="G108" s="216">
        <v>8.9704931786785009E-6</v>
      </c>
      <c r="H108" s="216">
        <v>1.1922719620919361E-5</v>
      </c>
      <c r="I108" s="216">
        <v>1.0205343551490253E-5</v>
      </c>
      <c r="J108" s="216">
        <v>1.229022426230245E-5</v>
      </c>
      <c r="K108" s="216">
        <v>4.0660658008733533E-5</v>
      </c>
      <c r="L108" s="216">
        <v>5.0200357328671142E-6</v>
      </c>
      <c r="M108" s="216">
        <v>0</v>
      </c>
      <c r="N108" s="216">
        <v>3.9346211577141411E-6</v>
      </c>
      <c r="O108" s="216">
        <v>2.4950507455735561E-5</v>
      </c>
      <c r="P108" s="216">
        <v>9.5832040719323834E-6</v>
      </c>
      <c r="Q108" s="216">
        <v>8.2042542012601879E-6</v>
      </c>
      <c r="R108" s="216">
        <v>8.7447806011391895E-6</v>
      </c>
      <c r="S108" s="216">
        <v>8.7740802238628914E-6</v>
      </c>
      <c r="T108" s="216">
        <v>1.07766699349932E-5</v>
      </c>
      <c r="U108" s="216">
        <v>1.5883405315799729E-5</v>
      </c>
      <c r="V108" s="216">
        <v>5.4194704784524717E-6</v>
      </c>
      <c r="W108" s="216">
        <v>8.6770829299747625E-7</v>
      </c>
      <c r="X108" s="216">
        <v>1.5557258823669714E-6</v>
      </c>
      <c r="Y108" s="216">
        <v>8.9915861690121947E-7</v>
      </c>
      <c r="Z108" s="216">
        <v>0</v>
      </c>
      <c r="AA108" s="216">
        <v>3.753558407961902E-5</v>
      </c>
      <c r="AB108" s="216">
        <v>1.1658906917218915E-5</v>
      </c>
      <c r="AC108" s="216">
        <v>9.0910505235313663E-7</v>
      </c>
      <c r="AD108" s="216">
        <v>2.7375626937740157E-6</v>
      </c>
      <c r="AE108" s="216">
        <v>8.8428493946875031E-7</v>
      </c>
      <c r="AF108" s="216">
        <v>1.0640944506950353E-6</v>
      </c>
      <c r="AG108" s="216">
        <v>9.5022308299742177E-6</v>
      </c>
      <c r="AH108" s="216">
        <v>6.3249571122636677E-6</v>
      </c>
      <c r="AI108" s="216">
        <v>6.3953671032370655E-6</v>
      </c>
      <c r="AJ108" s="216">
        <v>7.7108400584055401E-7</v>
      </c>
      <c r="AK108" s="216">
        <v>7.0951686711017098E-6</v>
      </c>
      <c r="AL108" s="216">
        <v>7.9174040024009105E-6</v>
      </c>
      <c r="AM108" s="216">
        <v>5.1375765401785628E-6</v>
      </c>
      <c r="AN108" s="216">
        <v>6.6564100570608499E-6</v>
      </c>
      <c r="AO108" s="216">
        <v>2.6736828973910294E-6</v>
      </c>
      <c r="AP108" s="216">
        <v>4.5956162209353104E-6</v>
      </c>
      <c r="AQ108" s="216">
        <v>2.0327195154626022E-6</v>
      </c>
      <c r="AR108" s="216">
        <v>3.2374993415998492E-6</v>
      </c>
      <c r="AS108" s="216">
        <v>3.0741738513374027E-6</v>
      </c>
      <c r="AT108" s="216">
        <v>3.1527345249333352E-6</v>
      </c>
      <c r="AU108" s="216">
        <v>3.9152531005954236E-6</v>
      </c>
      <c r="AV108" s="216">
        <v>4.346844782887215E-6</v>
      </c>
      <c r="AW108" s="216">
        <v>3.6365722053209801E-6</v>
      </c>
      <c r="AX108" s="216">
        <v>4.1400068856947928E-6</v>
      </c>
      <c r="AY108" s="216">
        <v>4.3060629586926653E-6</v>
      </c>
      <c r="AZ108" s="216">
        <v>5.7810064813281655E-6</v>
      </c>
      <c r="BA108" s="216">
        <v>3.9957421709022841E-6</v>
      </c>
      <c r="BB108" s="216">
        <v>4.2356602861883768E-6</v>
      </c>
      <c r="BC108" s="216">
        <v>5.116311942924788E-6</v>
      </c>
      <c r="BD108" s="216">
        <v>5.8954543680196641E-6</v>
      </c>
      <c r="BE108" s="216">
        <v>0</v>
      </c>
      <c r="BF108" s="216">
        <v>9.8529931399194646E-6</v>
      </c>
      <c r="BG108" s="216">
        <v>5.5662576370220507E-6</v>
      </c>
      <c r="BH108" s="216">
        <v>5.140862995276003E-6</v>
      </c>
      <c r="BI108" s="216">
        <v>1.154771195597835E-5</v>
      </c>
      <c r="BJ108" s="216">
        <v>6.8114290274071056E-4</v>
      </c>
      <c r="BK108" s="216">
        <v>9.9792038513273899E-6</v>
      </c>
      <c r="BL108" s="216">
        <v>1.3757826619266804E-5</v>
      </c>
      <c r="BM108" s="216">
        <v>9.6352350111417439E-6</v>
      </c>
      <c r="BN108" s="216">
        <v>1.2308403204823673E-5</v>
      </c>
      <c r="BO108" s="216">
        <v>1.0591020124250171E-5</v>
      </c>
      <c r="BP108" s="216">
        <v>6.1585850933364311E-6</v>
      </c>
      <c r="BQ108" s="216">
        <v>1.3130233508414978E-5</v>
      </c>
      <c r="BR108" s="216">
        <v>1.5222229485241271E-5</v>
      </c>
      <c r="BS108" s="216">
        <v>1.6828920744821358E-5</v>
      </c>
      <c r="BT108" s="216">
        <v>4.6708046929256082E-5</v>
      </c>
      <c r="BU108" s="216">
        <v>7.9650682435031511E-5</v>
      </c>
      <c r="BV108" s="216">
        <v>4.3296369577973314E-5</v>
      </c>
      <c r="BW108" s="216">
        <v>3.8800239322526553E-5</v>
      </c>
      <c r="BX108" s="216">
        <v>4.2577979611489557E-6</v>
      </c>
      <c r="BY108" s="216">
        <v>4.2417702077337704E-5</v>
      </c>
      <c r="BZ108" s="216">
        <v>8.3664823847687679E-6</v>
      </c>
      <c r="CA108" s="216">
        <v>1.3776159043018589E-5</v>
      </c>
      <c r="CB108" s="216">
        <v>1.9315698572676953E-5</v>
      </c>
      <c r="CC108" s="216">
        <v>2.4558780401190777E-5</v>
      </c>
      <c r="CD108" s="216">
        <v>2.2587105458580242E-5</v>
      </c>
      <c r="CE108" s="216">
        <v>1.9822232031273502E-5</v>
      </c>
      <c r="CF108" s="216">
        <v>5.880123590926346E-5</v>
      </c>
      <c r="CG108" s="216">
        <v>1.2569475174890425E-5</v>
      </c>
      <c r="CH108" s="216">
        <v>8.2376114706083484E-5</v>
      </c>
      <c r="CI108" s="216">
        <v>2.6388705406889302E-2</v>
      </c>
      <c r="CJ108" s="216">
        <v>5.2811634762498687E-5</v>
      </c>
      <c r="CK108" s="216">
        <v>2.9998411283041081E-4</v>
      </c>
      <c r="CL108" s="216">
        <v>2.798843242637265E-2</v>
      </c>
      <c r="CM108" s="216">
        <v>2.4773370587158459E-5</v>
      </c>
      <c r="CN108" s="216">
        <v>7.7912567958735241E-5</v>
      </c>
      <c r="CO108" s="216">
        <v>5.9172033900568559E-5</v>
      </c>
      <c r="CP108" s="216">
        <v>3.415603225953033E-5</v>
      </c>
      <c r="CQ108" s="216">
        <v>3.2906132908611722E-5</v>
      </c>
      <c r="CR108" s="216">
        <v>4.6368344942909869E-5</v>
      </c>
      <c r="CS108" s="216">
        <v>1.7492571897297658E-5</v>
      </c>
      <c r="CT108" s="216">
        <v>1.145550129020726E-4</v>
      </c>
      <c r="CU108" s="216">
        <v>9.5417776647046829E-5</v>
      </c>
      <c r="CV108" s="216">
        <v>1.186815008913635E-2</v>
      </c>
      <c r="CW108" s="216">
        <v>1.3138522725774395E-5</v>
      </c>
      <c r="CX108" s="216">
        <v>4.2581500977295263E-5</v>
      </c>
      <c r="CY108" s="216">
        <v>9.901731934085019E-4</v>
      </c>
      <c r="CZ108" s="216">
        <v>2.3823074755900087E-4</v>
      </c>
      <c r="DA108" s="216">
        <v>2.3285912783497183E-4</v>
      </c>
      <c r="DB108" s="216">
        <v>1.0179681051413498</v>
      </c>
      <c r="DC108" s="216">
        <v>4.4448692403359385E-5</v>
      </c>
      <c r="DD108" s="216">
        <v>5.8089566160998772E-4</v>
      </c>
      <c r="DE108" s="216">
        <v>2.3940096252490615E-5</v>
      </c>
      <c r="DF108" s="217">
        <v>3.9732642064313679E-4</v>
      </c>
      <c r="DG108" s="217">
        <v>1.0893688667405401</v>
      </c>
      <c r="DH108" s="219">
        <v>0.83243527561949171</v>
      </c>
    </row>
    <row r="109" spans="1:112">
      <c r="A109" s="305" t="s">
        <v>1188</v>
      </c>
      <c r="B109" s="198" t="s">
        <v>1018</v>
      </c>
      <c r="C109" s="216">
        <v>7.0276258773451075E-7</v>
      </c>
      <c r="D109" s="216">
        <v>6.1718928429833108E-3</v>
      </c>
      <c r="E109" s="216">
        <v>2.8865829624758011E-6</v>
      </c>
      <c r="F109" s="216">
        <v>6.4017611952997262E-8</v>
      </c>
      <c r="G109" s="216">
        <v>4.386240622195688E-8</v>
      </c>
      <c r="H109" s="216">
        <v>3.8532814306635885E-8</v>
      </c>
      <c r="I109" s="216">
        <v>3.9284760668263018E-8</v>
      </c>
      <c r="J109" s="216">
        <v>7.785191692347787E-6</v>
      </c>
      <c r="K109" s="216">
        <v>1.0183209398632687E-7</v>
      </c>
      <c r="L109" s="216">
        <v>5.3704643332056977E-7</v>
      </c>
      <c r="M109" s="216">
        <v>0</v>
      </c>
      <c r="N109" s="216">
        <v>4.8381653467084435E-8</v>
      </c>
      <c r="O109" s="216">
        <v>7.5650126344771354E-8</v>
      </c>
      <c r="P109" s="216">
        <v>2.8447102213391888E-8</v>
      </c>
      <c r="Q109" s="216">
        <v>3.1580352940017943E-8</v>
      </c>
      <c r="R109" s="216">
        <v>3.5289762239302402E-8</v>
      </c>
      <c r="S109" s="216">
        <v>2.7832693118119128E-8</v>
      </c>
      <c r="T109" s="216">
        <v>2.5638060775571144E-8</v>
      </c>
      <c r="U109" s="216">
        <v>6.454101421651256E-8</v>
      </c>
      <c r="V109" s="216">
        <v>2.7594784039839275E-8</v>
      </c>
      <c r="W109" s="216">
        <v>5.4686284193078388E-9</v>
      </c>
      <c r="X109" s="216">
        <v>1.1357084031036542E-8</v>
      </c>
      <c r="Y109" s="216">
        <v>8.9193803247546561E-9</v>
      </c>
      <c r="Z109" s="216">
        <v>0</v>
      </c>
      <c r="AA109" s="216">
        <v>8.0372976785045852E-8</v>
      </c>
      <c r="AB109" s="216">
        <v>3.90605662177641E-8</v>
      </c>
      <c r="AC109" s="216">
        <v>3.1276508386039975E-9</v>
      </c>
      <c r="AD109" s="216">
        <v>1.041288481555509E-8</v>
      </c>
      <c r="AE109" s="216">
        <v>3.6584004480721148E-9</v>
      </c>
      <c r="AF109" s="216">
        <v>2.4568945925748682E-9</v>
      </c>
      <c r="AG109" s="216">
        <v>1.0985295172243307E-6</v>
      </c>
      <c r="AH109" s="216">
        <v>1.801708595125728E-8</v>
      </c>
      <c r="AI109" s="216">
        <v>4.802123394295319E-8</v>
      </c>
      <c r="AJ109" s="216">
        <v>7.5164288360014268E-9</v>
      </c>
      <c r="AK109" s="216">
        <v>4.5376480141796104E-8</v>
      </c>
      <c r="AL109" s="216">
        <v>2.7450065833116148E-8</v>
      </c>
      <c r="AM109" s="216">
        <v>2.0347372924383125E-8</v>
      </c>
      <c r="AN109" s="216">
        <v>5.1589726391866452E-8</v>
      </c>
      <c r="AO109" s="216">
        <v>9.3421895840017507E-9</v>
      </c>
      <c r="AP109" s="216">
        <v>1.4893032097068512E-8</v>
      </c>
      <c r="AQ109" s="216">
        <v>6.1068221111406952E-9</v>
      </c>
      <c r="AR109" s="216">
        <v>4.3371272113095871E-8</v>
      </c>
      <c r="AS109" s="216">
        <v>1.5046961568209523E-8</v>
      </c>
      <c r="AT109" s="216">
        <v>2.5041006044823175E-8</v>
      </c>
      <c r="AU109" s="216">
        <v>3.1000170070548416E-8</v>
      </c>
      <c r="AV109" s="216">
        <v>2.0233869206845236E-8</v>
      </c>
      <c r="AW109" s="216">
        <v>3.4599367132617909E-8</v>
      </c>
      <c r="AX109" s="216">
        <v>8.8205449766222168E-8</v>
      </c>
      <c r="AY109" s="216">
        <v>4.892415491233724E-8</v>
      </c>
      <c r="AZ109" s="216">
        <v>6.4876346031857931E-8</v>
      </c>
      <c r="BA109" s="216">
        <v>4.1559878120168608E-8</v>
      </c>
      <c r="BB109" s="216">
        <v>3.4843327812419116E-8</v>
      </c>
      <c r="BC109" s="216">
        <v>1.3006157236368485E-7</v>
      </c>
      <c r="BD109" s="216">
        <v>2.3102617832160626E-8</v>
      </c>
      <c r="BE109" s="216">
        <v>0</v>
      </c>
      <c r="BF109" s="216">
        <v>4.895595244861843E-8</v>
      </c>
      <c r="BG109" s="216">
        <v>3.2013645064316212E-8</v>
      </c>
      <c r="BH109" s="216">
        <v>3.5294067397604336E-8</v>
      </c>
      <c r="BI109" s="216">
        <v>2.5677611238555585E-8</v>
      </c>
      <c r="BJ109" s="216">
        <v>9.1859554113445187E-7</v>
      </c>
      <c r="BK109" s="216">
        <v>2.6128062907996004E-8</v>
      </c>
      <c r="BL109" s="216">
        <v>5.0192095432509724E-8</v>
      </c>
      <c r="BM109" s="216">
        <v>2.6085255177020284E-8</v>
      </c>
      <c r="BN109" s="216">
        <v>3.9764123974020524E-8</v>
      </c>
      <c r="BO109" s="216">
        <v>3.5375892420382284E-8</v>
      </c>
      <c r="BP109" s="216">
        <v>6.720919382920767E-8</v>
      </c>
      <c r="BQ109" s="216">
        <v>7.4157828231223126E-8</v>
      </c>
      <c r="BR109" s="216">
        <v>4.4094379029971668E-8</v>
      </c>
      <c r="BS109" s="216">
        <v>5.9857703153703565E-8</v>
      </c>
      <c r="BT109" s="216">
        <v>1.216231062467782E-7</v>
      </c>
      <c r="BU109" s="216">
        <v>1.7154284997260955E-7</v>
      </c>
      <c r="BV109" s="216">
        <v>7.3838219807536386E-8</v>
      </c>
      <c r="BW109" s="216">
        <v>6.55999900814046E-8</v>
      </c>
      <c r="BX109" s="216">
        <v>8.9291792531215961E-9</v>
      </c>
      <c r="BY109" s="216">
        <v>7.4803491867287748E-7</v>
      </c>
      <c r="BZ109" s="216">
        <v>2.8838665895634553E-8</v>
      </c>
      <c r="CA109" s="216">
        <v>5.3677733401836841E-8</v>
      </c>
      <c r="CB109" s="216">
        <v>6.1749087845987567E-8</v>
      </c>
      <c r="CC109" s="216">
        <v>5.292636910850845E-8</v>
      </c>
      <c r="CD109" s="216">
        <v>9.9710566675529726E-8</v>
      </c>
      <c r="CE109" s="216">
        <v>7.7479169384874082E-8</v>
      </c>
      <c r="CF109" s="216">
        <v>1.3695702074947579E-7</v>
      </c>
      <c r="CG109" s="216">
        <v>3.7818427427684844E-8</v>
      </c>
      <c r="CH109" s="216">
        <v>9.6298956400953037E-7</v>
      </c>
      <c r="CI109" s="216">
        <v>3.5169138286167105E-5</v>
      </c>
      <c r="CJ109" s="216">
        <v>5.9964732940024265E-7</v>
      </c>
      <c r="CK109" s="216">
        <v>1.4142978283998784E-6</v>
      </c>
      <c r="CL109" s="216">
        <v>3.7302139038486788E-5</v>
      </c>
      <c r="CM109" s="216">
        <v>6.6099634806281873E-8</v>
      </c>
      <c r="CN109" s="216">
        <v>1.5442496439171371E-4</v>
      </c>
      <c r="CO109" s="216">
        <v>1.7866797355314711E-7</v>
      </c>
      <c r="CP109" s="216">
        <v>9.9441205192200153E-8</v>
      </c>
      <c r="CQ109" s="216">
        <v>6.6169237640118364E-8</v>
      </c>
      <c r="CR109" s="216">
        <v>1.3051254981395454E-7</v>
      </c>
      <c r="CS109" s="216">
        <v>1.0056306959232246E-7</v>
      </c>
      <c r="CT109" s="216">
        <v>1.7788646986147228E-7</v>
      </c>
      <c r="CU109" s="216">
        <v>2.3962632293079252E-7</v>
      </c>
      <c r="CV109" s="216">
        <v>1.5960653750865532E-5</v>
      </c>
      <c r="CW109" s="216">
        <v>2.8995142035802896E-8</v>
      </c>
      <c r="CX109" s="216">
        <v>1.5350476926083549E-7</v>
      </c>
      <c r="CY109" s="216">
        <v>1.5288999842617512E-6</v>
      </c>
      <c r="CZ109" s="216">
        <v>7.6494392925912218E-7</v>
      </c>
      <c r="DA109" s="216">
        <v>4.2118019905544921E-7</v>
      </c>
      <c r="DB109" s="216">
        <v>1.3508225279641596E-3</v>
      </c>
      <c r="DC109" s="216">
        <v>1.0025122559833126</v>
      </c>
      <c r="DD109" s="216">
        <v>8.3159294440444006E-7</v>
      </c>
      <c r="DE109" s="216">
        <v>4.5220225388760236E-8</v>
      </c>
      <c r="DF109" s="217">
        <v>7.4150519840186803E-7</v>
      </c>
      <c r="DG109" s="217">
        <v>1.0103042790792873</v>
      </c>
      <c r="DH109" s="219">
        <v>0.77201850235658176</v>
      </c>
    </row>
    <row r="110" spans="1:112">
      <c r="A110" s="305" t="s">
        <v>1189</v>
      </c>
      <c r="B110" s="198" t="s">
        <v>1046</v>
      </c>
      <c r="C110" s="216">
        <v>2.1848902259389338E-7</v>
      </c>
      <c r="D110" s="216">
        <v>1.7032014712540284E-7</v>
      </c>
      <c r="E110" s="216">
        <v>4.0714424899818196E-6</v>
      </c>
      <c r="F110" s="216">
        <v>1.0391301144134354E-7</v>
      </c>
      <c r="G110" s="216">
        <v>1.8086606338769685E-6</v>
      </c>
      <c r="H110" s="216">
        <v>1.7344472269636082E-7</v>
      </c>
      <c r="I110" s="216">
        <v>1.2486125175125809E-7</v>
      </c>
      <c r="J110" s="216">
        <v>5.1076478545993762E-7</v>
      </c>
      <c r="K110" s="216">
        <v>2.0076550001746015E-7</v>
      </c>
      <c r="L110" s="216">
        <v>2.3018706111277484E-7</v>
      </c>
      <c r="M110" s="216">
        <v>0</v>
      </c>
      <c r="N110" s="216">
        <v>5.3762282233513768E-8</v>
      </c>
      <c r="O110" s="216">
        <v>2.5726751861560324E-7</v>
      </c>
      <c r="P110" s="216">
        <v>1.5307433240955724E-7</v>
      </c>
      <c r="Q110" s="216">
        <v>1.7273836788579466E-7</v>
      </c>
      <c r="R110" s="216">
        <v>1.2428960101977292E-7</v>
      </c>
      <c r="S110" s="216">
        <v>1.6185839289081458E-7</v>
      </c>
      <c r="T110" s="216">
        <v>2.3121533050458738E-7</v>
      </c>
      <c r="U110" s="216">
        <v>3.647654775354404E-7</v>
      </c>
      <c r="V110" s="216">
        <v>2.7917141068959277E-7</v>
      </c>
      <c r="W110" s="216">
        <v>3.0441253509879866E-8</v>
      </c>
      <c r="X110" s="216">
        <v>3.7146017390956252E-8</v>
      </c>
      <c r="Y110" s="216">
        <v>2.9920395252208635E-8</v>
      </c>
      <c r="Z110" s="216">
        <v>0</v>
      </c>
      <c r="AA110" s="216">
        <v>1.3623541804623949E-7</v>
      </c>
      <c r="AB110" s="216">
        <v>1.8422057412664573E-7</v>
      </c>
      <c r="AC110" s="216">
        <v>5.9028577124579693E-8</v>
      </c>
      <c r="AD110" s="216">
        <v>1.0127769765300997E-7</v>
      </c>
      <c r="AE110" s="216">
        <v>1.546211021201525E-8</v>
      </c>
      <c r="AF110" s="216">
        <v>9.2430760908652641E-9</v>
      </c>
      <c r="AG110" s="216">
        <v>7.1673400697213893E-8</v>
      </c>
      <c r="AH110" s="216">
        <v>3.1884513329421155E-7</v>
      </c>
      <c r="AI110" s="216">
        <v>2.7829316367740732E-7</v>
      </c>
      <c r="AJ110" s="216">
        <v>1.9837026136146007E-8</v>
      </c>
      <c r="AK110" s="216">
        <v>3.2884386321313886E-7</v>
      </c>
      <c r="AL110" s="216">
        <v>2.2389450391549323E-7</v>
      </c>
      <c r="AM110" s="216">
        <v>1.3282304335575796E-7</v>
      </c>
      <c r="AN110" s="216">
        <v>2.0888730406532191E-7</v>
      </c>
      <c r="AO110" s="216">
        <v>6.4666072522982588E-8</v>
      </c>
      <c r="AP110" s="216">
        <v>1.0158394358239149E-7</v>
      </c>
      <c r="AQ110" s="216">
        <v>5.3974378975242659E-8</v>
      </c>
      <c r="AR110" s="216">
        <v>8.505854937074231E-8</v>
      </c>
      <c r="AS110" s="216">
        <v>6.2135550075561589E-8</v>
      </c>
      <c r="AT110" s="216">
        <v>8.1666226156652852E-8</v>
      </c>
      <c r="AU110" s="216">
        <v>1.6617443718069676E-7</v>
      </c>
      <c r="AV110" s="216">
        <v>8.484133319767801E-8</v>
      </c>
      <c r="AW110" s="216">
        <v>7.8721783302472212E-8</v>
      </c>
      <c r="AX110" s="216">
        <v>2.4897747806181457E-7</v>
      </c>
      <c r="AY110" s="216">
        <v>1.0781054587820118E-7</v>
      </c>
      <c r="AZ110" s="216">
        <v>3.3748101221311354E-8</v>
      </c>
      <c r="BA110" s="216">
        <v>6.0431353069400232E-8</v>
      </c>
      <c r="BB110" s="216">
        <v>1.4340736090743163E-7</v>
      </c>
      <c r="BC110" s="216">
        <v>1.5328969643882464E-7</v>
      </c>
      <c r="BD110" s="216">
        <v>8.8785178705501426E-8</v>
      </c>
      <c r="BE110" s="216">
        <v>0</v>
      </c>
      <c r="BF110" s="216">
        <v>3.4086319304470225E-7</v>
      </c>
      <c r="BG110" s="216">
        <v>1.1609523750408096E-7</v>
      </c>
      <c r="BH110" s="216">
        <v>2.7451479521387478E-7</v>
      </c>
      <c r="BI110" s="216">
        <v>1.6335968375693073E-7</v>
      </c>
      <c r="BJ110" s="216">
        <v>2.1672855341786984E-7</v>
      </c>
      <c r="BK110" s="216">
        <v>3.520634121968326E-7</v>
      </c>
      <c r="BL110" s="216">
        <v>4.4663570452939762E-7</v>
      </c>
      <c r="BM110" s="216">
        <v>2.2032558090351892E-7</v>
      </c>
      <c r="BN110" s="216">
        <v>6.6126262552394618E-7</v>
      </c>
      <c r="BO110" s="216">
        <v>5.2036988067116406E-7</v>
      </c>
      <c r="BP110" s="216">
        <v>1.3346099242985112E-7</v>
      </c>
      <c r="BQ110" s="216">
        <v>2.2651827107690307E-7</v>
      </c>
      <c r="BR110" s="216">
        <v>5.5860505932080067E-7</v>
      </c>
      <c r="BS110" s="216">
        <v>9.9794416023323701E-8</v>
      </c>
      <c r="BT110" s="216">
        <v>1.0243327333203637E-6</v>
      </c>
      <c r="BU110" s="216">
        <v>6.3002908938043899E-7</v>
      </c>
      <c r="BV110" s="216">
        <v>3.4409564268996031E-6</v>
      </c>
      <c r="BW110" s="216">
        <v>2.793591567671013E-6</v>
      </c>
      <c r="BX110" s="216">
        <v>1.2715105457942105E-6</v>
      </c>
      <c r="BY110" s="216">
        <v>5.4385416610170924E-7</v>
      </c>
      <c r="BZ110" s="216">
        <v>5.1548158346438008E-7</v>
      </c>
      <c r="CA110" s="216">
        <v>3.3482123117745128E-7</v>
      </c>
      <c r="CB110" s="216">
        <v>8.3564293640482245E-7</v>
      </c>
      <c r="CC110" s="216">
        <v>4.3002885997646925E-7</v>
      </c>
      <c r="CD110" s="216">
        <v>6.6982022969161091E-7</v>
      </c>
      <c r="CE110" s="216">
        <v>8.0536803580080817E-7</v>
      </c>
      <c r="CF110" s="216">
        <v>1.2672410783499488E-6</v>
      </c>
      <c r="CG110" s="216">
        <v>3.8862240630964463E-7</v>
      </c>
      <c r="CH110" s="216">
        <v>1.075577455963144E-6</v>
      </c>
      <c r="CI110" s="216">
        <v>2.5038099063143981E-6</v>
      </c>
      <c r="CJ110" s="216">
        <v>1.9578836262337388E-6</v>
      </c>
      <c r="CK110" s="216">
        <v>6.8756834009660932E-7</v>
      </c>
      <c r="CL110" s="216">
        <v>4.8815665805847698E-6</v>
      </c>
      <c r="CM110" s="216">
        <v>5.7798072330180321E-7</v>
      </c>
      <c r="CN110" s="216">
        <v>5.7731885229397269E-6</v>
      </c>
      <c r="CO110" s="216">
        <v>4.0194581884427218E-6</v>
      </c>
      <c r="CP110" s="216">
        <v>1.0231781324489568E-6</v>
      </c>
      <c r="CQ110" s="216">
        <v>5.6648313951525441E-7</v>
      </c>
      <c r="CR110" s="216">
        <v>4.6256050679670782E-7</v>
      </c>
      <c r="CS110" s="216">
        <v>4.8998860478913605E-7</v>
      </c>
      <c r="CT110" s="216">
        <v>4.1306678483998931E-6</v>
      </c>
      <c r="CU110" s="216">
        <v>1.832623364020399E-6</v>
      </c>
      <c r="CV110" s="216">
        <v>2.1263962283184975E-6</v>
      </c>
      <c r="CW110" s="216">
        <v>5.8805038052790633E-7</v>
      </c>
      <c r="CX110" s="216">
        <v>1.53416034096805E-6</v>
      </c>
      <c r="CY110" s="216">
        <v>2.5076473100221967E-6</v>
      </c>
      <c r="CZ110" s="216">
        <v>9.119877297225106E-7</v>
      </c>
      <c r="DA110" s="216">
        <v>2.3438631049784418E-6</v>
      </c>
      <c r="DB110" s="216">
        <v>3.0077347922411139E-6</v>
      </c>
      <c r="DC110" s="216">
        <v>3.6506833690817274E-6</v>
      </c>
      <c r="DD110" s="216">
        <v>1.0000048961574042</v>
      </c>
      <c r="DE110" s="216">
        <v>2.2454614724083577E-7</v>
      </c>
      <c r="DF110" s="217">
        <v>2.0086176771592441E-6</v>
      </c>
      <c r="DG110" s="217">
        <v>1.0000862766136065</v>
      </c>
      <c r="DH110" s="219">
        <v>0.76421047152470234</v>
      </c>
    </row>
    <row r="111" spans="1:112">
      <c r="A111" s="305" t="s">
        <v>1190</v>
      </c>
      <c r="B111" s="198" t="s">
        <v>17</v>
      </c>
      <c r="C111" s="216">
        <v>6.1533521081724913E-4</v>
      </c>
      <c r="D111" s="216">
        <v>6.6933910098305506E-4</v>
      </c>
      <c r="E111" s="216">
        <v>1.1915824142511337E-3</v>
      </c>
      <c r="F111" s="216">
        <v>2.6902680286028978E-3</v>
      </c>
      <c r="G111" s="216">
        <v>1.2003417929064434E-3</v>
      </c>
      <c r="H111" s="216">
        <v>9.3741963191825968E-4</v>
      </c>
      <c r="I111" s="216">
        <v>8.9691553456652459E-4</v>
      </c>
      <c r="J111" s="216">
        <v>1.0965463030290327E-3</v>
      </c>
      <c r="K111" s="216">
        <v>5.2455656095363686E-4</v>
      </c>
      <c r="L111" s="216">
        <v>3.0599107201236865E-4</v>
      </c>
      <c r="M111" s="216">
        <v>0</v>
      </c>
      <c r="N111" s="216">
        <v>4.068597280758949E-4</v>
      </c>
      <c r="O111" s="216">
        <v>2.1124803965181112E-3</v>
      </c>
      <c r="P111" s="216">
        <v>1.2911760472940617E-3</v>
      </c>
      <c r="Q111" s="216">
        <v>8.3402144152433229E-4</v>
      </c>
      <c r="R111" s="216">
        <v>6.2857672954828425E-4</v>
      </c>
      <c r="S111" s="216">
        <v>8.7264008401004539E-4</v>
      </c>
      <c r="T111" s="216">
        <v>1.057895385898239E-3</v>
      </c>
      <c r="U111" s="216">
        <v>7.8212756139047022E-4</v>
      </c>
      <c r="V111" s="216">
        <v>5.6234714812511508E-4</v>
      </c>
      <c r="W111" s="216">
        <v>7.2741125387549966E-5</v>
      </c>
      <c r="X111" s="216">
        <v>1.0417216239604489E-4</v>
      </c>
      <c r="Y111" s="216">
        <v>1.2060066710343864E-4</v>
      </c>
      <c r="Z111" s="216">
        <v>0</v>
      </c>
      <c r="AA111" s="216">
        <v>6.9958991128802716E-4</v>
      </c>
      <c r="AB111" s="216">
        <v>2.9376730637123817E-4</v>
      </c>
      <c r="AC111" s="216">
        <v>5.7461486546330891E-5</v>
      </c>
      <c r="AD111" s="216">
        <v>1.5598215172969092E-4</v>
      </c>
      <c r="AE111" s="216">
        <v>2.5403994573145887E-5</v>
      </c>
      <c r="AF111" s="216">
        <v>7.1699198859255674E-5</v>
      </c>
      <c r="AG111" s="216">
        <v>1.4858455190459687E-3</v>
      </c>
      <c r="AH111" s="216">
        <v>1.1545200780931984E-3</v>
      </c>
      <c r="AI111" s="216">
        <v>7.8893984562620773E-4</v>
      </c>
      <c r="AJ111" s="216">
        <v>3.6861451104735887E-5</v>
      </c>
      <c r="AK111" s="216">
        <v>9.4563799388914789E-4</v>
      </c>
      <c r="AL111" s="216">
        <v>3.9797186578157014E-4</v>
      </c>
      <c r="AM111" s="216">
        <v>2.6485842273354362E-4</v>
      </c>
      <c r="AN111" s="216">
        <v>3.4948182826414446E-4</v>
      </c>
      <c r="AO111" s="216">
        <v>2.0460670529197104E-4</v>
      </c>
      <c r="AP111" s="216">
        <v>3.4135934034001757E-4</v>
      </c>
      <c r="AQ111" s="216">
        <v>2.1761273618611931E-4</v>
      </c>
      <c r="AR111" s="216">
        <v>4.6602859039270126E-4</v>
      </c>
      <c r="AS111" s="216">
        <v>1.985874044464502E-4</v>
      </c>
      <c r="AT111" s="216">
        <v>2.3094564086743223E-4</v>
      </c>
      <c r="AU111" s="216">
        <v>3.8768698554598628E-4</v>
      </c>
      <c r="AV111" s="216">
        <v>3.9919616942507981E-4</v>
      </c>
      <c r="AW111" s="216">
        <v>3.6707615390883845E-4</v>
      </c>
      <c r="AX111" s="216">
        <v>9.2683008567587852E-4</v>
      </c>
      <c r="AY111" s="216">
        <v>4.7015552146406056E-4</v>
      </c>
      <c r="AZ111" s="216">
        <v>5.2321016567389168E-4</v>
      </c>
      <c r="BA111" s="216">
        <v>2.8050170923866563E-4</v>
      </c>
      <c r="BB111" s="216">
        <v>4.2690210682195476E-4</v>
      </c>
      <c r="BC111" s="216">
        <v>4.8748105789417606E-4</v>
      </c>
      <c r="BD111" s="216">
        <v>3.526159909278397E-4</v>
      </c>
      <c r="BE111" s="216">
        <v>0</v>
      </c>
      <c r="BF111" s="216">
        <v>4.1443872783789362E-4</v>
      </c>
      <c r="BG111" s="216">
        <v>3.7728490687220746E-4</v>
      </c>
      <c r="BH111" s="216">
        <v>4.8807212427424697E-4</v>
      </c>
      <c r="BI111" s="216">
        <v>1.4464934108609033E-3</v>
      </c>
      <c r="BJ111" s="216">
        <v>1.0300620135835581E-3</v>
      </c>
      <c r="BK111" s="216">
        <v>7.1630223153733427E-4</v>
      </c>
      <c r="BL111" s="216">
        <v>7.5310022858066984E-4</v>
      </c>
      <c r="BM111" s="216">
        <v>2.1683378735563348E-4</v>
      </c>
      <c r="BN111" s="216">
        <v>1.9766151885820867E-3</v>
      </c>
      <c r="BO111" s="216">
        <v>4.6117510153373962E-4</v>
      </c>
      <c r="BP111" s="216">
        <v>2.4397044183245564E-4</v>
      </c>
      <c r="BQ111" s="216">
        <v>3.4649000982696159E-4</v>
      </c>
      <c r="BR111" s="216">
        <v>1.0007823105871443E-3</v>
      </c>
      <c r="BS111" s="216">
        <v>2.4465603523953117E-3</v>
      </c>
      <c r="BT111" s="216">
        <v>2.4088072811718052E-3</v>
      </c>
      <c r="BU111" s="216">
        <v>5.0957827791842866E-3</v>
      </c>
      <c r="BV111" s="216">
        <v>2.0281123926136732E-3</v>
      </c>
      <c r="BW111" s="216">
        <v>1.3480127489618932E-3</v>
      </c>
      <c r="BX111" s="216">
        <v>2.5072528164446039E-4</v>
      </c>
      <c r="BY111" s="216">
        <v>3.90684159649431E-3</v>
      </c>
      <c r="BZ111" s="216">
        <v>1.3299218780375367E-3</v>
      </c>
      <c r="CA111" s="216">
        <v>1.2658899862218486E-3</v>
      </c>
      <c r="CB111" s="216">
        <v>2.6342750779474642E-3</v>
      </c>
      <c r="CC111" s="216">
        <v>1.8627644881460477E-3</v>
      </c>
      <c r="CD111" s="216">
        <v>5.1652146932521471E-3</v>
      </c>
      <c r="CE111" s="216">
        <v>3.8956765831639367E-3</v>
      </c>
      <c r="CF111" s="216">
        <v>4.0424635372685938E-3</v>
      </c>
      <c r="CG111" s="216">
        <v>2.211676130283701E-3</v>
      </c>
      <c r="CH111" s="216">
        <v>4.2645576724157138E-3</v>
      </c>
      <c r="CI111" s="216">
        <v>2.854660874669011E-3</v>
      </c>
      <c r="CJ111" s="216">
        <v>1.2079253073184228E-3</v>
      </c>
      <c r="CK111" s="216">
        <v>3.048834010596461E-3</v>
      </c>
      <c r="CL111" s="216">
        <v>2.7221720956874819E-3</v>
      </c>
      <c r="CM111" s="216">
        <v>2.9212821728079731E-3</v>
      </c>
      <c r="CN111" s="216">
        <v>1.8612390550379867E-3</v>
      </c>
      <c r="CO111" s="216">
        <v>6.5374143906294941E-3</v>
      </c>
      <c r="CP111" s="216">
        <v>2.818187379959718E-3</v>
      </c>
      <c r="CQ111" s="216">
        <v>5.4870446496814128E-3</v>
      </c>
      <c r="CR111" s="216">
        <v>4.6950444876453111E-3</v>
      </c>
      <c r="CS111" s="216">
        <v>5.2259648843315165E-3</v>
      </c>
      <c r="CT111" s="216">
        <v>5.4715667978253177E-3</v>
      </c>
      <c r="CU111" s="216">
        <v>2.3492943474170739E-3</v>
      </c>
      <c r="CV111" s="216">
        <v>1.9329396137484798E-3</v>
      </c>
      <c r="CW111" s="216">
        <v>2.0681233809174459E-3</v>
      </c>
      <c r="CX111" s="216">
        <v>2.2060522919216032E-3</v>
      </c>
      <c r="CY111" s="216">
        <v>2.5550086170059352E-3</v>
      </c>
      <c r="CZ111" s="216">
        <v>1.0041856336369885E-3</v>
      </c>
      <c r="DA111" s="216">
        <v>3.8248128928443188E-3</v>
      </c>
      <c r="DB111" s="216">
        <v>1.9070319113582469E-3</v>
      </c>
      <c r="DC111" s="216">
        <v>4.9038917127202314E-3</v>
      </c>
      <c r="DD111" s="216">
        <v>2.6543533422608715E-3</v>
      </c>
      <c r="DE111" s="216">
        <v>1.0005863985457999</v>
      </c>
      <c r="DF111" s="217">
        <v>6.8153437867895172E-4</v>
      </c>
      <c r="DG111" s="217">
        <v>1.1571366172822872</v>
      </c>
      <c r="DH111" s="219">
        <v>0.8842196324362247</v>
      </c>
    </row>
    <row r="112" spans="1:112">
      <c r="A112" s="306" t="s">
        <v>1191</v>
      </c>
      <c r="B112" s="203" t="s">
        <v>1</v>
      </c>
      <c r="C112" s="220">
        <v>6.8716400816471188E-3</v>
      </c>
      <c r="D112" s="220">
        <v>6.7623511511052828E-4</v>
      </c>
      <c r="E112" s="220">
        <v>1.3951447287819084E-3</v>
      </c>
      <c r="F112" s="220">
        <v>5.6995585404245115E-4</v>
      </c>
      <c r="G112" s="220">
        <v>6.2871662853571418E-3</v>
      </c>
      <c r="H112" s="220">
        <v>6.5917161641647461E-3</v>
      </c>
      <c r="I112" s="220">
        <v>3.7208215936829683E-3</v>
      </c>
      <c r="J112" s="220">
        <v>4.4703889020722672E-3</v>
      </c>
      <c r="K112" s="220">
        <v>4.7046394190645565E-3</v>
      </c>
      <c r="L112" s="220">
        <v>2.248036231098734E-3</v>
      </c>
      <c r="M112" s="220">
        <v>0</v>
      </c>
      <c r="N112" s="220">
        <v>1.6047320076846533E-3</v>
      </c>
      <c r="O112" s="220">
        <v>3.4536383247974179E-3</v>
      </c>
      <c r="P112" s="220">
        <v>5.5657354423859834E-3</v>
      </c>
      <c r="Q112" s="220">
        <v>1.347409568709412E-3</v>
      </c>
      <c r="R112" s="220">
        <v>1.5657451938662856E-3</v>
      </c>
      <c r="S112" s="220">
        <v>1.9589800987975443E-3</v>
      </c>
      <c r="T112" s="220">
        <v>1.7501991427070077E-3</v>
      </c>
      <c r="U112" s="220">
        <v>6.1700889816541091E-4</v>
      </c>
      <c r="V112" s="220">
        <v>1.0395907208058728E-3</v>
      </c>
      <c r="W112" s="220">
        <v>1.5882642338790564E-4</v>
      </c>
      <c r="X112" s="220">
        <v>1.9772897386803156E-4</v>
      </c>
      <c r="Y112" s="220">
        <v>2.1702299356344323E-4</v>
      </c>
      <c r="Z112" s="220">
        <v>0</v>
      </c>
      <c r="AA112" s="220">
        <v>5.614589548050558E-4</v>
      </c>
      <c r="AB112" s="220">
        <v>3.2133819096275153E-4</v>
      </c>
      <c r="AC112" s="220">
        <v>2.1028459241946226E-4</v>
      </c>
      <c r="AD112" s="220">
        <v>2.7329778571477423E-3</v>
      </c>
      <c r="AE112" s="220">
        <v>1.2646101932716427E-4</v>
      </c>
      <c r="AF112" s="220">
        <v>4.5355615594016235E-4</v>
      </c>
      <c r="AG112" s="220">
        <v>2.8378162416586041E-3</v>
      </c>
      <c r="AH112" s="220">
        <v>5.585770171712124E-3</v>
      </c>
      <c r="AI112" s="220">
        <v>5.3561524042047958E-3</v>
      </c>
      <c r="AJ112" s="220">
        <v>3.0654993992364384E-4</v>
      </c>
      <c r="AK112" s="220">
        <v>6.5455460749919998E-3</v>
      </c>
      <c r="AL112" s="220">
        <v>6.9281984182524856E-3</v>
      </c>
      <c r="AM112" s="220">
        <v>4.0653384703169277E-3</v>
      </c>
      <c r="AN112" s="220">
        <v>7.4914427699139781E-3</v>
      </c>
      <c r="AO112" s="220">
        <v>2.2987236297722959E-3</v>
      </c>
      <c r="AP112" s="220">
        <v>3.1750447230749403E-3</v>
      </c>
      <c r="AQ112" s="220">
        <v>1.6696210421321515E-3</v>
      </c>
      <c r="AR112" s="220">
        <v>1.4756373861058512E-3</v>
      </c>
      <c r="AS112" s="220">
        <v>1.8845394129385282E-3</v>
      </c>
      <c r="AT112" s="220">
        <v>1.6566882126286791E-3</v>
      </c>
      <c r="AU112" s="220">
        <v>2.1770733629251815E-3</v>
      </c>
      <c r="AV112" s="220">
        <v>9.8063323502232871E-4</v>
      </c>
      <c r="AW112" s="220">
        <v>3.8069008775691533E-4</v>
      </c>
      <c r="AX112" s="220">
        <v>4.8458976159819597E-4</v>
      </c>
      <c r="AY112" s="220">
        <v>1.2907580625710685E-3</v>
      </c>
      <c r="AZ112" s="220">
        <v>6.8991538636290102E-4</v>
      </c>
      <c r="BA112" s="220">
        <v>3.2209882958323825E-4</v>
      </c>
      <c r="BB112" s="220">
        <v>1.6556936322137819E-3</v>
      </c>
      <c r="BC112" s="220">
        <v>1.1933650523782953E-3</v>
      </c>
      <c r="BD112" s="220">
        <v>5.5128005047260832E-4</v>
      </c>
      <c r="BE112" s="220">
        <v>0</v>
      </c>
      <c r="BF112" s="220">
        <v>1.9258259851407402E-3</v>
      </c>
      <c r="BG112" s="220">
        <v>8.7890047904058634E-4</v>
      </c>
      <c r="BH112" s="220">
        <v>2.0104984831870818E-3</v>
      </c>
      <c r="BI112" s="220">
        <v>6.5051999743240578E-3</v>
      </c>
      <c r="BJ112" s="220">
        <v>9.8904488775288998E-4</v>
      </c>
      <c r="BK112" s="220">
        <v>1.7677108174481743E-3</v>
      </c>
      <c r="BL112" s="220">
        <v>8.3935326900804515E-3</v>
      </c>
      <c r="BM112" s="220">
        <v>8.2030767227551753E-3</v>
      </c>
      <c r="BN112" s="220">
        <v>6.9449671411892164E-3</v>
      </c>
      <c r="BO112" s="220">
        <v>6.4023372645215107E-3</v>
      </c>
      <c r="BP112" s="220">
        <v>2.3399847670766151E-3</v>
      </c>
      <c r="BQ112" s="220">
        <v>1.9836939220358426E-3</v>
      </c>
      <c r="BR112" s="220">
        <v>4.5520577858285749E-3</v>
      </c>
      <c r="BS112" s="220">
        <v>4.3120169793135375E-3</v>
      </c>
      <c r="BT112" s="220">
        <v>3.5646595321586557E-3</v>
      </c>
      <c r="BU112" s="220">
        <v>9.4825743816255702E-3</v>
      </c>
      <c r="BV112" s="220">
        <v>1.0313514844825239E-2</v>
      </c>
      <c r="BW112" s="220">
        <v>8.813475460156938E-3</v>
      </c>
      <c r="BX112" s="220">
        <v>7.7403441440774558E-4</v>
      </c>
      <c r="BY112" s="220">
        <v>5.5132367889147021E-3</v>
      </c>
      <c r="BZ112" s="220">
        <v>1.113214106875784E-3</v>
      </c>
      <c r="CA112" s="220">
        <v>1.2940718958214868E-3</v>
      </c>
      <c r="CB112" s="220">
        <v>1.1111568770675586E-2</v>
      </c>
      <c r="CC112" s="220">
        <v>2.3990450029944509E-3</v>
      </c>
      <c r="CD112" s="220">
        <v>4.8129035043509103E-3</v>
      </c>
      <c r="CE112" s="220">
        <v>3.0277337433993537E-3</v>
      </c>
      <c r="CF112" s="220">
        <v>3.1503095487270065E-3</v>
      </c>
      <c r="CG112" s="220">
        <v>7.8490132331930933E-4</v>
      </c>
      <c r="CH112" s="220">
        <v>6.9780550197016565E-3</v>
      </c>
      <c r="CI112" s="220">
        <v>4.6052700487364444E-3</v>
      </c>
      <c r="CJ112" s="220">
        <v>1.7902415530013707E-3</v>
      </c>
      <c r="CK112" s="220">
        <v>1.1232977661955688E-2</v>
      </c>
      <c r="CL112" s="220">
        <v>3.3819346185496322E-3</v>
      </c>
      <c r="CM112" s="220">
        <v>8.3515052306423353E-4</v>
      </c>
      <c r="CN112" s="220">
        <v>6.0138981201034118E-3</v>
      </c>
      <c r="CO112" s="220">
        <v>1.4933795134105469E-3</v>
      </c>
      <c r="CP112" s="220">
        <v>2.6212395368921848E-3</v>
      </c>
      <c r="CQ112" s="220">
        <v>1.2509590511197008E-2</v>
      </c>
      <c r="CR112" s="220">
        <v>5.1530182175178584E-3</v>
      </c>
      <c r="CS112" s="220">
        <v>2.5339476911338545E-3</v>
      </c>
      <c r="CT112" s="220">
        <v>9.8520728487875419E-3</v>
      </c>
      <c r="CU112" s="220">
        <v>4.0864115845442271E-3</v>
      </c>
      <c r="CV112" s="220">
        <v>3.24096276870749E-3</v>
      </c>
      <c r="CW112" s="220">
        <v>4.4692077952381403E-3</v>
      </c>
      <c r="CX112" s="220">
        <v>3.2661142490616026E-3</v>
      </c>
      <c r="CY112" s="220">
        <v>1.2128186888836021E-2</v>
      </c>
      <c r="CZ112" s="220">
        <v>1.9970622712815263E-3</v>
      </c>
      <c r="DA112" s="220">
        <v>5.9735026660305167E-3</v>
      </c>
      <c r="DB112" s="220">
        <v>1.1320787348418303E-3</v>
      </c>
      <c r="DC112" s="220">
        <v>2.2682250157335347E-3</v>
      </c>
      <c r="DD112" s="220">
        <v>3.7433842031369987E-3</v>
      </c>
      <c r="DE112" s="220">
        <v>1.3084493641657318E-3</v>
      </c>
      <c r="DF112" s="221">
        <v>1.0019862016721917</v>
      </c>
      <c r="DG112" s="222">
        <v>1.3603862595886431</v>
      </c>
      <c r="DH112" s="223">
        <v>1.039531737617905</v>
      </c>
    </row>
    <row r="113" spans="1:112">
      <c r="A113" s="224"/>
      <c r="B113" s="225" t="s">
        <v>1075</v>
      </c>
      <c r="C113" s="226">
        <v>1.335010407488739</v>
      </c>
      <c r="D113" s="227">
        <v>1.2801756449069004</v>
      </c>
      <c r="E113" s="227">
        <v>1.2906276598142419</v>
      </c>
      <c r="F113" s="227">
        <v>1.3323882395447897</v>
      </c>
      <c r="G113" s="227">
        <v>1.2535606556672019</v>
      </c>
      <c r="H113" s="227">
        <v>1.4177332539379301</v>
      </c>
      <c r="I113" s="227">
        <v>1.5019862263756278</v>
      </c>
      <c r="J113" s="227">
        <v>1.2095950024562196</v>
      </c>
      <c r="K113" s="227">
        <v>1.2130815697201887</v>
      </c>
      <c r="L113" s="227">
        <v>1.1875074662610259</v>
      </c>
      <c r="M113" s="227">
        <v>1</v>
      </c>
      <c r="N113" s="227">
        <v>1.1604050855502293</v>
      </c>
      <c r="O113" s="227">
        <v>1.2684249199619901</v>
      </c>
      <c r="P113" s="227">
        <v>1.2263150310822153</v>
      </c>
      <c r="Q113" s="227">
        <v>1.3431875821666552</v>
      </c>
      <c r="R113" s="227">
        <v>1.2762611067539054</v>
      </c>
      <c r="S113" s="227">
        <v>1.2503570986278592</v>
      </c>
      <c r="T113" s="227">
        <v>1.1777362592034024</v>
      </c>
      <c r="U113" s="227">
        <v>1.3750744625151332</v>
      </c>
      <c r="V113" s="227">
        <v>1.3145844275800693</v>
      </c>
      <c r="W113" s="227">
        <v>1.6362116537799036</v>
      </c>
      <c r="X113" s="227">
        <v>1.3802760657563098</v>
      </c>
      <c r="Y113" s="227">
        <v>1.2770996319186187</v>
      </c>
      <c r="Z113" s="227">
        <v>1</v>
      </c>
      <c r="AA113" s="227">
        <v>1.1779545056911129</v>
      </c>
      <c r="AB113" s="227">
        <v>1.0877386991009086</v>
      </c>
      <c r="AC113" s="227">
        <v>1.1196535799462723</v>
      </c>
      <c r="AD113" s="227">
        <v>1.1942344303711396</v>
      </c>
      <c r="AE113" s="227">
        <v>1.0220021128308028</v>
      </c>
      <c r="AF113" s="227">
        <v>1.0334560305140543</v>
      </c>
      <c r="AG113" s="227">
        <v>1.181557007305164</v>
      </c>
      <c r="AH113" s="227">
        <v>1.2665946875575977</v>
      </c>
      <c r="AI113" s="227">
        <v>1.3918937330040377</v>
      </c>
      <c r="AJ113" s="227">
        <v>1.256102840136671</v>
      </c>
      <c r="AK113" s="227">
        <v>1.2440169322216035</v>
      </c>
      <c r="AL113" s="227">
        <v>1.8661038523620801</v>
      </c>
      <c r="AM113" s="227">
        <v>2.0122552387936392</v>
      </c>
      <c r="AN113" s="227">
        <v>1.6125237641784076</v>
      </c>
      <c r="AO113" s="227">
        <v>1.7549004226712952</v>
      </c>
      <c r="AP113" s="227">
        <v>1.2210500812979499</v>
      </c>
      <c r="AQ113" s="227">
        <v>1.0697470697867393</v>
      </c>
      <c r="AR113" s="227">
        <v>1.4434694152400729</v>
      </c>
      <c r="AS113" s="227">
        <v>1.4099316854158341</v>
      </c>
      <c r="AT113" s="227">
        <v>1.3271259672653293</v>
      </c>
      <c r="AU113" s="227">
        <v>1.2893087821452416</v>
      </c>
      <c r="AV113" s="227">
        <v>1.1602087847941085</v>
      </c>
      <c r="AW113" s="227">
        <v>1.082045849630823</v>
      </c>
      <c r="AX113" s="227">
        <v>1.1551074671021517</v>
      </c>
      <c r="AY113" s="227">
        <v>1.2795430847235698</v>
      </c>
      <c r="AZ113" s="227">
        <v>1.2029795710279689</v>
      </c>
      <c r="BA113" s="227">
        <v>1.0799872288564747</v>
      </c>
      <c r="BB113" s="227">
        <v>1.1939769817158559</v>
      </c>
      <c r="BC113" s="227">
        <v>1.1080259529927385</v>
      </c>
      <c r="BD113" s="227">
        <v>1.0786102723874194</v>
      </c>
      <c r="BE113" s="227">
        <v>1</v>
      </c>
      <c r="BF113" s="227">
        <v>1.8019871226122028</v>
      </c>
      <c r="BG113" s="227">
        <v>1.3815470151427593</v>
      </c>
      <c r="BH113" s="227">
        <v>1.5240345908958624</v>
      </c>
      <c r="BI113" s="227">
        <v>1.4241151088251189</v>
      </c>
      <c r="BJ113" s="227">
        <v>1.1856500268400223</v>
      </c>
      <c r="BK113" s="227">
        <v>1.4656675064046401</v>
      </c>
      <c r="BL113" s="227">
        <v>1.3627628095216315</v>
      </c>
      <c r="BM113" s="227">
        <v>1.3561918412305765</v>
      </c>
      <c r="BN113" s="227">
        <v>1.3872903756171127</v>
      </c>
      <c r="BO113" s="227">
        <v>1.3374973514884478</v>
      </c>
      <c r="BP113" s="227">
        <v>1.341454019969412</v>
      </c>
      <c r="BQ113" s="227">
        <v>1.2584393638050027</v>
      </c>
      <c r="BR113" s="227">
        <v>1.4176707981890679</v>
      </c>
      <c r="BS113" s="227">
        <v>1.3091019540805298</v>
      </c>
      <c r="BT113" s="227">
        <v>1.3040952171528168</v>
      </c>
      <c r="BU113" s="227">
        <v>1.2898490176539161</v>
      </c>
      <c r="BV113" s="227">
        <v>1.2471318867040049</v>
      </c>
      <c r="BW113" s="227">
        <v>1.3477660652976935</v>
      </c>
      <c r="BX113" s="227">
        <v>1.096597256109286</v>
      </c>
      <c r="BY113" s="227">
        <v>1.3219693157152472</v>
      </c>
      <c r="BZ113" s="227">
        <v>1.1599691166857098</v>
      </c>
      <c r="CA113" s="227">
        <v>1.7234267891995276</v>
      </c>
      <c r="CB113" s="227">
        <v>1.3054973856862078</v>
      </c>
      <c r="CC113" s="227">
        <v>1.590009781263886</v>
      </c>
      <c r="CD113" s="227">
        <v>1.2747445814238578</v>
      </c>
      <c r="CE113" s="227">
        <v>1.3556417081598235</v>
      </c>
      <c r="CF113" s="227">
        <v>1.3060899583089767</v>
      </c>
      <c r="CG113" s="227">
        <v>1.2345671889436216</v>
      </c>
      <c r="CH113" s="227">
        <v>1.5584757329543135</v>
      </c>
      <c r="CI113" s="227">
        <v>1.3953212159740112</v>
      </c>
      <c r="CJ113" s="227">
        <v>1.2912378200873198</v>
      </c>
      <c r="CK113" s="227">
        <v>1.5742858219455342</v>
      </c>
      <c r="CL113" s="227">
        <v>1.2815804903417019</v>
      </c>
      <c r="CM113" s="227">
        <v>1.2374103059443087</v>
      </c>
      <c r="CN113" s="227">
        <v>1.163481056378612</v>
      </c>
      <c r="CO113" s="227">
        <v>1.2744081083028227</v>
      </c>
      <c r="CP113" s="227">
        <v>1.3353119978116488</v>
      </c>
      <c r="CQ113" s="227">
        <v>1.3118418031839172</v>
      </c>
      <c r="CR113" s="227">
        <v>1.2294484139734261</v>
      </c>
      <c r="CS113" s="227">
        <v>1.1645625768312731</v>
      </c>
      <c r="CT113" s="227">
        <v>1.2620457740800859</v>
      </c>
      <c r="CU113" s="227">
        <v>1.3610654356145906</v>
      </c>
      <c r="CV113" s="227">
        <v>1.7018670556916007</v>
      </c>
      <c r="CW113" s="227">
        <v>1.3424760156367794</v>
      </c>
      <c r="CX113" s="227">
        <v>1.2037873224809106</v>
      </c>
      <c r="CY113" s="227">
        <v>1.4821440621275603</v>
      </c>
      <c r="CZ113" s="227">
        <v>1.3236198518387099</v>
      </c>
      <c r="DA113" s="227">
        <v>1.2761569297684519</v>
      </c>
      <c r="DB113" s="227">
        <v>1.2375664002951601</v>
      </c>
      <c r="DC113" s="227">
        <v>1.2434363441618523</v>
      </c>
      <c r="DD113" s="227">
        <v>1.2258355020873317</v>
      </c>
      <c r="DE113" s="227">
        <v>1.3902344209416102</v>
      </c>
      <c r="DF113" s="228">
        <v>1.3264458999189161</v>
      </c>
      <c r="DG113" s="216"/>
      <c r="DH113" s="229"/>
    </row>
    <row r="114" spans="1:112">
      <c r="A114" s="230"/>
      <c r="B114" s="225" t="s">
        <v>1076</v>
      </c>
      <c r="C114" s="231">
        <v>1.0201409186934873</v>
      </c>
      <c r="D114" s="232">
        <v>0.97823923406032998</v>
      </c>
      <c r="E114" s="232">
        <v>0.98622608422266722</v>
      </c>
      <c r="F114" s="232">
        <v>1.018137203366398</v>
      </c>
      <c r="G114" s="232">
        <v>0.95790153525161692</v>
      </c>
      <c r="H114" s="232">
        <v>1.0833531304487205</v>
      </c>
      <c r="I114" s="232">
        <v>1.1477345796292768</v>
      </c>
      <c r="J114" s="232">
        <v>0.92430542123930792</v>
      </c>
      <c r="K114" s="232">
        <v>0.92696966259038671</v>
      </c>
      <c r="L114" s="232">
        <v>0.90742735097150695</v>
      </c>
      <c r="M114" s="232">
        <v>0.7641445437211638</v>
      </c>
      <c r="N114" s="232">
        <v>0.88671721462949793</v>
      </c>
      <c r="O114" s="232">
        <v>0.96925998170890859</v>
      </c>
      <c r="P114" s="232">
        <v>0.93708193988472421</v>
      </c>
      <c r="Q114" s="232">
        <v>1.026389462106672</v>
      </c>
      <c r="R114" s="232">
        <v>0.97524796108953049</v>
      </c>
      <c r="S114" s="232">
        <v>0.95545355461950365</v>
      </c>
      <c r="T114" s="232">
        <v>0.89996073641285423</v>
      </c>
      <c r="U114" s="232">
        <v>1.050755647741251</v>
      </c>
      <c r="V114" s="232">
        <v>1.0045325175961193</v>
      </c>
      <c r="W114" s="232">
        <v>1.2503022076088952</v>
      </c>
      <c r="X114" s="232">
        <v>1.0547304244765985</v>
      </c>
      <c r="Y114" s="232">
        <v>0.97588871551891909</v>
      </c>
      <c r="Z114" s="232">
        <v>0.7641445437211638</v>
      </c>
      <c r="AA114" s="232">
        <v>0.90012750827562449</v>
      </c>
      <c r="AB114" s="232">
        <v>0.83118959191231612</v>
      </c>
      <c r="AC114" s="232">
        <v>0.85557717397381183</v>
      </c>
      <c r="AD114" s="232">
        <v>0.91256772389205842</v>
      </c>
      <c r="AE114" s="232">
        <v>0.78095733819115909</v>
      </c>
      <c r="AF114" s="232">
        <v>0.78970978689304716</v>
      </c>
      <c r="AG114" s="232">
        <v>0.90288034022774832</v>
      </c>
      <c r="AH114" s="232">
        <v>0.96786141960335048</v>
      </c>
      <c r="AI114" s="232">
        <v>1.0636080015147178</v>
      </c>
      <c r="AJ114" s="232">
        <v>0.95984413164309434</v>
      </c>
      <c r="AK114" s="232">
        <v>0.9506087510538791</v>
      </c>
      <c r="AL114" s="232">
        <v>1.4259730767995278</v>
      </c>
      <c r="AM114" s="232">
        <v>1.5376538612984869</v>
      </c>
      <c r="AN114" s="232">
        <v>1.2322012360176429</v>
      </c>
      <c r="AO114" s="232">
        <v>1.3409975827582343</v>
      </c>
      <c r="AP114" s="232">
        <v>0.93305875723411191</v>
      </c>
      <c r="AQ114" s="232">
        <v>0.81744138653923981</v>
      </c>
      <c r="AR114" s="232">
        <v>1.1030192776840806</v>
      </c>
      <c r="AS114" s="232">
        <v>1.077391604430094</v>
      </c>
      <c r="AT114" s="232">
        <v>1.0141160667164733</v>
      </c>
      <c r="AU114" s="232">
        <v>0.98521827104806503</v>
      </c>
      <c r="AV114" s="232">
        <v>0.88656721247777992</v>
      </c>
      <c r="AW114" s="232">
        <v>0.82683943205152421</v>
      </c>
      <c r="AX114" s="232">
        <v>0.88266906839768289</v>
      </c>
      <c r="AY114" s="232">
        <v>0.97775586664766267</v>
      </c>
      <c r="AZ114" s="232">
        <v>0.91925027540904869</v>
      </c>
      <c r="BA114" s="232">
        <v>0.82526634821921496</v>
      </c>
      <c r="BB114" s="232">
        <v>0.91237099590683501</v>
      </c>
      <c r="BC114" s="232">
        <v>0.84669198628084386</v>
      </c>
      <c r="BD114" s="232">
        <v>0.82421415444644475</v>
      </c>
      <c r="BE114" s="232">
        <v>0.7641445437211638</v>
      </c>
      <c r="BF114" s="232">
        <v>1.3769786275999145</v>
      </c>
      <c r="BG114" s="232">
        <v>1.0557016135155997</v>
      </c>
      <c r="BH114" s="232">
        <v>1.1645827170753893</v>
      </c>
      <c r="BI114" s="232">
        <v>1.0882297900395861</v>
      </c>
      <c r="BJ114" s="232">
        <v>0.90600799877265448</v>
      </c>
      <c r="BK114" s="232">
        <v>1.1199818279285096</v>
      </c>
      <c r="BL114" s="232">
        <v>1.0413477652820784</v>
      </c>
      <c r="BM114" s="232">
        <v>1.0363265957155039</v>
      </c>
      <c r="BN114" s="232">
        <v>1.0600903710847005</v>
      </c>
      <c r="BO114" s="232">
        <v>1.0220413033814051</v>
      </c>
      <c r="BP114" s="232">
        <v>1.0250647700124473</v>
      </c>
      <c r="BQ114" s="232">
        <v>0.96162957345552535</v>
      </c>
      <c r="BR114" s="232">
        <v>1.0833054052290034</v>
      </c>
      <c r="BS114" s="232">
        <v>1.0003431153853504</v>
      </c>
      <c r="BT114" s="232">
        <v>0.99651724468019121</v>
      </c>
      <c r="BU114" s="232">
        <v>0.98563108906434305</v>
      </c>
      <c r="BV114" s="232">
        <v>0.95298902652554596</v>
      </c>
      <c r="BW114" s="232">
        <v>1.0298880850097742</v>
      </c>
      <c r="BX114" s="232">
        <v>0.83795880991551053</v>
      </c>
      <c r="BY114" s="232">
        <v>1.0101756395706067</v>
      </c>
      <c r="BZ114" s="232">
        <v>0.88638407140044306</v>
      </c>
      <c r="CA114" s="232">
        <v>1.3169471774697035</v>
      </c>
      <c r="CB114" s="232">
        <v>0.9975887041143594</v>
      </c>
      <c r="CC114" s="232">
        <v>1.2149972988160795</v>
      </c>
      <c r="CD114" s="232">
        <v>0.97408911653315977</v>
      </c>
      <c r="CE114" s="232">
        <v>1.0359062145311675</v>
      </c>
      <c r="CF114" s="232">
        <v>0.99804151525080675</v>
      </c>
      <c r="CG114" s="232">
        <v>0.94338778128844358</v>
      </c>
      <c r="CH114" s="232">
        <v>1.1909007278588801</v>
      </c>
      <c r="CI114" s="232">
        <v>1.0662270939249201</v>
      </c>
      <c r="CJ114" s="232">
        <v>0.98669233486613517</v>
      </c>
      <c r="CK114" s="232">
        <v>1.2029819210972676</v>
      </c>
      <c r="CL114" s="232">
        <v>0.9793127390341051</v>
      </c>
      <c r="CM114" s="232">
        <v>0.94556033363167946</v>
      </c>
      <c r="CN114" s="232">
        <v>0.88906770095465204</v>
      </c>
      <c r="CO114" s="232">
        <v>0.9738320024336119</v>
      </c>
      <c r="CP114" s="232">
        <v>1.020371377293178</v>
      </c>
      <c r="CQ114" s="232">
        <v>1.0024367561283232</v>
      </c>
      <c r="CR114" s="232">
        <v>0.93947629732443216</v>
      </c>
      <c r="CS114" s="232">
        <v>0.88989413890747593</v>
      </c>
      <c r="CT114" s="232">
        <v>0.96438539218965014</v>
      </c>
      <c r="CU114" s="232">
        <v>1.0400507262723584</v>
      </c>
      <c r="CV114" s="232">
        <v>1.3004724247455386</v>
      </c>
      <c r="CW114" s="232">
        <v>1.0258457224253728</v>
      </c>
      <c r="CX114" s="232">
        <v>0.91986751427449687</v>
      </c>
      <c r="CY114" s="232">
        <v>1.1325722980834969</v>
      </c>
      <c r="CZ114" s="232">
        <v>1.0114368877435653</v>
      </c>
      <c r="DA114" s="232">
        <v>0.97516835481451491</v>
      </c>
      <c r="DB114" s="232">
        <v>0.9456796122781882</v>
      </c>
      <c r="DC114" s="232">
        <v>0.95016509785587067</v>
      </c>
      <c r="DD114" s="232">
        <v>0.93671551041972778</v>
      </c>
      <c r="DE114" s="232">
        <v>1.062340047255883</v>
      </c>
      <c r="DF114" s="233">
        <v>1.0135963969643487</v>
      </c>
      <c r="DG114" s="229"/>
      <c r="DH114" s="229"/>
    </row>
    <row r="115" spans="1:112">
      <c r="DH115" s="234"/>
    </row>
    <row r="116" spans="1:112">
      <c r="DH116" s="234"/>
    </row>
  </sheetData>
  <sheetProtection sheet="1" objects="1" scenarios="1"/>
  <mergeCells count="1">
    <mergeCell ref="A3:B4"/>
  </mergeCells>
  <phoneticPr fontId="5"/>
  <pageMargins left="0.7" right="0.7" top="0.75" bottom="0.75" header="0.3" footer="0.3"/>
  <pageSetup paperSize="8" scale="4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前提</vt:lpstr>
      <vt:lpstr>利用方法（例）</vt:lpstr>
      <vt:lpstr>測定表</vt:lpstr>
      <vt:lpstr>結果</vt:lpstr>
      <vt:lpstr>結果 (詳細)</vt:lpstr>
      <vt:lpstr>ﾌﾛｰﾁｬｰﾄ</vt:lpstr>
      <vt:lpstr>取引基本表</vt:lpstr>
      <vt:lpstr>投入係数表</vt:lpstr>
      <vt:lpstr>逆行列係数表</vt:lpstr>
      <vt:lpstr>その他の係数</vt:lpstr>
      <vt:lpstr>消費転換率用</vt:lpstr>
      <vt:lpstr>ﾌﾛｰﾁｬｰﾄ!Print_Area</vt:lpstr>
      <vt:lpstr>消費転換率用!Print_Area</vt:lpstr>
      <vt:lpstr>前提!Print_Area</vt:lpstr>
      <vt:lpstr>測定表!Print_Area</vt:lpstr>
      <vt:lpstr>消費転換率用!Print_Titles</vt:lpstr>
      <vt:lpstr>測定表!Print_Titles</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2025-12-25T07:49:12Z</dcterms:created>
  <dcterms:modified xsi:type="dcterms:W3CDTF">2026-08-04T07:00:03Z</dcterms:modified>
</cp:coreProperties>
</file>