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240" yWindow="45" windowWidth="11700" windowHeight="8550"/>
  </bookViews>
  <sheets>
    <sheet name="目次" sheetId="26" r:id="rId1"/>
    <sheet name="表１～表３" sheetId="1" r:id="rId2"/>
    <sheet name="表４～表６" sheetId="11" r:id="rId3"/>
    <sheet name="表７～表９" sheetId="19" r:id="rId4"/>
    <sheet name="表１０～表１１" sheetId="13" r:id="rId5"/>
    <sheet name="表１２～表１３" sheetId="22" r:id="rId6"/>
    <sheet name="表１４" sheetId="23" r:id="rId7"/>
    <sheet name="表１５～表１６" sheetId="24" r:id="rId8"/>
    <sheet name="表１７" sheetId="25" r:id="rId9"/>
    <sheet name="表１８" sheetId="15" r:id="rId10"/>
    <sheet name="表１９" sheetId="21" r:id="rId11"/>
    <sheet name="表２０" sheetId="18" r:id="rId12"/>
  </sheets>
  <definedNames>
    <definedName name="_xlnm._FilterDatabase" localSheetId="0" hidden="1">目次!$B$3:$M$27</definedName>
    <definedName name="_xlnm.Print_Area" localSheetId="0">目次!$B$1:$M$27</definedName>
  </definedNames>
  <calcPr calcId="125725"/>
</workbook>
</file>

<file path=xl/calcChain.xml><?xml version="1.0" encoding="utf-8"?>
<calcChain xmlns="http://schemas.openxmlformats.org/spreadsheetml/2006/main">
  <c r="M25" i="15"/>
  <c r="L6" i="19"/>
  <c r="L5"/>
  <c r="I17" i="24"/>
  <c r="C17"/>
  <c r="B17"/>
  <c r="N18" s="1"/>
  <c r="C12" i="18"/>
  <c r="D12"/>
  <c r="E12"/>
  <c r="F12"/>
  <c r="G12"/>
  <c r="H12"/>
  <c r="I12"/>
  <c r="J12"/>
  <c r="K12"/>
  <c r="B12"/>
  <c r="B11"/>
  <c r="C25" i="21"/>
  <c r="D25"/>
  <c r="E25"/>
  <c r="F25"/>
  <c r="G25"/>
  <c r="H25"/>
  <c r="I25"/>
  <c r="J25"/>
  <c r="K25"/>
  <c r="L25"/>
  <c r="M25"/>
  <c r="N25"/>
  <c r="O25"/>
  <c r="B25"/>
  <c r="C24"/>
  <c r="D24"/>
  <c r="E24"/>
  <c r="F24"/>
  <c r="G24"/>
  <c r="H24"/>
  <c r="I24"/>
  <c r="J24"/>
  <c r="K24"/>
  <c r="L24"/>
  <c r="M24"/>
  <c r="N24"/>
  <c r="O24"/>
  <c r="B24"/>
  <c r="C12"/>
  <c r="D12"/>
  <c r="E12"/>
  <c r="F12"/>
  <c r="G12"/>
  <c r="H12"/>
  <c r="I12"/>
  <c r="J12"/>
  <c r="K12"/>
  <c r="L12"/>
  <c r="M12"/>
  <c r="N12"/>
  <c r="O12"/>
  <c r="P12"/>
  <c r="B12"/>
  <c r="C11"/>
  <c r="D11"/>
  <c r="E11"/>
  <c r="F11"/>
  <c r="G11"/>
  <c r="H11"/>
  <c r="I11"/>
  <c r="J11"/>
  <c r="K11"/>
  <c r="L11"/>
  <c r="M11"/>
  <c r="N11"/>
  <c r="O11"/>
  <c r="P11"/>
  <c r="B11"/>
  <c r="C25" i="15"/>
  <c r="D25"/>
  <c r="E25"/>
  <c r="F25"/>
  <c r="G25"/>
  <c r="H25"/>
  <c r="I25"/>
  <c r="J25"/>
  <c r="K25"/>
  <c r="L25"/>
  <c r="N25"/>
  <c r="O25"/>
  <c r="B25"/>
  <c r="C24"/>
  <c r="D24"/>
  <c r="E24"/>
  <c r="F24"/>
  <c r="G24"/>
  <c r="H24"/>
  <c r="I24"/>
  <c r="J24"/>
  <c r="K24"/>
  <c r="L24"/>
  <c r="M24"/>
  <c r="N24"/>
  <c r="O24"/>
  <c r="B24"/>
  <c r="C12"/>
  <c r="D12"/>
  <c r="E12"/>
  <c r="F12"/>
  <c r="G12"/>
  <c r="H12"/>
  <c r="I12"/>
  <c r="J12"/>
  <c r="K12"/>
  <c r="L12"/>
  <c r="M12"/>
  <c r="N12"/>
  <c r="O12"/>
  <c r="P12"/>
  <c r="B12"/>
  <c r="C11"/>
  <c r="D11"/>
  <c r="E11"/>
  <c r="F11"/>
  <c r="G11"/>
  <c r="H11"/>
  <c r="I11"/>
  <c r="J11"/>
  <c r="K11"/>
  <c r="L11"/>
  <c r="M11"/>
  <c r="N11"/>
  <c r="O11"/>
  <c r="P11"/>
  <c r="B11"/>
  <c r="C23" i="25"/>
  <c r="D23"/>
  <c r="E23"/>
  <c r="F23"/>
  <c r="G23"/>
  <c r="H23"/>
  <c r="I23"/>
  <c r="B23"/>
  <c r="C22"/>
  <c r="D22"/>
  <c r="E22"/>
  <c r="F22"/>
  <c r="G22"/>
  <c r="H22"/>
  <c r="I22"/>
  <c r="B22"/>
  <c r="C11"/>
  <c r="D11"/>
  <c r="E11"/>
  <c r="F11"/>
  <c r="G11"/>
  <c r="H11"/>
  <c r="I11"/>
  <c r="J11"/>
  <c r="B11"/>
  <c r="C10"/>
  <c r="D10"/>
  <c r="E10"/>
  <c r="F10"/>
  <c r="G10"/>
  <c r="H10"/>
  <c r="I10"/>
  <c r="J10"/>
  <c r="B10"/>
  <c r="C11" i="24"/>
  <c r="D11"/>
  <c r="E11"/>
  <c r="F11"/>
  <c r="G11"/>
  <c r="H11"/>
  <c r="B11"/>
  <c r="C10"/>
  <c r="D10"/>
  <c r="E10"/>
  <c r="F10"/>
  <c r="G10"/>
  <c r="H10"/>
  <c r="B10"/>
  <c r="C25" i="23"/>
  <c r="D25"/>
  <c r="E25"/>
  <c r="F25"/>
  <c r="G25"/>
  <c r="H25"/>
  <c r="I25"/>
  <c r="J25"/>
  <c r="K25"/>
  <c r="L25"/>
  <c r="M25"/>
  <c r="N25"/>
  <c r="O25"/>
  <c r="B25"/>
  <c r="C24"/>
  <c r="D24"/>
  <c r="E24"/>
  <c r="F24"/>
  <c r="G24"/>
  <c r="H24"/>
  <c r="I24"/>
  <c r="J24"/>
  <c r="K24"/>
  <c r="L24"/>
  <c r="M24"/>
  <c r="N24"/>
  <c r="O24"/>
  <c r="B24"/>
  <c r="C12"/>
  <c r="D12"/>
  <c r="E12"/>
  <c r="F12"/>
  <c r="G12"/>
  <c r="H12"/>
  <c r="I12"/>
  <c r="J12"/>
  <c r="K12"/>
  <c r="L12"/>
  <c r="M12"/>
  <c r="N12"/>
  <c r="O12"/>
  <c r="P12"/>
  <c r="B12"/>
  <c r="C11"/>
  <c r="D11"/>
  <c r="E11"/>
  <c r="F11"/>
  <c r="G11"/>
  <c r="H11"/>
  <c r="I11"/>
  <c r="J11"/>
  <c r="K11"/>
  <c r="L11"/>
  <c r="M11"/>
  <c r="N11"/>
  <c r="O11"/>
  <c r="P11"/>
  <c r="B11"/>
  <c r="C25" i="22"/>
  <c r="D25"/>
  <c r="E25"/>
  <c r="F25"/>
  <c r="G25"/>
  <c r="H25"/>
  <c r="B25"/>
  <c r="C24"/>
  <c r="D24"/>
  <c r="E24"/>
  <c r="F24"/>
  <c r="G24"/>
  <c r="H24"/>
  <c r="C12"/>
  <c r="D12"/>
  <c r="E12"/>
  <c r="F12"/>
  <c r="G12"/>
  <c r="B12"/>
  <c r="C11"/>
  <c r="D11"/>
  <c r="E11"/>
  <c r="F11"/>
  <c r="G11"/>
  <c r="B11"/>
  <c r="B24"/>
  <c r="C25" i="13"/>
  <c r="D25"/>
  <c r="E25"/>
  <c r="B25"/>
  <c r="C24"/>
  <c r="D24"/>
  <c r="E24"/>
  <c r="B24"/>
  <c r="C12"/>
  <c r="D12"/>
  <c r="B12"/>
  <c r="C11"/>
  <c r="D11"/>
  <c r="B11"/>
  <c r="I18" i="24" l="1"/>
  <c r="L9" i="19"/>
  <c r="H18" i="24"/>
  <c r="C18"/>
  <c r="E18"/>
  <c r="M18"/>
  <c r="D18"/>
  <c r="L18"/>
  <c r="G18"/>
  <c r="K18"/>
  <c r="B18"/>
  <c r="F18"/>
  <c r="J18"/>
  <c r="C34" i="19"/>
  <c r="D34"/>
  <c r="E34"/>
  <c r="F34"/>
  <c r="G34"/>
  <c r="H34"/>
  <c r="I34"/>
  <c r="B34"/>
  <c r="C33"/>
  <c r="D33"/>
  <c r="E33"/>
  <c r="F33"/>
  <c r="G33"/>
  <c r="H33"/>
  <c r="I33"/>
  <c r="B33"/>
  <c r="C21"/>
  <c r="D21"/>
  <c r="E21"/>
  <c r="F21"/>
  <c r="G21"/>
  <c r="H21"/>
  <c r="I21"/>
  <c r="J21"/>
  <c r="K21"/>
  <c r="L21"/>
  <c r="M21"/>
  <c r="N21"/>
  <c r="O21"/>
  <c r="P21"/>
  <c r="B21"/>
  <c r="C20"/>
  <c r="D20"/>
  <c r="E20"/>
  <c r="F20"/>
  <c r="G20"/>
  <c r="H20"/>
  <c r="I20"/>
  <c r="J20"/>
  <c r="K20"/>
  <c r="L20"/>
  <c r="M20"/>
  <c r="N20"/>
  <c r="O20"/>
  <c r="P20"/>
  <c r="B20"/>
  <c r="C35" i="11"/>
  <c r="D35"/>
  <c r="E35"/>
  <c r="F35"/>
  <c r="G35"/>
  <c r="H35"/>
  <c r="I35"/>
  <c r="J35"/>
  <c r="K35"/>
  <c r="L35"/>
  <c r="M35"/>
  <c r="N35"/>
  <c r="O35"/>
  <c r="B35"/>
  <c r="C34"/>
  <c r="D34"/>
  <c r="E34"/>
  <c r="F34"/>
  <c r="G34"/>
  <c r="H34"/>
  <c r="I34"/>
  <c r="J34"/>
  <c r="K34"/>
  <c r="L34"/>
  <c r="M34"/>
  <c r="N34"/>
  <c r="O34"/>
  <c r="B34"/>
  <c r="C23"/>
  <c r="D23"/>
  <c r="E23"/>
  <c r="F23"/>
  <c r="G23"/>
  <c r="H23"/>
  <c r="I23"/>
  <c r="J23"/>
  <c r="K23"/>
  <c r="L23"/>
  <c r="M23"/>
  <c r="N23"/>
  <c r="O23"/>
  <c r="P23"/>
  <c r="B23"/>
  <c r="C22"/>
  <c r="D22"/>
  <c r="E22"/>
  <c r="F22"/>
  <c r="G22"/>
  <c r="H22"/>
  <c r="I22"/>
  <c r="J22"/>
  <c r="K22"/>
  <c r="L22"/>
  <c r="M22"/>
  <c r="N22"/>
  <c r="O22"/>
  <c r="P22"/>
  <c r="B22"/>
  <c r="C11"/>
  <c r="D11"/>
  <c r="E11"/>
  <c r="F11"/>
  <c r="G11"/>
  <c r="H11"/>
  <c r="I11"/>
  <c r="J11"/>
  <c r="B11"/>
  <c r="C10"/>
  <c r="D10"/>
  <c r="E10"/>
  <c r="F10"/>
  <c r="G10"/>
  <c r="H10"/>
  <c r="I10"/>
  <c r="J10"/>
  <c r="B10"/>
  <c r="C39" i="1"/>
  <c r="D39"/>
  <c r="E39"/>
  <c r="F39"/>
  <c r="G39"/>
  <c r="B39"/>
  <c r="C38"/>
  <c r="D38"/>
  <c r="E38"/>
  <c r="F38"/>
  <c r="G38"/>
  <c r="B38"/>
  <c r="C26"/>
  <c r="D26"/>
  <c r="E26"/>
  <c r="F26"/>
  <c r="G26"/>
  <c r="H26"/>
  <c r="I26"/>
  <c r="J26"/>
  <c r="B26"/>
  <c r="C25"/>
  <c r="D25"/>
  <c r="E25"/>
  <c r="F25"/>
  <c r="G25"/>
  <c r="H25"/>
  <c r="I25"/>
  <c r="J25"/>
  <c r="B25"/>
  <c r="C14"/>
  <c r="D14"/>
  <c r="B14"/>
  <c r="C13"/>
  <c r="D13"/>
  <c r="B13"/>
  <c r="D11" i="18" l="1"/>
  <c r="C11"/>
  <c r="P20" i="11"/>
  <c r="I20" i="25"/>
  <c r="H20"/>
  <c r="G20"/>
  <c r="F20"/>
  <c r="E20"/>
  <c r="D20"/>
  <c r="C20"/>
  <c r="B20"/>
  <c r="I18"/>
  <c r="H18"/>
  <c r="G18"/>
  <c r="F18"/>
  <c r="E18"/>
  <c r="D18"/>
  <c r="C18"/>
  <c r="B18"/>
  <c r="J8"/>
  <c r="I8"/>
  <c r="H8"/>
  <c r="G8"/>
  <c r="F8"/>
  <c r="E8"/>
  <c r="D8"/>
  <c r="C8"/>
  <c r="B8"/>
  <c r="J6"/>
  <c r="I6"/>
  <c r="H6"/>
  <c r="G6"/>
  <c r="F6"/>
  <c r="E6"/>
  <c r="D6"/>
  <c r="C6"/>
  <c r="B6"/>
  <c r="H8" i="24"/>
  <c r="G8"/>
  <c r="F8"/>
  <c r="E8"/>
  <c r="D8"/>
  <c r="C8"/>
  <c r="B8"/>
  <c r="H6"/>
  <c r="G6"/>
  <c r="F6"/>
  <c r="E6"/>
  <c r="D6"/>
  <c r="C6"/>
  <c r="B6"/>
  <c r="P22" i="23"/>
  <c r="O22"/>
  <c r="N22"/>
  <c r="M22"/>
  <c r="L22"/>
  <c r="K22"/>
  <c r="J22"/>
  <c r="I22"/>
  <c r="H22"/>
  <c r="G22"/>
  <c r="F22"/>
  <c r="E22"/>
  <c r="D22"/>
  <c r="C22"/>
  <c r="B22"/>
  <c r="P20"/>
  <c r="O20"/>
  <c r="N20"/>
  <c r="M20"/>
  <c r="L20"/>
  <c r="K20"/>
  <c r="J20"/>
  <c r="I20"/>
  <c r="H20"/>
  <c r="G20"/>
  <c r="F20"/>
  <c r="E20"/>
  <c r="D20"/>
  <c r="C20"/>
  <c r="B20"/>
  <c r="P9"/>
  <c r="O9"/>
  <c r="N9"/>
  <c r="M9"/>
  <c r="L9"/>
  <c r="K9"/>
  <c r="J9"/>
  <c r="I9"/>
  <c r="H9"/>
  <c r="G9"/>
  <c r="F9"/>
  <c r="E9"/>
  <c r="D9"/>
  <c r="C9"/>
  <c r="B9"/>
  <c r="P7"/>
  <c r="O7"/>
  <c r="N7"/>
  <c r="M7"/>
  <c r="L7"/>
  <c r="K7"/>
  <c r="J7"/>
  <c r="I7"/>
  <c r="H7"/>
  <c r="G7"/>
  <c r="F7"/>
  <c r="E7"/>
  <c r="D7"/>
  <c r="C7"/>
  <c r="B7"/>
  <c r="I31" i="19" l="1"/>
  <c r="H31"/>
  <c r="G31"/>
  <c r="F31"/>
  <c r="E31"/>
  <c r="D31"/>
  <c r="C31"/>
  <c r="B31"/>
  <c r="I29"/>
  <c r="H29"/>
  <c r="G29"/>
  <c r="F29"/>
  <c r="E29"/>
  <c r="D29"/>
  <c r="C29"/>
  <c r="B29"/>
  <c r="C34" i="1" l="1"/>
  <c r="D34"/>
  <c r="E34"/>
  <c r="F34"/>
  <c r="G34"/>
  <c r="G36"/>
  <c r="F36"/>
  <c r="E36"/>
  <c r="D36"/>
  <c r="C36"/>
  <c r="B36"/>
  <c r="B34"/>
  <c r="H22" i="22"/>
  <c r="G22"/>
  <c r="F22"/>
  <c r="E22"/>
  <c r="D22"/>
  <c r="C22"/>
  <c r="B22"/>
  <c r="H20"/>
  <c r="G20"/>
  <c r="F20"/>
  <c r="E20"/>
  <c r="D20"/>
  <c r="C20"/>
  <c r="B20"/>
  <c r="G9"/>
  <c r="F9"/>
  <c r="E9"/>
  <c r="D9"/>
  <c r="C9"/>
  <c r="B9"/>
  <c r="G7"/>
  <c r="F7"/>
  <c r="E7"/>
  <c r="D7"/>
  <c r="C7"/>
  <c r="B7"/>
  <c r="P22" i="21"/>
  <c r="O22"/>
  <c r="N22"/>
  <c r="M22"/>
  <c r="L22"/>
  <c r="K22"/>
  <c r="J22"/>
  <c r="I22"/>
  <c r="H22"/>
  <c r="G22"/>
  <c r="F22"/>
  <c r="E22"/>
  <c r="D22"/>
  <c r="C22"/>
  <c r="B22"/>
  <c r="P20"/>
  <c r="O20"/>
  <c r="N20"/>
  <c r="M20"/>
  <c r="L20"/>
  <c r="K20"/>
  <c r="J20"/>
  <c r="I20"/>
  <c r="H20"/>
  <c r="G20"/>
  <c r="F20"/>
  <c r="E20"/>
  <c r="D20"/>
  <c r="C20"/>
  <c r="B20"/>
  <c r="P9"/>
  <c r="O9"/>
  <c r="N9"/>
  <c r="M9"/>
  <c r="L9"/>
  <c r="K9"/>
  <c r="J9"/>
  <c r="I9"/>
  <c r="H9"/>
  <c r="G9"/>
  <c r="F9"/>
  <c r="E9"/>
  <c r="D9"/>
  <c r="C9"/>
  <c r="B9"/>
  <c r="P7"/>
  <c r="O7"/>
  <c r="N7"/>
  <c r="M7"/>
  <c r="L7"/>
  <c r="K7"/>
  <c r="J7"/>
  <c r="I7"/>
  <c r="H7"/>
  <c r="G7"/>
  <c r="F7"/>
  <c r="E7"/>
  <c r="D7"/>
  <c r="C7"/>
  <c r="B7"/>
  <c r="E22" i="13"/>
  <c r="D22"/>
  <c r="C22"/>
  <c r="B22"/>
  <c r="E20"/>
  <c r="D20"/>
  <c r="C20"/>
  <c r="B20"/>
  <c r="E9"/>
  <c r="D9"/>
  <c r="C9"/>
  <c r="B9"/>
  <c r="E7"/>
  <c r="D7"/>
  <c r="C7"/>
  <c r="B7"/>
  <c r="P18" i="19"/>
  <c r="O18"/>
  <c r="N18"/>
  <c r="M18"/>
  <c r="L18"/>
  <c r="K18"/>
  <c r="J18"/>
  <c r="I18"/>
  <c r="H18"/>
  <c r="G18"/>
  <c r="F18"/>
  <c r="E18"/>
  <c r="D18"/>
  <c r="C18"/>
  <c r="B18"/>
  <c r="P16"/>
  <c r="O16"/>
  <c r="N16"/>
  <c r="M16"/>
  <c r="L16"/>
  <c r="K16"/>
  <c r="J16"/>
  <c r="I16"/>
  <c r="H16"/>
  <c r="G16"/>
  <c r="F16"/>
  <c r="E16"/>
  <c r="D16"/>
  <c r="C16"/>
  <c r="B16"/>
  <c r="K9"/>
  <c r="J9"/>
  <c r="I9"/>
  <c r="H9"/>
  <c r="G9"/>
  <c r="F9"/>
  <c r="E9"/>
  <c r="D9"/>
  <c r="C9"/>
  <c r="B9"/>
  <c r="K7"/>
  <c r="J7"/>
  <c r="I7"/>
  <c r="H7"/>
  <c r="G7"/>
  <c r="F7"/>
  <c r="E7"/>
  <c r="D7"/>
  <c r="C7"/>
  <c r="B7"/>
  <c r="J8" i="11"/>
  <c r="I8"/>
  <c r="H8"/>
  <c r="G8"/>
  <c r="F8"/>
  <c r="E8"/>
  <c r="D8"/>
  <c r="C8"/>
  <c r="B8"/>
  <c r="J6"/>
  <c r="I6"/>
  <c r="H6"/>
  <c r="G6"/>
  <c r="F6"/>
  <c r="E6"/>
  <c r="D6"/>
  <c r="C6"/>
  <c r="B6"/>
  <c r="N9" i="18"/>
  <c r="N7"/>
  <c r="K11"/>
  <c r="J11"/>
  <c r="I11"/>
  <c r="H11"/>
  <c r="G11"/>
  <c r="F11"/>
  <c r="E11"/>
  <c r="O9"/>
  <c r="K9"/>
  <c r="J9"/>
  <c r="I9"/>
  <c r="H9"/>
  <c r="G9"/>
  <c r="F9"/>
  <c r="E9"/>
  <c r="D9"/>
  <c r="C9"/>
  <c r="B9"/>
  <c r="O7"/>
  <c r="K7"/>
  <c r="J7"/>
  <c r="I7"/>
  <c r="H7"/>
  <c r="G7"/>
  <c r="F7"/>
  <c r="E7"/>
  <c r="D7"/>
  <c r="C7"/>
  <c r="B7"/>
  <c r="P20" i="15"/>
  <c r="P22"/>
  <c r="O22"/>
  <c r="N22"/>
  <c r="M22"/>
  <c r="L22"/>
  <c r="K22"/>
  <c r="J22"/>
  <c r="I22"/>
  <c r="H22"/>
  <c r="G22"/>
  <c r="F22"/>
  <c r="E22"/>
  <c r="D22"/>
  <c r="C22"/>
  <c r="B22"/>
  <c r="O20"/>
  <c r="N20"/>
  <c r="M20"/>
  <c r="L20"/>
  <c r="K20"/>
  <c r="J20"/>
  <c r="I20"/>
  <c r="H20"/>
  <c r="G20"/>
  <c r="F20"/>
  <c r="E20"/>
  <c r="D20"/>
  <c r="C20"/>
  <c r="B20"/>
  <c r="O7"/>
  <c r="P7"/>
  <c r="D7"/>
  <c r="E7"/>
  <c r="F7"/>
  <c r="G7"/>
  <c r="H7"/>
  <c r="I7"/>
  <c r="J7"/>
  <c r="K7"/>
  <c r="L7"/>
  <c r="M7"/>
  <c r="N7"/>
  <c r="D9"/>
  <c r="E9"/>
  <c r="F9"/>
  <c r="G9"/>
  <c r="H9"/>
  <c r="I9"/>
  <c r="J9"/>
  <c r="K9"/>
  <c r="L9"/>
  <c r="M9"/>
  <c r="N9"/>
  <c r="O9"/>
  <c r="P9"/>
  <c r="C9"/>
  <c r="B9"/>
  <c r="C7"/>
  <c r="B7"/>
  <c r="B32" i="11"/>
  <c r="C32"/>
  <c r="D20"/>
  <c r="C20"/>
  <c r="D23" i="1"/>
  <c r="C23"/>
  <c r="O32" i="11"/>
  <c r="N32"/>
  <c r="M32"/>
  <c r="L32"/>
  <c r="K32"/>
  <c r="J32"/>
  <c r="I32"/>
  <c r="H32"/>
  <c r="G32"/>
  <c r="F32"/>
  <c r="E32"/>
  <c r="D32"/>
  <c r="O30"/>
  <c r="N30"/>
  <c r="M30"/>
  <c r="L30"/>
  <c r="K30"/>
  <c r="J30"/>
  <c r="I30"/>
  <c r="H30"/>
  <c r="G30"/>
  <c r="F30"/>
  <c r="E30"/>
  <c r="D30"/>
  <c r="C30"/>
  <c r="B30"/>
  <c r="C18"/>
  <c r="D18"/>
  <c r="E18"/>
  <c r="F18"/>
  <c r="G18"/>
  <c r="H18"/>
  <c r="I18"/>
  <c r="J18"/>
  <c r="K18"/>
  <c r="L18"/>
  <c r="M18"/>
  <c r="N18"/>
  <c r="O18"/>
  <c r="P18"/>
  <c r="E20"/>
  <c r="F20"/>
  <c r="G20"/>
  <c r="H20"/>
  <c r="I20"/>
  <c r="J20"/>
  <c r="K20"/>
  <c r="L20"/>
  <c r="M20"/>
  <c r="N20"/>
  <c r="O20"/>
  <c r="B20"/>
  <c r="B18"/>
  <c r="J23" i="1"/>
  <c r="I23"/>
  <c r="H23"/>
  <c r="G23"/>
  <c r="F23"/>
  <c r="E23"/>
  <c r="B23"/>
  <c r="J21"/>
  <c r="I21"/>
  <c r="H21"/>
  <c r="G21"/>
  <c r="F21"/>
  <c r="E21"/>
  <c r="D21"/>
  <c r="C21"/>
  <c r="B21"/>
  <c r="D9"/>
  <c r="C9"/>
  <c r="B9"/>
  <c r="B11"/>
  <c r="D11"/>
  <c r="C11"/>
  <c r="L7" i="19" l="1"/>
</calcChain>
</file>

<file path=xl/sharedStrings.xml><?xml version="1.0" encoding="utf-8"?>
<sst xmlns="http://schemas.openxmlformats.org/spreadsheetml/2006/main" count="689" uniqueCount="260">
  <si>
    <t>区分</t>
    <rPh sb="0" eb="2">
      <t>クブン</t>
    </rPh>
    <phoneticPr fontId="2"/>
  </si>
  <si>
    <t>農業経営体</t>
    <rPh sb="0" eb="2">
      <t>ノウギョウ</t>
    </rPh>
    <rPh sb="2" eb="4">
      <t>ケイエイ</t>
    </rPh>
    <rPh sb="4" eb="5">
      <t>タイ</t>
    </rPh>
    <phoneticPr fontId="2"/>
  </si>
  <si>
    <t>林業経営体</t>
    <rPh sb="0" eb="2">
      <t>リンギョウ</t>
    </rPh>
    <rPh sb="2" eb="4">
      <t>ケイエイ</t>
    </rPh>
    <rPh sb="4" eb="5">
      <t>タイ</t>
    </rPh>
    <phoneticPr fontId="2"/>
  </si>
  <si>
    <t>農林業
経営体</t>
    <rPh sb="0" eb="3">
      <t>ノウリンギョウ</t>
    </rPh>
    <rPh sb="4" eb="6">
      <t>ケイエイ</t>
    </rPh>
    <rPh sb="6" eb="7">
      <t>タイ</t>
    </rPh>
    <phoneticPr fontId="2"/>
  </si>
  <si>
    <t>平成２２年</t>
    <rPh sb="0" eb="2">
      <t>ヘイセイ</t>
    </rPh>
    <rPh sb="4" eb="5">
      <t>ネン</t>
    </rPh>
    <phoneticPr fontId="2"/>
  </si>
  <si>
    <t>増減率（％）</t>
    <rPh sb="0" eb="2">
      <t>ゾウゲン</t>
    </rPh>
    <rPh sb="2" eb="3">
      <t>リツ</t>
    </rPh>
    <phoneticPr fontId="2"/>
  </si>
  <si>
    <t>構成比（％）</t>
    <rPh sb="0" eb="3">
      <t>コウセイヒ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</si>
  <si>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</si>
  <si>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</si>
  <si>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農事組合法人</t>
    <rPh sb="0" eb="2">
      <t>ノウジ</t>
    </rPh>
    <rPh sb="2" eb="4">
      <t>クミアイ</t>
    </rPh>
    <rPh sb="4" eb="6">
      <t>ホウジン</t>
    </rPh>
    <phoneticPr fontId="2"/>
  </si>
  <si>
    <t>会社</t>
    <rPh sb="0" eb="2">
      <t>カイシャ</t>
    </rPh>
    <phoneticPr fontId="2"/>
  </si>
  <si>
    <t>各種団体</t>
    <rPh sb="0" eb="2">
      <t>カクシュ</t>
    </rPh>
    <rPh sb="2" eb="4">
      <t>ダンタイ</t>
    </rPh>
    <phoneticPr fontId="2"/>
  </si>
  <si>
    <t>その他の法人</t>
    <rPh sb="2" eb="3">
      <t>タ</t>
    </rPh>
    <rPh sb="4" eb="6">
      <t>ホウジン</t>
    </rPh>
    <phoneticPr fontId="2"/>
  </si>
  <si>
    <t>地方公共団体・財産区</t>
    <rPh sb="0" eb="2">
      <t>チホウ</t>
    </rPh>
    <rPh sb="2" eb="4">
      <t>コウキョウ</t>
    </rPh>
    <rPh sb="4" eb="6">
      <t>ダンタイ</t>
    </rPh>
    <rPh sb="7" eb="9">
      <t>ザイサン</t>
    </rPh>
    <rPh sb="9" eb="10">
      <t>ク</t>
    </rPh>
    <phoneticPr fontId="2"/>
  </si>
  <si>
    <t>個人経営体</t>
    <rPh sb="0" eb="2">
      <t>コジン</t>
    </rPh>
    <rPh sb="2" eb="4">
      <t>ケイエイ</t>
    </rPh>
    <rPh sb="4" eb="5">
      <t>タイ</t>
    </rPh>
    <phoneticPr fontId="2"/>
  </si>
  <si>
    <t>法人化している</t>
    <rPh sb="0" eb="3">
      <t>ホウジンカ</t>
    </rPh>
    <phoneticPr fontId="2"/>
  </si>
  <si>
    <t>0.3ha未満</t>
    <rPh sb="5" eb="7">
      <t>ミマン</t>
    </rPh>
    <phoneticPr fontId="2"/>
  </si>
  <si>
    <t>100.0ha以上</t>
    <rPh sb="7" eb="9">
      <t>イジョウ</t>
    </rPh>
    <phoneticPr fontId="2"/>
  </si>
  <si>
    <t>5,000～1億円</t>
    <rPh sb="7" eb="9">
      <t>オクエン</t>
    </rPh>
    <phoneticPr fontId="2"/>
  </si>
  <si>
    <t>1億円以上</t>
    <rPh sb="1" eb="5">
      <t>オクエンイジョウ</t>
    </rPh>
    <phoneticPr fontId="2"/>
  </si>
  <si>
    <t>法人化
していない</t>
    <rPh sb="0" eb="3">
      <t>ホウジンカ</t>
    </rPh>
    <phoneticPr fontId="2"/>
  </si>
  <si>
    <t>経営耕地
総面積</t>
    <rPh sb="0" eb="2">
      <t>ケイエイ</t>
    </rPh>
    <rPh sb="2" eb="4">
      <t>コウチ</t>
    </rPh>
    <rPh sb="5" eb="8">
      <t>ソウメンセキ</t>
    </rPh>
    <phoneticPr fontId="2"/>
  </si>
  <si>
    <t>農協</t>
    <rPh sb="0" eb="2">
      <t>ノウキョウ</t>
    </rPh>
    <phoneticPr fontId="2"/>
  </si>
  <si>
    <t>卸売市場</t>
    <rPh sb="0" eb="2">
      <t>オロシウリ</t>
    </rPh>
    <rPh sb="2" eb="4">
      <t>イチバ</t>
    </rPh>
    <phoneticPr fontId="2"/>
  </si>
  <si>
    <t>小売業者</t>
    <rPh sb="0" eb="2">
      <t>コウリ</t>
    </rPh>
    <rPh sb="2" eb="4">
      <t>ギョウシャ</t>
    </rPh>
    <phoneticPr fontId="2"/>
  </si>
  <si>
    <t>その他</t>
    <rPh sb="2" eb="3">
      <t>タ</t>
    </rPh>
    <phoneticPr fontId="2"/>
  </si>
  <si>
    <t>消費者に
直接販売</t>
    <rPh sb="0" eb="3">
      <t>ショウヒシャ</t>
    </rPh>
    <rPh sb="5" eb="7">
      <t>チョクセツ</t>
    </rPh>
    <rPh sb="7" eb="9">
      <t>ハンバイ</t>
    </rPh>
    <phoneticPr fontId="2"/>
  </si>
  <si>
    <t>主業農家</t>
    <rPh sb="0" eb="2">
      <t>シュギョウ</t>
    </rPh>
    <rPh sb="2" eb="4">
      <t>ノウカ</t>
    </rPh>
    <phoneticPr fontId="2"/>
  </si>
  <si>
    <t>準主業農家</t>
    <rPh sb="0" eb="1">
      <t>ジュン</t>
    </rPh>
    <rPh sb="1" eb="3">
      <t>シュギョウ</t>
    </rPh>
    <rPh sb="3" eb="5">
      <t>ノウカ</t>
    </rPh>
    <phoneticPr fontId="2"/>
  </si>
  <si>
    <t>副業的農家</t>
    <rPh sb="0" eb="3">
      <t>フクギョウテキ</t>
    </rPh>
    <rPh sb="3" eb="5">
      <t>ノウカ</t>
    </rPh>
    <phoneticPr fontId="2"/>
  </si>
  <si>
    <t>専業農家</t>
    <rPh sb="0" eb="2">
      <t>センギョウ</t>
    </rPh>
    <rPh sb="2" eb="4">
      <t>ノウカ</t>
    </rPh>
    <phoneticPr fontId="2"/>
  </si>
  <si>
    <t>兼業農家</t>
    <rPh sb="0" eb="2">
      <t>ケンギョウ</t>
    </rPh>
    <rPh sb="2" eb="4">
      <t>ノウカ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</si>
  <si>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</si>
  <si>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</si>
  <si>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単位：経営体</t>
    <rPh sb="0" eb="2">
      <t>タンイ</t>
    </rPh>
    <rPh sb="3" eb="5">
      <t>ケイエイ</t>
    </rPh>
    <rPh sb="5" eb="6">
      <t>タイ</t>
    </rPh>
    <phoneticPr fontId="2"/>
  </si>
  <si>
    <t>増減数</t>
    <rPh sb="0" eb="2">
      <t>ゾウゲン</t>
    </rPh>
    <rPh sb="2" eb="3">
      <t>スウ</t>
    </rPh>
    <phoneticPr fontId="2"/>
  </si>
  <si>
    <t>経営体</t>
    <rPh sb="0" eb="2">
      <t>ケイエイ</t>
    </rPh>
    <rPh sb="2" eb="3">
      <t>タイ</t>
    </rPh>
    <phoneticPr fontId="2"/>
  </si>
  <si>
    <t>ha</t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</si>
  <si>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</si>
  <si>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</si>
  <si>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樹園地</t>
    <rPh sb="0" eb="3">
      <t>ジュエンチ</t>
    </rPh>
    <phoneticPr fontId="2"/>
  </si>
  <si>
    <t>田のある
経営体数</t>
    <rPh sb="0" eb="1">
      <t>タ</t>
    </rPh>
    <rPh sb="5" eb="7">
      <t>ケイエイ</t>
    </rPh>
    <rPh sb="7" eb="8">
      <t>タイ</t>
    </rPh>
    <rPh sb="8" eb="9">
      <t>スウ</t>
    </rPh>
    <phoneticPr fontId="2"/>
  </si>
  <si>
    <t>畑のある
経営体数</t>
    <rPh sb="0" eb="1">
      <t>ハタケ</t>
    </rPh>
    <rPh sb="5" eb="7">
      <t>ケイエイ</t>
    </rPh>
    <rPh sb="7" eb="8">
      <t>タイ</t>
    </rPh>
    <rPh sb="8" eb="9">
      <t>スウ</t>
    </rPh>
    <phoneticPr fontId="2"/>
  </si>
  <si>
    <t>保有山林なし</t>
    <rPh sb="0" eb="2">
      <t>ホユウ</t>
    </rPh>
    <rPh sb="2" eb="4">
      <t>サンリン</t>
    </rPh>
    <phoneticPr fontId="2"/>
  </si>
  <si>
    <t>3ha未満</t>
    <rPh sb="3" eb="5">
      <t>ミマン</t>
    </rPh>
    <phoneticPr fontId="2"/>
  </si>
  <si>
    <t>素材生産量</t>
    <rPh sb="0" eb="2">
      <t>ソザイ</t>
    </rPh>
    <rPh sb="2" eb="4">
      <t>セイサン</t>
    </rPh>
    <rPh sb="4" eb="5">
      <t>リョウ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</si>
  <si>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</si>
  <si>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販売農家</t>
    <rPh sb="0" eb="2">
      <t>ハンバイ</t>
    </rPh>
    <rPh sb="2" eb="4">
      <t>ノウカ</t>
    </rPh>
    <phoneticPr fontId="2"/>
  </si>
  <si>
    <t>自給的農家</t>
    <rPh sb="0" eb="3">
      <t>ジキュウテキ</t>
    </rPh>
    <rPh sb="3" eb="5">
      <t>ノウカ</t>
    </rPh>
    <phoneticPr fontId="2"/>
  </si>
  <si>
    <t>土地持ち
非農家数</t>
    <rPh sb="0" eb="2">
      <t>トチ</t>
    </rPh>
    <rPh sb="2" eb="3">
      <t>モ</t>
    </rPh>
    <rPh sb="5" eb="6">
      <t>ヒ</t>
    </rPh>
    <rPh sb="6" eb="8">
      <t>ノウカ</t>
    </rPh>
    <rPh sb="8" eb="9">
      <t>スウ</t>
    </rPh>
    <phoneticPr fontId="2"/>
  </si>
  <si>
    <t>単位：戸</t>
    <rPh sb="0" eb="2">
      <t>タンイ</t>
    </rPh>
    <rPh sb="3" eb="4">
      <t>コ</t>
    </rPh>
    <phoneticPr fontId="2"/>
  </si>
  <si>
    <t>単位：戸</t>
    <rPh sb="0" eb="2">
      <t>タンイ</t>
    </rPh>
    <rPh sb="3" eb="4">
      <t>ト</t>
    </rPh>
    <phoneticPr fontId="2"/>
  </si>
  <si>
    <t>65歳未満の
農業専従者
がいる</t>
    <rPh sb="2" eb="3">
      <t>サイ</t>
    </rPh>
    <rPh sb="3" eb="5">
      <t>ミマン</t>
    </rPh>
    <rPh sb="7" eb="9">
      <t>ノウギョウ</t>
    </rPh>
    <rPh sb="9" eb="12">
      <t>センジュウシャ</t>
    </rPh>
    <phoneticPr fontId="2"/>
  </si>
  <si>
    <t>単位：人</t>
    <rPh sb="0" eb="2">
      <t>タンイ</t>
    </rPh>
    <rPh sb="3" eb="4">
      <t>ニン</t>
    </rPh>
    <phoneticPr fontId="2"/>
  </si>
  <si>
    <t>土地持ち
非農家</t>
    <rPh sb="0" eb="2">
      <t>トチ</t>
    </rPh>
    <rPh sb="2" eb="3">
      <t>モ</t>
    </rPh>
    <rPh sb="5" eb="6">
      <t>ヒ</t>
    </rPh>
    <rPh sb="6" eb="8">
      <t>ノウカ</t>
    </rPh>
    <phoneticPr fontId="2"/>
  </si>
  <si>
    <t>単位：ha</t>
    <rPh sb="0" eb="2">
      <t>タンイ</t>
    </rPh>
    <phoneticPr fontId="2"/>
  </si>
  <si>
    <t>0.3～0.5</t>
    <phoneticPr fontId="2"/>
  </si>
  <si>
    <t>0.5～1.0</t>
    <phoneticPr fontId="2"/>
  </si>
  <si>
    <t>1.0～1.5</t>
    <phoneticPr fontId="2"/>
  </si>
  <si>
    <t>1.5～2.0</t>
    <phoneticPr fontId="2"/>
  </si>
  <si>
    <t>2.0～3.0</t>
    <phoneticPr fontId="2"/>
  </si>
  <si>
    <t>3.0～5.0</t>
    <phoneticPr fontId="2"/>
  </si>
  <si>
    <t>5.0～10.0</t>
    <phoneticPr fontId="2"/>
  </si>
  <si>
    <t>10.0～20.0</t>
    <phoneticPr fontId="2"/>
  </si>
  <si>
    <t>20.0～30.0</t>
    <phoneticPr fontId="2"/>
  </si>
  <si>
    <t>30.0～50.0</t>
    <phoneticPr fontId="2"/>
  </si>
  <si>
    <t>50.0～100.0</t>
    <phoneticPr fontId="2"/>
  </si>
  <si>
    <t>50～100</t>
    <phoneticPr fontId="2"/>
  </si>
  <si>
    <t>100～200</t>
    <phoneticPr fontId="2"/>
  </si>
  <si>
    <t>200～300</t>
    <phoneticPr fontId="2"/>
  </si>
  <si>
    <t>300～500</t>
    <phoneticPr fontId="2"/>
  </si>
  <si>
    <t>500～700</t>
    <phoneticPr fontId="2"/>
  </si>
  <si>
    <t>700～1,000</t>
    <phoneticPr fontId="2"/>
  </si>
  <si>
    <t>1,000～1,500</t>
    <phoneticPr fontId="2"/>
  </si>
  <si>
    <t>1,500～2,000</t>
    <phoneticPr fontId="2"/>
  </si>
  <si>
    <t>2,000～3,000</t>
    <phoneticPr fontId="2"/>
  </si>
  <si>
    <t>3,000～5,000</t>
    <phoneticPr fontId="2"/>
  </si>
  <si>
    <t>表１　農林業経営体　農林業経営体数</t>
    <rPh sb="0" eb="1">
      <t>ヒョウ</t>
    </rPh>
    <rPh sb="3" eb="6">
      <t>ノウリンギョウ</t>
    </rPh>
    <rPh sb="6" eb="8">
      <t>ケイエイ</t>
    </rPh>
    <rPh sb="8" eb="9">
      <t>タイ</t>
    </rPh>
    <rPh sb="10" eb="13">
      <t>ノウリンギョウ</t>
    </rPh>
    <rPh sb="13" eb="15">
      <t>ケイエイ</t>
    </rPh>
    <rPh sb="15" eb="16">
      <t>タイ</t>
    </rPh>
    <rPh sb="16" eb="17">
      <t>スウ</t>
    </rPh>
    <phoneticPr fontId="2"/>
  </si>
  <si>
    <t>表２　農林業経営体　組織形態別経営体数</t>
    <rPh sb="0" eb="1">
      <t>ヒョウ</t>
    </rPh>
    <rPh sb="3" eb="6">
      <t>ノウリンギョウ</t>
    </rPh>
    <rPh sb="6" eb="8">
      <t>ケイエイ</t>
    </rPh>
    <rPh sb="8" eb="9">
      <t>タイ</t>
    </rPh>
    <rPh sb="10" eb="12">
      <t>ソシキ</t>
    </rPh>
    <rPh sb="12" eb="14">
      <t>ケイタイ</t>
    </rPh>
    <rPh sb="14" eb="15">
      <t>ベツ</t>
    </rPh>
    <rPh sb="15" eb="17">
      <t>ケイエイ</t>
    </rPh>
    <rPh sb="17" eb="18">
      <t>タイ</t>
    </rPh>
    <rPh sb="18" eb="19">
      <t>スウ</t>
    </rPh>
    <phoneticPr fontId="2"/>
  </si>
  <si>
    <t>Ⅱ　統計表</t>
    <rPh sb="2" eb="4">
      <t>トウケイ</t>
    </rPh>
    <rPh sb="4" eb="5">
      <t>ヒョウ</t>
    </rPh>
    <phoneticPr fontId="2"/>
  </si>
  <si>
    <t>　１　県統計表</t>
    <rPh sb="3" eb="4">
      <t>ケン</t>
    </rPh>
    <rPh sb="4" eb="6">
      <t>トウケイ</t>
    </rPh>
    <rPh sb="6" eb="7">
      <t>ヒョウ</t>
    </rPh>
    <phoneticPr fontId="2"/>
  </si>
  <si>
    <t>単位：ｈａ</t>
    <rPh sb="0" eb="2">
      <t>タンイ</t>
    </rPh>
    <phoneticPr fontId="2"/>
  </si>
  <si>
    <t>（平成27/22)</t>
    <rPh sb="1" eb="3">
      <t>ヘイセイ</t>
    </rPh>
    <phoneticPr fontId="2"/>
  </si>
  <si>
    <t>平成２７年</t>
    <rPh sb="0" eb="2">
      <t>ヘイセイ</t>
    </rPh>
    <rPh sb="4" eb="5">
      <t>ネン</t>
    </rPh>
    <phoneticPr fontId="2"/>
  </si>
  <si>
    <t>50万円未満</t>
    <rPh sb="3" eb="4">
      <t>エン</t>
    </rPh>
    <rPh sb="4" eb="6">
      <t>ミマン</t>
    </rPh>
    <phoneticPr fontId="2"/>
  </si>
  <si>
    <t>男　女　計</t>
    <rPh sb="0" eb="1">
      <t>オトコ</t>
    </rPh>
    <rPh sb="2" eb="3">
      <t>オンナ</t>
    </rPh>
    <rPh sb="4" eb="5">
      <t>ケイ</t>
    </rPh>
    <phoneticPr fontId="2"/>
  </si>
  <si>
    <t>（平成27/22)</t>
    <phoneticPr fontId="2"/>
  </si>
  <si>
    <t>小計</t>
    <rPh sb="0" eb="2">
      <t>ショウケイ</t>
    </rPh>
    <phoneticPr fontId="2"/>
  </si>
  <si>
    <t>30 ～ 34</t>
    <phoneticPr fontId="2"/>
  </si>
  <si>
    <t>45 ～ 49</t>
    <phoneticPr fontId="2"/>
  </si>
  <si>
    <t>50 ～ 54</t>
    <phoneticPr fontId="2"/>
  </si>
  <si>
    <t>55 ～ 59</t>
    <phoneticPr fontId="2"/>
  </si>
  <si>
    <t>60 ～ 64</t>
    <phoneticPr fontId="2"/>
  </si>
  <si>
    <t>65 ～ 69</t>
    <phoneticPr fontId="2"/>
  </si>
  <si>
    <t>75 ～ 79</t>
    <phoneticPr fontId="2"/>
  </si>
  <si>
    <t>80 ～ 84</t>
    <phoneticPr fontId="2"/>
  </si>
  <si>
    <t>85歳以上</t>
    <rPh sb="2" eb="3">
      <t>サイ</t>
    </rPh>
    <rPh sb="3" eb="5">
      <t>イジョウ</t>
    </rPh>
    <phoneticPr fontId="2"/>
  </si>
  <si>
    <t>平均年齢</t>
    <rPh sb="0" eb="2">
      <t>ヘイキン</t>
    </rPh>
    <rPh sb="2" eb="4">
      <t>ネンレイ</t>
    </rPh>
    <phoneticPr fontId="2"/>
  </si>
  <si>
    <t>区　分</t>
    <rPh sb="0" eb="1">
      <t>ク</t>
    </rPh>
    <rPh sb="2" eb="3">
      <t>ブン</t>
    </rPh>
    <phoneticPr fontId="6"/>
  </si>
  <si>
    <t>単位：経営体</t>
    <rPh sb="0" eb="2">
      <t>タンイ</t>
    </rPh>
    <rPh sb="3" eb="6">
      <t>ケイエイタイ</t>
    </rPh>
    <phoneticPr fontId="6"/>
  </si>
  <si>
    <t>農業経営体</t>
    <rPh sb="0" eb="2">
      <t>ノウギョウ</t>
    </rPh>
    <rPh sb="2" eb="4">
      <t>ケイエイ</t>
    </rPh>
    <rPh sb="4" eb="5">
      <t>カラダ</t>
    </rPh>
    <phoneticPr fontId="6"/>
  </si>
  <si>
    <t>家族経営体</t>
    <rPh sb="0" eb="2">
      <t>カゾク</t>
    </rPh>
    <rPh sb="2" eb="4">
      <t>ケイエイ</t>
    </rPh>
    <rPh sb="4" eb="5">
      <t>タイ</t>
    </rPh>
    <phoneticPr fontId="6"/>
  </si>
  <si>
    <t>組織経営体</t>
    <rPh sb="0" eb="2">
      <t>ソシキ</t>
    </rPh>
    <rPh sb="2" eb="4">
      <t>ケイエイ</t>
    </rPh>
    <rPh sb="4" eb="5">
      <t>カラダ</t>
    </rPh>
    <phoneticPr fontId="6"/>
  </si>
  <si>
    <t>法人経営</t>
    <rPh sb="0" eb="2">
      <t>ホウジン</t>
    </rPh>
    <rPh sb="2" eb="4">
      <t>ケイエイ</t>
    </rPh>
    <phoneticPr fontId="6"/>
  </si>
  <si>
    <t>表３　農業経営体　農業経営体数</t>
    <rPh sb="0" eb="1">
      <t>ヒョウ</t>
    </rPh>
    <rPh sb="3" eb="5">
      <t>ノウギョウ</t>
    </rPh>
    <rPh sb="5" eb="7">
      <t>ケイエイ</t>
    </rPh>
    <rPh sb="7" eb="8">
      <t>タイ</t>
    </rPh>
    <rPh sb="9" eb="11">
      <t>ノウギョウ</t>
    </rPh>
    <rPh sb="11" eb="14">
      <t>ケイエイタイ</t>
    </rPh>
    <rPh sb="14" eb="15">
      <t>スウ</t>
    </rPh>
    <phoneticPr fontId="2"/>
  </si>
  <si>
    <t>表４　農業経営体　組織形態別経営体数</t>
    <rPh sb="0" eb="1">
      <t>ヒョウ</t>
    </rPh>
    <rPh sb="3" eb="5">
      <t>ノウギョウ</t>
    </rPh>
    <rPh sb="5" eb="7">
      <t>ケイエイ</t>
    </rPh>
    <rPh sb="7" eb="8">
      <t>タイ</t>
    </rPh>
    <rPh sb="9" eb="11">
      <t>ソシキ</t>
    </rPh>
    <rPh sb="11" eb="13">
      <t>ケイタイ</t>
    </rPh>
    <rPh sb="13" eb="14">
      <t>ベツ</t>
    </rPh>
    <rPh sb="14" eb="16">
      <t>ケイエイ</t>
    </rPh>
    <rPh sb="16" eb="17">
      <t>タイ</t>
    </rPh>
    <rPh sb="17" eb="18">
      <t>スウ</t>
    </rPh>
    <phoneticPr fontId="2"/>
  </si>
  <si>
    <t>表５　農業経営体　経営耕地面積規模別経営体数</t>
    <rPh sb="0" eb="1">
      <t>ヒョウ</t>
    </rPh>
    <rPh sb="3" eb="5">
      <t>ノウギョウ</t>
    </rPh>
    <rPh sb="5" eb="7">
      <t>ケイエイ</t>
    </rPh>
    <rPh sb="7" eb="8">
      <t>タイ</t>
    </rPh>
    <rPh sb="9" eb="11">
      <t>ケイエイ</t>
    </rPh>
    <rPh sb="11" eb="13">
      <t>コウチ</t>
    </rPh>
    <rPh sb="13" eb="15">
      <t>メンセキ</t>
    </rPh>
    <rPh sb="15" eb="18">
      <t>キボベツ</t>
    </rPh>
    <rPh sb="18" eb="20">
      <t>ケイエイ</t>
    </rPh>
    <rPh sb="20" eb="21">
      <t>タイ</t>
    </rPh>
    <rPh sb="21" eb="22">
      <t>スウ</t>
    </rPh>
    <phoneticPr fontId="2"/>
  </si>
  <si>
    <t>表６　農業経営体　経営耕地面積規模別面積</t>
    <rPh sb="0" eb="1">
      <t>ヒョウ</t>
    </rPh>
    <rPh sb="3" eb="5">
      <t>ノウギョウ</t>
    </rPh>
    <rPh sb="5" eb="7">
      <t>ケイエイ</t>
    </rPh>
    <rPh sb="7" eb="8">
      <t>タイ</t>
    </rPh>
    <rPh sb="9" eb="11">
      <t>ケイエイ</t>
    </rPh>
    <rPh sb="11" eb="13">
      <t>コウチ</t>
    </rPh>
    <rPh sb="13" eb="15">
      <t>メンセキ</t>
    </rPh>
    <rPh sb="15" eb="18">
      <t>キボベツ</t>
    </rPh>
    <rPh sb="18" eb="20">
      <t>メンセキ</t>
    </rPh>
    <phoneticPr fontId="2"/>
  </si>
  <si>
    <t>表７　農業経営体　経営耕地の状況</t>
    <rPh sb="0" eb="1">
      <t>ヒョウ</t>
    </rPh>
    <rPh sb="3" eb="5">
      <t>ノウギョウ</t>
    </rPh>
    <rPh sb="5" eb="7">
      <t>ケイエイ</t>
    </rPh>
    <rPh sb="7" eb="8">
      <t>タイ</t>
    </rPh>
    <rPh sb="9" eb="11">
      <t>ケイエイ</t>
    </rPh>
    <rPh sb="11" eb="13">
      <t>コウチ</t>
    </rPh>
    <rPh sb="14" eb="16">
      <t>ジョウキョウ</t>
    </rPh>
    <phoneticPr fontId="2"/>
  </si>
  <si>
    <t>表８　農業経営体　農産物販売金額規模別経営体数</t>
    <rPh sb="0" eb="1">
      <t>ヒョウ</t>
    </rPh>
    <rPh sb="3" eb="5">
      <t>ノウギョウ</t>
    </rPh>
    <rPh sb="5" eb="7">
      <t>ケイエイ</t>
    </rPh>
    <rPh sb="7" eb="8">
      <t>タイ</t>
    </rPh>
    <rPh sb="9" eb="12">
      <t>ノウサンブツ</t>
    </rPh>
    <rPh sb="12" eb="14">
      <t>ハンバイ</t>
    </rPh>
    <rPh sb="14" eb="16">
      <t>キンガク</t>
    </rPh>
    <rPh sb="16" eb="19">
      <t>キボベツ</t>
    </rPh>
    <rPh sb="19" eb="21">
      <t>ケイエイ</t>
    </rPh>
    <rPh sb="21" eb="22">
      <t>タイ</t>
    </rPh>
    <rPh sb="22" eb="23">
      <t>スウ</t>
    </rPh>
    <phoneticPr fontId="2"/>
  </si>
  <si>
    <t>経営体</t>
    <rPh sb="0" eb="3">
      <t>ケイエイタイ</t>
    </rPh>
    <phoneticPr fontId="2"/>
  </si>
  <si>
    <t>農協以外の
集出荷団体</t>
    <rPh sb="0" eb="2">
      <t>ノウキョウ</t>
    </rPh>
    <rPh sb="2" eb="4">
      <t>イガイ</t>
    </rPh>
    <rPh sb="6" eb="7">
      <t>シュウ</t>
    </rPh>
    <rPh sb="7" eb="9">
      <t>シュッカ</t>
    </rPh>
    <rPh sb="9" eb="11">
      <t>ダンタイ</t>
    </rPh>
    <phoneticPr fontId="2"/>
  </si>
  <si>
    <t>食品製造業
・外食産業</t>
    <rPh sb="0" eb="2">
      <t>ショクヒン</t>
    </rPh>
    <rPh sb="2" eb="5">
      <t>セイゾウギョウ</t>
    </rPh>
    <rPh sb="7" eb="9">
      <t>ガイショク</t>
    </rPh>
    <rPh sb="9" eb="11">
      <t>サンギョウ</t>
    </rPh>
    <phoneticPr fontId="2"/>
  </si>
  <si>
    <t>農産物の
販売のあった
経営体</t>
    <rPh sb="0" eb="3">
      <t>ノウサンブツ</t>
    </rPh>
    <rPh sb="5" eb="7">
      <t>ハンバイ</t>
    </rPh>
    <rPh sb="12" eb="14">
      <t>ケイエイ</t>
    </rPh>
    <rPh sb="14" eb="15">
      <t>タイ</t>
    </rPh>
    <phoneticPr fontId="2"/>
  </si>
  <si>
    <t>販売
農家数</t>
    <rPh sb="0" eb="2">
      <t>ハンバイ</t>
    </rPh>
    <rPh sb="3" eb="5">
      <t>ノウカ</t>
    </rPh>
    <rPh sb="5" eb="6">
      <t>スウ</t>
    </rPh>
    <phoneticPr fontId="2"/>
  </si>
  <si>
    <t>自給的
農家数</t>
    <rPh sb="0" eb="3">
      <t>ジキュウテキ</t>
    </rPh>
    <rPh sb="4" eb="6">
      <t>ノウカ</t>
    </rPh>
    <rPh sb="6" eb="7">
      <t>スウ</t>
    </rPh>
    <phoneticPr fontId="2"/>
  </si>
  <si>
    <t>15 ～ 29歳</t>
    <rPh sb="7" eb="8">
      <t>サイ</t>
    </rPh>
    <phoneticPr fontId="2"/>
  </si>
  <si>
    <t>男子生産
年齢人口
がいる</t>
    <rPh sb="0" eb="2">
      <t>ダンシ</t>
    </rPh>
    <rPh sb="2" eb="4">
      <t>セイサン</t>
    </rPh>
    <rPh sb="5" eb="7">
      <t>ネンレイ</t>
    </rPh>
    <rPh sb="7" eb="9">
      <t>ジンコウ</t>
    </rPh>
    <phoneticPr fontId="2"/>
  </si>
  <si>
    <t>女子生産
年齢人口
がいる</t>
    <rPh sb="0" eb="2">
      <t>ジョシ</t>
    </rPh>
    <rPh sb="2" eb="4">
      <t>セイサン</t>
    </rPh>
    <rPh sb="5" eb="7">
      <t>ネンレイ</t>
    </rPh>
    <rPh sb="7" eb="9">
      <t>ジンコウ</t>
    </rPh>
    <phoneticPr fontId="2"/>
  </si>
  <si>
    <t>第１種
兼業農家</t>
    <rPh sb="0" eb="1">
      <t>ダイ</t>
    </rPh>
    <rPh sb="2" eb="3">
      <t>シュ</t>
    </rPh>
    <rPh sb="4" eb="6">
      <t>ケンギョウ</t>
    </rPh>
    <rPh sb="6" eb="8">
      <t>ノウカ</t>
    </rPh>
    <phoneticPr fontId="2"/>
  </si>
  <si>
    <t>第２種
兼業農家</t>
    <rPh sb="0" eb="1">
      <t>ダイ</t>
    </rPh>
    <rPh sb="2" eb="3">
      <t>シュ</t>
    </rPh>
    <rPh sb="4" eb="6">
      <t>ケンギョウ</t>
    </rPh>
    <rPh sb="6" eb="8">
      <t>ノウカ</t>
    </rPh>
    <phoneticPr fontId="2"/>
  </si>
  <si>
    <t>他出農業
後継者が
い　　る</t>
    <rPh sb="0" eb="1">
      <t>ホカ</t>
    </rPh>
    <rPh sb="1" eb="2">
      <t>デ</t>
    </rPh>
    <rPh sb="2" eb="3">
      <t>ノウ</t>
    </rPh>
    <rPh sb="3" eb="4">
      <t>ギョウ</t>
    </rPh>
    <rPh sb="5" eb="6">
      <t>ゴ</t>
    </rPh>
    <rPh sb="6" eb="7">
      <t>ツギ</t>
    </rPh>
    <rPh sb="7" eb="8">
      <t>シャ</t>
    </rPh>
    <phoneticPr fontId="2"/>
  </si>
  <si>
    <t>他出農業
後継者が
い な い</t>
    <rPh sb="0" eb="1">
      <t>ホカ</t>
    </rPh>
    <rPh sb="1" eb="2">
      <t>デ</t>
    </rPh>
    <rPh sb="2" eb="3">
      <t>ノウ</t>
    </rPh>
    <rPh sb="3" eb="4">
      <t>ギョウ</t>
    </rPh>
    <rPh sb="5" eb="6">
      <t>ゴ</t>
    </rPh>
    <rPh sb="6" eb="7">
      <t>ツギ</t>
    </rPh>
    <rPh sb="7" eb="8">
      <t>シャ</t>
    </rPh>
    <phoneticPr fontId="2"/>
  </si>
  <si>
    <t>250日以上</t>
    <rPh sb="3" eb="4">
      <t>ニチ</t>
    </rPh>
    <rPh sb="4" eb="6">
      <t>イジョウ</t>
    </rPh>
    <phoneticPr fontId="2"/>
  </si>
  <si>
    <t>小計</t>
    <rPh sb="0" eb="1">
      <t>ショウ</t>
    </rPh>
    <rPh sb="1" eb="2">
      <t>ケイ</t>
    </rPh>
    <phoneticPr fontId="2"/>
  </si>
  <si>
    <t>いない</t>
  </si>
  <si>
    <t>※　経営方針の決定参画者（経営主を除く。）の有無別農家数については、平成22年は調査していない。</t>
    <rPh sb="2" eb="4">
      <t>ケイエイ</t>
    </rPh>
    <rPh sb="4" eb="6">
      <t>ホウシン</t>
    </rPh>
    <rPh sb="7" eb="9">
      <t>ケッテイ</t>
    </rPh>
    <rPh sb="9" eb="11">
      <t>サンカク</t>
    </rPh>
    <rPh sb="11" eb="12">
      <t>シャ</t>
    </rPh>
    <rPh sb="13" eb="15">
      <t>ケイエイ</t>
    </rPh>
    <rPh sb="15" eb="16">
      <t>ヌシ</t>
    </rPh>
    <rPh sb="17" eb="18">
      <t>ノゾ</t>
    </rPh>
    <rPh sb="22" eb="24">
      <t>ウム</t>
    </rPh>
    <rPh sb="24" eb="25">
      <t>ベツ</t>
    </rPh>
    <rPh sb="25" eb="27">
      <t>ノウカ</t>
    </rPh>
    <rPh sb="27" eb="28">
      <t>スウ</t>
    </rPh>
    <rPh sb="34" eb="36">
      <t>ヘイセイ</t>
    </rPh>
    <rPh sb="38" eb="39">
      <t>ネン</t>
    </rPh>
    <rPh sb="40" eb="42">
      <t>チョウサ</t>
    </rPh>
    <phoneticPr fontId="2"/>
  </si>
  <si>
    <t>保有山林
面積</t>
    <rPh sb="0" eb="2">
      <t>ホユウ</t>
    </rPh>
    <rPh sb="2" eb="4">
      <t>サンリン</t>
    </rPh>
    <rPh sb="5" eb="7">
      <t>メンセキ</t>
    </rPh>
    <phoneticPr fontId="2"/>
  </si>
  <si>
    <t>経営耕地
なし</t>
    <rPh sb="0" eb="2">
      <t>ケイエイ</t>
    </rPh>
    <rPh sb="2" eb="4">
      <t>コウチ</t>
    </rPh>
    <phoneticPr fontId="2"/>
  </si>
  <si>
    <t>経営耕地
のある
経営体数</t>
    <rPh sb="0" eb="2">
      <t>ケイエイ</t>
    </rPh>
    <rPh sb="2" eb="4">
      <t>コウチ</t>
    </rPh>
    <rPh sb="9" eb="11">
      <t>ケイエイ</t>
    </rPh>
    <rPh sb="11" eb="12">
      <t>タイ</t>
    </rPh>
    <rPh sb="12" eb="13">
      <t>スウ</t>
    </rPh>
    <phoneticPr fontId="2"/>
  </si>
  <si>
    <t>借入耕地
面積</t>
    <rPh sb="0" eb="2">
      <t>カリイレ</t>
    </rPh>
    <rPh sb="2" eb="4">
      <t>コウチ</t>
    </rPh>
    <rPh sb="5" eb="7">
      <t>メンセキ</t>
    </rPh>
    <phoneticPr fontId="2"/>
  </si>
  <si>
    <t>経営耕地
面積</t>
    <rPh sb="0" eb="2">
      <t>ケイエイ</t>
    </rPh>
    <rPh sb="2" eb="4">
      <t>コウチ</t>
    </rPh>
    <rPh sb="5" eb="7">
      <t>メンセキ</t>
    </rPh>
    <phoneticPr fontId="2"/>
  </si>
  <si>
    <t>樹園地
のある
経営体数</t>
    <rPh sb="0" eb="3">
      <t>ジュエンチ</t>
    </rPh>
    <rPh sb="8" eb="10">
      <t>ケイエイ</t>
    </rPh>
    <rPh sb="10" eb="11">
      <t>タイ</t>
    </rPh>
    <rPh sb="11" eb="12">
      <t>スウ</t>
    </rPh>
    <phoneticPr fontId="2"/>
  </si>
  <si>
    <t>１経営体当
たりの経営
耕地面積</t>
    <rPh sb="1" eb="4">
      <t>ケイエイタイ</t>
    </rPh>
    <rPh sb="4" eb="5">
      <t>ア</t>
    </rPh>
    <rPh sb="9" eb="11">
      <t>ケイエイ</t>
    </rPh>
    <rPh sb="12" eb="14">
      <t>コウチ</t>
    </rPh>
    <rPh sb="14" eb="16">
      <t>メンセキ</t>
    </rPh>
    <phoneticPr fontId="2"/>
  </si>
  <si>
    <t>販売なし</t>
    <rPh sb="0" eb="2">
      <t>ハンバイ</t>
    </rPh>
    <phoneticPr fontId="2"/>
  </si>
  <si>
    <t>人</t>
    <rPh sb="0" eb="1">
      <t>ヒト</t>
    </rPh>
    <phoneticPr fontId="2"/>
  </si>
  <si>
    <t>歳</t>
    <rPh sb="0" eb="1">
      <t>トシ</t>
    </rPh>
    <phoneticPr fontId="2"/>
  </si>
  <si>
    <t>経営方針の
決定参画者
がいる</t>
    <rPh sb="0" eb="2">
      <t>ケイエイ</t>
    </rPh>
    <rPh sb="2" eb="4">
      <t>ホウシン</t>
    </rPh>
    <rPh sb="6" eb="8">
      <t>ケッテイ</t>
    </rPh>
    <rPh sb="8" eb="11">
      <t>サンカクシャ</t>
    </rPh>
    <phoneticPr fontId="2"/>
  </si>
  <si>
    <t>男女の経営
方針決定参
画者がいる</t>
    <rPh sb="0" eb="2">
      <t>ダンジョ</t>
    </rPh>
    <rPh sb="3" eb="5">
      <t>ケイエイ</t>
    </rPh>
    <rPh sb="6" eb="8">
      <t>ホウシン</t>
    </rPh>
    <rPh sb="8" eb="10">
      <t>ケッテイ</t>
    </rPh>
    <rPh sb="10" eb="11">
      <t>サン</t>
    </rPh>
    <rPh sb="12" eb="13">
      <t>ガ</t>
    </rPh>
    <rPh sb="13" eb="14">
      <t>モノ</t>
    </rPh>
    <phoneticPr fontId="2"/>
  </si>
  <si>
    <t>男の経営
方針決定参
画者がいる</t>
    <rPh sb="0" eb="1">
      <t>オトコ</t>
    </rPh>
    <phoneticPr fontId="2"/>
  </si>
  <si>
    <t>女の経営
方針決定参
画者がいる</t>
    <rPh sb="0" eb="1">
      <t>オンナ</t>
    </rPh>
    <phoneticPr fontId="2"/>
  </si>
  <si>
    <t>3～5</t>
  </si>
  <si>
    <t>5～10</t>
  </si>
  <si>
    <t>10～20</t>
  </si>
  <si>
    <t>20～30</t>
  </si>
  <si>
    <t>30～50</t>
  </si>
  <si>
    <t>50～100</t>
  </si>
  <si>
    <t>100～500</t>
  </si>
  <si>
    <t>500～1,000</t>
  </si>
  <si>
    <t>保有山林面積規模別</t>
    <rPh sb="0" eb="2">
      <t>ホユウ</t>
    </rPh>
    <rPh sb="2" eb="4">
      <t>サンリン</t>
    </rPh>
    <rPh sb="4" eb="6">
      <t>メンセキ</t>
    </rPh>
    <rPh sb="6" eb="8">
      <t>キボ</t>
    </rPh>
    <rPh sb="8" eb="9">
      <t>ベツ</t>
    </rPh>
    <phoneticPr fontId="2"/>
  </si>
  <si>
    <t>㎥</t>
    <phoneticPr fontId="2"/>
  </si>
  <si>
    <t>1,000ha
以上</t>
    <rPh sb="8" eb="10">
      <t>イジョウ</t>
    </rPh>
    <phoneticPr fontId="2"/>
  </si>
  <si>
    <t>ha</t>
    <phoneticPr fontId="2"/>
  </si>
  <si>
    <t>-</t>
  </si>
  <si>
    <t>表９　農業経営体　農産物販売金額１位の出荷先別経営体数</t>
    <rPh sb="0" eb="1">
      <t>ヒョウ</t>
    </rPh>
    <rPh sb="3" eb="5">
      <t>ノウギョウ</t>
    </rPh>
    <rPh sb="5" eb="7">
      <t>ケイエイ</t>
    </rPh>
    <rPh sb="7" eb="8">
      <t>タイ</t>
    </rPh>
    <rPh sb="9" eb="12">
      <t>ノウサンブツ</t>
    </rPh>
    <rPh sb="12" eb="14">
      <t>ハンバイ</t>
    </rPh>
    <rPh sb="14" eb="16">
      <t>キンガク</t>
    </rPh>
    <rPh sb="17" eb="18">
      <t>イ</t>
    </rPh>
    <rPh sb="19" eb="21">
      <t>シュッカ</t>
    </rPh>
    <rPh sb="21" eb="22">
      <t>サキ</t>
    </rPh>
    <rPh sb="22" eb="23">
      <t>ベツ</t>
    </rPh>
    <rPh sb="23" eb="25">
      <t>ケイエイ</t>
    </rPh>
    <rPh sb="25" eb="26">
      <t>タイ</t>
    </rPh>
    <rPh sb="26" eb="27">
      <t>スウ</t>
    </rPh>
    <phoneticPr fontId="2"/>
  </si>
  <si>
    <t>男　</t>
    <rPh sb="0" eb="1">
      <t>オトコ</t>
    </rPh>
    <phoneticPr fontId="2"/>
  </si>
  <si>
    <t>女　</t>
    <rPh sb="0" eb="1">
      <t>オンナ</t>
    </rPh>
    <phoneticPr fontId="2"/>
  </si>
  <si>
    <t>35 ～ 39</t>
    <phoneticPr fontId="2"/>
  </si>
  <si>
    <t>40 ～ 44</t>
    <phoneticPr fontId="2"/>
  </si>
  <si>
    <t xml:space="preserve">70 ～ 74 </t>
    <phoneticPr fontId="2"/>
  </si>
  <si>
    <t>29日以下</t>
    <rPh sb="2" eb="3">
      <t>ニチ</t>
    </rPh>
    <rPh sb="3" eb="5">
      <t>イカ</t>
    </rPh>
    <phoneticPr fontId="2"/>
  </si>
  <si>
    <t>30 ～ 34</t>
  </si>
  <si>
    <t>35 ～ 39</t>
  </si>
  <si>
    <t>40 ～ 44</t>
  </si>
  <si>
    <t>45 ～ 49</t>
  </si>
  <si>
    <t>50 ～ 54</t>
  </si>
  <si>
    <t>55 ～ 59</t>
  </si>
  <si>
    <t>60 ～ 64</t>
  </si>
  <si>
    <t>65 ～ 69</t>
  </si>
  <si>
    <t xml:space="preserve">70 ～ 74 </t>
  </si>
  <si>
    <t>75 ～ 79</t>
  </si>
  <si>
    <t>80 ～ 84</t>
  </si>
  <si>
    <t>30 ～ 59</t>
  </si>
  <si>
    <t>60 ～ 99</t>
  </si>
  <si>
    <t>100 ～ 149</t>
  </si>
  <si>
    <t>150 ～ 199</t>
  </si>
  <si>
    <t>200 ～ 249</t>
  </si>
  <si>
    <t>農産物販売金額１位の出荷先別</t>
    <rPh sb="0" eb="3">
      <t>ノウサンブツ</t>
    </rPh>
    <rPh sb="3" eb="5">
      <t>ハンバイ</t>
    </rPh>
    <rPh sb="5" eb="7">
      <t>キンガク</t>
    </rPh>
    <rPh sb="8" eb="9">
      <t>イ</t>
    </rPh>
    <rPh sb="10" eb="12">
      <t>シュッカ</t>
    </rPh>
    <rPh sb="12" eb="13">
      <t>サキ</t>
    </rPh>
    <rPh sb="13" eb="14">
      <t>ベツ</t>
    </rPh>
    <phoneticPr fontId="2"/>
  </si>
  <si>
    <t>同居農業後継者がいる</t>
    <rPh sb="0" eb="1">
      <t>ドウ</t>
    </rPh>
    <rPh sb="1" eb="2">
      <t>キョ</t>
    </rPh>
    <rPh sb="2" eb="4">
      <t>ノウギョウ</t>
    </rPh>
    <rPh sb="4" eb="5">
      <t>ゴ</t>
    </rPh>
    <rPh sb="5" eb="6">
      <t>ツギ</t>
    </rPh>
    <rPh sb="6" eb="7">
      <t>シャ</t>
    </rPh>
    <phoneticPr fontId="2"/>
  </si>
  <si>
    <t>同居農業後継者がいない</t>
    <rPh sb="0" eb="1">
      <t>ドウ</t>
    </rPh>
    <rPh sb="1" eb="2">
      <t>キョ</t>
    </rPh>
    <rPh sb="2" eb="4">
      <t>ノウギョウ</t>
    </rPh>
    <rPh sb="4" eb="5">
      <t>ゴ</t>
    </rPh>
    <rPh sb="5" eb="6">
      <t>ツギ</t>
    </rPh>
    <rPh sb="6" eb="7">
      <t>シャ</t>
    </rPh>
    <phoneticPr fontId="2"/>
  </si>
  <si>
    <t>男の同居
農業後継者</t>
    <rPh sb="0" eb="1">
      <t>オトコ</t>
    </rPh>
    <rPh sb="2" eb="3">
      <t>ドウ</t>
    </rPh>
    <rPh sb="3" eb="4">
      <t>キョ</t>
    </rPh>
    <rPh sb="5" eb="7">
      <t>ノウギョウ</t>
    </rPh>
    <rPh sb="7" eb="8">
      <t>ゴ</t>
    </rPh>
    <rPh sb="8" eb="9">
      <t>ツギ</t>
    </rPh>
    <rPh sb="9" eb="10">
      <t>シャ</t>
    </rPh>
    <phoneticPr fontId="2"/>
  </si>
  <si>
    <t>女の同居
農業後継者</t>
    <rPh sb="0" eb="1">
      <t>オンナ</t>
    </rPh>
    <rPh sb="2" eb="3">
      <t>ドウ</t>
    </rPh>
    <rPh sb="3" eb="4">
      <t>キョ</t>
    </rPh>
    <rPh sb="5" eb="7">
      <t>ノウギョウ</t>
    </rPh>
    <rPh sb="7" eb="8">
      <t>ゴ</t>
    </rPh>
    <rPh sb="8" eb="9">
      <t>ツギ</t>
    </rPh>
    <rPh sb="9" eb="10">
      <t>シャ</t>
    </rPh>
    <phoneticPr fontId="2"/>
  </si>
  <si>
    <t>30 ～ 34</t>
    <phoneticPr fontId="2"/>
  </si>
  <si>
    <t>35 ～ 39</t>
    <phoneticPr fontId="2"/>
  </si>
  <si>
    <t>40 ～ 44</t>
    <phoneticPr fontId="2"/>
  </si>
  <si>
    <t>45 ～ 49</t>
    <phoneticPr fontId="2"/>
  </si>
  <si>
    <t>50 ～ 54</t>
    <phoneticPr fontId="2"/>
  </si>
  <si>
    <t>55 ～ 59</t>
    <phoneticPr fontId="2"/>
  </si>
  <si>
    <t>60 ～ 64</t>
    <phoneticPr fontId="2"/>
  </si>
  <si>
    <t>65 ～ 69</t>
    <phoneticPr fontId="2"/>
  </si>
  <si>
    <t xml:space="preserve">70 ～ 74 </t>
    <phoneticPr fontId="2"/>
  </si>
  <si>
    <t>75 ～ 79</t>
    <phoneticPr fontId="2"/>
  </si>
  <si>
    <t>80 ～ 84</t>
    <phoneticPr fontId="2"/>
  </si>
  <si>
    <t>表１０　総農家数等　総農家数及び土地持ち非農家数</t>
    <rPh sb="0" eb="1">
      <t>ヒョウ</t>
    </rPh>
    <rPh sb="8" eb="9">
      <t>トウ</t>
    </rPh>
    <rPh sb="10" eb="11">
      <t>ソウ</t>
    </rPh>
    <rPh sb="11" eb="13">
      <t>ノウカ</t>
    </rPh>
    <rPh sb="13" eb="14">
      <t>スウ</t>
    </rPh>
    <rPh sb="14" eb="15">
      <t>オヨ</t>
    </rPh>
    <rPh sb="16" eb="18">
      <t>トチ</t>
    </rPh>
    <rPh sb="18" eb="19">
      <t>モ</t>
    </rPh>
    <rPh sb="20" eb="21">
      <t>ヒ</t>
    </rPh>
    <rPh sb="21" eb="23">
      <t>ノウカ</t>
    </rPh>
    <rPh sb="23" eb="24">
      <t>スウ</t>
    </rPh>
    <phoneticPr fontId="2"/>
  </si>
  <si>
    <t>表１１　総農家数等　耕作放棄地面積</t>
    <rPh sb="0" eb="1">
      <t>ヒョウ</t>
    </rPh>
    <rPh sb="8" eb="9">
      <t>トウ</t>
    </rPh>
    <rPh sb="10" eb="12">
      <t>コウサク</t>
    </rPh>
    <rPh sb="12" eb="14">
      <t>ホウキ</t>
    </rPh>
    <rPh sb="14" eb="15">
      <t>チ</t>
    </rPh>
    <rPh sb="15" eb="17">
      <t>メンセキ</t>
    </rPh>
    <phoneticPr fontId="2"/>
  </si>
  <si>
    <t>表１２　販売農家　主副業別農家数</t>
    <rPh sb="0" eb="1">
      <t>ヒョウ</t>
    </rPh>
    <rPh sb="4" eb="6">
      <t>ハンバイ</t>
    </rPh>
    <rPh sb="6" eb="8">
      <t>ノウカ</t>
    </rPh>
    <rPh sb="9" eb="10">
      <t>シュ</t>
    </rPh>
    <rPh sb="10" eb="12">
      <t>フクギョウ</t>
    </rPh>
    <rPh sb="12" eb="13">
      <t>ベツ</t>
    </rPh>
    <rPh sb="13" eb="15">
      <t>ノウカ</t>
    </rPh>
    <rPh sb="15" eb="16">
      <t>スウ</t>
    </rPh>
    <phoneticPr fontId="2"/>
  </si>
  <si>
    <t>表１３　販売農家　専兼業別農家数</t>
    <rPh sb="0" eb="1">
      <t>ヒョウ</t>
    </rPh>
    <rPh sb="4" eb="6">
      <t>ハンバイ</t>
    </rPh>
    <rPh sb="6" eb="8">
      <t>ノウカ</t>
    </rPh>
    <rPh sb="9" eb="10">
      <t>セン</t>
    </rPh>
    <rPh sb="10" eb="12">
      <t>ケンギョウ</t>
    </rPh>
    <rPh sb="12" eb="13">
      <t>ベツ</t>
    </rPh>
    <rPh sb="13" eb="15">
      <t>ノウカ</t>
    </rPh>
    <rPh sb="15" eb="16">
      <t>スウ</t>
    </rPh>
    <phoneticPr fontId="2"/>
  </si>
  <si>
    <t>表１４　販売農家　年齢別農業経営者数</t>
    <rPh sb="0" eb="1">
      <t>ヒョウ</t>
    </rPh>
    <rPh sb="4" eb="6">
      <t>ハンバイ</t>
    </rPh>
    <rPh sb="6" eb="8">
      <t>ノウカ</t>
    </rPh>
    <rPh sb="12" eb="14">
      <t>ノウギョウ</t>
    </rPh>
    <phoneticPr fontId="2"/>
  </si>
  <si>
    <t>表１５　販売農家　農業後継者の有無別農家数</t>
    <rPh sb="0" eb="1">
      <t>ヒョウ</t>
    </rPh>
    <rPh sb="4" eb="6">
      <t>ハンバイ</t>
    </rPh>
    <rPh sb="6" eb="8">
      <t>ノウカ</t>
    </rPh>
    <rPh sb="9" eb="11">
      <t>ノウギョウ</t>
    </rPh>
    <rPh sb="11" eb="14">
      <t>コウケイシャ</t>
    </rPh>
    <rPh sb="15" eb="17">
      <t>ウム</t>
    </rPh>
    <rPh sb="17" eb="18">
      <t>ベツ</t>
    </rPh>
    <rPh sb="18" eb="20">
      <t>ノウカ</t>
    </rPh>
    <rPh sb="20" eb="21">
      <t>スウ</t>
    </rPh>
    <phoneticPr fontId="2"/>
  </si>
  <si>
    <t>表１６　販売農家　経営方針の決定参画者（経営者を除く。）の有無別農家数</t>
    <rPh sb="0" eb="1">
      <t>ヒョウ</t>
    </rPh>
    <rPh sb="4" eb="6">
      <t>ハンバイ</t>
    </rPh>
    <rPh sb="6" eb="8">
      <t>ノウカ</t>
    </rPh>
    <rPh sb="9" eb="11">
      <t>ケイエイ</t>
    </rPh>
    <rPh sb="11" eb="13">
      <t>ホウシン</t>
    </rPh>
    <rPh sb="14" eb="16">
      <t>ケッテイ</t>
    </rPh>
    <rPh sb="16" eb="18">
      <t>サンカク</t>
    </rPh>
    <rPh sb="18" eb="19">
      <t>シャ</t>
    </rPh>
    <rPh sb="20" eb="22">
      <t>ケイエイ</t>
    </rPh>
    <rPh sb="22" eb="23">
      <t>シャ</t>
    </rPh>
    <rPh sb="24" eb="25">
      <t>ノゾ</t>
    </rPh>
    <rPh sb="29" eb="31">
      <t>ウム</t>
    </rPh>
    <rPh sb="31" eb="32">
      <t>ベツ</t>
    </rPh>
    <rPh sb="32" eb="34">
      <t>ノウカ</t>
    </rPh>
    <rPh sb="34" eb="35">
      <t>スウ</t>
    </rPh>
    <phoneticPr fontId="2"/>
  </si>
  <si>
    <t>表１７　販売農家　自営農業従事日数別農業従事者数</t>
    <rPh sb="0" eb="1">
      <t>ヒョウ</t>
    </rPh>
    <rPh sb="4" eb="6">
      <t>ハンバイ</t>
    </rPh>
    <rPh sb="6" eb="8">
      <t>ノウカ</t>
    </rPh>
    <rPh sb="9" eb="11">
      <t>ジエイ</t>
    </rPh>
    <rPh sb="11" eb="13">
      <t>ノウギョウ</t>
    </rPh>
    <rPh sb="13" eb="15">
      <t>ジュウジ</t>
    </rPh>
    <rPh sb="15" eb="17">
      <t>ニッスウ</t>
    </rPh>
    <rPh sb="17" eb="18">
      <t>ベツ</t>
    </rPh>
    <rPh sb="18" eb="20">
      <t>ノウギョウ</t>
    </rPh>
    <rPh sb="20" eb="23">
      <t>ジュウジシャ</t>
    </rPh>
    <rPh sb="23" eb="24">
      <t>スウ</t>
    </rPh>
    <phoneticPr fontId="2"/>
  </si>
  <si>
    <t>表１８　販売農家　年齢別農業就業人口</t>
    <rPh sb="0" eb="1">
      <t>ヒョウ</t>
    </rPh>
    <rPh sb="4" eb="6">
      <t>ハンバイ</t>
    </rPh>
    <rPh sb="6" eb="8">
      <t>ノウカ</t>
    </rPh>
    <rPh sb="9" eb="11">
      <t>ネンレイ</t>
    </rPh>
    <rPh sb="11" eb="12">
      <t>ベツ</t>
    </rPh>
    <rPh sb="12" eb="14">
      <t>ノウギョウ</t>
    </rPh>
    <rPh sb="14" eb="16">
      <t>シュウギョウ</t>
    </rPh>
    <rPh sb="16" eb="18">
      <t>ジンコウ</t>
    </rPh>
    <phoneticPr fontId="2"/>
  </si>
  <si>
    <t>表１８　販売農家　年齢別農業就業人口（続き）</t>
    <rPh sb="0" eb="1">
      <t>ヒョウ</t>
    </rPh>
    <rPh sb="4" eb="6">
      <t>ハンバイ</t>
    </rPh>
    <rPh sb="6" eb="8">
      <t>ノウカ</t>
    </rPh>
    <rPh sb="9" eb="11">
      <t>ネンレイ</t>
    </rPh>
    <rPh sb="11" eb="12">
      <t>ベツ</t>
    </rPh>
    <rPh sb="12" eb="14">
      <t>ノウギョウ</t>
    </rPh>
    <rPh sb="14" eb="16">
      <t>シュウギョウ</t>
    </rPh>
    <rPh sb="16" eb="18">
      <t>ジンコウ</t>
    </rPh>
    <rPh sb="19" eb="20">
      <t>ツヅ</t>
    </rPh>
    <phoneticPr fontId="2"/>
  </si>
  <si>
    <t>表１９　販売農家　年齢別基幹的農業従事者数</t>
    <rPh sb="0" eb="1">
      <t>ヒョウ</t>
    </rPh>
    <rPh sb="4" eb="6">
      <t>ハンバイ</t>
    </rPh>
    <rPh sb="6" eb="8">
      <t>ノウカ</t>
    </rPh>
    <rPh sb="9" eb="11">
      <t>ネンレイ</t>
    </rPh>
    <rPh sb="11" eb="12">
      <t>ベツ</t>
    </rPh>
    <rPh sb="12" eb="15">
      <t>キカンテキ</t>
    </rPh>
    <rPh sb="15" eb="17">
      <t>ノウギョウ</t>
    </rPh>
    <rPh sb="17" eb="20">
      <t>ジュウジシャ</t>
    </rPh>
    <rPh sb="20" eb="21">
      <t>スウ</t>
    </rPh>
    <phoneticPr fontId="2"/>
  </si>
  <si>
    <t>表１９　販売農家　年齢別基幹的農業従事者数（続き）</t>
    <rPh sb="0" eb="1">
      <t>ヒョウ</t>
    </rPh>
    <rPh sb="4" eb="6">
      <t>ハンバイ</t>
    </rPh>
    <rPh sb="6" eb="8">
      <t>ノウカ</t>
    </rPh>
    <rPh sb="9" eb="11">
      <t>ネンレイ</t>
    </rPh>
    <rPh sb="11" eb="12">
      <t>ベツ</t>
    </rPh>
    <rPh sb="12" eb="15">
      <t>キカンテキ</t>
    </rPh>
    <rPh sb="15" eb="17">
      <t>ノウギョウ</t>
    </rPh>
    <rPh sb="17" eb="20">
      <t>ジュウジシャ</t>
    </rPh>
    <rPh sb="20" eb="21">
      <t>スウ</t>
    </rPh>
    <rPh sb="22" eb="23">
      <t>ツヅ</t>
    </rPh>
    <phoneticPr fontId="2"/>
  </si>
  <si>
    <t>表２０　林業経営体　保有山林面積規模別林業経営体数、保有山林面積及び素材生産量</t>
    <rPh sb="0" eb="1">
      <t>ヒョウ</t>
    </rPh>
    <rPh sb="4" eb="6">
      <t>リンギョウ</t>
    </rPh>
    <rPh sb="6" eb="9">
      <t>ケイエイタイ</t>
    </rPh>
    <rPh sb="10" eb="12">
      <t>ホユウ</t>
    </rPh>
    <rPh sb="12" eb="14">
      <t>サンリン</t>
    </rPh>
    <rPh sb="14" eb="16">
      <t>メンセキ</t>
    </rPh>
    <rPh sb="16" eb="19">
      <t>キボベツ</t>
    </rPh>
    <rPh sb="19" eb="21">
      <t>リンギョウ</t>
    </rPh>
    <rPh sb="21" eb="23">
      <t>ケイエイ</t>
    </rPh>
    <rPh sb="23" eb="24">
      <t>タイ</t>
    </rPh>
    <rPh sb="24" eb="25">
      <t>スウ</t>
    </rPh>
    <rPh sb="26" eb="28">
      <t>ホユウ</t>
    </rPh>
    <rPh sb="28" eb="30">
      <t>サンリン</t>
    </rPh>
    <rPh sb="30" eb="32">
      <t>メンセキ</t>
    </rPh>
    <rPh sb="32" eb="33">
      <t>オヨ</t>
    </rPh>
    <rPh sb="34" eb="36">
      <t>ソザイ</t>
    </rPh>
    <rPh sb="36" eb="38">
      <t>セイサン</t>
    </rPh>
    <rPh sb="38" eb="39">
      <t>リョウ</t>
    </rPh>
    <phoneticPr fontId="2"/>
  </si>
  <si>
    <t>男の経営者</t>
    <rPh sb="0" eb="1">
      <t>オトコ</t>
    </rPh>
    <rPh sb="2" eb="5">
      <t>ケイエイシャ</t>
    </rPh>
    <phoneticPr fontId="2"/>
  </si>
  <si>
    <t>女の経営者</t>
    <rPh sb="0" eb="1">
      <t>オンナ</t>
    </rPh>
    <rPh sb="2" eb="5">
      <t>ケイエイシャ</t>
    </rPh>
    <phoneticPr fontId="2"/>
  </si>
  <si>
    <t>借入耕地
のある
経営体数</t>
    <rPh sb="0" eb="2">
      <t>カリイレ</t>
    </rPh>
    <rPh sb="2" eb="4">
      <t>コウチ</t>
    </rPh>
    <rPh sb="9" eb="11">
      <t>ケイエイ</t>
    </rPh>
    <rPh sb="11" eb="12">
      <t>タイ</t>
    </rPh>
    <rPh sb="12" eb="13">
      <t>スウ</t>
    </rPh>
    <phoneticPr fontId="2"/>
  </si>
  <si>
    <t>表１４　販売農家　年齢別農業営者数（続き）</t>
    <rPh sb="0" eb="1">
      <t>ヒョウ</t>
    </rPh>
    <rPh sb="4" eb="6">
      <t>ハンバイ</t>
    </rPh>
    <rPh sb="6" eb="8">
      <t>ノウカ</t>
    </rPh>
    <rPh sb="12" eb="14">
      <t>ノウギョウ</t>
    </rPh>
    <rPh sb="18" eb="19">
      <t>ツヅ</t>
    </rPh>
    <phoneticPr fontId="2"/>
  </si>
  <si>
    <t>構成比（％）</t>
    <rPh sb="0" eb="2">
      <t>コウセイ</t>
    </rPh>
    <phoneticPr fontId="2"/>
  </si>
  <si>
    <t>表１７　販売農家　自営農業従事日数別農業従事者数（続き）</t>
    <rPh sb="0" eb="1">
      <t>ヒョウ</t>
    </rPh>
    <rPh sb="4" eb="6">
      <t>ハンバイ</t>
    </rPh>
    <rPh sb="6" eb="8">
      <t>ノウカ</t>
    </rPh>
    <rPh sb="9" eb="11">
      <t>ジエイ</t>
    </rPh>
    <rPh sb="11" eb="13">
      <t>ノウギョウ</t>
    </rPh>
    <rPh sb="13" eb="15">
      <t>ジュウジ</t>
    </rPh>
    <rPh sb="15" eb="17">
      <t>ニッスウ</t>
    </rPh>
    <rPh sb="17" eb="18">
      <t>ベツ</t>
    </rPh>
    <rPh sb="18" eb="20">
      <t>ノウギョウ</t>
    </rPh>
    <rPh sb="20" eb="23">
      <t>ジュウジシャ</t>
    </rPh>
    <rPh sb="23" eb="24">
      <t>スウ</t>
    </rPh>
    <rPh sb="25" eb="26">
      <t>ツヅ</t>
    </rPh>
    <phoneticPr fontId="2"/>
  </si>
  <si>
    <t>【目次】</t>
    <rPh sb="1" eb="3">
      <t>モクジ</t>
    </rPh>
    <phoneticPr fontId="2"/>
  </si>
  <si>
    <t>農林業経営体</t>
    <rPh sb="0" eb="3">
      <t>ノウリンギョウ</t>
    </rPh>
    <rPh sb="3" eb="6">
      <t>ケイエイタイ</t>
    </rPh>
    <phoneticPr fontId="2"/>
  </si>
  <si>
    <t>表１</t>
    <rPh sb="0" eb="1">
      <t>ヒョウ</t>
    </rPh>
    <phoneticPr fontId="15"/>
  </si>
  <si>
    <t>農林業経営体数</t>
    <rPh sb="0" eb="3">
      <t>ノウリンギョウ</t>
    </rPh>
    <rPh sb="3" eb="6">
      <t>ケイエイタイ</t>
    </rPh>
    <rPh sb="6" eb="7">
      <t>スウ</t>
    </rPh>
    <phoneticPr fontId="2"/>
  </si>
  <si>
    <t>表２</t>
    <rPh sb="0" eb="1">
      <t>ヒョウ</t>
    </rPh>
    <phoneticPr fontId="15"/>
  </si>
  <si>
    <t>組織形態別経営体数</t>
    <rPh sb="0" eb="2">
      <t>ソシキ</t>
    </rPh>
    <rPh sb="2" eb="5">
      <t>ケイタイベツ</t>
    </rPh>
    <rPh sb="5" eb="8">
      <t>ケイエイタイ</t>
    </rPh>
    <rPh sb="8" eb="9">
      <t>スウ</t>
    </rPh>
    <phoneticPr fontId="2"/>
  </si>
  <si>
    <t>農業経営体</t>
    <rPh sb="0" eb="2">
      <t>ノウギョウ</t>
    </rPh>
    <rPh sb="2" eb="5">
      <t>ケイエイタイ</t>
    </rPh>
    <phoneticPr fontId="2"/>
  </si>
  <si>
    <t>表３</t>
    <rPh sb="0" eb="1">
      <t>ヒョウ</t>
    </rPh>
    <phoneticPr fontId="15"/>
  </si>
  <si>
    <t>農業経営体数</t>
    <rPh sb="0" eb="2">
      <t>ノウギョウ</t>
    </rPh>
    <rPh sb="2" eb="5">
      <t>ケイエイタイ</t>
    </rPh>
    <rPh sb="5" eb="6">
      <t>カズ</t>
    </rPh>
    <phoneticPr fontId="2"/>
  </si>
  <si>
    <t>表４</t>
    <rPh sb="0" eb="1">
      <t>ヒョウ</t>
    </rPh>
    <phoneticPr fontId="15"/>
  </si>
  <si>
    <t>表５</t>
    <rPh sb="0" eb="1">
      <t>ヒョウ</t>
    </rPh>
    <phoneticPr fontId="15"/>
  </si>
  <si>
    <t>経営耕地面積規模別経営体数</t>
    <rPh sb="0" eb="2">
      <t>ケイエイ</t>
    </rPh>
    <rPh sb="2" eb="4">
      <t>コウチ</t>
    </rPh>
    <rPh sb="4" eb="6">
      <t>メンセキ</t>
    </rPh>
    <rPh sb="6" eb="9">
      <t>キボベツ</t>
    </rPh>
    <rPh sb="9" eb="12">
      <t>ケイエイタイ</t>
    </rPh>
    <rPh sb="12" eb="13">
      <t>スウ</t>
    </rPh>
    <phoneticPr fontId="2"/>
  </si>
  <si>
    <t>表６</t>
    <rPh sb="0" eb="1">
      <t>ヒョウ</t>
    </rPh>
    <phoneticPr fontId="15"/>
  </si>
  <si>
    <t>経営耕地面積規模別面積</t>
    <rPh sb="0" eb="2">
      <t>ケイエイ</t>
    </rPh>
    <rPh sb="2" eb="4">
      <t>コウチ</t>
    </rPh>
    <rPh sb="4" eb="6">
      <t>メンセキ</t>
    </rPh>
    <rPh sb="6" eb="9">
      <t>キボベツ</t>
    </rPh>
    <rPh sb="9" eb="11">
      <t>メンセキ</t>
    </rPh>
    <phoneticPr fontId="2"/>
  </si>
  <si>
    <t>表７</t>
    <rPh sb="0" eb="1">
      <t>ヒョウ</t>
    </rPh>
    <phoneticPr fontId="15"/>
  </si>
  <si>
    <t>経営耕地の状況</t>
    <rPh sb="0" eb="2">
      <t>ケイエイ</t>
    </rPh>
    <rPh sb="2" eb="4">
      <t>コウチ</t>
    </rPh>
    <rPh sb="5" eb="7">
      <t>ジョウキョウ</t>
    </rPh>
    <phoneticPr fontId="2"/>
  </si>
  <si>
    <t>表８</t>
    <rPh sb="0" eb="1">
      <t>ヒョウ</t>
    </rPh>
    <phoneticPr fontId="15"/>
  </si>
  <si>
    <t>農産物販売金額規模別経営体数</t>
    <rPh sb="0" eb="3">
      <t>ノウサンブツ</t>
    </rPh>
    <rPh sb="3" eb="5">
      <t>ハンバイ</t>
    </rPh>
    <rPh sb="5" eb="7">
      <t>キンガク</t>
    </rPh>
    <rPh sb="7" eb="10">
      <t>キボベツ</t>
    </rPh>
    <rPh sb="10" eb="13">
      <t>ケイエイタイ</t>
    </rPh>
    <rPh sb="13" eb="14">
      <t>スウ</t>
    </rPh>
    <phoneticPr fontId="2"/>
  </si>
  <si>
    <t>表９</t>
    <rPh sb="0" eb="1">
      <t>ヒョウ</t>
    </rPh>
    <phoneticPr fontId="15"/>
  </si>
  <si>
    <t>農産物販売金額１位の出荷先別経営体数</t>
    <rPh sb="0" eb="3">
      <t>ノウサンブツ</t>
    </rPh>
    <rPh sb="3" eb="5">
      <t>ハンバイ</t>
    </rPh>
    <rPh sb="5" eb="7">
      <t>キンガク</t>
    </rPh>
    <rPh sb="8" eb="9">
      <t>イ</t>
    </rPh>
    <rPh sb="10" eb="12">
      <t>シュッカ</t>
    </rPh>
    <rPh sb="12" eb="13">
      <t>サキ</t>
    </rPh>
    <rPh sb="13" eb="14">
      <t>ベツ</t>
    </rPh>
    <rPh sb="14" eb="17">
      <t>ケイエイタイ</t>
    </rPh>
    <rPh sb="17" eb="18">
      <t>スウ</t>
    </rPh>
    <phoneticPr fontId="2"/>
  </si>
  <si>
    <t>総農家数等</t>
    <rPh sb="0" eb="1">
      <t>ソウ</t>
    </rPh>
    <rPh sb="1" eb="3">
      <t>ノウカ</t>
    </rPh>
    <rPh sb="3" eb="4">
      <t>スウ</t>
    </rPh>
    <rPh sb="4" eb="5">
      <t>トウ</t>
    </rPh>
    <phoneticPr fontId="2"/>
  </si>
  <si>
    <t>表１０</t>
    <rPh sb="0" eb="1">
      <t>ヒョウ</t>
    </rPh>
    <phoneticPr fontId="15"/>
  </si>
  <si>
    <t>総農家数及び土地持ち非農家数</t>
    <rPh sb="0" eb="1">
      <t>ソウ</t>
    </rPh>
    <rPh sb="1" eb="3">
      <t>ノウカ</t>
    </rPh>
    <rPh sb="3" eb="4">
      <t>スウ</t>
    </rPh>
    <rPh sb="4" eb="5">
      <t>オヨ</t>
    </rPh>
    <rPh sb="6" eb="8">
      <t>トチ</t>
    </rPh>
    <rPh sb="8" eb="9">
      <t>モ</t>
    </rPh>
    <rPh sb="10" eb="11">
      <t>ヒ</t>
    </rPh>
    <rPh sb="11" eb="13">
      <t>ノウカ</t>
    </rPh>
    <rPh sb="13" eb="14">
      <t>カズ</t>
    </rPh>
    <phoneticPr fontId="2"/>
  </si>
  <si>
    <t>表１１</t>
    <rPh sb="0" eb="1">
      <t>ヒョウ</t>
    </rPh>
    <phoneticPr fontId="15"/>
  </si>
  <si>
    <t>耕作放棄地面積</t>
    <rPh sb="0" eb="2">
      <t>コウサク</t>
    </rPh>
    <rPh sb="2" eb="5">
      <t>ホウキチ</t>
    </rPh>
    <rPh sb="5" eb="7">
      <t>メンセキ</t>
    </rPh>
    <phoneticPr fontId="2"/>
  </si>
  <si>
    <t>表１２</t>
    <rPh sb="0" eb="1">
      <t>ヒョウ</t>
    </rPh>
    <phoneticPr fontId="15"/>
  </si>
  <si>
    <t>主副業別農家数</t>
    <rPh sb="0" eb="1">
      <t>シュ</t>
    </rPh>
    <rPh sb="1" eb="3">
      <t>フクギョウ</t>
    </rPh>
    <rPh sb="3" eb="4">
      <t>ベツ</t>
    </rPh>
    <rPh sb="4" eb="6">
      <t>ノウカ</t>
    </rPh>
    <rPh sb="6" eb="7">
      <t>スウ</t>
    </rPh>
    <phoneticPr fontId="2"/>
  </si>
  <si>
    <t>表１３</t>
    <rPh sb="0" eb="1">
      <t>ヒョウ</t>
    </rPh>
    <phoneticPr fontId="15"/>
  </si>
  <si>
    <t>専兼業別農家数</t>
    <rPh sb="0" eb="1">
      <t>モッパ</t>
    </rPh>
    <rPh sb="1" eb="3">
      <t>ケンギョウ</t>
    </rPh>
    <rPh sb="3" eb="4">
      <t>ベツ</t>
    </rPh>
    <rPh sb="4" eb="6">
      <t>ノウカ</t>
    </rPh>
    <rPh sb="6" eb="7">
      <t>スウ</t>
    </rPh>
    <phoneticPr fontId="2"/>
  </si>
  <si>
    <t>表１４</t>
    <rPh sb="0" eb="1">
      <t>ヒョウ</t>
    </rPh>
    <phoneticPr fontId="15"/>
  </si>
  <si>
    <t>年齢別農業経営者数</t>
    <rPh sb="0" eb="3">
      <t>ネンレイベツ</t>
    </rPh>
    <rPh sb="3" eb="5">
      <t>ノウギョウ</t>
    </rPh>
    <rPh sb="5" eb="7">
      <t>ケイエイ</t>
    </rPh>
    <rPh sb="7" eb="8">
      <t>シャ</t>
    </rPh>
    <rPh sb="8" eb="9">
      <t>スウ</t>
    </rPh>
    <phoneticPr fontId="2"/>
  </si>
  <si>
    <t>表１５</t>
    <rPh sb="0" eb="1">
      <t>ヒョウ</t>
    </rPh>
    <phoneticPr fontId="15"/>
  </si>
  <si>
    <t>農業後継者の有無別農家数</t>
    <rPh sb="0" eb="2">
      <t>ノウギョウ</t>
    </rPh>
    <rPh sb="2" eb="5">
      <t>コウケイシャ</t>
    </rPh>
    <rPh sb="6" eb="8">
      <t>ウム</t>
    </rPh>
    <rPh sb="8" eb="9">
      <t>ベツ</t>
    </rPh>
    <rPh sb="9" eb="11">
      <t>ノウカ</t>
    </rPh>
    <rPh sb="11" eb="12">
      <t>スウ</t>
    </rPh>
    <phoneticPr fontId="2"/>
  </si>
  <si>
    <t>表１６</t>
    <rPh sb="0" eb="1">
      <t>ヒョウ</t>
    </rPh>
    <phoneticPr fontId="15"/>
  </si>
  <si>
    <t>経営方針の決定参画者（経営者を除く。）の有無別農家数</t>
    <rPh sb="0" eb="2">
      <t>ケイエイ</t>
    </rPh>
    <rPh sb="2" eb="4">
      <t>ホウシン</t>
    </rPh>
    <rPh sb="5" eb="7">
      <t>ケッテイ</t>
    </rPh>
    <rPh sb="7" eb="10">
      <t>サンカクシャ</t>
    </rPh>
    <rPh sb="11" eb="14">
      <t>ケイエイシャ</t>
    </rPh>
    <rPh sb="15" eb="16">
      <t>ノゾ</t>
    </rPh>
    <rPh sb="20" eb="22">
      <t>ウム</t>
    </rPh>
    <rPh sb="22" eb="23">
      <t>ベツ</t>
    </rPh>
    <rPh sb="23" eb="25">
      <t>ノウカ</t>
    </rPh>
    <rPh sb="25" eb="26">
      <t>スウ</t>
    </rPh>
    <phoneticPr fontId="2"/>
  </si>
  <si>
    <t>表１７</t>
    <rPh sb="0" eb="1">
      <t>ヒョウ</t>
    </rPh>
    <phoneticPr fontId="15"/>
  </si>
  <si>
    <t>自営農業従事日数別農業従事者数</t>
    <rPh sb="0" eb="2">
      <t>ジエイ</t>
    </rPh>
    <rPh sb="2" eb="4">
      <t>ノウギョウ</t>
    </rPh>
    <rPh sb="4" eb="6">
      <t>ジュウジ</t>
    </rPh>
    <rPh sb="6" eb="8">
      <t>ニッスウ</t>
    </rPh>
    <rPh sb="8" eb="9">
      <t>ベツ</t>
    </rPh>
    <rPh sb="9" eb="11">
      <t>ノウギョウ</t>
    </rPh>
    <rPh sb="11" eb="14">
      <t>ジュウジシャ</t>
    </rPh>
    <rPh sb="14" eb="15">
      <t>スウ</t>
    </rPh>
    <phoneticPr fontId="2"/>
  </si>
  <si>
    <t>表１８</t>
    <rPh sb="0" eb="1">
      <t>ヒョウ</t>
    </rPh>
    <phoneticPr fontId="15"/>
  </si>
  <si>
    <t>年齢別農業就業人口</t>
    <rPh sb="0" eb="3">
      <t>ネンレイベツ</t>
    </rPh>
    <rPh sb="3" eb="5">
      <t>ノウギョウ</t>
    </rPh>
    <rPh sb="5" eb="7">
      <t>シュウギョウ</t>
    </rPh>
    <rPh sb="7" eb="9">
      <t>ジンコウ</t>
    </rPh>
    <phoneticPr fontId="2"/>
  </si>
  <si>
    <t>表１９</t>
    <rPh sb="0" eb="1">
      <t>ヒョウ</t>
    </rPh>
    <phoneticPr fontId="15"/>
  </si>
  <si>
    <t>年齢別基幹的農業従事者数</t>
    <rPh sb="0" eb="3">
      <t>ネンレイベツ</t>
    </rPh>
    <rPh sb="3" eb="6">
      <t>キカンテキ</t>
    </rPh>
    <rPh sb="6" eb="8">
      <t>ノウギョウ</t>
    </rPh>
    <rPh sb="8" eb="11">
      <t>ジュウジシャ</t>
    </rPh>
    <rPh sb="11" eb="12">
      <t>スウ</t>
    </rPh>
    <phoneticPr fontId="2"/>
  </si>
  <si>
    <t>林業経営体</t>
    <rPh sb="0" eb="2">
      <t>リンギョウ</t>
    </rPh>
    <rPh sb="2" eb="5">
      <t>ケイエイタイ</t>
    </rPh>
    <phoneticPr fontId="2"/>
  </si>
  <si>
    <t>表２０</t>
    <rPh sb="0" eb="1">
      <t>ヒョウ</t>
    </rPh>
    <phoneticPr fontId="15"/>
  </si>
  <si>
    <t>保有山林面積規模別林業経営体数、保有山林面積及び素材生産量</t>
    <rPh sb="9" eb="11">
      <t>リンギョウ</t>
    </rPh>
    <rPh sb="11" eb="14">
      <t>ケイエイタイ</t>
    </rPh>
    <rPh sb="14" eb="15">
      <t>スウ</t>
    </rPh>
    <rPh sb="16" eb="18">
      <t>ホユウ</t>
    </rPh>
    <rPh sb="18" eb="20">
      <t>サンリン</t>
    </rPh>
    <rPh sb="20" eb="22">
      <t>メンセキ</t>
    </rPh>
    <rPh sb="22" eb="23">
      <t>オヨ</t>
    </rPh>
    <rPh sb="24" eb="26">
      <t>ソザイ</t>
    </rPh>
    <rPh sb="26" eb="29">
      <t>セイサンリョウ</t>
    </rPh>
    <phoneticPr fontId="2"/>
  </si>
  <si>
    <t>「…」・・・事実不詳又は調査を欠くもの</t>
  </si>
  <si>
    <t>「ｘ」・・・個人、法人又はその他の団体の個々の秘密に属する事項を秘</t>
    <rPh sb="6" eb="8">
      <t>コジン</t>
    </rPh>
    <rPh sb="9" eb="11">
      <t>ホウジン</t>
    </rPh>
    <rPh sb="11" eb="12">
      <t>マタ</t>
    </rPh>
    <rPh sb="15" eb="16">
      <t>タ</t>
    </rPh>
    <rPh sb="17" eb="19">
      <t>ダンタイ</t>
    </rPh>
    <rPh sb="20" eb="22">
      <t>ココ</t>
    </rPh>
    <rPh sb="23" eb="25">
      <t>ヒミツ</t>
    </rPh>
    <rPh sb="26" eb="27">
      <t>ゾク</t>
    </rPh>
    <rPh sb="29" eb="31">
      <t>ジコウ</t>
    </rPh>
    <rPh sb="32" eb="33">
      <t>ヒ</t>
    </rPh>
    <phoneticPr fontId="2"/>
  </si>
  <si>
    <t>　　　　　　匿するため、統計数値を公表しないもの</t>
    <rPh sb="12" eb="14">
      <t>トウケイ</t>
    </rPh>
    <rPh sb="14" eb="16">
      <t>スウチ</t>
    </rPh>
    <rPh sb="17" eb="19">
      <t>コウヒョウ</t>
    </rPh>
    <phoneticPr fontId="2"/>
  </si>
  <si>
    <t xml:space="preserve">   「△」・・・減少したもの</t>
    <phoneticPr fontId="2"/>
  </si>
</sst>
</file>

<file path=xl/styles.xml><?xml version="1.0" encoding="utf-8"?>
<styleSheet xmlns="http://schemas.openxmlformats.org/spreadsheetml/2006/main">
  <numFmts count="9">
    <numFmt numFmtId="176" formatCode="0.0_ "/>
    <numFmt numFmtId="177" formatCode="#,##0_ "/>
    <numFmt numFmtId="178" formatCode="0.0;&quot;△ &quot;0.0"/>
    <numFmt numFmtId="179" formatCode="0.0_);[Red]\(0.0\)"/>
    <numFmt numFmtId="180" formatCode="#,##0;&quot;△ &quot;#,##0"/>
    <numFmt numFmtId="181" formatCode="#,##0_);[Red]\(#,##0\)"/>
    <numFmt numFmtId="182" formatCode="#,##0.0_ "/>
    <numFmt numFmtId="183" formatCode="#,##0.00;&quot;△ &quot;#,##0.00"/>
    <numFmt numFmtId="184" formatCode="#,##0.0;&quot;△ &quot;#,##0.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177" fontId="4" fillId="0" borderId="0" xfId="0" applyNumberFormat="1" applyFont="1">
      <alignment vertical="center"/>
    </xf>
    <xf numFmtId="0" fontId="4" fillId="0" borderId="6" xfId="0" applyFont="1" applyBorder="1">
      <alignment vertical="center"/>
    </xf>
    <xf numFmtId="177" fontId="4" fillId="0" borderId="7" xfId="0" applyNumberFormat="1" applyFont="1" applyBorder="1">
      <alignment vertical="center"/>
    </xf>
    <xf numFmtId="177" fontId="4" fillId="0" borderId="8" xfId="0" applyNumberFormat="1" applyFont="1" applyBorder="1">
      <alignment vertical="center"/>
    </xf>
    <xf numFmtId="0" fontId="4" fillId="0" borderId="2" xfId="0" applyFont="1" applyBorder="1">
      <alignment vertical="center"/>
    </xf>
    <xf numFmtId="180" fontId="4" fillId="0" borderId="9" xfId="0" applyNumberFormat="1" applyFont="1" applyBorder="1">
      <alignment vertical="center"/>
    </xf>
    <xf numFmtId="178" fontId="4" fillId="0" borderId="8" xfId="0" applyNumberFormat="1" applyFont="1" applyBorder="1" applyAlignment="1">
      <alignment horizontal="right" vertical="center"/>
    </xf>
    <xf numFmtId="176" fontId="4" fillId="0" borderId="0" xfId="0" applyNumberFormat="1" applyFont="1">
      <alignment vertical="center"/>
    </xf>
    <xf numFmtId="176" fontId="4" fillId="0" borderId="8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81" fontId="4" fillId="0" borderId="12" xfId="0" applyNumberFormat="1" applyFont="1" applyBorder="1">
      <alignment vertical="center"/>
    </xf>
    <xf numFmtId="181" fontId="4" fillId="0" borderId="0" xfId="0" applyNumberFormat="1" applyFont="1" applyBorder="1">
      <alignment vertical="center"/>
    </xf>
    <xf numFmtId="181" fontId="4" fillId="0" borderId="7" xfId="0" applyNumberFormat="1" applyFont="1" applyBorder="1">
      <alignment vertical="center"/>
    </xf>
    <xf numFmtId="181" fontId="4" fillId="0" borderId="8" xfId="0" applyNumberFormat="1" applyFont="1" applyBorder="1">
      <alignment vertical="center"/>
    </xf>
    <xf numFmtId="180" fontId="4" fillId="0" borderId="8" xfId="0" applyNumberFormat="1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179" fontId="4" fillId="0" borderId="0" xfId="0" applyNumberFormat="1" applyFont="1">
      <alignment vertical="center"/>
    </xf>
    <xf numFmtId="179" fontId="4" fillId="0" borderId="8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77" fontId="4" fillId="0" borderId="0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8" fontId="4" fillId="0" borderId="8" xfId="0" applyNumberFormat="1" applyFont="1" applyBorder="1">
      <alignment vertical="center"/>
    </xf>
    <xf numFmtId="178" fontId="4" fillId="0" borderId="7" xfId="0" applyNumberFormat="1" applyFont="1" applyBorder="1">
      <alignment vertical="center"/>
    </xf>
    <xf numFmtId="178" fontId="4" fillId="0" borderId="7" xfId="0" applyNumberFormat="1" applyFont="1" applyBorder="1" applyAlignment="1">
      <alignment horizontal="right" vertical="center"/>
    </xf>
    <xf numFmtId="180" fontId="4" fillId="0" borderId="4" xfId="0" applyNumberFormat="1" applyFont="1" applyBorder="1">
      <alignment vertical="center"/>
    </xf>
    <xf numFmtId="177" fontId="4" fillId="0" borderId="12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183" fontId="4" fillId="0" borderId="0" xfId="0" applyNumberFormat="1" applyFont="1" applyBorder="1">
      <alignment vertical="center"/>
    </xf>
    <xf numFmtId="183" fontId="4" fillId="0" borderId="8" xfId="0" applyNumberFormat="1" applyFont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8" xfId="0" applyNumberFormat="1" applyFont="1" applyFill="1" applyBorder="1">
      <alignment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7" fillId="0" borderId="0" xfId="0" applyNumberFormat="1" applyFont="1" applyFill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77" fontId="4" fillId="0" borderId="8" xfId="1" applyNumberFormat="1" applyFont="1" applyFill="1" applyBorder="1" applyAlignment="1">
      <alignment horizontal="right" vertical="center"/>
    </xf>
    <xf numFmtId="177" fontId="7" fillId="0" borderId="8" xfId="0" applyNumberFormat="1" applyFont="1" applyFill="1" applyBorder="1" applyAlignment="1">
      <alignment horizontal="right" vertical="center"/>
    </xf>
    <xf numFmtId="180" fontId="4" fillId="0" borderId="4" xfId="0" applyNumberFormat="1" applyFont="1" applyFill="1" applyBorder="1">
      <alignment vertical="center"/>
    </xf>
    <xf numFmtId="180" fontId="4" fillId="0" borderId="9" xfId="0" applyNumberFormat="1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vertical="center" wrapText="1"/>
    </xf>
    <xf numFmtId="183" fontId="4" fillId="0" borderId="9" xfId="0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184" fontId="4" fillId="0" borderId="8" xfId="0" applyNumberFormat="1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11" xfId="0" applyFont="1" applyBorder="1">
      <alignment vertical="center"/>
    </xf>
    <xf numFmtId="0" fontId="5" fillId="0" borderId="7" xfId="0" applyFont="1" applyBorder="1" applyAlignment="1">
      <alignment horizontal="center" vertical="center" wrapText="1"/>
    </xf>
    <xf numFmtId="176" fontId="4" fillId="0" borderId="7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3" xfId="0" applyFont="1" applyBorder="1" applyAlignment="1">
      <alignment horizontal="center" vertical="center" wrapText="1" shrinkToFit="1"/>
    </xf>
    <xf numFmtId="182" fontId="4" fillId="0" borderId="12" xfId="0" applyNumberFormat="1" applyFont="1" applyBorder="1">
      <alignment vertical="center"/>
    </xf>
    <xf numFmtId="182" fontId="4" fillId="0" borderId="7" xfId="0" applyNumberFormat="1" applyFont="1" applyBorder="1">
      <alignment vertical="center"/>
    </xf>
    <xf numFmtId="184" fontId="4" fillId="0" borderId="4" xfId="0" applyNumberFormat="1" applyFont="1" applyBorder="1">
      <alignment vertical="center"/>
    </xf>
    <xf numFmtId="0" fontId="5" fillId="0" borderId="10" xfId="0" applyFont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177" fontId="4" fillId="0" borderId="16" xfId="0" applyNumberFormat="1" applyFont="1" applyBorder="1">
      <alignment vertical="center"/>
    </xf>
    <xf numFmtId="177" fontId="4" fillId="0" borderId="10" xfId="0" applyNumberFormat="1" applyFont="1" applyBorder="1">
      <alignment vertical="center"/>
    </xf>
    <xf numFmtId="180" fontId="4" fillId="0" borderId="10" xfId="0" applyNumberFormat="1" applyFont="1" applyBorder="1">
      <alignment vertical="center"/>
    </xf>
    <xf numFmtId="0" fontId="4" fillId="0" borderId="16" xfId="0" applyFont="1" applyBorder="1">
      <alignment vertical="center"/>
    </xf>
    <xf numFmtId="178" fontId="4" fillId="0" borderId="10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0" borderId="0" xfId="0" applyNumberFormat="1" applyFont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17" xfId="0" applyNumberFormat="1" applyFont="1" applyFill="1" applyBorder="1" applyAlignment="1">
      <alignment horizontal="right" vertical="center"/>
    </xf>
    <xf numFmtId="0" fontId="8" fillId="0" borderId="12" xfId="0" applyFont="1" applyBorder="1">
      <alignment vertical="center"/>
    </xf>
    <xf numFmtId="0" fontId="4" fillId="0" borderId="10" xfId="0" applyFont="1" applyBorder="1" applyAlignment="1">
      <alignment horizontal="center" vertical="center" wrapText="1"/>
    </xf>
    <xf numFmtId="178" fontId="4" fillId="0" borderId="0" xfId="0" applyNumberFormat="1" applyFont="1">
      <alignment vertical="center"/>
    </xf>
    <xf numFmtId="178" fontId="4" fillId="0" borderId="12" xfId="0" applyNumberFormat="1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8" fontId="4" fillId="0" borderId="16" xfId="0" applyNumberFormat="1" applyFont="1" applyBorder="1">
      <alignment vertical="center"/>
    </xf>
    <xf numFmtId="0" fontId="9" fillId="0" borderId="0" xfId="0" applyFont="1">
      <alignment vertical="center"/>
    </xf>
    <xf numFmtId="180" fontId="4" fillId="0" borderId="17" xfId="0" applyNumberFormat="1" applyFont="1" applyBorder="1">
      <alignment vertical="center"/>
    </xf>
    <xf numFmtId="180" fontId="4" fillId="0" borderId="11" xfId="0" applyNumberFormat="1" applyFont="1" applyBorder="1">
      <alignment vertical="center"/>
    </xf>
    <xf numFmtId="180" fontId="4" fillId="0" borderId="7" xfId="0" applyNumberFormat="1" applyFont="1" applyBorder="1">
      <alignment vertical="center"/>
    </xf>
    <xf numFmtId="178" fontId="4" fillId="0" borderId="0" xfId="0" applyNumberFormat="1" applyFont="1" applyBorder="1">
      <alignment vertical="center"/>
    </xf>
    <xf numFmtId="180" fontId="4" fillId="0" borderId="2" xfId="0" applyNumberFormat="1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11" fillId="0" borderId="0" xfId="3" applyFont="1" applyBorder="1" applyAlignment="1">
      <alignment vertical="center" wrapText="1"/>
    </xf>
    <xf numFmtId="0" fontId="12" fillId="0" borderId="0" xfId="3" applyFont="1" applyBorder="1" applyAlignment="1">
      <alignment horizontal="left" vertical="center"/>
    </xf>
    <xf numFmtId="0" fontId="13" fillId="0" borderId="0" xfId="3" applyFont="1" applyBorder="1" applyAlignment="1">
      <alignment vertical="center"/>
    </xf>
    <xf numFmtId="49" fontId="12" fillId="0" borderId="0" xfId="4" applyNumberFormat="1" applyFont="1" applyBorder="1" applyAlignment="1">
      <alignment vertical="center"/>
    </xf>
    <xf numFmtId="49" fontId="14" fillId="0" borderId="0" xfId="4" applyNumberFormat="1" applyFont="1" applyBorder="1" applyAlignment="1">
      <alignment vertical="center"/>
    </xf>
    <xf numFmtId="49" fontId="14" fillId="0" borderId="0" xfId="4" applyNumberFormat="1" applyFont="1" applyFill="1" applyBorder="1" applyAlignment="1">
      <alignment vertical="center"/>
    </xf>
    <xf numFmtId="49" fontId="16" fillId="0" borderId="0" xfId="4" applyNumberFormat="1" applyFont="1" applyBorder="1" applyAlignment="1">
      <alignment vertical="center"/>
    </xf>
  </cellXfs>
  <cellStyles count="8">
    <cellStyle name="標準" xfId="0" builtinId="0"/>
    <cellStyle name="標準 2" xfId="3"/>
    <cellStyle name="標準 2 2" xfId="5"/>
    <cellStyle name="標準 23" xfId="6"/>
    <cellStyle name="標準 3" xfId="2"/>
    <cellStyle name="標準 3 2" xfId="7"/>
    <cellStyle name="標準 5" xfId="1"/>
    <cellStyle name="標準_loss2005-setai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tabSelected="1" view="pageBreakPreview" zoomScaleNormal="85" zoomScaleSheetLayoutView="100" workbookViewId="0">
      <selection activeCell="H2" sqref="H2"/>
    </sheetView>
  </sheetViews>
  <sheetFormatPr defaultRowHeight="19.5" customHeight="1"/>
  <cols>
    <col min="1" max="1" width="0.5" style="199" customWidth="1"/>
    <col min="2" max="2" width="1.75" style="199" customWidth="1"/>
    <col min="3" max="3" width="2.875" style="199" customWidth="1"/>
    <col min="4" max="4" width="8.875" style="199" customWidth="1"/>
    <col min="5" max="5" width="2.75" style="199" customWidth="1"/>
    <col min="6" max="7" width="9" style="199"/>
    <col min="8" max="9" width="10.75" style="199" customWidth="1"/>
    <col min="10" max="10" width="9" style="199"/>
    <col min="11" max="13" width="6.5" style="199" customWidth="1"/>
    <col min="14" max="16384" width="9" style="199"/>
  </cols>
  <sheetData>
    <row r="1" spans="1:13" s="193" customFormat="1" ht="11.25" customHeight="1">
      <c r="A1" s="192"/>
      <c r="C1" s="194" t="s">
        <v>212</v>
      </c>
      <c r="D1" s="194"/>
      <c r="E1" s="194"/>
      <c r="F1" s="194"/>
      <c r="G1" s="194"/>
      <c r="H1" s="195"/>
      <c r="I1" s="195"/>
      <c r="J1" s="195"/>
      <c r="K1" s="195"/>
      <c r="L1" s="195"/>
      <c r="M1" s="195"/>
    </row>
    <row r="2" spans="1:13" s="193" customFormat="1" ht="11.25" customHeight="1">
      <c r="A2" s="192"/>
      <c r="C2" s="194"/>
      <c r="D2" s="194"/>
      <c r="E2" s="194"/>
      <c r="F2" s="194"/>
      <c r="G2" s="194"/>
      <c r="H2" s="195"/>
      <c r="I2" s="195"/>
      <c r="J2" s="195"/>
      <c r="K2" s="195"/>
      <c r="L2" s="195"/>
      <c r="M2" s="195"/>
    </row>
    <row r="3" spans="1:13" s="196" customFormat="1" ht="18" customHeight="1">
      <c r="B3" s="197"/>
      <c r="C3" s="197" t="s">
        <v>213</v>
      </c>
      <c r="D3" s="197"/>
      <c r="F3" s="197"/>
      <c r="G3" s="197"/>
      <c r="H3" s="197"/>
      <c r="I3" s="197"/>
      <c r="J3" s="197"/>
      <c r="K3" s="197"/>
      <c r="L3" s="197"/>
      <c r="M3" s="197"/>
    </row>
    <row r="4" spans="1:13" s="196" customFormat="1" ht="18" customHeight="1">
      <c r="B4" s="197"/>
      <c r="D4" s="197" t="s">
        <v>214</v>
      </c>
      <c r="E4" s="197" t="s">
        <v>215</v>
      </c>
      <c r="F4" s="197"/>
      <c r="G4" s="197"/>
      <c r="H4" s="197"/>
      <c r="I4" s="197"/>
      <c r="J4" s="197"/>
      <c r="K4" s="197"/>
      <c r="L4" s="197"/>
      <c r="M4" s="197"/>
    </row>
    <row r="5" spans="1:13" s="196" customFormat="1" ht="18" customHeight="1">
      <c r="B5" s="197"/>
      <c r="C5" s="197"/>
      <c r="D5" s="197" t="s">
        <v>216</v>
      </c>
      <c r="E5" s="197" t="s">
        <v>217</v>
      </c>
      <c r="F5" s="197"/>
      <c r="G5" s="197"/>
      <c r="H5" s="197"/>
      <c r="I5" s="197"/>
      <c r="J5" s="197"/>
      <c r="K5" s="197"/>
      <c r="L5" s="197"/>
      <c r="M5" s="197"/>
    </row>
    <row r="6" spans="1:13" s="196" customFormat="1" ht="18" customHeight="1">
      <c r="B6" s="197"/>
      <c r="C6" s="197" t="s">
        <v>218</v>
      </c>
      <c r="D6" s="197"/>
      <c r="E6" s="197"/>
      <c r="F6" s="197"/>
      <c r="G6" s="197"/>
      <c r="H6" s="197"/>
      <c r="I6" s="197"/>
      <c r="J6" s="197"/>
      <c r="K6" s="197"/>
    </row>
    <row r="7" spans="1:13" s="196" customFormat="1" ht="18" customHeight="1">
      <c r="B7" s="197"/>
      <c r="C7" s="197"/>
      <c r="D7" s="197" t="s">
        <v>219</v>
      </c>
      <c r="E7" s="197" t="s">
        <v>220</v>
      </c>
      <c r="F7" s="197"/>
      <c r="G7" s="197"/>
      <c r="H7" s="197"/>
      <c r="I7" s="197"/>
      <c r="J7" s="197"/>
      <c r="K7" s="197"/>
      <c r="L7" s="197"/>
      <c r="M7" s="197"/>
    </row>
    <row r="8" spans="1:13" s="196" customFormat="1" ht="18" customHeight="1">
      <c r="B8" s="197"/>
      <c r="C8" s="197"/>
      <c r="D8" s="197" t="s">
        <v>221</v>
      </c>
      <c r="E8" s="197" t="s">
        <v>217</v>
      </c>
      <c r="F8" s="197"/>
      <c r="G8" s="197"/>
      <c r="H8" s="197"/>
      <c r="I8" s="197"/>
      <c r="J8" s="197"/>
      <c r="K8" s="197"/>
      <c r="L8" s="197"/>
      <c r="M8" s="197"/>
    </row>
    <row r="9" spans="1:13" s="196" customFormat="1" ht="18" customHeight="1">
      <c r="B9" s="197"/>
      <c r="C9" s="197"/>
      <c r="D9" s="197" t="s">
        <v>222</v>
      </c>
      <c r="E9" s="197" t="s">
        <v>223</v>
      </c>
      <c r="F9" s="197"/>
      <c r="G9" s="197"/>
      <c r="H9" s="197"/>
      <c r="I9" s="197"/>
      <c r="J9" s="197"/>
      <c r="K9" s="197"/>
      <c r="L9" s="197"/>
      <c r="M9" s="197"/>
    </row>
    <row r="10" spans="1:13" s="196" customFormat="1" ht="18" customHeight="1">
      <c r="B10" s="197"/>
      <c r="C10" s="197"/>
      <c r="D10" s="197" t="s">
        <v>224</v>
      </c>
      <c r="E10" s="197" t="s">
        <v>225</v>
      </c>
      <c r="F10" s="197"/>
      <c r="G10" s="197"/>
      <c r="H10" s="197"/>
      <c r="I10" s="197"/>
      <c r="J10" s="197"/>
      <c r="K10" s="197"/>
      <c r="L10" s="197"/>
      <c r="M10" s="197"/>
    </row>
    <row r="11" spans="1:13" s="196" customFormat="1" ht="18" customHeight="1">
      <c r="B11" s="197"/>
      <c r="C11" s="197"/>
      <c r="D11" s="197" t="s">
        <v>226</v>
      </c>
      <c r="E11" s="197" t="s">
        <v>227</v>
      </c>
      <c r="F11" s="197"/>
      <c r="G11" s="197"/>
      <c r="H11" s="197"/>
      <c r="I11" s="197"/>
      <c r="J11" s="197"/>
      <c r="K11" s="197"/>
      <c r="L11" s="197"/>
      <c r="M11" s="197"/>
    </row>
    <row r="12" spans="1:13" s="196" customFormat="1" ht="18" customHeight="1">
      <c r="B12" s="197"/>
      <c r="C12" s="197"/>
      <c r="D12" s="197" t="s">
        <v>228</v>
      </c>
      <c r="E12" s="197" t="s">
        <v>229</v>
      </c>
      <c r="F12" s="197"/>
      <c r="G12" s="197"/>
      <c r="H12" s="197"/>
      <c r="I12" s="197"/>
      <c r="J12" s="197"/>
      <c r="K12" s="197"/>
      <c r="L12" s="197"/>
      <c r="M12" s="197"/>
    </row>
    <row r="13" spans="1:13" s="196" customFormat="1" ht="18" customHeight="1">
      <c r="B13" s="197"/>
      <c r="C13" s="197"/>
      <c r="D13" s="197" t="s">
        <v>230</v>
      </c>
      <c r="E13" s="197" t="s">
        <v>231</v>
      </c>
      <c r="F13" s="197"/>
      <c r="G13" s="197"/>
      <c r="H13" s="197"/>
      <c r="I13" s="197"/>
      <c r="J13" s="197"/>
      <c r="K13" s="197"/>
      <c r="L13" s="197"/>
      <c r="M13" s="197"/>
    </row>
    <row r="14" spans="1:13" s="196" customFormat="1" ht="18" customHeight="1">
      <c r="B14" s="197"/>
      <c r="C14" s="197" t="s">
        <v>232</v>
      </c>
      <c r="D14" s="197"/>
      <c r="E14" s="197"/>
      <c r="F14" s="197"/>
      <c r="G14" s="197"/>
      <c r="H14" s="197"/>
      <c r="I14" s="197"/>
      <c r="J14" s="197"/>
      <c r="K14" s="197"/>
    </row>
    <row r="15" spans="1:13" s="196" customFormat="1" ht="18" customHeight="1">
      <c r="B15" s="197"/>
      <c r="C15" s="197"/>
      <c r="D15" s="197" t="s">
        <v>233</v>
      </c>
      <c r="E15" s="197" t="s">
        <v>234</v>
      </c>
      <c r="F15" s="197"/>
      <c r="G15" s="197"/>
      <c r="H15" s="197"/>
      <c r="I15" s="197"/>
      <c r="J15" s="197"/>
      <c r="K15" s="197"/>
      <c r="L15" s="197"/>
      <c r="M15" s="197"/>
    </row>
    <row r="16" spans="1:13" s="196" customFormat="1" ht="18" customHeight="1">
      <c r="B16" s="197"/>
      <c r="C16" s="197"/>
      <c r="D16" s="197" t="s">
        <v>235</v>
      </c>
      <c r="E16" s="197" t="s">
        <v>236</v>
      </c>
      <c r="F16" s="197"/>
      <c r="G16" s="197"/>
      <c r="H16" s="197"/>
      <c r="I16" s="197"/>
      <c r="J16" s="197"/>
      <c r="K16" s="197"/>
      <c r="L16" s="197"/>
      <c r="M16" s="197"/>
    </row>
    <row r="17" spans="2:13" s="196" customFormat="1" ht="18" customHeight="1">
      <c r="B17" s="197"/>
      <c r="C17" s="197" t="s">
        <v>47</v>
      </c>
      <c r="D17" s="197"/>
      <c r="E17" s="197"/>
      <c r="F17" s="197"/>
      <c r="G17" s="197"/>
      <c r="H17" s="197"/>
      <c r="I17" s="197"/>
      <c r="J17" s="197"/>
      <c r="K17" s="197"/>
    </row>
    <row r="18" spans="2:13" s="196" customFormat="1" ht="18" customHeight="1">
      <c r="B18" s="197"/>
      <c r="C18" s="197"/>
      <c r="D18" s="197" t="s">
        <v>237</v>
      </c>
      <c r="E18" s="198" t="s">
        <v>238</v>
      </c>
      <c r="F18" s="198"/>
      <c r="G18" s="197"/>
      <c r="H18" s="197"/>
      <c r="I18" s="197"/>
      <c r="J18" s="197"/>
      <c r="K18" s="197"/>
      <c r="L18" s="197"/>
      <c r="M18" s="197"/>
    </row>
    <row r="19" spans="2:13" s="196" customFormat="1" ht="18" customHeight="1">
      <c r="B19" s="197"/>
      <c r="C19" s="197"/>
      <c r="D19" s="197" t="s">
        <v>239</v>
      </c>
      <c r="E19" s="198" t="s">
        <v>240</v>
      </c>
      <c r="F19" s="198"/>
      <c r="G19" s="197"/>
      <c r="H19" s="197"/>
      <c r="I19" s="197"/>
      <c r="J19" s="197"/>
      <c r="K19" s="197"/>
      <c r="L19" s="197"/>
      <c r="M19" s="197"/>
    </row>
    <row r="20" spans="2:13" s="196" customFormat="1" ht="18" customHeight="1">
      <c r="B20" s="197"/>
      <c r="C20" s="197"/>
      <c r="D20" s="197" t="s">
        <v>241</v>
      </c>
      <c r="E20" s="198" t="s">
        <v>242</v>
      </c>
      <c r="F20" s="198"/>
      <c r="G20" s="197"/>
      <c r="H20" s="197"/>
      <c r="I20" s="197"/>
      <c r="J20" s="197"/>
      <c r="K20" s="197"/>
      <c r="L20" s="197"/>
      <c r="M20" s="197"/>
    </row>
    <row r="21" spans="2:13" s="196" customFormat="1" ht="18" customHeight="1">
      <c r="B21" s="197"/>
      <c r="C21" s="197"/>
      <c r="D21" s="197" t="s">
        <v>243</v>
      </c>
      <c r="E21" s="198" t="s">
        <v>244</v>
      </c>
      <c r="F21" s="198"/>
      <c r="G21" s="197"/>
      <c r="H21" s="197"/>
      <c r="I21" s="197"/>
      <c r="J21" s="197"/>
      <c r="K21" s="197"/>
      <c r="L21" s="197"/>
      <c r="M21" s="197"/>
    </row>
    <row r="22" spans="2:13" s="196" customFormat="1" ht="18" customHeight="1">
      <c r="B22" s="197"/>
      <c r="C22" s="197"/>
      <c r="D22" s="197" t="s">
        <v>245</v>
      </c>
      <c r="E22" s="198" t="s">
        <v>246</v>
      </c>
      <c r="F22" s="198"/>
      <c r="G22" s="197"/>
      <c r="H22" s="197"/>
      <c r="I22" s="197"/>
      <c r="J22" s="197"/>
      <c r="K22" s="197"/>
      <c r="L22" s="197"/>
      <c r="M22" s="197"/>
    </row>
    <row r="23" spans="2:13" s="196" customFormat="1" ht="18" customHeight="1">
      <c r="B23" s="197"/>
      <c r="C23" s="197"/>
      <c r="D23" s="197" t="s">
        <v>247</v>
      </c>
      <c r="E23" s="198" t="s">
        <v>248</v>
      </c>
      <c r="F23" s="198"/>
      <c r="G23" s="197"/>
      <c r="H23" s="197"/>
      <c r="I23" s="197"/>
      <c r="J23" s="197"/>
      <c r="K23" s="197"/>
      <c r="L23" s="197"/>
      <c r="M23" s="197"/>
    </row>
    <row r="24" spans="2:13" s="196" customFormat="1" ht="18" customHeight="1">
      <c r="B24" s="197"/>
      <c r="C24" s="197"/>
      <c r="D24" s="197" t="s">
        <v>249</v>
      </c>
      <c r="E24" s="198" t="s">
        <v>250</v>
      </c>
      <c r="F24" s="198"/>
      <c r="G24" s="197"/>
      <c r="H24" s="197"/>
      <c r="I24" s="197"/>
      <c r="J24" s="197"/>
      <c r="K24" s="197"/>
      <c r="L24" s="197"/>
      <c r="M24" s="197"/>
    </row>
    <row r="25" spans="2:13" s="196" customFormat="1" ht="18" customHeight="1">
      <c r="B25" s="197"/>
      <c r="C25" s="197"/>
      <c r="D25" s="197" t="s">
        <v>251</v>
      </c>
      <c r="E25" s="198" t="s">
        <v>252</v>
      </c>
      <c r="F25" s="198"/>
      <c r="G25" s="197"/>
      <c r="H25" s="197"/>
      <c r="I25" s="197"/>
      <c r="J25" s="197"/>
      <c r="K25" s="197"/>
      <c r="L25" s="197"/>
      <c r="M25" s="197"/>
    </row>
    <row r="26" spans="2:13" s="196" customFormat="1" ht="18" customHeight="1">
      <c r="B26" s="197"/>
      <c r="C26" s="197" t="s">
        <v>253</v>
      </c>
      <c r="D26" s="197"/>
      <c r="E26" s="197"/>
      <c r="F26" s="197"/>
      <c r="G26" s="197"/>
      <c r="H26" s="197"/>
      <c r="I26" s="197"/>
      <c r="J26" s="197"/>
      <c r="K26" s="197"/>
    </row>
    <row r="27" spans="2:13" s="196" customFormat="1" ht="18" customHeight="1">
      <c r="B27" s="197"/>
      <c r="C27" s="197"/>
      <c r="D27" s="197" t="s">
        <v>254</v>
      </c>
      <c r="E27" s="197" t="s">
        <v>255</v>
      </c>
      <c r="F27" s="197"/>
      <c r="G27" s="197"/>
      <c r="H27" s="197"/>
      <c r="I27" s="197"/>
      <c r="J27" s="197"/>
      <c r="K27" s="197"/>
      <c r="L27" s="197"/>
      <c r="M27" s="197"/>
    </row>
    <row r="28" spans="2:13" s="196" customFormat="1" ht="16.5" hidden="1" customHeight="1">
      <c r="C28" s="197"/>
      <c r="D28" s="197"/>
      <c r="E28" s="197"/>
      <c r="F28" s="197" t="s">
        <v>256</v>
      </c>
      <c r="G28" s="197"/>
      <c r="H28" s="197"/>
      <c r="I28" s="197"/>
      <c r="J28" s="197"/>
    </row>
    <row r="29" spans="2:13" s="196" customFormat="1" ht="16.5" hidden="1" customHeight="1">
      <c r="C29" s="197"/>
      <c r="D29" s="197"/>
      <c r="F29" s="197" t="s">
        <v>257</v>
      </c>
      <c r="G29" s="197"/>
      <c r="H29" s="197"/>
      <c r="I29" s="197"/>
      <c r="J29" s="197"/>
    </row>
    <row r="30" spans="2:13" s="196" customFormat="1" ht="16.5" hidden="1" customHeight="1">
      <c r="C30" s="197"/>
      <c r="D30" s="197"/>
      <c r="E30" s="197"/>
      <c r="F30" s="197" t="s">
        <v>258</v>
      </c>
      <c r="G30" s="197"/>
      <c r="H30" s="197"/>
      <c r="I30" s="197"/>
      <c r="J30" s="197"/>
    </row>
    <row r="31" spans="2:13" s="196" customFormat="1" ht="16.5" hidden="1" customHeight="1">
      <c r="C31" s="197"/>
      <c r="D31" s="197"/>
      <c r="F31" s="197" t="s">
        <v>259</v>
      </c>
      <c r="G31" s="197"/>
      <c r="H31" s="197"/>
      <c r="I31" s="197"/>
      <c r="J31" s="197"/>
    </row>
    <row r="32" spans="2:13" s="196" customFormat="1" ht="16.5" customHeight="1">
      <c r="C32" s="197"/>
      <c r="D32" s="197"/>
      <c r="E32" s="197"/>
      <c r="F32" s="197"/>
      <c r="G32" s="197"/>
      <c r="H32" s="197"/>
      <c r="I32" s="197"/>
      <c r="J32" s="197"/>
    </row>
    <row r="33" s="196" customFormat="1" ht="16.5" customHeight="1"/>
    <row r="34" s="196" customFormat="1" ht="16.5" customHeight="1"/>
    <row r="35" s="196" customFormat="1" ht="16.5" customHeight="1"/>
    <row r="36" s="196" customFormat="1" ht="16.5" customHeight="1"/>
    <row r="37" s="196" customFormat="1" ht="19.5" customHeight="1"/>
  </sheetData>
  <mergeCells count="1">
    <mergeCell ref="C1:G2"/>
  </mergeCells>
  <phoneticPr fontId="2"/>
  <printOptions horizontalCentered="1"/>
  <pageMargins left="0.39370078740157483" right="0.39370078740157483" top="0.74803149606299213" bottom="0.74803149606299213" header="0.31496062992125984" footer="0.19685039370078741"/>
  <pageSetup paperSize="9" firstPageNumber="29" fitToHeight="0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26"/>
  <sheetViews>
    <sheetView zoomScaleNormal="100" workbookViewId="0">
      <selection activeCell="C1" sqref="C1"/>
    </sheetView>
  </sheetViews>
  <sheetFormatPr defaultRowHeight="13.5"/>
  <cols>
    <col min="1" max="1" width="10.75" customWidth="1"/>
    <col min="2" max="2" width="10.375" customWidth="1"/>
    <col min="3" max="3" width="9.875" customWidth="1"/>
    <col min="4" max="4" width="9.5" customWidth="1"/>
    <col min="5" max="5" width="9.625" customWidth="1"/>
    <col min="6" max="6" width="9.75" customWidth="1"/>
    <col min="7" max="7" width="10.625" customWidth="1"/>
    <col min="8" max="8" width="11.5" customWidth="1"/>
    <col min="9" max="9" width="10.625" customWidth="1"/>
    <col min="10" max="18" width="11.5" customWidth="1"/>
  </cols>
  <sheetData>
    <row r="1" spans="1:16" s="100" customFormat="1" ht="24" customHeight="1" thickBot="1">
      <c r="A1" s="2" t="s">
        <v>201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100" customFormat="1" ht="14.25" thickTop="1">
      <c r="A2" s="156" t="s">
        <v>0</v>
      </c>
      <c r="B2" s="165" t="s">
        <v>85</v>
      </c>
      <c r="C2" s="167" t="s">
        <v>32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9"/>
    </row>
    <row r="3" spans="1:16" s="100" customFormat="1">
      <c r="A3" s="157"/>
      <c r="B3" s="166"/>
      <c r="C3" s="101" t="s">
        <v>8</v>
      </c>
      <c r="D3" s="101" t="s">
        <v>116</v>
      </c>
      <c r="E3" s="101" t="s">
        <v>88</v>
      </c>
      <c r="F3" s="101" t="s">
        <v>157</v>
      </c>
      <c r="G3" s="101" t="s">
        <v>158</v>
      </c>
      <c r="H3" s="101" t="s">
        <v>89</v>
      </c>
      <c r="I3" s="101" t="s">
        <v>90</v>
      </c>
      <c r="J3" s="101" t="s">
        <v>91</v>
      </c>
      <c r="K3" s="101" t="s">
        <v>92</v>
      </c>
      <c r="L3" s="101" t="s">
        <v>93</v>
      </c>
      <c r="M3" s="101" t="s">
        <v>159</v>
      </c>
      <c r="N3" s="101" t="s">
        <v>94</v>
      </c>
      <c r="O3" s="101" t="s">
        <v>95</v>
      </c>
      <c r="P3" s="101" t="s">
        <v>96</v>
      </c>
    </row>
    <row r="4" spans="1:16" s="2" customFormat="1" ht="10.5">
      <c r="A4" s="99"/>
      <c r="B4" s="103" t="s">
        <v>135</v>
      </c>
      <c r="C4" s="103" t="s">
        <v>135</v>
      </c>
      <c r="D4" s="103" t="s">
        <v>135</v>
      </c>
      <c r="E4" s="103" t="s">
        <v>135</v>
      </c>
      <c r="F4" s="103" t="s">
        <v>135</v>
      </c>
      <c r="G4" s="103" t="s">
        <v>135</v>
      </c>
      <c r="H4" s="103" t="s">
        <v>135</v>
      </c>
      <c r="I4" s="103" t="s">
        <v>135</v>
      </c>
      <c r="J4" s="103" t="s">
        <v>135</v>
      </c>
      <c r="K4" s="103" t="s">
        <v>135</v>
      </c>
      <c r="L4" s="103" t="s">
        <v>135</v>
      </c>
      <c r="M4" s="103" t="s">
        <v>135</v>
      </c>
      <c r="N4" s="103" t="s">
        <v>135</v>
      </c>
      <c r="O4" s="103" t="s">
        <v>135</v>
      </c>
      <c r="P4" s="103" t="s">
        <v>135</v>
      </c>
    </row>
    <row r="5" spans="1:16" s="100" customFormat="1" ht="24" customHeight="1">
      <c r="A5" s="7" t="s">
        <v>83</v>
      </c>
      <c r="B5" s="8">
        <v>73315</v>
      </c>
      <c r="C5" s="8">
        <v>38080</v>
      </c>
      <c r="D5" s="8">
        <v>1282</v>
      </c>
      <c r="E5" s="8">
        <v>815</v>
      </c>
      <c r="F5" s="8">
        <v>1065</v>
      </c>
      <c r="G5" s="8">
        <v>1231</v>
      </c>
      <c r="H5" s="8">
        <v>1220</v>
      </c>
      <c r="I5" s="8">
        <v>1745</v>
      </c>
      <c r="J5" s="8">
        <v>2553</v>
      </c>
      <c r="K5" s="8">
        <v>4951</v>
      </c>
      <c r="L5" s="8">
        <v>6676</v>
      </c>
      <c r="M5" s="8">
        <v>5474</v>
      </c>
      <c r="N5" s="8">
        <v>5381</v>
      </c>
      <c r="O5" s="8">
        <v>3800</v>
      </c>
      <c r="P5" s="8">
        <v>1887</v>
      </c>
    </row>
    <row r="6" spans="1:16" s="100" customFormat="1" ht="24" customHeight="1">
      <c r="A6" s="9" t="s">
        <v>4</v>
      </c>
      <c r="B6" s="10">
        <v>93901</v>
      </c>
      <c r="C6" s="11">
        <v>46869</v>
      </c>
      <c r="D6" s="11">
        <v>1961</v>
      </c>
      <c r="E6" s="11">
        <v>1008</v>
      </c>
      <c r="F6" s="11">
        <v>1212</v>
      </c>
      <c r="G6" s="11">
        <v>1287</v>
      </c>
      <c r="H6" s="11">
        <v>1851</v>
      </c>
      <c r="I6" s="11">
        <v>2579</v>
      </c>
      <c r="J6" s="11">
        <v>4127</v>
      </c>
      <c r="K6" s="11">
        <v>6191</v>
      </c>
      <c r="L6" s="11">
        <v>6055</v>
      </c>
      <c r="M6" s="11">
        <v>7358</v>
      </c>
      <c r="N6" s="11">
        <v>7105</v>
      </c>
      <c r="O6" s="11">
        <v>4459</v>
      </c>
      <c r="P6" s="11">
        <v>1676</v>
      </c>
    </row>
    <row r="7" spans="1:16" s="100" customFormat="1" ht="24" customHeight="1">
      <c r="A7" s="12" t="s">
        <v>35</v>
      </c>
      <c r="B7" s="13">
        <f>B5-B6</f>
        <v>-20586</v>
      </c>
      <c r="C7" s="13">
        <f>C5-C6</f>
        <v>-8789</v>
      </c>
      <c r="D7" s="13">
        <f t="shared" ref="D7:P7" si="0">D5-D6</f>
        <v>-679</v>
      </c>
      <c r="E7" s="13">
        <f t="shared" si="0"/>
        <v>-193</v>
      </c>
      <c r="F7" s="13">
        <f t="shared" si="0"/>
        <v>-147</v>
      </c>
      <c r="G7" s="13">
        <f t="shared" si="0"/>
        <v>-56</v>
      </c>
      <c r="H7" s="13">
        <f t="shared" si="0"/>
        <v>-631</v>
      </c>
      <c r="I7" s="13">
        <f t="shared" si="0"/>
        <v>-834</v>
      </c>
      <c r="J7" s="13">
        <f t="shared" si="0"/>
        <v>-1574</v>
      </c>
      <c r="K7" s="13">
        <f t="shared" si="0"/>
        <v>-1240</v>
      </c>
      <c r="L7" s="13">
        <f t="shared" si="0"/>
        <v>621</v>
      </c>
      <c r="M7" s="13">
        <f t="shared" si="0"/>
        <v>-1884</v>
      </c>
      <c r="N7" s="13">
        <f t="shared" si="0"/>
        <v>-1724</v>
      </c>
      <c r="O7" s="13">
        <f t="shared" si="0"/>
        <v>-659</v>
      </c>
      <c r="P7" s="13">
        <f t="shared" si="0"/>
        <v>211</v>
      </c>
    </row>
    <row r="8" spans="1:16" s="100" customFormat="1" ht="24" customHeight="1">
      <c r="A8" s="7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s="100" customFormat="1" ht="24" customHeight="1">
      <c r="A9" s="9" t="s">
        <v>82</v>
      </c>
      <c r="B9" s="14">
        <f>B5/B6*100-100</f>
        <v>-21.923089210977523</v>
      </c>
      <c r="C9" s="14">
        <f>C5/C6*100-100</f>
        <v>-18.752266956837133</v>
      </c>
      <c r="D9" s="14">
        <f t="shared" ref="D9:P9" si="1">D5/D6*100-100</f>
        <v>-34.625191228964809</v>
      </c>
      <c r="E9" s="14">
        <f t="shared" si="1"/>
        <v>-19.146825396825392</v>
      </c>
      <c r="F9" s="14">
        <f t="shared" si="1"/>
        <v>-12.128712871287135</v>
      </c>
      <c r="G9" s="14">
        <f t="shared" si="1"/>
        <v>-4.351204351204359</v>
      </c>
      <c r="H9" s="14">
        <f t="shared" si="1"/>
        <v>-34.089681253376554</v>
      </c>
      <c r="I9" s="14">
        <f t="shared" si="1"/>
        <v>-32.338115548662273</v>
      </c>
      <c r="J9" s="14">
        <f t="shared" si="1"/>
        <v>-38.139084080445841</v>
      </c>
      <c r="K9" s="14">
        <f t="shared" si="1"/>
        <v>-20.029074462930069</v>
      </c>
      <c r="L9" s="14">
        <f t="shared" si="1"/>
        <v>10.25598678777871</v>
      </c>
      <c r="M9" s="14">
        <f t="shared" si="1"/>
        <v>-25.604783908670839</v>
      </c>
      <c r="N9" s="14">
        <f t="shared" si="1"/>
        <v>-24.264602392681212</v>
      </c>
      <c r="O9" s="14">
        <f t="shared" si="1"/>
        <v>-14.779098452567837</v>
      </c>
      <c r="P9" s="14">
        <f t="shared" si="1"/>
        <v>12.589498806682585</v>
      </c>
    </row>
    <row r="10" spans="1:16" s="100" customFormat="1">
      <c r="A10" s="7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s="100" customFormat="1" ht="24" customHeight="1">
      <c r="A11" s="7" t="s">
        <v>83</v>
      </c>
      <c r="B11" s="15">
        <f>B5/$B5*100</f>
        <v>100</v>
      </c>
      <c r="C11" s="15">
        <f t="shared" ref="C11:P11" si="2">C5/$B5*100</f>
        <v>51.940257791720654</v>
      </c>
      <c r="D11" s="15">
        <f t="shared" si="2"/>
        <v>1.7486189729250496</v>
      </c>
      <c r="E11" s="15">
        <f t="shared" si="2"/>
        <v>1.111641546750324</v>
      </c>
      <c r="F11" s="15">
        <f t="shared" si="2"/>
        <v>1.4526358862442885</v>
      </c>
      <c r="G11" s="15">
        <f t="shared" si="2"/>
        <v>1.6790561276682807</v>
      </c>
      <c r="H11" s="15">
        <f t="shared" si="2"/>
        <v>1.6640523767305464</v>
      </c>
      <c r="I11" s="15">
        <f t="shared" si="2"/>
        <v>2.3801404896678715</v>
      </c>
      <c r="J11" s="15">
        <f t="shared" si="2"/>
        <v>3.4822341949123645</v>
      </c>
      <c r="K11" s="15">
        <f t="shared" si="2"/>
        <v>6.7530518993384705</v>
      </c>
      <c r="L11" s="15">
        <f t="shared" si="2"/>
        <v>9.1059128418468251</v>
      </c>
      <c r="M11" s="15">
        <f t="shared" si="2"/>
        <v>7.4664120575598441</v>
      </c>
      <c r="N11" s="15">
        <f t="shared" si="2"/>
        <v>7.3395621632680905</v>
      </c>
      <c r="O11" s="15">
        <f t="shared" si="2"/>
        <v>5.1831139603082592</v>
      </c>
      <c r="P11" s="15">
        <f t="shared" si="2"/>
        <v>2.5738252745004431</v>
      </c>
    </row>
    <row r="12" spans="1:16" s="100" customFormat="1" ht="24" customHeight="1">
      <c r="A12" s="9" t="s">
        <v>4</v>
      </c>
      <c r="B12" s="16">
        <f>B6/$B6*100</f>
        <v>100</v>
      </c>
      <c r="C12" s="16">
        <f t="shared" ref="C12:P12" si="3">C6/$B6*100</f>
        <v>49.913206462125004</v>
      </c>
      <c r="D12" s="16">
        <f t="shared" si="3"/>
        <v>2.0883696659247506</v>
      </c>
      <c r="E12" s="16">
        <f t="shared" si="3"/>
        <v>1.0734709960490303</v>
      </c>
      <c r="F12" s="16">
        <f t="shared" si="3"/>
        <v>1.2907210785827627</v>
      </c>
      <c r="G12" s="16">
        <f t="shared" si="3"/>
        <v>1.3705924324554584</v>
      </c>
      <c r="H12" s="16">
        <f t="shared" si="3"/>
        <v>1.97122501357813</v>
      </c>
      <c r="I12" s="16">
        <f t="shared" si="3"/>
        <v>2.746509621835763</v>
      </c>
      <c r="J12" s="16">
        <f t="shared" si="3"/>
        <v>4.3950543657682033</v>
      </c>
      <c r="K12" s="16">
        <f t="shared" si="3"/>
        <v>6.5931140243447883</v>
      </c>
      <c r="L12" s="16">
        <f t="shared" si="3"/>
        <v>6.4482806359889677</v>
      </c>
      <c r="M12" s="16">
        <f t="shared" si="3"/>
        <v>7.8359122906039342</v>
      </c>
      <c r="N12" s="16">
        <f t="shared" si="3"/>
        <v>7.5664795902067068</v>
      </c>
      <c r="O12" s="16">
        <f t="shared" si="3"/>
        <v>4.7486182255780021</v>
      </c>
      <c r="P12" s="16">
        <f t="shared" si="3"/>
        <v>1.7848585212085069</v>
      </c>
    </row>
    <row r="13" spans="1:16" s="100" customFormat="1"/>
    <row r="14" spans="1:16" s="100" customFormat="1" ht="24" customHeight="1" thickBot="1">
      <c r="A14" s="2" t="s">
        <v>202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s="100" customFormat="1" ht="14.25" thickTop="1">
      <c r="A15" s="156" t="s">
        <v>0</v>
      </c>
      <c r="B15" s="167" t="s">
        <v>33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9"/>
      <c r="P15" s="170" t="s">
        <v>97</v>
      </c>
    </row>
    <row r="16" spans="1:16" s="100" customFormat="1">
      <c r="A16" s="157"/>
      <c r="B16" s="101" t="s">
        <v>8</v>
      </c>
      <c r="C16" s="101" t="s">
        <v>116</v>
      </c>
      <c r="D16" s="101" t="s">
        <v>88</v>
      </c>
      <c r="E16" s="101" t="s">
        <v>157</v>
      </c>
      <c r="F16" s="101" t="s">
        <v>158</v>
      </c>
      <c r="G16" s="101" t="s">
        <v>89</v>
      </c>
      <c r="H16" s="101" t="s">
        <v>90</v>
      </c>
      <c r="I16" s="101" t="s">
        <v>91</v>
      </c>
      <c r="J16" s="101" t="s">
        <v>92</v>
      </c>
      <c r="K16" s="101" t="s">
        <v>93</v>
      </c>
      <c r="L16" s="101" t="s">
        <v>159</v>
      </c>
      <c r="M16" s="101" t="s">
        <v>94</v>
      </c>
      <c r="N16" s="101" t="s">
        <v>95</v>
      </c>
      <c r="O16" s="102" t="s">
        <v>96</v>
      </c>
      <c r="P16" s="171"/>
    </row>
    <row r="17" spans="1:18" s="2" customFormat="1" ht="10.5">
      <c r="A17" s="99"/>
      <c r="B17" s="103" t="s">
        <v>135</v>
      </c>
      <c r="C17" s="103" t="s">
        <v>135</v>
      </c>
      <c r="D17" s="103" t="s">
        <v>135</v>
      </c>
      <c r="E17" s="103" t="s">
        <v>135</v>
      </c>
      <c r="F17" s="103" t="s">
        <v>135</v>
      </c>
      <c r="G17" s="103" t="s">
        <v>135</v>
      </c>
      <c r="H17" s="103" t="s">
        <v>135</v>
      </c>
      <c r="I17" s="103" t="s">
        <v>135</v>
      </c>
      <c r="J17" s="103" t="s">
        <v>135</v>
      </c>
      <c r="K17" s="103" t="s">
        <v>135</v>
      </c>
      <c r="L17" s="103" t="s">
        <v>135</v>
      </c>
      <c r="M17" s="103" t="s">
        <v>135</v>
      </c>
      <c r="N17" s="103" t="s">
        <v>135</v>
      </c>
      <c r="O17" s="103" t="s">
        <v>135</v>
      </c>
      <c r="P17" s="104" t="s">
        <v>136</v>
      </c>
    </row>
    <row r="18" spans="1:18" s="100" customFormat="1" ht="24" customHeight="1">
      <c r="A18" s="7" t="s">
        <v>83</v>
      </c>
      <c r="B18" s="8">
        <v>35235</v>
      </c>
      <c r="C18" s="8">
        <v>625</v>
      </c>
      <c r="D18" s="8">
        <v>458</v>
      </c>
      <c r="E18" s="8">
        <v>694</v>
      </c>
      <c r="F18" s="8">
        <v>940</v>
      </c>
      <c r="G18" s="8">
        <v>1201</v>
      </c>
      <c r="H18" s="8">
        <v>1824</v>
      </c>
      <c r="I18" s="8">
        <v>2928</v>
      </c>
      <c r="J18" s="8">
        <v>5223</v>
      </c>
      <c r="K18" s="8">
        <v>5847</v>
      </c>
      <c r="L18" s="8">
        <v>5215</v>
      </c>
      <c r="M18" s="8">
        <v>4847</v>
      </c>
      <c r="N18" s="8">
        <v>3470</v>
      </c>
      <c r="O18" s="8">
        <v>1963</v>
      </c>
      <c r="P18" s="84">
        <v>65.599999999999994</v>
      </c>
    </row>
    <row r="19" spans="1:18" s="100" customFormat="1" ht="24" customHeight="1">
      <c r="A19" s="9" t="s">
        <v>4</v>
      </c>
      <c r="B19" s="11">
        <v>47032</v>
      </c>
      <c r="C19" s="11">
        <v>932</v>
      </c>
      <c r="D19" s="11">
        <v>623</v>
      </c>
      <c r="E19" s="11">
        <v>1002</v>
      </c>
      <c r="F19" s="11">
        <v>1311</v>
      </c>
      <c r="G19" s="11">
        <v>1940</v>
      </c>
      <c r="H19" s="11">
        <v>3023</v>
      </c>
      <c r="I19" s="11">
        <v>4903</v>
      </c>
      <c r="J19" s="11">
        <v>6252</v>
      </c>
      <c r="K19" s="11">
        <v>6312</v>
      </c>
      <c r="L19" s="11">
        <v>7467</v>
      </c>
      <c r="M19" s="11">
        <v>6901</v>
      </c>
      <c r="N19" s="11">
        <v>4481</v>
      </c>
      <c r="O19" s="11">
        <v>1885</v>
      </c>
      <c r="P19" s="85">
        <v>64.8</v>
      </c>
    </row>
    <row r="20" spans="1:18" s="100" customFormat="1" ht="24" customHeight="1">
      <c r="A20" s="12" t="s">
        <v>35</v>
      </c>
      <c r="B20" s="13">
        <f t="shared" ref="B20:P20" si="4">B18-B19</f>
        <v>-11797</v>
      </c>
      <c r="C20" s="13">
        <f t="shared" si="4"/>
        <v>-307</v>
      </c>
      <c r="D20" s="13">
        <f t="shared" si="4"/>
        <v>-165</v>
      </c>
      <c r="E20" s="13">
        <f t="shared" si="4"/>
        <v>-308</v>
      </c>
      <c r="F20" s="13">
        <f t="shared" si="4"/>
        <v>-371</v>
      </c>
      <c r="G20" s="13">
        <f t="shared" si="4"/>
        <v>-739</v>
      </c>
      <c r="H20" s="13">
        <f t="shared" si="4"/>
        <v>-1199</v>
      </c>
      <c r="I20" s="13">
        <f t="shared" si="4"/>
        <v>-1975</v>
      </c>
      <c r="J20" s="13">
        <f t="shared" si="4"/>
        <v>-1029</v>
      </c>
      <c r="K20" s="13">
        <f t="shared" si="4"/>
        <v>-465</v>
      </c>
      <c r="L20" s="13">
        <f t="shared" si="4"/>
        <v>-2252</v>
      </c>
      <c r="M20" s="13">
        <f t="shared" si="4"/>
        <v>-2054</v>
      </c>
      <c r="N20" s="13">
        <f t="shared" si="4"/>
        <v>-1011</v>
      </c>
      <c r="O20" s="13">
        <f t="shared" si="4"/>
        <v>78</v>
      </c>
      <c r="P20" s="86">
        <f t="shared" si="4"/>
        <v>0.79999999999999716</v>
      </c>
    </row>
    <row r="21" spans="1:18" s="100" customFormat="1" ht="24" customHeight="1">
      <c r="A21" s="7" t="s">
        <v>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05"/>
    </row>
    <row r="22" spans="1:18" s="100" customFormat="1" ht="24" customHeight="1">
      <c r="A22" s="9" t="s">
        <v>82</v>
      </c>
      <c r="B22" s="14">
        <f t="shared" ref="B22:P22" si="5">B18/B19*100-100</f>
        <v>-25.082922265691437</v>
      </c>
      <c r="C22" s="14">
        <f t="shared" si="5"/>
        <v>-32.939914163090137</v>
      </c>
      <c r="D22" s="14">
        <f t="shared" si="5"/>
        <v>-26.484751203852326</v>
      </c>
      <c r="E22" s="14">
        <f t="shared" si="5"/>
        <v>-30.73852295409182</v>
      </c>
      <c r="F22" s="14">
        <f t="shared" si="5"/>
        <v>-28.299008390541573</v>
      </c>
      <c r="G22" s="14">
        <f t="shared" si="5"/>
        <v>-38.092783505154635</v>
      </c>
      <c r="H22" s="14">
        <f t="shared" si="5"/>
        <v>-39.662586834270599</v>
      </c>
      <c r="I22" s="14">
        <f t="shared" si="5"/>
        <v>-40.281460330409956</v>
      </c>
      <c r="J22" s="14">
        <f t="shared" si="5"/>
        <v>-16.458733205374273</v>
      </c>
      <c r="K22" s="14">
        <f t="shared" si="5"/>
        <v>-7.3669201520912537</v>
      </c>
      <c r="L22" s="14">
        <f t="shared" si="5"/>
        <v>-30.159367885362258</v>
      </c>
      <c r="M22" s="14">
        <f t="shared" si="5"/>
        <v>-29.763802347485864</v>
      </c>
      <c r="N22" s="14">
        <f t="shared" si="5"/>
        <v>-22.561928141039942</v>
      </c>
      <c r="O22" s="14">
        <f t="shared" si="5"/>
        <v>4.1379310344827616</v>
      </c>
      <c r="P22" s="43">
        <f t="shared" si="5"/>
        <v>1.2345679012345698</v>
      </c>
    </row>
    <row r="23" spans="1:18" s="100" customFormat="1">
      <c r="A23" s="7" t="s">
        <v>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8" s="100" customFormat="1" ht="24" customHeight="1">
      <c r="A24" s="7" t="s">
        <v>83</v>
      </c>
      <c r="B24" s="50">
        <f>B18/$B5*100</f>
        <v>48.059742208279346</v>
      </c>
      <c r="C24" s="50">
        <f t="shared" ref="C24:O24" si="6">C18/$B5*100</f>
        <v>0.85248584873491107</v>
      </c>
      <c r="D24" s="50">
        <f t="shared" si="6"/>
        <v>0.62470162995294276</v>
      </c>
      <c r="E24" s="50">
        <f t="shared" si="6"/>
        <v>0.94660028643524519</v>
      </c>
      <c r="F24" s="50">
        <f t="shared" si="6"/>
        <v>1.2821387164973062</v>
      </c>
      <c r="G24" s="50">
        <f t="shared" si="6"/>
        <v>1.638136806929005</v>
      </c>
      <c r="H24" s="50">
        <f t="shared" si="6"/>
        <v>2.4878947009479639</v>
      </c>
      <c r="I24" s="50">
        <f t="shared" si="6"/>
        <v>3.9937257041533107</v>
      </c>
      <c r="J24" s="50">
        <f t="shared" si="6"/>
        <v>7.1240537407079048</v>
      </c>
      <c r="K24" s="50">
        <f t="shared" si="6"/>
        <v>7.9751756120848398</v>
      </c>
      <c r="L24" s="50">
        <f t="shared" si="6"/>
        <v>7.1131419218440977</v>
      </c>
      <c r="M24" s="50">
        <f t="shared" si="6"/>
        <v>6.6111982541089809</v>
      </c>
      <c r="N24" s="50">
        <f t="shared" si="6"/>
        <v>4.7330014321762262</v>
      </c>
      <c r="O24" s="50">
        <f t="shared" si="6"/>
        <v>2.6774875537066087</v>
      </c>
      <c r="P24" s="15"/>
    </row>
    <row r="25" spans="1:18" s="100" customFormat="1" ht="24" customHeight="1">
      <c r="A25" s="9" t="s">
        <v>4</v>
      </c>
      <c r="B25" s="51">
        <f>B19/$B6*100</f>
        <v>50.086793537874996</v>
      </c>
      <c r="C25" s="51">
        <f t="shared" ref="C25:O25" si="7">C19/$B6*100</f>
        <v>0.99253469079136536</v>
      </c>
      <c r="D25" s="51">
        <f t="shared" si="7"/>
        <v>0.66346471283585906</v>
      </c>
      <c r="E25" s="51">
        <f t="shared" si="7"/>
        <v>1.0670812877392146</v>
      </c>
      <c r="F25" s="51">
        <f t="shared" si="7"/>
        <v>1.396151265694721</v>
      </c>
      <c r="G25" s="51">
        <f t="shared" si="7"/>
        <v>2.0660056868403958</v>
      </c>
      <c r="H25" s="51">
        <f t="shared" si="7"/>
        <v>3.2193480367621214</v>
      </c>
      <c r="I25" s="51">
        <f t="shared" si="7"/>
        <v>5.2214566405043605</v>
      </c>
      <c r="J25" s="51">
        <f t="shared" si="7"/>
        <v>6.6580760588279153</v>
      </c>
      <c r="K25" s="51">
        <f t="shared" si="7"/>
        <v>6.7219731419260711</v>
      </c>
      <c r="L25" s="51">
        <f t="shared" si="7"/>
        <v>7.9519919915655848</v>
      </c>
      <c r="M25" s="51">
        <f>M19/$B6*100</f>
        <v>7.349229507672975</v>
      </c>
      <c r="N25" s="51">
        <f t="shared" si="7"/>
        <v>4.7720471560473268</v>
      </c>
      <c r="O25" s="51">
        <f t="shared" si="7"/>
        <v>2.0074333606670858</v>
      </c>
      <c r="P25" s="15"/>
    </row>
    <row r="26" spans="1:18">
      <c r="R26" s="15"/>
    </row>
  </sheetData>
  <mergeCells count="6">
    <mergeCell ref="B2:B3"/>
    <mergeCell ref="A2:A3"/>
    <mergeCell ref="A15:A16"/>
    <mergeCell ref="P15:P16"/>
    <mergeCell ref="C2:P2"/>
    <mergeCell ref="B15:O15"/>
  </mergeCells>
  <phoneticPr fontId="2"/>
  <pageMargins left="0.78740157480314965" right="0.78740157480314965" top="0.70866141732283472" bottom="0.70866141732283472" header="0.19685039370078741" footer="0.23622047244094491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25"/>
  <sheetViews>
    <sheetView zoomScaleNormal="100" workbookViewId="0">
      <selection activeCell="C1" sqref="C1"/>
    </sheetView>
  </sheetViews>
  <sheetFormatPr defaultRowHeight="13.5"/>
  <cols>
    <col min="1" max="1" width="10.75" customWidth="1"/>
    <col min="2" max="2" width="10.375" customWidth="1"/>
    <col min="3" max="3" width="9.875" customWidth="1"/>
    <col min="4" max="4" width="9.5" customWidth="1"/>
    <col min="5" max="5" width="9.625" customWidth="1"/>
    <col min="6" max="6" width="9.75" customWidth="1"/>
    <col min="7" max="7" width="10.625" customWidth="1"/>
    <col min="8" max="8" width="11.5" customWidth="1"/>
    <col min="9" max="9" width="10.625" customWidth="1"/>
    <col min="10" max="18" width="11.5" customWidth="1"/>
  </cols>
  <sheetData>
    <row r="1" spans="1:16" s="100" customFormat="1" ht="24" customHeight="1" thickBot="1">
      <c r="A1" s="82" t="s">
        <v>203</v>
      </c>
      <c r="B1" s="82"/>
      <c r="C1" s="82"/>
      <c r="D1" s="8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100" customFormat="1" ht="14.25" thickTop="1">
      <c r="A2" s="156" t="s">
        <v>0</v>
      </c>
      <c r="B2" s="165" t="s">
        <v>85</v>
      </c>
      <c r="C2" s="167" t="s">
        <v>32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9"/>
    </row>
    <row r="3" spans="1:16" s="100" customFormat="1">
      <c r="A3" s="157"/>
      <c r="B3" s="166"/>
      <c r="C3" s="101" t="s">
        <v>8</v>
      </c>
      <c r="D3" s="101" t="s">
        <v>116</v>
      </c>
      <c r="E3" s="101" t="s">
        <v>182</v>
      </c>
      <c r="F3" s="101" t="s">
        <v>183</v>
      </c>
      <c r="G3" s="101" t="s">
        <v>184</v>
      </c>
      <c r="H3" s="101" t="s">
        <v>185</v>
      </c>
      <c r="I3" s="101" t="s">
        <v>186</v>
      </c>
      <c r="J3" s="101" t="s">
        <v>187</v>
      </c>
      <c r="K3" s="101" t="s">
        <v>188</v>
      </c>
      <c r="L3" s="101" t="s">
        <v>189</v>
      </c>
      <c r="M3" s="101" t="s">
        <v>190</v>
      </c>
      <c r="N3" s="101" t="s">
        <v>191</v>
      </c>
      <c r="O3" s="101" t="s">
        <v>192</v>
      </c>
      <c r="P3" s="101" t="s">
        <v>96</v>
      </c>
    </row>
    <row r="4" spans="1:16" s="2" customFormat="1" ht="10.5">
      <c r="A4" s="99"/>
      <c r="B4" s="103" t="s">
        <v>135</v>
      </c>
      <c r="C4" s="103" t="s">
        <v>135</v>
      </c>
      <c r="D4" s="103" t="s">
        <v>135</v>
      </c>
      <c r="E4" s="103" t="s">
        <v>135</v>
      </c>
      <c r="F4" s="103" t="s">
        <v>135</v>
      </c>
      <c r="G4" s="103" t="s">
        <v>135</v>
      </c>
      <c r="H4" s="103" t="s">
        <v>135</v>
      </c>
      <c r="I4" s="103" t="s">
        <v>135</v>
      </c>
      <c r="J4" s="103" t="s">
        <v>135</v>
      </c>
      <c r="K4" s="103" t="s">
        <v>135</v>
      </c>
      <c r="L4" s="103" t="s">
        <v>135</v>
      </c>
      <c r="M4" s="103" t="s">
        <v>135</v>
      </c>
      <c r="N4" s="103" t="s">
        <v>135</v>
      </c>
      <c r="O4" s="103" t="s">
        <v>135</v>
      </c>
      <c r="P4" s="103" t="s">
        <v>135</v>
      </c>
    </row>
    <row r="5" spans="1:16" s="100" customFormat="1" ht="24" customHeight="1">
      <c r="A5" s="7" t="s">
        <v>83</v>
      </c>
      <c r="B5" s="8">
        <v>66431</v>
      </c>
      <c r="C5" s="8">
        <v>36874</v>
      </c>
      <c r="D5" s="8">
        <v>815</v>
      </c>
      <c r="E5" s="8">
        <v>793</v>
      </c>
      <c r="F5" s="8">
        <v>1048</v>
      </c>
      <c r="G5" s="8">
        <v>1222</v>
      </c>
      <c r="H5" s="8">
        <v>1212</v>
      </c>
      <c r="I5" s="8">
        <v>1730</v>
      </c>
      <c r="J5" s="8">
        <v>2536</v>
      </c>
      <c r="K5" s="8">
        <v>4923</v>
      </c>
      <c r="L5" s="8">
        <v>6624</v>
      </c>
      <c r="M5" s="8">
        <v>5417</v>
      </c>
      <c r="N5" s="8">
        <v>5268</v>
      </c>
      <c r="O5" s="8">
        <v>3600</v>
      </c>
      <c r="P5" s="8">
        <v>1686</v>
      </c>
    </row>
    <row r="6" spans="1:16" s="100" customFormat="1" ht="24" customHeight="1">
      <c r="A6" s="9" t="s">
        <v>4</v>
      </c>
      <c r="B6" s="10">
        <v>78904</v>
      </c>
      <c r="C6" s="11">
        <v>42852</v>
      </c>
      <c r="D6" s="11">
        <v>1069</v>
      </c>
      <c r="E6" s="11">
        <v>967</v>
      </c>
      <c r="F6" s="11">
        <v>1170</v>
      </c>
      <c r="G6" s="11">
        <v>1255</v>
      </c>
      <c r="H6" s="11">
        <v>1807</v>
      </c>
      <c r="I6" s="11">
        <v>2529</v>
      </c>
      <c r="J6" s="11">
        <v>4034</v>
      </c>
      <c r="K6" s="11">
        <v>6033</v>
      </c>
      <c r="L6" s="11">
        <v>5820</v>
      </c>
      <c r="M6" s="11">
        <v>6891</v>
      </c>
      <c r="N6" s="11">
        <v>6380</v>
      </c>
      <c r="O6" s="11">
        <v>3702</v>
      </c>
      <c r="P6" s="11">
        <v>1195</v>
      </c>
    </row>
    <row r="7" spans="1:16" s="100" customFormat="1" ht="24" customHeight="1">
      <c r="A7" s="12" t="s">
        <v>35</v>
      </c>
      <c r="B7" s="13">
        <f t="shared" ref="B7:P7" si="0">B5-B6</f>
        <v>-12473</v>
      </c>
      <c r="C7" s="13">
        <f t="shared" si="0"/>
        <v>-5978</v>
      </c>
      <c r="D7" s="13">
        <f t="shared" si="0"/>
        <v>-254</v>
      </c>
      <c r="E7" s="13">
        <f t="shared" si="0"/>
        <v>-174</v>
      </c>
      <c r="F7" s="13">
        <f t="shared" si="0"/>
        <v>-122</v>
      </c>
      <c r="G7" s="13">
        <f t="shared" si="0"/>
        <v>-33</v>
      </c>
      <c r="H7" s="13">
        <f t="shared" si="0"/>
        <v>-595</v>
      </c>
      <c r="I7" s="13">
        <f t="shared" si="0"/>
        <v>-799</v>
      </c>
      <c r="J7" s="13">
        <f t="shared" si="0"/>
        <v>-1498</v>
      </c>
      <c r="K7" s="13">
        <f t="shared" si="0"/>
        <v>-1110</v>
      </c>
      <c r="L7" s="13">
        <f t="shared" si="0"/>
        <v>804</v>
      </c>
      <c r="M7" s="13">
        <f t="shared" si="0"/>
        <v>-1474</v>
      </c>
      <c r="N7" s="13">
        <f t="shared" si="0"/>
        <v>-1112</v>
      </c>
      <c r="O7" s="13">
        <f t="shared" si="0"/>
        <v>-102</v>
      </c>
      <c r="P7" s="13">
        <f t="shared" si="0"/>
        <v>491</v>
      </c>
    </row>
    <row r="8" spans="1:16" s="100" customFormat="1" ht="24" customHeight="1">
      <c r="A8" s="7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s="100" customFormat="1" ht="24" customHeight="1">
      <c r="A9" s="9" t="s">
        <v>82</v>
      </c>
      <c r="B9" s="14">
        <f t="shared" ref="B9:P9" si="1">B5/B6*100-100</f>
        <v>-15.807817094190412</v>
      </c>
      <c r="C9" s="14">
        <f t="shared" si="1"/>
        <v>-13.950340707551575</v>
      </c>
      <c r="D9" s="14">
        <f t="shared" si="1"/>
        <v>-23.76052385406922</v>
      </c>
      <c r="E9" s="14">
        <f t="shared" si="1"/>
        <v>-17.993795243019648</v>
      </c>
      <c r="F9" s="14">
        <f t="shared" si="1"/>
        <v>-10.427350427350419</v>
      </c>
      <c r="G9" s="14">
        <f t="shared" si="1"/>
        <v>-2.6294820717131557</v>
      </c>
      <c r="H9" s="14">
        <f t="shared" si="1"/>
        <v>-32.927504150525735</v>
      </c>
      <c r="I9" s="14">
        <f t="shared" si="1"/>
        <v>-31.59351522340846</v>
      </c>
      <c r="J9" s="14">
        <f t="shared" si="1"/>
        <v>-37.134357957362418</v>
      </c>
      <c r="K9" s="14">
        <f t="shared" si="1"/>
        <v>-18.39880656389856</v>
      </c>
      <c r="L9" s="14">
        <f t="shared" si="1"/>
        <v>13.814432989690715</v>
      </c>
      <c r="M9" s="14">
        <f t="shared" si="1"/>
        <v>-21.390219126396744</v>
      </c>
      <c r="N9" s="14">
        <f t="shared" si="1"/>
        <v>-17.429467084639498</v>
      </c>
      <c r="O9" s="14">
        <f t="shared" si="1"/>
        <v>-2.7552674230145868</v>
      </c>
      <c r="P9" s="14">
        <f t="shared" si="1"/>
        <v>41.087866108786613</v>
      </c>
    </row>
    <row r="10" spans="1:16" s="100" customFormat="1">
      <c r="A10" s="7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s="100" customFormat="1" ht="24" customHeight="1">
      <c r="A11" s="7" t="s">
        <v>83</v>
      </c>
      <c r="B11" s="15">
        <f>B5/$B5*100</f>
        <v>100</v>
      </c>
      <c r="C11" s="15">
        <f t="shared" ref="C11:P11" si="2">C5/$B5*100</f>
        <v>55.507218015685446</v>
      </c>
      <c r="D11" s="15">
        <f t="shared" si="2"/>
        <v>1.226836868329545</v>
      </c>
      <c r="E11" s="15">
        <f t="shared" si="2"/>
        <v>1.1937197994912014</v>
      </c>
      <c r="F11" s="15">
        <f t="shared" si="2"/>
        <v>1.5775767337538198</v>
      </c>
      <c r="G11" s="15">
        <f t="shared" si="2"/>
        <v>1.8395026418389007</v>
      </c>
      <c r="H11" s="15">
        <f t="shared" si="2"/>
        <v>1.8244494287305624</v>
      </c>
      <c r="I11" s="15">
        <f t="shared" si="2"/>
        <v>2.6042058677424698</v>
      </c>
      <c r="J11" s="15">
        <f t="shared" si="2"/>
        <v>3.8174948442745107</v>
      </c>
      <c r="K11" s="15">
        <f t="shared" si="2"/>
        <v>7.410696813234785</v>
      </c>
      <c r="L11" s="15">
        <f t="shared" si="2"/>
        <v>9.9712483629630739</v>
      </c>
      <c r="M11" s="15">
        <f t="shared" si="2"/>
        <v>8.1543255407866813</v>
      </c>
      <c r="N11" s="15">
        <f t="shared" si="2"/>
        <v>7.9300326654724449</v>
      </c>
      <c r="O11" s="15">
        <f t="shared" si="2"/>
        <v>5.4191567190016707</v>
      </c>
      <c r="P11" s="15">
        <f t="shared" si="2"/>
        <v>2.5379717300657822</v>
      </c>
    </row>
    <row r="12" spans="1:16" s="100" customFormat="1" ht="24" customHeight="1">
      <c r="A12" s="9" t="s">
        <v>4</v>
      </c>
      <c r="B12" s="16">
        <f>B6/$B6*100</f>
        <v>100</v>
      </c>
      <c r="C12" s="16">
        <f t="shared" ref="C12:P12" si="3">C6/$B6*100</f>
        <v>54.309033762546889</v>
      </c>
      <c r="D12" s="16">
        <f t="shared" si="3"/>
        <v>1.3548109094595964</v>
      </c>
      <c r="E12" s="16">
        <f t="shared" si="3"/>
        <v>1.2255398965831898</v>
      </c>
      <c r="F12" s="16">
        <f t="shared" si="3"/>
        <v>1.482814559464666</v>
      </c>
      <c r="G12" s="16">
        <f t="shared" si="3"/>
        <v>1.5905404035283381</v>
      </c>
      <c r="H12" s="16">
        <f t="shared" si="3"/>
        <v>2.2901247085065397</v>
      </c>
      <c r="I12" s="16">
        <f t="shared" si="3"/>
        <v>3.2051607016120855</v>
      </c>
      <c r="J12" s="16">
        <f t="shared" si="3"/>
        <v>5.1125418229747543</v>
      </c>
      <c r="K12" s="16">
        <f t="shared" si="3"/>
        <v>7.64600020277806</v>
      </c>
      <c r="L12" s="16">
        <f t="shared" si="3"/>
        <v>7.3760519111832092</v>
      </c>
      <c r="M12" s="16">
        <f t="shared" si="3"/>
        <v>8.7333975463854809</v>
      </c>
      <c r="N12" s="16">
        <f t="shared" si="3"/>
        <v>8.0857751191321103</v>
      </c>
      <c r="O12" s="16">
        <f t="shared" si="3"/>
        <v>4.6917773496907635</v>
      </c>
      <c r="P12" s="16">
        <f t="shared" si="3"/>
        <v>1.514498631248099</v>
      </c>
    </row>
    <row r="13" spans="1:16" s="100" customFormat="1"/>
    <row r="14" spans="1:16" s="100" customFormat="1" ht="24" customHeight="1" thickBot="1">
      <c r="A14" s="82" t="s">
        <v>204</v>
      </c>
      <c r="B14" s="82"/>
      <c r="C14" s="82"/>
      <c r="D14" s="8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s="100" customFormat="1" ht="14.25" thickTop="1">
      <c r="A15" s="156" t="s">
        <v>0</v>
      </c>
      <c r="B15" s="167" t="s">
        <v>33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9"/>
      <c r="P15" s="170" t="s">
        <v>97</v>
      </c>
    </row>
    <row r="16" spans="1:16" s="100" customFormat="1">
      <c r="A16" s="157"/>
      <c r="B16" s="101" t="s">
        <v>8</v>
      </c>
      <c r="C16" s="101" t="s">
        <v>116</v>
      </c>
      <c r="D16" s="101" t="s">
        <v>182</v>
      </c>
      <c r="E16" s="101" t="s">
        <v>183</v>
      </c>
      <c r="F16" s="101" t="s">
        <v>184</v>
      </c>
      <c r="G16" s="101" t="s">
        <v>185</v>
      </c>
      <c r="H16" s="101" t="s">
        <v>186</v>
      </c>
      <c r="I16" s="101" t="s">
        <v>187</v>
      </c>
      <c r="J16" s="101" t="s">
        <v>188</v>
      </c>
      <c r="K16" s="101" t="s">
        <v>189</v>
      </c>
      <c r="L16" s="101" t="s">
        <v>190</v>
      </c>
      <c r="M16" s="101" t="s">
        <v>191</v>
      </c>
      <c r="N16" s="101" t="s">
        <v>192</v>
      </c>
      <c r="O16" s="102" t="s">
        <v>96</v>
      </c>
      <c r="P16" s="171"/>
    </row>
    <row r="17" spans="1:16" s="2" customFormat="1" ht="10.5">
      <c r="A17" s="99"/>
      <c r="B17" s="103" t="s">
        <v>135</v>
      </c>
      <c r="C17" s="103" t="s">
        <v>135</v>
      </c>
      <c r="D17" s="103" t="s">
        <v>135</v>
      </c>
      <c r="E17" s="103" t="s">
        <v>135</v>
      </c>
      <c r="F17" s="103" t="s">
        <v>135</v>
      </c>
      <c r="G17" s="103" t="s">
        <v>135</v>
      </c>
      <c r="H17" s="103" t="s">
        <v>135</v>
      </c>
      <c r="I17" s="103" t="s">
        <v>135</v>
      </c>
      <c r="J17" s="103" t="s">
        <v>135</v>
      </c>
      <c r="K17" s="103" t="s">
        <v>135</v>
      </c>
      <c r="L17" s="103" t="s">
        <v>135</v>
      </c>
      <c r="M17" s="103" t="s">
        <v>135</v>
      </c>
      <c r="N17" s="103" t="s">
        <v>135</v>
      </c>
      <c r="O17" s="103" t="s">
        <v>135</v>
      </c>
      <c r="P17" s="104" t="s">
        <v>136</v>
      </c>
    </row>
    <row r="18" spans="1:16" s="100" customFormat="1" ht="24" customHeight="1">
      <c r="A18" s="7" t="s">
        <v>83</v>
      </c>
      <c r="B18" s="8">
        <v>29557</v>
      </c>
      <c r="C18" s="8">
        <v>202</v>
      </c>
      <c r="D18" s="8">
        <v>256</v>
      </c>
      <c r="E18" s="8">
        <v>445</v>
      </c>
      <c r="F18" s="8">
        <v>661</v>
      </c>
      <c r="G18" s="8">
        <v>918</v>
      </c>
      <c r="H18" s="8">
        <v>1468</v>
      </c>
      <c r="I18" s="8">
        <v>2471</v>
      </c>
      <c r="J18" s="8">
        <v>4478</v>
      </c>
      <c r="K18" s="8">
        <v>5174</v>
      </c>
      <c r="L18" s="8">
        <v>4759</v>
      </c>
      <c r="M18" s="8">
        <v>4355</v>
      </c>
      <c r="N18" s="8">
        <v>2875</v>
      </c>
      <c r="O18" s="8">
        <v>1495</v>
      </c>
      <c r="P18" s="84">
        <v>66.3</v>
      </c>
    </row>
    <row r="19" spans="1:16" s="100" customFormat="1" ht="24" customHeight="1">
      <c r="A19" s="9" t="s">
        <v>4</v>
      </c>
      <c r="B19" s="11">
        <v>36052</v>
      </c>
      <c r="C19" s="11">
        <v>278</v>
      </c>
      <c r="D19" s="11">
        <v>317</v>
      </c>
      <c r="E19" s="11">
        <v>603</v>
      </c>
      <c r="F19" s="11">
        <v>929</v>
      </c>
      <c r="G19" s="11">
        <v>1506</v>
      </c>
      <c r="H19" s="11">
        <v>2501</v>
      </c>
      <c r="I19" s="11">
        <v>4094</v>
      </c>
      <c r="J19" s="11">
        <v>5233</v>
      </c>
      <c r="K19" s="11">
        <v>5296</v>
      </c>
      <c r="L19" s="11">
        <v>6014</v>
      </c>
      <c r="M19" s="11">
        <v>5186</v>
      </c>
      <c r="N19" s="11">
        <v>2965</v>
      </c>
      <c r="O19" s="11">
        <v>1130</v>
      </c>
      <c r="P19" s="85">
        <v>64.900000000000006</v>
      </c>
    </row>
    <row r="20" spans="1:16" s="100" customFormat="1" ht="24" customHeight="1">
      <c r="A20" s="12" t="s">
        <v>35</v>
      </c>
      <c r="B20" s="13">
        <f t="shared" ref="B20:P20" si="4">B18-B19</f>
        <v>-6495</v>
      </c>
      <c r="C20" s="13">
        <f t="shared" si="4"/>
        <v>-76</v>
      </c>
      <c r="D20" s="13">
        <f t="shared" si="4"/>
        <v>-61</v>
      </c>
      <c r="E20" s="13">
        <f t="shared" si="4"/>
        <v>-158</v>
      </c>
      <c r="F20" s="13">
        <f t="shared" si="4"/>
        <v>-268</v>
      </c>
      <c r="G20" s="13">
        <f t="shared" si="4"/>
        <v>-588</v>
      </c>
      <c r="H20" s="13">
        <f t="shared" si="4"/>
        <v>-1033</v>
      </c>
      <c r="I20" s="13">
        <f t="shared" si="4"/>
        <v>-1623</v>
      </c>
      <c r="J20" s="13">
        <f t="shared" si="4"/>
        <v>-755</v>
      </c>
      <c r="K20" s="13">
        <f t="shared" si="4"/>
        <v>-122</v>
      </c>
      <c r="L20" s="13">
        <f t="shared" si="4"/>
        <v>-1255</v>
      </c>
      <c r="M20" s="13">
        <f t="shared" si="4"/>
        <v>-831</v>
      </c>
      <c r="N20" s="13">
        <f t="shared" si="4"/>
        <v>-90</v>
      </c>
      <c r="O20" s="13">
        <f t="shared" si="4"/>
        <v>365</v>
      </c>
      <c r="P20" s="86">
        <f t="shared" si="4"/>
        <v>1.3999999999999915</v>
      </c>
    </row>
    <row r="21" spans="1:16" s="100" customFormat="1" ht="24" customHeight="1">
      <c r="A21" s="7" t="s">
        <v>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05"/>
    </row>
    <row r="22" spans="1:16" s="100" customFormat="1" ht="24" customHeight="1">
      <c r="A22" s="9" t="s">
        <v>82</v>
      </c>
      <c r="B22" s="14">
        <f t="shared" ref="B22:P22" si="5">B18/B19*100-100</f>
        <v>-18.015644069677123</v>
      </c>
      <c r="C22" s="14">
        <f t="shared" si="5"/>
        <v>-27.338129496402871</v>
      </c>
      <c r="D22" s="14">
        <f t="shared" si="5"/>
        <v>-19.242902208201897</v>
      </c>
      <c r="E22" s="14">
        <f t="shared" si="5"/>
        <v>-26.20232172470979</v>
      </c>
      <c r="F22" s="14">
        <f t="shared" si="5"/>
        <v>-28.848223896663086</v>
      </c>
      <c r="G22" s="14">
        <f t="shared" si="5"/>
        <v>-39.04382470119522</v>
      </c>
      <c r="H22" s="14">
        <f t="shared" si="5"/>
        <v>-41.303478608556574</v>
      </c>
      <c r="I22" s="14">
        <f t="shared" si="5"/>
        <v>-39.643380556912554</v>
      </c>
      <c r="J22" s="14">
        <f t="shared" si="5"/>
        <v>-14.427670552264473</v>
      </c>
      <c r="K22" s="14">
        <f t="shared" si="5"/>
        <v>-2.303625377643499</v>
      </c>
      <c r="L22" s="14">
        <f t="shared" si="5"/>
        <v>-20.867974725640167</v>
      </c>
      <c r="M22" s="14">
        <f t="shared" si="5"/>
        <v>-16.023910528345539</v>
      </c>
      <c r="N22" s="14">
        <f t="shared" si="5"/>
        <v>-3.0354131534570001</v>
      </c>
      <c r="O22" s="14">
        <f t="shared" si="5"/>
        <v>32.300884955752196</v>
      </c>
      <c r="P22" s="43">
        <f t="shared" si="5"/>
        <v>2.1571648690292591</v>
      </c>
    </row>
    <row r="23" spans="1:16" s="100" customFormat="1">
      <c r="A23" s="7" t="s">
        <v>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6" s="100" customFormat="1" ht="24" customHeight="1">
      <c r="A24" s="7" t="s">
        <v>83</v>
      </c>
      <c r="B24" s="15">
        <f>B18/$B5*100</f>
        <v>44.492781984314547</v>
      </c>
      <c r="C24" s="15">
        <f t="shared" ref="C24:O24" si="6">C18/$B5*100</f>
        <v>0.30407490478842708</v>
      </c>
      <c r="D24" s="15">
        <f t="shared" si="6"/>
        <v>0.38536225557345216</v>
      </c>
      <c r="E24" s="15">
        <f t="shared" si="6"/>
        <v>0.66986798332103992</v>
      </c>
      <c r="F24" s="15">
        <f t="shared" si="6"/>
        <v>0.99501738646114013</v>
      </c>
      <c r="G24" s="15">
        <f t="shared" si="6"/>
        <v>1.381884963345426</v>
      </c>
      <c r="H24" s="15">
        <f t="shared" si="6"/>
        <v>2.2098116843040145</v>
      </c>
      <c r="I24" s="15">
        <f t="shared" si="6"/>
        <v>3.7196489590703137</v>
      </c>
      <c r="J24" s="15">
        <f t="shared" si="6"/>
        <v>6.7408288299137444</v>
      </c>
      <c r="K24" s="15">
        <f t="shared" si="6"/>
        <v>7.7885324622540679</v>
      </c>
      <c r="L24" s="15">
        <f t="shared" si="6"/>
        <v>7.1638241182580424</v>
      </c>
      <c r="M24" s="15">
        <f t="shared" si="6"/>
        <v>6.5556743086811879</v>
      </c>
      <c r="N24" s="15">
        <f t="shared" si="6"/>
        <v>4.3277987686471677</v>
      </c>
      <c r="O24" s="15">
        <f t="shared" si="6"/>
        <v>2.2504553596965273</v>
      </c>
      <c r="P24" s="15"/>
    </row>
    <row r="25" spans="1:16" s="100" customFormat="1" ht="24" customHeight="1">
      <c r="A25" s="9" t="s">
        <v>4</v>
      </c>
      <c r="B25" s="16">
        <f>B19/$B6*100</f>
        <v>45.690966237453104</v>
      </c>
      <c r="C25" s="16">
        <f t="shared" ref="C25:O25" si="7">C19/$B6*100</f>
        <v>0.35232687823177533</v>
      </c>
      <c r="D25" s="16">
        <f t="shared" si="7"/>
        <v>0.40175403021393086</v>
      </c>
      <c r="E25" s="16">
        <f t="shared" si="7"/>
        <v>0.76421981141640472</v>
      </c>
      <c r="F25" s="16">
        <f t="shared" si="7"/>
        <v>1.1773801074723715</v>
      </c>
      <c r="G25" s="16">
        <f t="shared" si="7"/>
        <v>1.9086484842340059</v>
      </c>
      <c r="H25" s="16">
        <f t="shared" si="7"/>
        <v>3.1696745412146408</v>
      </c>
      <c r="I25" s="16">
        <f t="shared" si="7"/>
        <v>5.1885835952549932</v>
      </c>
      <c r="J25" s="16">
        <f t="shared" si="7"/>
        <v>6.6321099057082025</v>
      </c>
      <c r="K25" s="16">
        <f t="shared" si="7"/>
        <v>6.7119537666024538</v>
      </c>
      <c r="L25" s="16">
        <f t="shared" si="7"/>
        <v>7.6219203082226503</v>
      </c>
      <c r="M25" s="16">
        <f t="shared" si="7"/>
        <v>6.5725438507553484</v>
      </c>
      <c r="N25" s="16">
        <f t="shared" si="7"/>
        <v>3.7577309135151573</v>
      </c>
      <c r="O25" s="16">
        <f t="shared" si="7"/>
        <v>1.432120044611173</v>
      </c>
      <c r="P25" s="15"/>
    </row>
  </sheetData>
  <mergeCells count="6">
    <mergeCell ref="A2:A3"/>
    <mergeCell ref="B2:B3"/>
    <mergeCell ref="C2:P2"/>
    <mergeCell ref="A15:A16"/>
    <mergeCell ref="B15:O15"/>
    <mergeCell ref="P15:P16"/>
  </mergeCells>
  <phoneticPr fontId="2"/>
  <pageMargins left="0.78740157480314965" right="0.78740157480314965" top="0.70866141732283472" bottom="0.70866141732283472" header="0.19685039370078741" footer="0.23622047244094491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4"/>
  <sheetViews>
    <sheetView zoomScale="120" zoomScaleNormal="120" workbookViewId="0">
      <selection activeCell="C1" sqref="C1"/>
    </sheetView>
  </sheetViews>
  <sheetFormatPr defaultRowHeight="13.5"/>
  <cols>
    <col min="1" max="1" width="10.75" customWidth="1"/>
    <col min="2" max="14" width="9.375" customWidth="1"/>
    <col min="15" max="19" width="11.5" customWidth="1"/>
  </cols>
  <sheetData>
    <row r="1" spans="1:21" ht="24.75" customHeight="1" thickBot="1">
      <c r="A1" s="2" t="s">
        <v>205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</row>
    <row r="2" spans="1:21" ht="12.75" customHeight="1" thickTop="1">
      <c r="A2" s="156" t="s">
        <v>0</v>
      </c>
      <c r="B2" s="172" t="s">
        <v>8</v>
      </c>
      <c r="C2" s="150" t="s">
        <v>149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26" t="s">
        <v>127</v>
      </c>
      <c r="O2" s="121" t="s">
        <v>45</v>
      </c>
      <c r="P2" s="2"/>
      <c r="Q2" s="2"/>
      <c r="R2" s="2"/>
      <c r="S2" s="2"/>
      <c r="T2" s="2"/>
      <c r="U2" s="1"/>
    </row>
    <row r="3" spans="1:21" ht="28.5" customHeight="1">
      <c r="A3" s="157"/>
      <c r="B3" s="173"/>
      <c r="C3" s="87" t="s">
        <v>43</v>
      </c>
      <c r="D3" s="53" t="s">
        <v>44</v>
      </c>
      <c r="E3" s="53" t="s">
        <v>141</v>
      </c>
      <c r="F3" s="53" t="s">
        <v>142</v>
      </c>
      <c r="G3" s="53" t="s">
        <v>143</v>
      </c>
      <c r="H3" s="53" t="s">
        <v>144</v>
      </c>
      <c r="I3" s="53" t="s">
        <v>145</v>
      </c>
      <c r="J3" s="53" t="s">
        <v>146</v>
      </c>
      <c r="K3" s="53" t="s">
        <v>147</v>
      </c>
      <c r="L3" s="53" t="s">
        <v>148</v>
      </c>
      <c r="M3" s="80" t="s">
        <v>151</v>
      </c>
      <c r="N3" s="124"/>
      <c r="O3" s="191"/>
      <c r="P3" s="2"/>
      <c r="Q3" s="2"/>
      <c r="R3" s="2"/>
      <c r="S3" s="2"/>
      <c r="T3" s="2"/>
      <c r="U3" s="1"/>
    </row>
    <row r="4" spans="1:21" s="33" customFormat="1" ht="10.5">
      <c r="A4" s="54"/>
      <c r="B4" s="75" t="s">
        <v>110</v>
      </c>
      <c r="C4" s="75" t="s">
        <v>110</v>
      </c>
      <c r="D4" s="75" t="s">
        <v>110</v>
      </c>
      <c r="E4" s="75" t="s">
        <v>110</v>
      </c>
      <c r="F4" s="75" t="s">
        <v>110</v>
      </c>
      <c r="G4" s="75" t="s">
        <v>110</v>
      </c>
      <c r="H4" s="75" t="s">
        <v>110</v>
      </c>
      <c r="I4" s="75" t="s">
        <v>110</v>
      </c>
      <c r="J4" s="75" t="s">
        <v>110</v>
      </c>
      <c r="K4" s="75" t="s">
        <v>110</v>
      </c>
      <c r="L4" s="75" t="s">
        <v>110</v>
      </c>
      <c r="M4" s="75" t="s">
        <v>110</v>
      </c>
      <c r="N4" s="88" t="s">
        <v>152</v>
      </c>
      <c r="O4" s="75" t="s">
        <v>150</v>
      </c>
      <c r="P4" s="2"/>
      <c r="Q4" s="2"/>
      <c r="R4" s="2"/>
      <c r="S4" s="2"/>
      <c r="T4" s="2"/>
      <c r="U4" s="2"/>
    </row>
    <row r="5" spans="1:21" ht="24" customHeight="1">
      <c r="A5" s="7" t="s">
        <v>83</v>
      </c>
      <c r="B5" s="8">
        <v>578</v>
      </c>
      <c r="C5" s="8">
        <v>5</v>
      </c>
      <c r="D5" s="8">
        <v>10</v>
      </c>
      <c r="E5" s="8">
        <v>292</v>
      </c>
      <c r="F5" s="8">
        <v>172</v>
      </c>
      <c r="G5" s="8">
        <v>77</v>
      </c>
      <c r="H5" s="8">
        <v>11</v>
      </c>
      <c r="I5" s="8">
        <v>5</v>
      </c>
      <c r="J5" s="8">
        <v>4</v>
      </c>
      <c r="K5" s="8">
        <v>2</v>
      </c>
      <c r="L5" s="97" t="s">
        <v>153</v>
      </c>
      <c r="M5" s="97" t="s">
        <v>153</v>
      </c>
      <c r="N5" s="89">
        <v>4039</v>
      </c>
      <c r="O5" s="39">
        <v>15182</v>
      </c>
      <c r="P5" s="2"/>
      <c r="Q5" s="2"/>
      <c r="R5" s="2"/>
      <c r="S5" s="2"/>
      <c r="T5" s="2"/>
      <c r="U5" s="1"/>
    </row>
    <row r="6" spans="1:21" ht="24" customHeight="1">
      <c r="A6" s="9" t="s">
        <v>4</v>
      </c>
      <c r="B6" s="10">
        <v>717</v>
      </c>
      <c r="C6" s="11">
        <v>9</v>
      </c>
      <c r="D6" s="11">
        <v>23</v>
      </c>
      <c r="E6" s="11">
        <v>339</v>
      </c>
      <c r="F6" s="11">
        <v>207</v>
      </c>
      <c r="G6" s="11">
        <v>101</v>
      </c>
      <c r="H6" s="11">
        <v>24</v>
      </c>
      <c r="I6" s="11">
        <v>8</v>
      </c>
      <c r="J6" s="11">
        <v>4</v>
      </c>
      <c r="K6" s="11">
        <v>2</v>
      </c>
      <c r="L6" s="98" t="s">
        <v>153</v>
      </c>
      <c r="M6" s="98" t="s">
        <v>153</v>
      </c>
      <c r="N6" s="90">
        <v>5187.03</v>
      </c>
      <c r="O6" s="11">
        <v>13920</v>
      </c>
      <c r="P6" s="2"/>
      <c r="Q6" s="2"/>
      <c r="R6" s="2"/>
      <c r="S6" s="2"/>
      <c r="T6" s="2"/>
      <c r="U6" s="1"/>
    </row>
    <row r="7" spans="1:21" ht="24" customHeight="1">
      <c r="A7" s="12" t="s">
        <v>35</v>
      </c>
      <c r="B7" s="44">
        <f t="shared" ref="B7:O7" si="0">B5-B6</f>
        <v>-139</v>
      </c>
      <c r="C7" s="29">
        <f t="shared" si="0"/>
        <v>-4</v>
      </c>
      <c r="D7" s="29">
        <f t="shared" si="0"/>
        <v>-13</v>
      </c>
      <c r="E7" s="29">
        <f t="shared" si="0"/>
        <v>-47</v>
      </c>
      <c r="F7" s="29">
        <f t="shared" si="0"/>
        <v>-35</v>
      </c>
      <c r="G7" s="29">
        <f t="shared" si="0"/>
        <v>-24</v>
      </c>
      <c r="H7" s="29">
        <f t="shared" si="0"/>
        <v>-13</v>
      </c>
      <c r="I7" s="29">
        <f t="shared" si="0"/>
        <v>-3</v>
      </c>
      <c r="J7" s="29">
        <f t="shared" si="0"/>
        <v>0</v>
      </c>
      <c r="K7" s="29">
        <f t="shared" si="0"/>
        <v>0</v>
      </c>
      <c r="L7" s="29"/>
      <c r="M7" s="29"/>
      <c r="N7" s="91">
        <f t="shared" si="0"/>
        <v>-1148.0299999999997</v>
      </c>
      <c r="O7" s="29">
        <f t="shared" si="0"/>
        <v>1262</v>
      </c>
      <c r="P7" s="2"/>
      <c r="Q7" s="2"/>
      <c r="R7" s="2"/>
      <c r="S7" s="2"/>
      <c r="T7" s="2"/>
      <c r="U7" s="1"/>
    </row>
    <row r="8" spans="1:21">
      <c r="A8" s="7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92"/>
      <c r="O8" s="31"/>
      <c r="P8" s="2"/>
      <c r="Q8" s="2"/>
      <c r="R8" s="2"/>
      <c r="S8" s="2"/>
      <c r="T8" s="2"/>
      <c r="U8" s="1"/>
    </row>
    <row r="9" spans="1:21" ht="24" customHeight="1">
      <c r="A9" s="9" t="s">
        <v>82</v>
      </c>
      <c r="B9" s="41">
        <f t="shared" ref="B9:K9" si="1">B5/B6*100-100</f>
        <v>-19.386331938633191</v>
      </c>
      <c r="C9" s="41">
        <f t="shared" si="1"/>
        <v>-44.444444444444443</v>
      </c>
      <c r="D9" s="41">
        <f t="shared" si="1"/>
        <v>-56.521739130434781</v>
      </c>
      <c r="E9" s="41">
        <f t="shared" si="1"/>
        <v>-13.864306784660769</v>
      </c>
      <c r="F9" s="41">
        <f t="shared" si="1"/>
        <v>-16.908212560386474</v>
      </c>
      <c r="G9" s="41">
        <f t="shared" si="1"/>
        <v>-23.762376237623755</v>
      </c>
      <c r="H9" s="41">
        <f t="shared" si="1"/>
        <v>-54.166666666666671</v>
      </c>
      <c r="I9" s="41">
        <f t="shared" si="1"/>
        <v>-37.5</v>
      </c>
      <c r="J9" s="41">
        <f t="shared" si="1"/>
        <v>0</v>
      </c>
      <c r="K9" s="41">
        <f t="shared" si="1"/>
        <v>0</v>
      </c>
      <c r="L9" s="41"/>
      <c r="M9" s="41"/>
      <c r="N9" s="93">
        <f>N5/N6*100-100</f>
        <v>-22.132704071501422</v>
      </c>
      <c r="O9" s="41">
        <f>O5/O6*100-100</f>
        <v>9.0660919540229941</v>
      </c>
      <c r="P9" s="2"/>
      <c r="Q9" s="2"/>
      <c r="R9" s="2"/>
      <c r="S9" s="2"/>
      <c r="T9" s="2"/>
      <c r="U9" s="1"/>
    </row>
    <row r="10" spans="1:21">
      <c r="A10" s="7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79"/>
      <c r="O10" s="79"/>
      <c r="P10" s="2"/>
      <c r="Q10" s="2"/>
      <c r="R10" s="2"/>
      <c r="S10" s="2"/>
      <c r="T10" s="2"/>
      <c r="U10" s="1"/>
    </row>
    <row r="11" spans="1:21" ht="24" customHeight="1">
      <c r="A11" s="7" t="s">
        <v>83</v>
      </c>
      <c r="B11" s="15">
        <f>B5/$B5*100</f>
        <v>100</v>
      </c>
      <c r="C11" s="15">
        <f>C5/$B$5*100</f>
        <v>0.86505190311418689</v>
      </c>
      <c r="D11" s="15">
        <f>D5/$B$5*100</f>
        <v>1.7301038062283738</v>
      </c>
      <c r="E11" s="15">
        <f t="shared" ref="E11:K11" si="2">E5/$B$5*100</f>
        <v>50.51903114186851</v>
      </c>
      <c r="F11" s="15">
        <f t="shared" si="2"/>
        <v>29.757785467128027</v>
      </c>
      <c r="G11" s="15">
        <f t="shared" si="2"/>
        <v>13.321799307958477</v>
      </c>
      <c r="H11" s="15">
        <f t="shared" si="2"/>
        <v>1.9031141868512111</v>
      </c>
      <c r="I11" s="15">
        <f t="shared" si="2"/>
        <v>0.86505190311418689</v>
      </c>
      <c r="J11" s="15">
        <f t="shared" si="2"/>
        <v>0.69204152249134954</v>
      </c>
      <c r="K11" s="15">
        <f t="shared" si="2"/>
        <v>0.34602076124567477</v>
      </c>
      <c r="L11" s="15"/>
      <c r="M11" s="15"/>
      <c r="N11" s="40"/>
      <c r="O11" s="31"/>
      <c r="P11" s="2"/>
      <c r="Q11" s="2"/>
      <c r="R11" s="2"/>
      <c r="S11" s="2"/>
      <c r="T11" s="2"/>
      <c r="U11" s="1"/>
    </row>
    <row r="12" spans="1:21" ht="24" customHeight="1">
      <c r="A12" s="9" t="s">
        <v>4</v>
      </c>
      <c r="B12" s="16">
        <f>B6/$B6*100</f>
        <v>100</v>
      </c>
      <c r="C12" s="16">
        <f t="shared" ref="C12:K12" si="3">C6/$B6*100</f>
        <v>1.2552301255230125</v>
      </c>
      <c r="D12" s="16">
        <f t="shared" si="3"/>
        <v>3.2078103207810322</v>
      </c>
      <c r="E12" s="16">
        <f t="shared" si="3"/>
        <v>47.280334728033473</v>
      </c>
      <c r="F12" s="16">
        <f t="shared" si="3"/>
        <v>28.870292887029287</v>
      </c>
      <c r="G12" s="16">
        <f t="shared" si="3"/>
        <v>14.086471408647142</v>
      </c>
      <c r="H12" s="16">
        <f t="shared" si="3"/>
        <v>3.3472803347280333</v>
      </c>
      <c r="I12" s="16">
        <f t="shared" si="3"/>
        <v>1.1157601115760112</v>
      </c>
      <c r="J12" s="16">
        <f t="shared" si="3"/>
        <v>0.55788005578800559</v>
      </c>
      <c r="K12" s="16">
        <f t="shared" si="3"/>
        <v>0.2789400278940028</v>
      </c>
      <c r="L12" s="16"/>
      <c r="M12" s="16"/>
      <c r="N12" s="40"/>
      <c r="O12" s="31"/>
      <c r="P12" s="2"/>
      <c r="Q12" s="2"/>
      <c r="R12" s="2"/>
      <c r="S12" s="2"/>
      <c r="T12" s="2"/>
      <c r="U12" s="1"/>
    </row>
    <row r="13" spans="1:2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"/>
    </row>
    <row r="14" spans="1:2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1"/>
    </row>
  </sheetData>
  <mergeCells count="5">
    <mergeCell ref="N2:N3"/>
    <mergeCell ref="O2:O3"/>
    <mergeCell ref="C2:M2"/>
    <mergeCell ref="A2:A3"/>
    <mergeCell ref="B2:B3"/>
  </mergeCells>
  <phoneticPr fontId="2"/>
  <pageMargins left="0.78740157480314965" right="0.78740157480314965" top="0.70866141732283472" bottom="0.70866141732283472" header="0.19685039370078741" footer="0.23622047244094491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52"/>
  <sheetViews>
    <sheetView zoomScale="120" zoomScaleNormal="120" workbookViewId="0">
      <selection activeCell="C1" sqref="C1"/>
    </sheetView>
  </sheetViews>
  <sheetFormatPr defaultRowHeight="13.5"/>
  <cols>
    <col min="1" max="1" width="10.75" customWidth="1"/>
    <col min="2" max="10" width="9.625" customWidth="1"/>
    <col min="11" max="19" width="11.5" customWidth="1"/>
  </cols>
  <sheetData>
    <row r="1" spans="1:20" ht="21" customHeight="1">
      <c r="A1" s="113" t="s">
        <v>79</v>
      </c>
    </row>
    <row r="2" spans="1:20" ht="21" customHeight="1">
      <c r="A2" s="113" t="s">
        <v>80</v>
      </c>
    </row>
    <row r="3" spans="1:20" ht="6.75" customHeight="1"/>
    <row r="4" spans="1:20" ht="14.25" thickBot="1">
      <c r="A4" s="2" t="s">
        <v>77</v>
      </c>
      <c r="B4" s="2"/>
      <c r="C4" s="2"/>
      <c r="D4" s="2" t="s">
        <v>34</v>
      </c>
      <c r="E4" s="2"/>
      <c r="F4" s="2"/>
      <c r="G4" s="31"/>
      <c r="H4" s="31"/>
      <c r="I4" s="31"/>
      <c r="J4" s="31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 ht="10.5" customHeight="1" thickTop="1">
      <c r="A5" s="119" t="s">
        <v>0</v>
      </c>
      <c r="B5" s="121" t="s">
        <v>3</v>
      </c>
      <c r="C5" s="32"/>
      <c r="D5" s="32"/>
      <c r="E5" s="2"/>
      <c r="F5" s="2"/>
      <c r="G5" s="37"/>
      <c r="H5" s="38"/>
      <c r="I5" s="37"/>
      <c r="J5" s="37"/>
      <c r="K5" s="2"/>
      <c r="L5" s="2"/>
      <c r="M5" s="2"/>
      <c r="N5" s="2"/>
      <c r="O5" s="2"/>
      <c r="P5" s="2"/>
      <c r="Q5" s="2"/>
      <c r="R5" s="2"/>
      <c r="S5" s="2"/>
      <c r="T5" s="1"/>
    </row>
    <row r="6" spans="1:20" ht="24" customHeight="1">
      <c r="A6" s="120"/>
      <c r="B6" s="122"/>
      <c r="C6" s="5" t="s">
        <v>1</v>
      </c>
      <c r="D6" s="6" t="s">
        <v>2</v>
      </c>
      <c r="E6" s="2"/>
      <c r="F6" s="2"/>
      <c r="G6" s="37"/>
      <c r="H6" s="37"/>
      <c r="I6" s="37"/>
      <c r="J6" s="37"/>
      <c r="K6" s="2"/>
      <c r="L6" s="2"/>
      <c r="M6" s="2"/>
      <c r="N6" s="2"/>
      <c r="O6" s="2"/>
      <c r="P6" s="2"/>
      <c r="Q6" s="2"/>
      <c r="R6" s="2"/>
      <c r="S6" s="2"/>
      <c r="T6" s="1"/>
    </row>
    <row r="7" spans="1:20" ht="24" customHeight="1">
      <c r="A7" s="7" t="s">
        <v>83</v>
      </c>
      <c r="B7" s="8">
        <v>44989</v>
      </c>
      <c r="C7" s="8">
        <v>44937</v>
      </c>
      <c r="D7" s="8">
        <v>578</v>
      </c>
      <c r="E7" s="2"/>
      <c r="F7" s="2"/>
      <c r="G7" s="31"/>
      <c r="H7" s="39"/>
      <c r="I7" s="39"/>
      <c r="J7" s="39"/>
      <c r="K7" s="2"/>
      <c r="L7" s="2"/>
      <c r="M7" s="2"/>
      <c r="N7" s="2"/>
      <c r="O7" s="2"/>
      <c r="P7" s="2"/>
      <c r="Q7" s="2"/>
      <c r="R7" s="2"/>
      <c r="S7" s="2"/>
      <c r="T7" s="1"/>
    </row>
    <row r="8" spans="1:20" ht="24" customHeight="1">
      <c r="A8" s="9" t="s">
        <v>4</v>
      </c>
      <c r="B8" s="11">
        <v>55451</v>
      </c>
      <c r="C8" s="11">
        <v>55387</v>
      </c>
      <c r="D8" s="11">
        <v>717</v>
      </c>
      <c r="E8" s="2"/>
      <c r="F8" s="2"/>
      <c r="G8" s="31"/>
      <c r="H8" s="39"/>
      <c r="I8" s="39"/>
      <c r="J8" s="39"/>
      <c r="K8" s="2"/>
      <c r="L8" s="2"/>
      <c r="M8" s="2"/>
      <c r="N8" s="2"/>
      <c r="O8" s="2"/>
      <c r="P8" s="2"/>
      <c r="Q8" s="2"/>
      <c r="R8" s="2"/>
      <c r="S8" s="2"/>
      <c r="T8" s="1"/>
    </row>
    <row r="9" spans="1:20" ht="24" customHeight="1">
      <c r="A9" s="12" t="s">
        <v>35</v>
      </c>
      <c r="B9" s="68">
        <f>B7-B8</f>
        <v>-10462</v>
      </c>
      <c r="C9" s="69">
        <f>C7-C8</f>
        <v>-10450</v>
      </c>
      <c r="D9" s="69">
        <f>D7-D8</f>
        <v>-139</v>
      </c>
      <c r="E9" s="2"/>
      <c r="F9" s="2"/>
      <c r="G9" s="31"/>
      <c r="H9" s="39"/>
      <c r="I9" s="39"/>
      <c r="J9" s="39"/>
      <c r="K9" s="2"/>
      <c r="L9" s="2"/>
      <c r="M9" s="2"/>
      <c r="N9" s="2"/>
      <c r="O9" s="2"/>
      <c r="P9" s="2"/>
      <c r="Q9" s="2"/>
      <c r="R9" s="2"/>
      <c r="S9" s="2"/>
      <c r="T9" s="1"/>
    </row>
    <row r="10" spans="1:20">
      <c r="A10" s="7" t="s">
        <v>5</v>
      </c>
      <c r="B10" s="2"/>
      <c r="C10" s="2"/>
      <c r="D10" s="2"/>
      <c r="E10" s="2"/>
      <c r="F10" s="2"/>
      <c r="G10" s="31"/>
      <c r="H10" s="31"/>
      <c r="I10" s="31"/>
      <c r="J10" s="31"/>
      <c r="K10" s="2"/>
      <c r="L10" s="2"/>
      <c r="M10" s="2"/>
      <c r="N10" s="2"/>
      <c r="O10" s="2"/>
      <c r="P10" s="2"/>
      <c r="Q10" s="2"/>
      <c r="R10" s="2"/>
      <c r="S10" s="2"/>
      <c r="T10" s="1"/>
    </row>
    <row r="11" spans="1:20" ht="21" customHeight="1">
      <c r="A11" s="9" t="s">
        <v>82</v>
      </c>
      <c r="B11" s="14">
        <f>B7/B8*100-100</f>
        <v>-18.867107897062269</v>
      </c>
      <c r="C11" s="14">
        <f>C7/C8*100-100</f>
        <v>-18.8672432159171</v>
      </c>
      <c r="D11" s="14">
        <f>D7/D8*100-100</f>
        <v>-19.386331938633191</v>
      </c>
      <c r="E11" s="2"/>
      <c r="F11" s="2"/>
      <c r="G11" s="31"/>
      <c r="H11" s="31"/>
      <c r="I11" s="31"/>
      <c r="J11" s="31"/>
      <c r="K11" s="2"/>
      <c r="L11" s="2"/>
      <c r="M11" s="2"/>
      <c r="N11" s="2"/>
      <c r="O11" s="2"/>
      <c r="P11" s="2"/>
      <c r="Q11" s="2"/>
      <c r="R11" s="2"/>
      <c r="S11" s="2"/>
      <c r="T11" s="1"/>
    </row>
    <row r="12" spans="1:20">
      <c r="A12" s="7" t="s">
        <v>6</v>
      </c>
      <c r="B12" s="2"/>
      <c r="C12" s="2"/>
      <c r="D12" s="2"/>
      <c r="E12" s="2"/>
      <c r="F12" s="2"/>
      <c r="G12" s="31"/>
      <c r="H12" s="31"/>
      <c r="I12" s="31"/>
      <c r="J12" s="31"/>
      <c r="K12" s="2"/>
      <c r="L12" s="2"/>
      <c r="M12" s="2"/>
      <c r="N12" s="2"/>
      <c r="O12" s="2"/>
      <c r="P12" s="2"/>
      <c r="Q12" s="2"/>
      <c r="R12" s="2"/>
      <c r="S12" s="2"/>
      <c r="T12" s="1"/>
    </row>
    <row r="13" spans="1:20" ht="21" customHeight="1">
      <c r="A13" s="7" t="s">
        <v>83</v>
      </c>
      <c r="B13" s="46">
        <f>B7/$B7*100</f>
        <v>100</v>
      </c>
      <c r="C13" s="46">
        <f t="shared" ref="C13:D13" si="0">C7/$B7*100</f>
        <v>99.884416190624364</v>
      </c>
      <c r="D13" s="46">
        <f t="shared" si="0"/>
        <v>1.2847584965213719</v>
      </c>
      <c r="E13" s="2"/>
      <c r="F13" s="2"/>
      <c r="G13" s="31"/>
      <c r="H13" s="31"/>
      <c r="I13" s="31"/>
      <c r="J13" s="31"/>
      <c r="K13" s="2"/>
      <c r="L13" s="2"/>
      <c r="M13" s="2"/>
      <c r="N13" s="2"/>
      <c r="O13" s="2"/>
      <c r="P13" s="2"/>
      <c r="Q13" s="2"/>
      <c r="R13" s="2"/>
      <c r="S13" s="2"/>
      <c r="T13" s="1"/>
    </row>
    <row r="14" spans="1:20" ht="24" customHeight="1">
      <c r="A14" s="9" t="s">
        <v>4</v>
      </c>
      <c r="B14" s="36">
        <f>B8/$B8*100</f>
        <v>100</v>
      </c>
      <c r="C14" s="36">
        <f t="shared" ref="C14:D14" si="1">C8/$B8*100</f>
        <v>99.884582784800983</v>
      </c>
      <c r="D14" s="36">
        <f t="shared" si="1"/>
        <v>1.2930334890263475</v>
      </c>
      <c r="E14" s="2"/>
      <c r="F14" s="2"/>
      <c r="G14" s="31"/>
      <c r="H14" s="40"/>
      <c r="I14" s="31"/>
      <c r="J14" s="31"/>
      <c r="K14" s="2"/>
      <c r="L14" s="2"/>
      <c r="M14" s="2"/>
      <c r="N14" s="2"/>
      <c r="O14" s="2"/>
      <c r="P14" s="2"/>
      <c r="Q14" s="2"/>
      <c r="R14" s="2"/>
      <c r="S14" s="2"/>
      <c r="T14" s="1"/>
    </row>
    <row r="15" spans="1:20" ht="12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1"/>
    </row>
    <row r="16" spans="1:20" ht="14.25" thickBot="1">
      <c r="A16" s="82" t="s">
        <v>78</v>
      </c>
      <c r="B16" s="82"/>
      <c r="C16" s="82"/>
      <c r="D16" s="2"/>
      <c r="E16" s="2"/>
      <c r="F16" s="2"/>
      <c r="G16" s="2"/>
      <c r="H16" s="2"/>
      <c r="I16" s="2"/>
      <c r="J16" s="2" t="s">
        <v>34</v>
      </c>
      <c r="K16" s="2"/>
      <c r="L16" s="2"/>
      <c r="M16" s="2"/>
      <c r="N16" s="2"/>
      <c r="O16" s="2"/>
      <c r="P16" s="2"/>
      <c r="Q16" s="2"/>
      <c r="R16" s="2"/>
      <c r="S16" s="2"/>
      <c r="T16" s="1"/>
    </row>
    <row r="17" spans="1:20" ht="12.75" customHeight="1" thickTop="1">
      <c r="A17" s="119" t="s">
        <v>0</v>
      </c>
      <c r="B17" s="123" t="s">
        <v>7</v>
      </c>
      <c r="C17" s="125" t="s">
        <v>15</v>
      </c>
      <c r="D17" s="125"/>
      <c r="E17" s="125"/>
      <c r="F17" s="125"/>
      <c r="G17" s="125"/>
      <c r="H17" s="126" t="s">
        <v>13</v>
      </c>
      <c r="I17" s="128" t="s">
        <v>20</v>
      </c>
      <c r="J17" s="3"/>
      <c r="K17" s="2"/>
      <c r="L17" s="2"/>
      <c r="M17" s="2"/>
      <c r="N17" s="2"/>
      <c r="O17" s="2"/>
      <c r="P17" s="2"/>
      <c r="Q17" s="2"/>
      <c r="R17" s="2"/>
      <c r="S17" s="2"/>
      <c r="T17" s="1"/>
    </row>
    <row r="18" spans="1:20" ht="26.25" customHeight="1">
      <c r="A18" s="120"/>
      <c r="B18" s="124"/>
      <c r="C18" s="4" t="s">
        <v>8</v>
      </c>
      <c r="D18" s="5" t="s">
        <v>9</v>
      </c>
      <c r="E18" s="5" t="s">
        <v>10</v>
      </c>
      <c r="F18" s="5" t="s">
        <v>11</v>
      </c>
      <c r="G18" s="6" t="s">
        <v>12</v>
      </c>
      <c r="H18" s="127"/>
      <c r="I18" s="129"/>
      <c r="J18" s="6" t="s">
        <v>14</v>
      </c>
      <c r="K18" s="2"/>
      <c r="L18" s="2"/>
      <c r="M18" s="2"/>
      <c r="N18" s="2"/>
      <c r="O18" s="2"/>
      <c r="P18" s="2"/>
      <c r="Q18" s="2"/>
      <c r="R18" s="2"/>
      <c r="S18" s="2"/>
      <c r="T18" s="1"/>
    </row>
    <row r="19" spans="1:20" ht="24" customHeight="1">
      <c r="A19" s="7" t="s">
        <v>83</v>
      </c>
      <c r="B19" s="8">
        <v>44989</v>
      </c>
      <c r="C19" s="8">
        <v>757</v>
      </c>
      <c r="D19" s="8">
        <v>149</v>
      </c>
      <c r="E19" s="8">
        <v>553</v>
      </c>
      <c r="F19" s="8">
        <v>47</v>
      </c>
      <c r="G19" s="8">
        <v>8</v>
      </c>
      <c r="H19" s="8">
        <v>3</v>
      </c>
      <c r="I19" s="8">
        <v>44229</v>
      </c>
      <c r="J19" s="8">
        <v>44112</v>
      </c>
      <c r="K19" s="2"/>
      <c r="L19" s="2"/>
      <c r="M19" s="2"/>
      <c r="N19" s="2"/>
      <c r="O19" s="2"/>
      <c r="P19" s="2"/>
      <c r="Q19" s="2"/>
      <c r="R19" s="2"/>
      <c r="S19" s="2"/>
      <c r="T19" s="1"/>
    </row>
    <row r="20" spans="1:20" ht="24" customHeight="1">
      <c r="A20" s="9" t="s">
        <v>4</v>
      </c>
      <c r="B20" s="11">
        <v>55451</v>
      </c>
      <c r="C20" s="11">
        <v>681</v>
      </c>
      <c r="D20" s="11">
        <v>121</v>
      </c>
      <c r="E20" s="11">
        <v>465</v>
      </c>
      <c r="F20" s="11">
        <v>92</v>
      </c>
      <c r="G20" s="11">
        <v>3</v>
      </c>
      <c r="H20" s="11">
        <v>5</v>
      </c>
      <c r="I20" s="11">
        <v>54765</v>
      </c>
      <c r="J20" s="11">
        <v>54570</v>
      </c>
      <c r="K20" s="2"/>
      <c r="L20" s="2"/>
      <c r="M20" s="2"/>
      <c r="N20" s="2"/>
      <c r="O20" s="2"/>
      <c r="P20" s="2"/>
      <c r="Q20" s="2"/>
      <c r="R20" s="2"/>
      <c r="S20" s="2"/>
      <c r="T20" s="1"/>
    </row>
    <row r="21" spans="1:20" ht="24" customHeight="1">
      <c r="A21" s="12" t="s">
        <v>35</v>
      </c>
      <c r="B21" s="13">
        <f t="shared" ref="B21:J21" si="2">B19-B20</f>
        <v>-10462</v>
      </c>
      <c r="C21" s="13">
        <f t="shared" si="2"/>
        <v>76</v>
      </c>
      <c r="D21" s="13">
        <f t="shared" si="2"/>
        <v>28</v>
      </c>
      <c r="E21" s="13">
        <f t="shared" si="2"/>
        <v>88</v>
      </c>
      <c r="F21" s="13">
        <f t="shared" si="2"/>
        <v>-45</v>
      </c>
      <c r="G21" s="13">
        <f t="shared" si="2"/>
        <v>5</v>
      </c>
      <c r="H21" s="13">
        <f t="shared" si="2"/>
        <v>-2</v>
      </c>
      <c r="I21" s="13">
        <f t="shared" si="2"/>
        <v>-10536</v>
      </c>
      <c r="J21" s="13">
        <f t="shared" si="2"/>
        <v>-10458</v>
      </c>
      <c r="K21" s="2"/>
      <c r="L21" s="2"/>
      <c r="M21" s="2"/>
      <c r="N21" s="2"/>
      <c r="O21" s="2"/>
      <c r="P21" s="2"/>
      <c r="Q21" s="2"/>
      <c r="R21" s="2"/>
      <c r="S21" s="2"/>
      <c r="T21" s="1"/>
    </row>
    <row r="22" spans="1:20">
      <c r="A22" s="7" t="s">
        <v>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"/>
    </row>
    <row r="23" spans="1:20" ht="24" customHeight="1">
      <c r="A23" s="9" t="s">
        <v>82</v>
      </c>
      <c r="B23" s="14">
        <f t="shared" ref="B23:J23" si="3">B19/B20*100-100</f>
        <v>-18.867107897062269</v>
      </c>
      <c r="C23" s="14">
        <f t="shared" si="3"/>
        <v>11.160058737151246</v>
      </c>
      <c r="D23" s="14">
        <f t="shared" si="3"/>
        <v>23.140495867768578</v>
      </c>
      <c r="E23" s="14">
        <f t="shared" si="3"/>
        <v>18.924731182795696</v>
      </c>
      <c r="F23" s="14">
        <f t="shared" si="3"/>
        <v>-48.913043478260867</v>
      </c>
      <c r="G23" s="14">
        <f t="shared" si="3"/>
        <v>166.66666666666663</v>
      </c>
      <c r="H23" s="14">
        <f t="shared" si="3"/>
        <v>-40</v>
      </c>
      <c r="I23" s="14">
        <f t="shared" si="3"/>
        <v>-19.238564776773487</v>
      </c>
      <c r="J23" s="14">
        <f t="shared" si="3"/>
        <v>-19.164376030786144</v>
      </c>
      <c r="K23" s="2"/>
      <c r="L23" s="2"/>
      <c r="M23" s="2"/>
      <c r="N23" s="2"/>
      <c r="O23" s="2"/>
      <c r="P23" s="2"/>
      <c r="Q23" s="2"/>
      <c r="R23" s="2"/>
      <c r="S23" s="2"/>
      <c r="T23" s="1"/>
    </row>
    <row r="24" spans="1:20">
      <c r="A24" s="7" t="s">
        <v>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1"/>
    </row>
    <row r="25" spans="1:20" ht="24" customHeight="1">
      <c r="A25" s="7" t="s">
        <v>83</v>
      </c>
      <c r="B25" s="46">
        <f>B19/$B19*100</f>
        <v>100</v>
      </c>
      <c r="C25" s="46">
        <f t="shared" ref="C25:J25" si="4">C19/$B19*100</f>
        <v>1.6826335326413124</v>
      </c>
      <c r="D25" s="46">
        <f t="shared" si="4"/>
        <v>0.33119206917246435</v>
      </c>
      <c r="E25" s="46">
        <f t="shared" si="4"/>
        <v>1.2291893573984751</v>
      </c>
      <c r="F25" s="46">
        <f t="shared" si="4"/>
        <v>0.10446998155104581</v>
      </c>
      <c r="G25" s="46">
        <f t="shared" si="4"/>
        <v>1.7782124519326946E-2</v>
      </c>
      <c r="H25" s="46">
        <f t="shared" si="4"/>
        <v>6.6682966947476047E-3</v>
      </c>
      <c r="I25" s="46">
        <f t="shared" si="4"/>
        <v>98.31069817066394</v>
      </c>
      <c r="J25" s="46">
        <f t="shared" si="4"/>
        <v>98.050634599568781</v>
      </c>
      <c r="K25" s="2"/>
      <c r="L25" s="2"/>
      <c r="M25" s="2"/>
      <c r="N25" s="2"/>
      <c r="O25" s="2"/>
      <c r="P25" s="2"/>
      <c r="Q25" s="2"/>
      <c r="R25" s="2"/>
      <c r="S25" s="2"/>
      <c r="T25" s="1"/>
    </row>
    <row r="26" spans="1:20" ht="24" customHeight="1">
      <c r="A26" s="9" t="s">
        <v>4</v>
      </c>
      <c r="B26" s="36">
        <f>B20/$B20*100</f>
        <v>100</v>
      </c>
      <c r="C26" s="36">
        <f t="shared" ref="C26:J26" si="5">C20/$B20*100</f>
        <v>1.2281113054769077</v>
      </c>
      <c r="D26" s="36">
        <f t="shared" si="5"/>
        <v>0.21821067248561796</v>
      </c>
      <c r="E26" s="36">
        <f t="shared" si="5"/>
        <v>0.83857820418026718</v>
      </c>
      <c r="F26" s="36">
        <f t="shared" si="5"/>
        <v>0.16591224684856901</v>
      </c>
      <c r="G26" s="36">
        <f t="shared" si="5"/>
        <v>5.4101819624533375E-3</v>
      </c>
      <c r="H26" s="36">
        <f t="shared" si="5"/>
        <v>9.0169699374222281E-3</v>
      </c>
      <c r="I26" s="36">
        <f t="shared" si="5"/>
        <v>98.762871724585665</v>
      </c>
      <c r="J26" s="36">
        <f t="shared" si="5"/>
        <v>98.411209897026211</v>
      </c>
      <c r="K26" s="2"/>
      <c r="L26" s="2"/>
      <c r="M26" s="2"/>
      <c r="N26" s="2"/>
      <c r="O26" s="2"/>
      <c r="P26" s="2"/>
      <c r="Q26" s="2"/>
      <c r="R26" s="2"/>
      <c r="S26" s="2"/>
      <c r="T26" s="1"/>
    </row>
    <row r="27" spans="1:20">
      <c r="A27" s="2"/>
    </row>
    <row r="28" spans="1:20" ht="14.25" thickBot="1">
      <c r="A28" s="2" t="s">
        <v>104</v>
      </c>
      <c r="B28" s="55"/>
      <c r="C28" s="55"/>
      <c r="D28" s="55"/>
      <c r="E28" s="55"/>
      <c r="F28" s="55"/>
      <c r="G28" s="56" t="s">
        <v>99</v>
      </c>
    </row>
    <row r="29" spans="1:20" ht="12" customHeight="1" thickTop="1">
      <c r="A29" s="133" t="s">
        <v>98</v>
      </c>
      <c r="B29" s="130" t="s">
        <v>100</v>
      </c>
      <c r="C29" s="57"/>
      <c r="D29" s="70"/>
      <c r="E29" s="57"/>
      <c r="F29" s="73"/>
      <c r="G29" s="57"/>
    </row>
    <row r="30" spans="1:20" ht="11.25" customHeight="1">
      <c r="A30" s="134"/>
      <c r="B30" s="131"/>
      <c r="C30" s="58"/>
      <c r="D30" s="136" t="s">
        <v>101</v>
      </c>
      <c r="E30" s="71"/>
      <c r="F30" s="136" t="s">
        <v>102</v>
      </c>
      <c r="G30" s="72"/>
    </row>
    <row r="31" spans="1:20" ht="23.25" customHeight="1">
      <c r="A31" s="135"/>
      <c r="B31" s="132"/>
      <c r="C31" s="59" t="s">
        <v>103</v>
      </c>
      <c r="D31" s="137"/>
      <c r="E31" s="59" t="s">
        <v>103</v>
      </c>
      <c r="F31" s="137"/>
      <c r="G31" s="60" t="s">
        <v>103</v>
      </c>
    </row>
    <row r="32" spans="1:20" ht="24" customHeight="1">
      <c r="A32" s="7" t="s">
        <v>83</v>
      </c>
      <c r="B32" s="62">
        <v>44937</v>
      </c>
      <c r="C32" s="63">
        <v>750</v>
      </c>
      <c r="D32" s="63">
        <v>44200</v>
      </c>
      <c r="E32" s="63">
        <v>133</v>
      </c>
      <c r="F32" s="63">
        <v>737</v>
      </c>
      <c r="G32" s="64">
        <v>617</v>
      </c>
    </row>
    <row r="33" spans="1:7" ht="24" customHeight="1">
      <c r="A33" s="9" t="s">
        <v>4</v>
      </c>
      <c r="B33" s="66">
        <v>55387</v>
      </c>
      <c r="C33" s="67">
        <v>672</v>
      </c>
      <c r="D33" s="67">
        <v>54688</v>
      </c>
      <c r="E33" s="67">
        <v>171</v>
      </c>
      <c r="F33" s="67">
        <v>699</v>
      </c>
      <c r="G33" s="67">
        <v>501</v>
      </c>
    </row>
    <row r="34" spans="1:7" ht="24" customHeight="1">
      <c r="A34" s="12" t="s">
        <v>35</v>
      </c>
      <c r="B34" s="13">
        <f t="shared" ref="B34" si="6">B32-B33</f>
        <v>-10450</v>
      </c>
      <c r="C34" s="13">
        <f t="shared" ref="C34" si="7">C32-C33</f>
        <v>78</v>
      </c>
      <c r="D34" s="13">
        <f t="shared" ref="D34" si="8">D32-D33</f>
        <v>-10488</v>
      </c>
      <c r="E34" s="13">
        <f t="shared" ref="E34" si="9">E32-E33</f>
        <v>-38</v>
      </c>
      <c r="F34" s="13">
        <f t="shared" ref="F34" si="10">F32-F33</f>
        <v>38</v>
      </c>
      <c r="G34" s="13">
        <f t="shared" ref="G34" si="11">G32-G33</f>
        <v>116</v>
      </c>
    </row>
    <row r="35" spans="1:7">
      <c r="A35" s="7" t="s">
        <v>5</v>
      </c>
      <c r="B35" s="2"/>
      <c r="C35" s="2"/>
      <c r="D35" s="2"/>
      <c r="E35" s="2"/>
      <c r="F35" s="2"/>
      <c r="G35" s="2"/>
    </row>
    <row r="36" spans="1:7" ht="24" customHeight="1">
      <c r="A36" s="9" t="s">
        <v>82</v>
      </c>
      <c r="B36" s="14">
        <f t="shared" ref="B36:G36" si="12">B32/B33*100-100</f>
        <v>-18.8672432159171</v>
      </c>
      <c r="C36" s="14">
        <f t="shared" si="12"/>
        <v>11.607142857142861</v>
      </c>
      <c r="D36" s="14">
        <f t="shared" si="12"/>
        <v>-19.177881802223524</v>
      </c>
      <c r="E36" s="14">
        <f t="shared" si="12"/>
        <v>-22.222222222222214</v>
      </c>
      <c r="F36" s="14">
        <f t="shared" si="12"/>
        <v>5.4363376251788367</v>
      </c>
      <c r="G36" s="14">
        <f t="shared" si="12"/>
        <v>23.153692614770449</v>
      </c>
    </row>
    <row r="37" spans="1:7">
      <c r="A37" s="7" t="s">
        <v>6</v>
      </c>
      <c r="B37" s="65"/>
      <c r="C37" s="61"/>
      <c r="D37" s="61"/>
      <c r="E37" s="61"/>
      <c r="F37" s="61"/>
      <c r="G37" s="61"/>
    </row>
    <row r="38" spans="1:7" ht="24" customHeight="1">
      <c r="A38" s="7" t="s">
        <v>83</v>
      </c>
      <c r="B38" s="50">
        <f>B32/$B32*100</f>
        <v>100</v>
      </c>
      <c r="C38" s="50">
        <f t="shared" ref="C38:G38" si="13">C32/$B32*100</f>
        <v>1.6690032712464116</v>
      </c>
      <c r="D38" s="50">
        <f t="shared" si="13"/>
        <v>98.359926118788522</v>
      </c>
      <c r="E38" s="50">
        <f t="shared" si="13"/>
        <v>0.29596991343436363</v>
      </c>
      <c r="F38" s="50">
        <f t="shared" si="13"/>
        <v>1.6400738812114739</v>
      </c>
      <c r="G38" s="50">
        <f t="shared" si="13"/>
        <v>1.3730333578120479</v>
      </c>
    </row>
    <row r="39" spans="1:7" ht="24" customHeight="1">
      <c r="A39" s="9" t="s">
        <v>4</v>
      </c>
      <c r="B39" s="81">
        <f>B33/$B33*100</f>
        <v>100</v>
      </c>
      <c r="C39" s="51">
        <f t="shared" ref="C39:G39" si="14">C33/$B33*100</f>
        <v>1.2132810948417498</v>
      </c>
      <c r="D39" s="51">
        <f t="shared" si="14"/>
        <v>98.737971004026221</v>
      </c>
      <c r="E39" s="51">
        <f t="shared" si="14"/>
        <v>0.30873670716955243</v>
      </c>
      <c r="F39" s="51">
        <f t="shared" si="14"/>
        <v>1.2620289959737845</v>
      </c>
      <c r="G39" s="51">
        <f t="shared" si="14"/>
        <v>0.90454438767219747</v>
      </c>
    </row>
    <row r="52" spans="1:20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1"/>
    </row>
  </sheetData>
  <mergeCells count="11">
    <mergeCell ref="H17:H18"/>
    <mergeCell ref="I17:I18"/>
    <mergeCell ref="B29:B31"/>
    <mergeCell ref="A29:A31"/>
    <mergeCell ref="D30:D31"/>
    <mergeCell ref="F30:F31"/>
    <mergeCell ref="A5:A6"/>
    <mergeCell ref="B5:B6"/>
    <mergeCell ref="A17:A18"/>
    <mergeCell ref="B17:B18"/>
    <mergeCell ref="C17:G17"/>
  </mergeCells>
  <phoneticPr fontId="2"/>
  <pageMargins left="0.78740157480314965" right="0.31496062992125984" top="0.70866141732283472" bottom="0.43307086614173229" header="0.19685039370078741" footer="0.23622047244094491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8"/>
  <sheetViews>
    <sheetView zoomScale="125" zoomScaleNormal="125" workbookViewId="0">
      <selection activeCell="C1" sqref="C1"/>
    </sheetView>
  </sheetViews>
  <sheetFormatPr defaultRowHeight="13.5"/>
  <cols>
    <col min="1" max="1" width="10.75" customWidth="1"/>
    <col min="2" max="19" width="9.75" customWidth="1"/>
  </cols>
  <sheetData>
    <row r="1" spans="1:20" ht="24" customHeight="1" thickBot="1">
      <c r="A1" s="2" t="s">
        <v>105</v>
      </c>
      <c r="B1" s="2"/>
      <c r="C1" s="2"/>
      <c r="D1" s="2"/>
      <c r="E1" s="2"/>
      <c r="F1" s="2"/>
      <c r="G1" s="2"/>
      <c r="H1" s="2"/>
      <c r="I1" s="2"/>
      <c r="J1" s="2" t="s">
        <v>34</v>
      </c>
      <c r="K1" s="2"/>
      <c r="L1" s="2"/>
      <c r="M1" s="2"/>
      <c r="N1" s="2"/>
      <c r="O1" s="2"/>
      <c r="P1" s="2"/>
      <c r="Q1" s="2"/>
      <c r="R1" s="2"/>
      <c r="S1" s="2"/>
      <c r="T1" s="1"/>
    </row>
    <row r="2" spans="1:20" ht="24" customHeight="1" thickTop="1">
      <c r="A2" s="119" t="s">
        <v>0</v>
      </c>
      <c r="B2" s="123" t="s">
        <v>7</v>
      </c>
      <c r="C2" s="125" t="s">
        <v>15</v>
      </c>
      <c r="D2" s="125"/>
      <c r="E2" s="125"/>
      <c r="F2" s="125"/>
      <c r="G2" s="125"/>
      <c r="H2" s="126" t="s">
        <v>13</v>
      </c>
      <c r="I2" s="128" t="s">
        <v>20</v>
      </c>
      <c r="J2" s="3"/>
      <c r="K2" s="2"/>
      <c r="L2" s="2"/>
      <c r="M2" s="2"/>
      <c r="N2" s="2"/>
      <c r="O2" s="2"/>
      <c r="P2" s="2"/>
      <c r="Q2" s="2"/>
      <c r="R2" s="2"/>
      <c r="S2" s="2"/>
      <c r="T2" s="1"/>
    </row>
    <row r="3" spans="1:20" ht="24" customHeight="1">
      <c r="A3" s="120"/>
      <c r="B3" s="124"/>
      <c r="C3" s="4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127"/>
      <c r="I3" s="129"/>
      <c r="J3" s="6" t="s">
        <v>14</v>
      </c>
      <c r="K3" s="2"/>
      <c r="L3" s="2"/>
      <c r="M3" s="2"/>
      <c r="N3" s="2"/>
      <c r="O3" s="2"/>
      <c r="P3" s="2"/>
      <c r="Q3" s="2"/>
      <c r="R3" s="2"/>
      <c r="S3" s="2"/>
      <c r="T3" s="1"/>
    </row>
    <row r="4" spans="1:20" ht="24" customHeight="1">
      <c r="A4" s="7" t="s">
        <v>83</v>
      </c>
      <c r="B4" s="8">
        <v>44937</v>
      </c>
      <c r="C4" s="8">
        <v>750</v>
      </c>
      <c r="D4" s="8">
        <v>149</v>
      </c>
      <c r="E4" s="8">
        <v>548</v>
      </c>
      <c r="F4" s="8">
        <v>45</v>
      </c>
      <c r="G4" s="8">
        <v>8</v>
      </c>
      <c r="H4" s="8">
        <v>3</v>
      </c>
      <c r="I4" s="8">
        <v>44184</v>
      </c>
      <c r="J4" s="8">
        <v>44067</v>
      </c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 ht="24" customHeight="1">
      <c r="A5" s="9" t="s">
        <v>4</v>
      </c>
      <c r="B5" s="11">
        <v>55387</v>
      </c>
      <c r="C5" s="11">
        <v>672</v>
      </c>
      <c r="D5" s="11">
        <v>121</v>
      </c>
      <c r="E5" s="11">
        <v>461</v>
      </c>
      <c r="F5" s="11">
        <v>87</v>
      </c>
      <c r="G5" s="11">
        <v>3</v>
      </c>
      <c r="H5" s="11">
        <v>5</v>
      </c>
      <c r="I5" s="11">
        <v>54710</v>
      </c>
      <c r="J5" s="11">
        <v>54517</v>
      </c>
      <c r="K5" s="2"/>
      <c r="L5" s="2"/>
      <c r="M5" s="2"/>
      <c r="N5" s="2"/>
      <c r="O5" s="2"/>
      <c r="P5" s="2"/>
      <c r="Q5" s="2"/>
      <c r="R5" s="2"/>
      <c r="S5" s="2"/>
      <c r="T5" s="1"/>
    </row>
    <row r="6" spans="1:20" ht="24" customHeight="1">
      <c r="A6" s="12" t="s">
        <v>35</v>
      </c>
      <c r="B6" s="44">
        <f t="shared" ref="B6:J6" si="0">B4-B5</f>
        <v>-10450</v>
      </c>
      <c r="C6" s="13">
        <f t="shared" si="0"/>
        <v>78</v>
      </c>
      <c r="D6" s="13">
        <f t="shared" si="0"/>
        <v>28</v>
      </c>
      <c r="E6" s="13">
        <f t="shared" si="0"/>
        <v>87</v>
      </c>
      <c r="F6" s="13">
        <f t="shared" si="0"/>
        <v>-42</v>
      </c>
      <c r="G6" s="13">
        <f t="shared" si="0"/>
        <v>5</v>
      </c>
      <c r="H6" s="13">
        <f t="shared" si="0"/>
        <v>-2</v>
      </c>
      <c r="I6" s="13">
        <f t="shared" si="0"/>
        <v>-10526</v>
      </c>
      <c r="J6" s="13">
        <f t="shared" si="0"/>
        <v>-10450</v>
      </c>
      <c r="K6" s="2"/>
      <c r="L6" s="2"/>
      <c r="M6" s="2"/>
      <c r="N6" s="2"/>
      <c r="O6" s="2"/>
      <c r="P6" s="2"/>
      <c r="Q6" s="2"/>
      <c r="R6" s="2"/>
      <c r="S6" s="2"/>
      <c r="T6" s="1"/>
    </row>
    <row r="7" spans="1:20">
      <c r="A7" s="7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"/>
    </row>
    <row r="8" spans="1:20" ht="24" customHeight="1">
      <c r="A8" s="9" t="s">
        <v>82</v>
      </c>
      <c r="B8" s="43">
        <f t="shared" ref="B8:J8" si="1">B4/B5*100-100</f>
        <v>-18.8672432159171</v>
      </c>
      <c r="C8" s="14">
        <f t="shared" si="1"/>
        <v>11.607142857142861</v>
      </c>
      <c r="D8" s="14">
        <f t="shared" si="1"/>
        <v>23.140495867768578</v>
      </c>
      <c r="E8" s="14">
        <f t="shared" si="1"/>
        <v>18.872017353579167</v>
      </c>
      <c r="F8" s="14">
        <f t="shared" si="1"/>
        <v>-48.275862068965516</v>
      </c>
      <c r="G8" s="14">
        <f t="shared" si="1"/>
        <v>166.66666666666663</v>
      </c>
      <c r="H8" s="14">
        <f t="shared" si="1"/>
        <v>-40</v>
      </c>
      <c r="I8" s="14">
        <f t="shared" si="1"/>
        <v>-19.239627124840069</v>
      </c>
      <c r="J8" s="14">
        <f t="shared" si="1"/>
        <v>-19.168332813617766</v>
      </c>
      <c r="K8" s="2"/>
      <c r="L8" s="2"/>
      <c r="M8" s="2"/>
      <c r="N8" s="2"/>
      <c r="O8" s="2"/>
      <c r="P8" s="2"/>
      <c r="Q8" s="2"/>
      <c r="R8" s="2"/>
      <c r="S8" s="2"/>
      <c r="T8" s="1"/>
    </row>
    <row r="9" spans="1:20">
      <c r="A9" s="7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"/>
    </row>
    <row r="10" spans="1:20" ht="24" customHeight="1">
      <c r="A10" s="7" t="s">
        <v>83</v>
      </c>
      <c r="B10" s="15">
        <f>B4/$B4*100</f>
        <v>100</v>
      </c>
      <c r="C10" s="15">
        <f t="shared" ref="C10:J10" si="2">C4/$B4*100</f>
        <v>1.6690032712464116</v>
      </c>
      <c r="D10" s="15">
        <f t="shared" si="2"/>
        <v>0.33157531655428707</v>
      </c>
      <c r="E10" s="15">
        <f t="shared" si="2"/>
        <v>1.2194850568573781</v>
      </c>
      <c r="F10" s="15">
        <f t="shared" si="2"/>
        <v>0.1001401962747847</v>
      </c>
      <c r="G10" s="15">
        <f t="shared" si="2"/>
        <v>1.7802701559961727E-2</v>
      </c>
      <c r="H10" s="15">
        <f t="shared" si="2"/>
        <v>6.6760130849856467E-3</v>
      </c>
      <c r="I10" s="15">
        <f t="shared" si="2"/>
        <v>98.324320715668605</v>
      </c>
      <c r="J10" s="15">
        <f t="shared" si="2"/>
        <v>98.06395620535416</v>
      </c>
      <c r="K10" s="2"/>
      <c r="L10" s="2"/>
      <c r="M10" s="2"/>
      <c r="N10" s="2"/>
      <c r="O10" s="2"/>
      <c r="P10" s="2"/>
      <c r="Q10" s="2"/>
      <c r="R10" s="2"/>
      <c r="S10" s="2"/>
      <c r="T10" s="1"/>
    </row>
    <row r="11" spans="1:20" ht="24" customHeight="1">
      <c r="A11" s="9" t="s">
        <v>4</v>
      </c>
      <c r="B11" s="16">
        <f>B5/$B5*100</f>
        <v>100</v>
      </c>
      <c r="C11" s="16">
        <f t="shared" ref="C11:J11" si="3">C5/$B5*100</f>
        <v>1.2132810948417498</v>
      </c>
      <c r="D11" s="16">
        <f t="shared" si="3"/>
        <v>0.21846281618430316</v>
      </c>
      <c r="E11" s="16">
        <f t="shared" si="3"/>
        <v>0.8323252748839981</v>
      </c>
      <c r="F11" s="16">
        <f t="shared" si="3"/>
        <v>0.1570765703143337</v>
      </c>
      <c r="G11" s="16">
        <f t="shared" si="3"/>
        <v>5.4164334591149553E-3</v>
      </c>
      <c r="H11" s="16">
        <f t="shared" si="3"/>
        <v>9.0273890985249246E-3</v>
      </c>
      <c r="I11" s="16">
        <f t="shared" si="3"/>
        <v>98.777691516059733</v>
      </c>
      <c r="J11" s="16">
        <f t="shared" si="3"/>
        <v>98.429234296856663</v>
      </c>
      <c r="K11" s="2"/>
      <c r="L11" s="2"/>
      <c r="M11" s="2"/>
      <c r="N11" s="2"/>
      <c r="O11" s="2"/>
      <c r="P11" s="2"/>
      <c r="Q11" s="2"/>
      <c r="R11" s="2"/>
      <c r="S11" s="2"/>
      <c r="T11" s="1"/>
    </row>
    <row r="12" spans="1:20">
      <c r="A12" s="31"/>
      <c r="B12" s="40"/>
      <c r="C12" s="40"/>
      <c r="D12" s="40"/>
      <c r="E12" s="40"/>
      <c r="F12" s="40"/>
      <c r="G12" s="40"/>
      <c r="H12" s="40"/>
      <c r="I12" s="40"/>
      <c r="J12" s="40"/>
      <c r="K12" s="2"/>
      <c r="L12" s="2"/>
      <c r="M12" s="2"/>
      <c r="N12" s="2"/>
      <c r="O12" s="2"/>
      <c r="P12" s="2"/>
      <c r="Q12" s="2"/>
      <c r="R12" s="2"/>
      <c r="S12" s="2"/>
      <c r="T12" s="1"/>
    </row>
    <row r="13" spans="1:20" ht="24" customHeight="1" thickBot="1">
      <c r="A13" s="82" t="s">
        <v>106</v>
      </c>
      <c r="B13" s="82"/>
      <c r="C13" s="8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 t="s">
        <v>34</v>
      </c>
      <c r="Q13" s="2"/>
      <c r="R13" s="2"/>
      <c r="S13" s="2"/>
      <c r="T13" s="1"/>
    </row>
    <row r="14" spans="1:20" ht="24" customHeight="1" thickTop="1">
      <c r="A14" s="119" t="s">
        <v>0</v>
      </c>
      <c r="B14" s="138" t="s">
        <v>8</v>
      </c>
      <c r="C14" s="128" t="s">
        <v>128</v>
      </c>
      <c r="D14" s="138" t="s">
        <v>16</v>
      </c>
      <c r="E14" s="123" t="s">
        <v>56</v>
      </c>
      <c r="F14" s="123" t="s">
        <v>57</v>
      </c>
      <c r="G14" s="123" t="s">
        <v>58</v>
      </c>
      <c r="H14" s="123" t="s">
        <v>59</v>
      </c>
      <c r="I14" s="123" t="s">
        <v>60</v>
      </c>
      <c r="J14" s="123" t="s">
        <v>61</v>
      </c>
      <c r="K14" s="123" t="s">
        <v>62</v>
      </c>
      <c r="L14" s="123" t="s">
        <v>63</v>
      </c>
      <c r="M14" s="123" t="s">
        <v>64</v>
      </c>
      <c r="N14" s="123" t="s">
        <v>65</v>
      </c>
      <c r="O14" s="123" t="s">
        <v>66</v>
      </c>
      <c r="P14" s="138" t="s">
        <v>17</v>
      </c>
      <c r="Q14" s="2"/>
      <c r="R14" s="2"/>
      <c r="S14" s="2"/>
      <c r="T14" s="1"/>
    </row>
    <row r="15" spans="1:20" ht="24" customHeight="1">
      <c r="A15" s="120"/>
      <c r="B15" s="139"/>
      <c r="C15" s="139"/>
      <c r="D15" s="139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39"/>
      <c r="Q15" s="2"/>
      <c r="R15" s="2"/>
      <c r="S15" s="2"/>
      <c r="T15" s="1"/>
    </row>
    <row r="16" spans="1:20" ht="24" customHeight="1">
      <c r="A16" s="7" t="s">
        <v>83</v>
      </c>
      <c r="B16" s="8">
        <v>44937</v>
      </c>
      <c r="C16" s="8">
        <v>569</v>
      </c>
      <c r="D16" s="8">
        <v>858</v>
      </c>
      <c r="E16" s="8">
        <v>5297</v>
      </c>
      <c r="F16" s="8">
        <v>12292</v>
      </c>
      <c r="G16" s="8">
        <v>8442</v>
      </c>
      <c r="H16" s="8">
        <v>5448</v>
      </c>
      <c r="I16" s="8">
        <v>6002</v>
      </c>
      <c r="J16" s="8">
        <v>3677</v>
      </c>
      <c r="K16" s="8">
        <v>1657</v>
      </c>
      <c r="L16" s="8">
        <v>508</v>
      </c>
      <c r="M16" s="8">
        <v>93</v>
      </c>
      <c r="N16" s="8">
        <v>68</v>
      </c>
      <c r="O16" s="8">
        <v>24</v>
      </c>
      <c r="P16" s="8">
        <v>2</v>
      </c>
      <c r="Q16" s="2"/>
      <c r="R16" s="2"/>
      <c r="S16" s="2"/>
      <c r="T16" s="1"/>
    </row>
    <row r="17" spans="1:20" ht="24" customHeight="1">
      <c r="A17" s="9" t="s">
        <v>4</v>
      </c>
      <c r="B17" s="11">
        <v>55387</v>
      </c>
      <c r="C17" s="11">
        <v>529</v>
      </c>
      <c r="D17" s="11">
        <v>961</v>
      </c>
      <c r="E17" s="11">
        <v>6741</v>
      </c>
      <c r="F17" s="11">
        <v>16129</v>
      </c>
      <c r="G17" s="11">
        <v>11020</v>
      </c>
      <c r="H17" s="11">
        <v>6955</v>
      </c>
      <c r="I17" s="11">
        <v>6985</v>
      </c>
      <c r="J17" s="11">
        <v>4069</v>
      </c>
      <c r="K17" s="11">
        <v>1503</v>
      </c>
      <c r="L17" s="11">
        <v>364</v>
      </c>
      <c r="M17" s="11">
        <v>71</v>
      </c>
      <c r="N17" s="11">
        <v>36</v>
      </c>
      <c r="O17" s="11">
        <v>20</v>
      </c>
      <c r="P17" s="11">
        <v>4</v>
      </c>
      <c r="Q17" s="2"/>
      <c r="R17" s="2"/>
      <c r="S17" s="2"/>
      <c r="T17" s="1"/>
    </row>
    <row r="18" spans="1:20" ht="24" customHeight="1">
      <c r="A18" s="12" t="s">
        <v>35</v>
      </c>
      <c r="B18" s="44">
        <f>B16-B17</f>
        <v>-10450</v>
      </c>
      <c r="C18" s="13">
        <f t="shared" ref="C18:P18" si="4">C16-C17</f>
        <v>40</v>
      </c>
      <c r="D18" s="13">
        <f t="shared" si="4"/>
        <v>-103</v>
      </c>
      <c r="E18" s="13">
        <f t="shared" si="4"/>
        <v>-1444</v>
      </c>
      <c r="F18" s="13">
        <f t="shared" si="4"/>
        <v>-3837</v>
      </c>
      <c r="G18" s="13">
        <f t="shared" si="4"/>
        <v>-2578</v>
      </c>
      <c r="H18" s="13">
        <f t="shared" si="4"/>
        <v>-1507</v>
      </c>
      <c r="I18" s="13">
        <f t="shared" si="4"/>
        <v>-983</v>
      </c>
      <c r="J18" s="13">
        <f t="shared" si="4"/>
        <v>-392</v>
      </c>
      <c r="K18" s="13">
        <f t="shared" si="4"/>
        <v>154</v>
      </c>
      <c r="L18" s="13">
        <f t="shared" si="4"/>
        <v>144</v>
      </c>
      <c r="M18" s="13">
        <f t="shared" si="4"/>
        <v>22</v>
      </c>
      <c r="N18" s="13">
        <f t="shared" si="4"/>
        <v>32</v>
      </c>
      <c r="O18" s="13">
        <f t="shared" si="4"/>
        <v>4</v>
      </c>
      <c r="P18" s="13">
        <f t="shared" si="4"/>
        <v>-2</v>
      </c>
      <c r="Q18" s="2"/>
      <c r="R18" s="2"/>
      <c r="S18" s="2"/>
      <c r="T18" s="1"/>
    </row>
    <row r="19" spans="1:20">
      <c r="A19" s="7" t="s">
        <v>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1"/>
    </row>
    <row r="20" spans="1:20" ht="24" customHeight="1">
      <c r="A20" s="9" t="s">
        <v>82</v>
      </c>
      <c r="B20" s="14">
        <f>B16/B17*100-100</f>
        <v>-18.8672432159171</v>
      </c>
      <c r="C20" s="14">
        <f>C16/C17*100-100</f>
        <v>7.5614366729678721</v>
      </c>
      <c r="D20" s="14">
        <f>D16/D17*100-100</f>
        <v>-10.718002081165452</v>
      </c>
      <c r="E20" s="14">
        <f t="shared" ref="E20:P20" si="5">E16/E17*100-100</f>
        <v>-21.421154131434506</v>
      </c>
      <c r="F20" s="14">
        <f t="shared" si="5"/>
        <v>-23.789447578895164</v>
      </c>
      <c r="G20" s="14">
        <f t="shared" si="5"/>
        <v>-23.393829401088922</v>
      </c>
      <c r="H20" s="14">
        <f t="shared" si="5"/>
        <v>-21.667864845434934</v>
      </c>
      <c r="I20" s="14">
        <f t="shared" si="5"/>
        <v>-14.073013600572665</v>
      </c>
      <c r="J20" s="14">
        <f t="shared" si="5"/>
        <v>-9.6338166625706663</v>
      </c>
      <c r="K20" s="14">
        <f t="shared" si="5"/>
        <v>10.246174318030612</v>
      </c>
      <c r="L20" s="14">
        <f t="shared" si="5"/>
        <v>39.560439560439562</v>
      </c>
      <c r="M20" s="14">
        <f t="shared" si="5"/>
        <v>30.985915492957758</v>
      </c>
      <c r="N20" s="14">
        <f t="shared" si="5"/>
        <v>88.888888888888886</v>
      </c>
      <c r="O20" s="14">
        <f t="shared" si="5"/>
        <v>20</v>
      </c>
      <c r="P20" s="14">
        <f t="shared" si="5"/>
        <v>-50</v>
      </c>
      <c r="Q20" s="2"/>
      <c r="R20" s="2"/>
      <c r="S20" s="2"/>
      <c r="T20" s="1"/>
    </row>
    <row r="21" spans="1:20">
      <c r="A21" s="7" t="s">
        <v>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1"/>
    </row>
    <row r="22" spans="1:20" ht="24" customHeight="1">
      <c r="A22" s="7" t="s">
        <v>83</v>
      </c>
      <c r="B22" s="35">
        <f>B16/$B16*100</f>
        <v>100</v>
      </c>
      <c r="C22" s="35">
        <f t="shared" ref="C22:P22" si="6">C16/$B16*100</f>
        <v>1.2662171484522775</v>
      </c>
      <c r="D22" s="35">
        <f t="shared" si="6"/>
        <v>1.9093397423058951</v>
      </c>
      <c r="E22" s="35">
        <f t="shared" si="6"/>
        <v>11.787613770389656</v>
      </c>
      <c r="F22" s="35">
        <f t="shared" si="6"/>
        <v>27.353850946881192</v>
      </c>
      <c r="G22" s="35">
        <f t="shared" si="6"/>
        <v>18.786300821149609</v>
      </c>
      <c r="H22" s="35">
        <f t="shared" si="6"/>
        <v>12.123639762333935</v>
      </c>
      <c r="I22" s="35">
        <f t="shared" si="6"/>
        <v>13.356476845361284</v>
      </c>
      <c r="J22" s="35">
        <f t="shared" si="6"/>
        <v>8.1825667044974075</v>
      </c>
      <c r="K22" s="35">
        <f t="shared" si="6"/>
        <v>3.6873845606070725</v>
      </c>
      <c r="L22" s="35">
        <f t="shared" si="6"/>
        <v>1.1304715490575694</v>
      </c>
      <c r="M22" s="35">
        <f t="shared" si="6"/>
        <v>0.20695640563455506</v>
      </c>
      <c r="N22" s="35">
        <f t="shared" si="6"/>
        <v>0.15132296325967465</v>
      </c>
      <c r="O22" s="35">
        <f t="shared" si="6"/>
        <v>5.3408104679885174E-2</v>
      </c>
      <c r="P22" s="35">
        <f t="shared" si="6"/>
        <v>4.4506753899904317E-3</v>
      </c>
      <c r="Q22" s="2"/>
      <c r="R22" s="2"/>
      <c r="S22" s="2"/>
      <c r="T22" s="1"/>
    </row>
    <row r="23" spans="1:20" ht="24" customHeight="1">
      <c r="A23" s="9" t="s">
        <v>4</v>
      </c>
      <c r="B23" s="36">
        <f>B17/$B17*100</f>
        <v>100</v>
      </c>
      <c r="C23" s="36">
        <f t="shared" ref="C23:P23" si="7">C17/$B17*100</f>
        <v>0.95509776662393697</v>
      </c>
      <c r="D23" s="36">
        <f t="shared" si="7"/>
        <v>1.7350641847364905</v>
      </c>
      <c r="E23" s="36">
        <f t="shared" si="7"/>
        <v>12.170725982631303</v>
      </c>
      <c r="F23" s="36">
        <f t="shared" si="7"/>
        <v>29.120551754021701</v>
      </c>
      <c r="G23" s="36">
        <f t="shared" si="7"/>
        <v>19.896365573148934</v>
      </c>
      <c r="H23" s="36">
        <f t="shared" si="7"/>
        <v>12.557098236048169</v>
      </c>
      <c r="I23" s="36">
        <f t="shared" si="7"/>
        <v>12.611262570639321</v>
      </c>
      <c r="J23" s="36">
        <f t="shared" si="7"/>
        <v>7.3464892483795836</v>
      </c>
      <c r="K23" s="36">
        <f t="shared" si="7"/>
        <v>2.7136331630165924</v>
      </c>
      <c r="L23" s="36">
        <f t="shared" si="7"/>
        <v>0.65719392637261453</v>
      </c>
      <c r="M23" s="36">
        <f t="shared" si="7"/>
        <v>0.12818892519905395</v>
      </c>
      <c r="N23" s="36">
        <f t="shared" si="7"/>
        <v>6.499720150937946E-2</v>
      </c>
      <c r="O23" s="36">
        <f t="shared" si="7"/>
        <v>3.6109556394099698E-2</v>
      </c>
      <c r="P23" s="36">
        <f t="shared" si="7"/>
        <v>7.2219112788199404E-3</v>
      </c>
      <c r="Q23" s="2"/>
      <c r="R23" s="2"/>
      <c r="S23" s="2"/>
      <c r="T23" s="1"/>
    </row>
    <row r="24" spans="1:20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1"/>
    </row>
    <row r="25" spans="1:20" ht="24" customHeight="1" thickBot="1">
      <c r="A25" s="82" t="s">
        <v>107</v>
      </c>
      <c r="B25" s="82"/>
      <c r="C25" s="8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 t="s">
        <v>81</v>
      </c>
      <c r="P25" s="2"/>
      <c r="Q25" s="2"/>
      <c r="R25" s="2"/>
      <c r="S25" s="1"/>
    </row>
    <row r="26" spans="1:20" ht="24" customHeight="1" thickTop="1">
      <c r="A26" s="119" t="s">
        <v>0</v>
      </c>
      <c r="B26" s="138" t="s">
        <v>8</v>
      </c>
      <c r="C26" s="138" t="s">
        <v>16</v>
      </c>
      <c r="D26" s="123" t="s">
        <v>56</v>
      </c>
      <c r="E26" s="123" t="s">
        <v>57</v>
      </c>
      <c r="F26" s="123" t="s">
        <v>58</v>
      </c>
      <c r="G26" s="123" t="s">
        <v>59</v>
      </c>
      <c r="H26" s="123" t="s">
        <v>60</v>
      </c>
      <c r="I26" s="123" t="s">
        <v>61</v>
      </c>
      <c r="J26" s="123" t="s">
        <v>62</v>
      </c>
      <c r="K26" s="123" t="s">
        <v>63</v>
      </c>
      <c r="L26" s="123" t="s">
        <v>64</v>
      </c>
      <c r="M26" s="123" t="s">
        <v>65</v>
      </c>
      <c r="N26" s="123" t="s">
        <v>66</v>
      </c>
      <c r="O26" s="138" t="s">
        <v>17</v>
      </c>
      <c r="P26" s="2"/>
      <c r="Q26" s="2"/>
      <c r="R26" s="2"/>
      <c r="S26" s="1"/>
    </row>
    <row r="27" spans="1:20" ht="24" customHeight="1">
      <c r="A27" s="120"/>
      <c r="B27" s="139"/>
      <c r="C27" s="139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39"/>
      <c r="P27" s="2"/>
      <c r="Q27" s="2"/>
      <c r="R27" s="2"/>
      <c r="S27" s="1"/>
    </row>
    <row r="28" spans="1:20" ht="24" customHeight="1">
      <c r="A28" s="7" t="s">
        <v>83</v>
      </c>
      <c r="B28" s="8">
        <v>82519</v>
      </c>
      <c r="C28" s="8">
        <v>157</v>
      </c>
      <c r="D28" s="8">
        <v>2035</v>
      </c>
      <c r="E28" s="8">
        <v>8774</v>
      </c>
      <c r="F28" s="8">
        <v>10162</v>
      </c>
      <c r="G28" s="8">
        <v>9255</v>
      </c>
      <c r="H28" s="8">
        <v>14314</v>
      </c>
      <c r="I28" s="8">
        <v>13639</v>
      </c>
      <c r="J28" s="8">
        <v>11021</v>
      </c>
      <c r="K28" s="8">
        <v>6634</v>
      </c>
      <c r="L28" s="8">
        <v>2201</v>
      </c>
      <c r="M28" s="8">
        <v>2483</v>
      </c>
      <c r="N28" s="8">
        <v>1559</v>
      </c>
      <c r="O28" s="8">
        <v>285</v>
      </c>
      <c r="P28" s="2"/>
      <c r="Q28" s="2"/>
      <c r="R28" s="2"/>
      <c r="S28" s="1"/>
    </row>
    <row r="29" spans="1:20" ht="24" customHeight="1">
      <c r="A29" s="9" t="s">
        <v>4</v>
      </c>
      <c r="B29" s="11">
        <v>90321</v>
      </c>
      <c r="C29" s="11">
        <v>174</v>
      </c>
      <c r="D29" s="11">
        <v>2600</v>
      </c>
      <c r="E29" s="11">
        <v>11594</v>
      </c>
      <c r="F29" s="11">
        <v>13285</v>
      </c>
      <c r="G29" s="11">
        <v>11822</v>
      </c>
      <c r="H29" s="11">
        <v>16655</v>
      </c>
      <c r="I29" s="11">
        <v>15011</v>
      </c>
      <c r="J29" s="11">
        <v>9785</v>
      </c>
      <c r="K29" s="11">
        <v>4747</v>
      </c>
      <c r="L29" s="11">
        <v>1643</v>
      </c>
      <c r="M29" s="11">
        <v>1328</v>
      </c>
      <c r="N29" s="11">
        <v>1214</v>
      </c>
      <c r="O29" s="11">
        <v>462</v>
      </c>
      <c r="P29" s="2"/>
      <c r="Q29" s="2"/>
      <c r="R29" s="2"/>
      <c r="S29" s="1"/>
    </row>
    <row r="30" spans="1:20" ht="24" customHeight="1">
      <c r="A30" s="12" t="s">
        <v>35</v>
      </c>
      <c r="B30" s="44">
        <f>B28-B29</f>
        <v>-7802</v>
      </c>
      <c r="C30" s="13">
        <f t="shared" ref="C30:O30" si="8">C28-C29</f>
        <v>-17</v>
      </c>
      <c r="D30" s="13">
        <f t="shared" si="8"/>
        <v>-565</v>
      </c>
      <c r="E30" s="13">
        <f t="shared" si="8"/>
        <v>-2820</v>
      </c>
      <c r="F30" s="13">
        <f t="shared" si="8"/>
        <v>-3123</v>
      </c>
      <c r="G30" s="13">
        <f t="shared" si="8"/>
        <v>-2567</v>
      </c>
      <c r="H30" s="13">
        <f t="shared" si="8"/>
        <v>-2341</v>
      </c>
      <c r="I30" s="13">
        <f t="shared" si="8"/>
        <v>-1372</v>
      </c>
      <c r="J30" s="13">
        <f t="shared" si="8"/>
        <v>1236</v>
      </c>
      <c r="K30" s="13">
        <f t="shared" si="8"/>
        <v>1887</v>
      </c>
      <c r="L30" s="13">
        <f t="shared" si="8"/>
        <v>558</v>
      </c>
      <c r="M30" s="13">
        <f t="shared" si="8"/>
        <v>1155</v>
      </c>
      <c r="N30" s="13">
        <f t="shared" si="8"/>
        <v>345</v>
      </c>
      <c r="O30" s="13">
        <f t="shared" si="8"/>
        <v>-177</v>
      </c>
      <c r="P30" s="2"/>
      <c r="Q30" s="2"/>
      <c r="R30" s="2"/>
      <c r="S30" s="1"/>
    </row>
    <row r="31" spans="1:20">
      <c r="A31" s="7" t="s">
        <v>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1"/>
    </row>
    <row r="32" spans="1:20" ht="24" customHeight="1">
      <c r="A32" s="9" t="s">
        <v>82</v>
      </c>
      <c r="B32" s="14">
        <f>B28/B29*100-100</f>
        <v>-8.638079737823972</v>
      </c>
      <c r="C32" s="14">
        <f>C28/C29*100-100</f>
        <v>-9.7701149425287355</v>
      </c>
      <c r="D32" s="14">
        <f t="shared" ref="D32:O32" si="9">D28/D29*100-100</f>
        <v>-21.730769230769226</v>
      </c>
      <c r="E32" s="14">
        <f t="shared" si="9"/>
        <v>-24.322925651198901</v>
      </c>
      <c r="F32" s="14">
        <f t="shared" si="9"/>
        <v>-23.507715468573579</v>
      </c>
      <c r="G32" s="14">
        <f t="shared" si="9"/>
        <v>-21.713754017932658</v>
      </c>
      <c r="H32" s="14">
        <f t="shared" si="9"/>
        <v>-14.05583908736115</v>
      </c>
      <c r="I32" s="14">
        <f t="shared" si="9"/>
        <v>-9.1399640263806532</v>
      </c>
      <c r="J32" s="14">
        <f t="shared" si="9"/>
        <v>12.631578947368411</v>
      </c>
      <c r="K32" s="14">
        <f t="shared" si="9"/>
        <v>39.751421950705719</v>
      </c>
      <c r="L32" s="14">
        <f t="shared" si="9"/>
        <v>33.962264150943383</v>
      </c>
      <c r="M32" s="14">
        <f t="shared" si="9"/>
        <v>86.972891566265076</v>
      </c>
      <c r="N32" s="14">
        <f t="shared" si="9"/>
        <v>28.418451400329474</v>
      </c>
      <c r="O32" s="14">
        <f t="shared" si="9"/>
        <v>-38.311688311688307</v>
      </c>
      <c r="P32" s="2"/>
      <c r="Q32" s="2"/>
      <c r="R32" s="2"/>
      <c r="S32" s="1"/>
    </row>
    <row r="33" spans="1:20">
      <c r="A33" s="7" t="s">
        <v>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1"/>
    </row>
    <row r="34" spans="1:20" ht="24" customHeight="1">
      <c r="A34" s="7" t="s">
        <v>83</v>
      </c>
      <c r="B34" s="35">
        <f>B28/$B28*100</f>
        <v>100</v>
      </c>
      <c r="C34" s="35">
        <f t="shared" ref="C34:O34" si="10">C28/$B28*100</f>
        <v>0.19025921302972648</v>
      </c>
      <c r="D34" s="35">
        <f t="shared" si="10"/>
        <v>2.4660987166591939</v>
      </c>
      <c r="E34" s="35">
        <f t="shared" si="10"/>
        <v>10.632702771482931</v>
      </c>
      <c r="F34" s="35">
        <f t="shared" si="10"/>
        <v>12.314739635720258</v>
      </c>
      <c r="G34" s="35">
        <f t="shared" si="10"/>
        <v>11.215598831784195</v>
      </c>
      <c r="H34" s="35">
        <f t="shared" si="10"/>
        <v>17.346308122977739</v>
      </c>
      <c r="I34" s="35">
        <f t="shared" si="10"/>
        <v>16.528314691162034</v>
      </c>
      <c r="J34" s="35">
        <f t="shared" si="10"/>
        <v>13.355712017838318</v>
      </c>
      <c r="K34" s="35">
        <f t="shared" si="10"/>
        <v>8.0393606320968516</v>
      </c>
      <c r="L34" s="35">
        <f t="shared" si="10"/>
        <v>2.6672645087797964</v>
      </c>
      <c r="M34" s="35">
        <f t="shared" si="10"/>
        <v>3.0090039869605789</v>
      </c>
      <c r="N34" s="35">
        <f t="shared" si="10"/>
        <v>1.8892618669639718</v>
      </c>
      <c r="O34" s="35">
        <f t="shared" si="10"/>
        <v>0.34537500454440795</v>
      </c>
      <c r="P34" s="2"/>
      <c r="Q34" s="2"/>
      <c r="R34" s="2"/>
      <c r="S34" s="1"/>
    </row>
    <row r="35" spans="1:20" ht="24" customHeight="1">
      <c r="A35" s="9" t="s">
        <v>4</v>
      </c>
      <c r="B35" s="36">
        <f>B29/$B29*100</f>
        <v>100</v>
      </c>
      <c r="C35" s="36">
        <f t="shared" ref="C35:O35" si="11">C29/$B29*100</f>
        <v>0.19264622845185506</v>
      </c>
      <c r="D35" s="36">
        <f t="shared" si="11"/>
        <v>2.8786218044530067</v>
      </c>
      <c r="E35" s="36">
        <f t="shared" si="11"/>
        <v>12.836438923395447</v>
      </c>
      <c r="F35" s="36">
        <f t="shared" si="11"/>
        <v>14.708650258522383</v>
      </c>
      <c r="G35" s="36">
        <f t="shared" si="11"/>
        <v>13.088871912401324</v>
      </c>
      <c r="H35" s="36">
        <f t="shared" si="11"/>
        <v>18.439786981986469</v>
      </c>
      <c r="I35" s="36">
        <f t="shared" si="11"/>
        <v>16.619612271786185</v>
      </c>
      <c r="J35" s="36">
        <f t="shared" si="11"/>
        <v>10.833582444835642</v>
      </c>
      <c r="K35" s="36">
        <f t="shared" si="11"/>
        <v>5.2556991175917007</v>
      </c>
      <c r="L35" s="36">
        <f t="shared" si="11"/>
        <v>1.8190675479678036</v>
      </c>
      <c r="M35" s="36">
        <f t="shared" si="11"/>
        <v>1.4703114447359971</v>
      </c>
      <c r="N35" s="36">
        <f t="shared" si="11"/>
        <v>1.3440949502330577</v>
      </c>
      <c r="O35" s="36">
        <f t="shared" si="11"/>
        <v>0.51150895140664965</v>
      </c>
      <c r="P35" s="2"/>
      <c r="Q35" s="2"/>
      <c r="R35" s="2"/>
      <c r="S35" s="1"/>
    </row>
    <row r="36" spans="1:20" ht="15.75" customHeight="1">
      <c r="A36" s="31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2"/>
      <c r="Q36" s="2"/>
      <c r="R36" s="2"/>
      <c r="S36" s="1"/>
    </row>
    <row r="37" spans="1:20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"/>
    </row>
    <row r="38" spans="1:20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1"/>
    </row>
  </sheetData>
  <mergeCells count="36">
    <mergeCell ref="H2:H3"/>
    <mergeCell ref="I2:I3"/>
    <mergeCell ref="A2:A3"/>
    <mergeCell ref="B2:B3"/>
    <mergeCell ref="C2:G2"/>
    <mergeCell ref="A26:A27"/>
    <mergeCell ref="B26:B27"/>
    <mergeCell ref="C26:C27"/>
    <mergeCell ref="D26:D27"/>
    <mergeCell ref="N26:N27"/>
    <mergeCell ref="A14:A15"/>
    <mergeCell ref="B14:B15"/>
    <mergeCell ref="C14:C15"/>
    <mergeCell ref="J26:J27"/>
    <mergeCell ref="K26:K27"/>
    <mergeCell ref="I14:I15"/>
    <mergeCell ref="D14:D15"/>
    <mergeCell ref="E14:E15"/>
    <mergeCell ref="E26:E27"/>
    <mergeCell ref="F26:F27"/>
    <mergeCell ref="G26:G27"/>
    <mergeCell ref="H14:H15"/>
    <mergeCell ref="H26:H27"/>
    <mergeCell ref="F14:F15"/>
    <mergeCell ref="G14:G15"/>
    <mergeCell ref="I26:I27"/>
    <mergeCell ref="P14:P15"/>
    <mergeCell ref="O26:O27"/>
    <mergeCell ref="L26:L27"/>
    <mergeCell ref="M26:M27"/>
    <mergeCell ref="J14:J15"/>
    <mergeCell ref="M14:M15"/>
    <mergeCell ref="N14:N15"/>
    <mergeCell ref="L14:L15"/>
    <mergeCell ref="O14:O15"/>
    <mergeCell ref="K14:K15"/>
  </mergeCells>
  <phoneticPr fontId="2"/>
  <pageMargins left="0.78740157480314965" right="0.47244094488188981" top="0.51181102362204722" bottom="0.51181102362204722" header="0.19685039370078741" footer="0.23622047244094491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5"/>
  <sheetViews>
    <sheetView topLeftCell="B1" zoomScale="125" zoomScaleNormal="125" workbookViewId="0">
      <selection activeCell="C1" sqref="C1"/>
    </sheetView>
  </sheetViews>
  <sheetFormatPr defaultRowHeight="13.5"/>
  <cols>
    <col min="1" max="1" width="10.75" customWidth="1"/>
    <col min="2" max="19" width="9.75" customWidth="1"/>
  </cols>
  <sheetData>
    <row r="1" spans="1:21" ht="24" customHeight="1" thickBot="1">
      <c r="A1" s="2" t="s">
        <v>108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</row>
    <row r="2" spans="1:21" ht="14.25" thickTop="1">
      <c r="A2" s="119" t="s">
        <v>0</v>
      </c>
      <c r="B2" s="128" t="s">
        <v>129</v>
      </c>
      <c r="C2" s="47"/>
      <c r="D2" s="128" t="s">
        <v>21</v>
      </c>
      <c r="E2" s="47"/>
      <c r="F2" s="144" t="s">
        <v>38</v>
      </c>
      <c r="G2" s="145"/>
      <c r="H2" s="144" t="s">
        <v>39</v>
      </c>
      <c r="I2" s="145"/>
      <c r="J2" s="144" t="s">
        <v>40</v>
      </c>
      <c r="K2" s="146"/>
      <c r="L2" s="128" t="s">
        <v>133</v>
      </c>
      <c r="M2" s="31"/>
      <c r="N2" s="2"/>
      <c r="O2" s="2"/>
      <c r="P2" s="2"/>
      <c r="Q2" s="2"/>
      <c r="R2" s="2"/>
      <c r="S2" s="2"/>
      <c r="T2" s="2"/>
      <c r="U2" s="1"/>
    </row>
    <row r="3" spans="1:21" ht="31.5">
      <c r="A3" s="120"/>
      <c r="B3" s="141"/>
      <c r="C3" s="106" t="s">
        <v>208</v>
      </c>
      <c r="D3" s="140"/>
      <c r="E3" s="52" t="s">
        <v>130</v>
      </c>
      <c r="F3" s="18" t="s">
        <v>41</v>
      </c>
      <c r="G3" s="52" t="s">
        <v>131</v>
      </c>
      <c r="H3" s="18" t="s">
        <v>42</v>
      </c>
      <c r="I3" s="52" t="s">
        <v>131</v>
      </c>
      <c r="J3" s="52" t="s">
        <v>132</v>
      </c>
      <c r="K3" s="52" t="s">
        <v>131</v>
      </c>
      <c r="L3" s="140"/>
      <c r="M3" s="31"/>
      <c r="N3" s="2"/>
      <c r="O3" s="2"/>
      <c r="P3" s="2"/>
      <c r="Q3" s="2"/>
      <c r="R3" s="2"/>
      <c r="S3" s="2"/>
      <c r="T3" s="2"/>
      <c r="U3" s="1"/>
    </row>
    <row r="4" spans="1:21" ht="14.25" customHeight="1">
      <c r="A4" s="19"/>
      <c r="B4" s="20" t="s">
        <v>36</v>
      </c>
      <c r="C4" s="23" t="s">
        <v>36</v>
      </c>
      <c r="D4" s="21" t="s">
        <v>37</v>
      </c>
      <c r="E4" s="24" t="s">
        <v>37</v>
      </c>
      <c r="F4" s="22" t="s">
        <v>36</v>
      </c>
      <c r="G4" s="22" t="s">
        <v>37</v>
      </c>
      <c r="H4" s="22" t="s">
        <v>36</v>
      </c>
      <c r="I4" s="22" t="s">
        <v>37</v>
      </c>
      <c r="J4" s="22" t="s">
        <v>36</v>
      </c>
      <c r="K4" s="22" t="s">
        <v>37</v>
      </c>
      <c r="L4" s="24" t="s">
        <v>37</v>
      </c>
      <c r="M4" s="2"/>
      <c r="N4" s="2"/>
      <c r="O4" s="2"/>
      <c r="P4" s="2"/>
      <c r="Q4" s="2"/>
      <c r="R4" s="2"/>
      <c r="S4" s="2"/>
      <c r="T4" s="2"/>
      <c r="U4" s="1"/>
    </row>
    <row r="5" spans="1:21" ht="24" customHeight="1">
      <c r="A5" s="7" t="s">
        <v>83</v>
      </c>
      <c r="B5" s="25">
        <v>44368</v>
      </c>
      <c r="C5" s="26">
        <v>17846</v>
      </c>
      <c r="D5" s="26">
        <v>82519</v>
      </c>
      <c r="E5" s="26">
        <v>28818</v>
      </c>
      <c r="F5" s="26">
        <v>35636</v>
      </c>
      <c r="G5" s="26">
        <v>55670</v>
      </c>
      <c r="H5" s="26">
        <v>32156</v>
      </c>
      <c r="I5" s="26">
        <v>24557</v>
      </c>
      <c r="J5" s="26">
        <v>3678</v>
      </c>
      <c r="K5" s="26">
        <v>2292</v>
      </c>
      <c r="L5" s="48">
        <f>ROUND(D5/B5,2)</f>
        <v>1.86</v>
      </c>
      <c r="M5" s="2"/>
      <c r="N5" s="2"/>
      <c r="O5" s="2"/>
      <c r="P5" s="2"/>
      <c r="Q5" s="2"/>
      <c r="R5" s="2"/>
      <c r="S5" s="2"/>
      <c r="T5" s="2"/>
      <c r="U5" s="1"/>
    </row>
    <row r="6" spans="1:21" ht="24" customHeight="1">
      <c r="A6" s="9" t="s">
        <v>4</v>
      </c>
      <c r="B6" s="27">
        <v>54858</v>
      </c>
      <c r="C6" s="28">
        <v>20477</v>
      </c>
      <c r="D6" s="28">
        <v>90321</v>
      </c>
      <c r="E6" s="28">
        <v>25537</v>
      </c>
      <c r="F6" s="28">
        <v>45715</v>
      </c>
      <c r="G6" s="28">
        <v>59597</v>
      </c>
      <c r="H6" s="28">
        <v>41868</v>
      </c>
      <c r="I6" s="28">
        <v>27389</v>
      </c>
      <c r="J6" s="28">
        <v>5054</v>
      </c>
      <c r="K6" s="28">
        <v>3335</v>
      </c>
      <c r="L6" s="49">
        <f>ROUND(D6/B6,2)</f>
        <v>1.65</v>
      </c>
      <c r="M6" s="2"/>
      <c r="N6" s="2"/>
      <c r="O6" s="2"/>
      <c r="P6" s="2"/>
      <c r="Q6" s="2"/>
      <c r="R6" s="2"/>
      <c r="S6" s="2"/>
      <c r="T6" s="2"/>
      <c r="U6" s="1"/>
    </row>
    <row r="7" spans="1:21" ht="24" customHeight="1">
      <c r="A7" s="12" t="s">
        <v>35</v>
      </c>
      <c r="B7" s="44">
        <f t="shared" ref="B7:L7" si="0">B5-B6</f>
        <v>-10490</v>
      </c>
      <c r="C7" s="13">
        <f t="shared" si="0"/>
        <v>-2631</v>
      </c>
      <c r="D7" s="13">
        <f t="shared" si="0"/>
        <v>-7802</v>
      </c>
      <c r="E7" s="13">
        <f t="shared" si="0"/>
        <v>3281</v>
      </c>
      <c r="F7" s="13">
        <f t="shared" si="0"/>
        <v>-10079</v>
      </c>
      <c r="G7" s="13">
        <f t="shared" si="0"/>
        <v>-3927</v>
      </c>
      <c r="H7" s="13">
        <f t="shared" si="0"/>
        <v>-9712</v>
      </c>
      <c r="I7" s="13">
        <f t="shared" si="0"/>
        <v>-2832</v>
      </c>
      <c r="J7" s="13">
        <f t="shared" si="0"/>
        <v>-1376</v>
      </c>
      <c r="K7" s="13">
        <f t="shared" si="0"/>
        <v>-1043</v>
      </c>
      <c r="L7" s="74">
        <f t="shared" si="0"/>
        <v>0.21000000000000019</v>
      </c>
      <c r="M7" s="2"/>
      <c r="N7" s="2"/>
      <c r="O7" s="2"/>
      <c r="P7" s="2"/>
      <c r="Q7" s="2"/>
      <c r="R7" s="2"/>
      <c r="S7" s="2"/>
      <c r="T7" s="2"/>
      <c r="U7" s="1"/>
    </row>
    <row r="8" spans="1:21">
      <c r="A8" s="7" t="s">
        <v>5</v>
      </c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2"/>
      <c r="N8" s="2"/>
      <c r="O8" s="2"/>
      <c r="P8" s="2"/>
      <c r="Q8" s="2"/>
      <c r="R8" s="2"/>
      <c r="S8" s="2"/>
      <c r="T8" s="2"/>
      <c r="U8" s="1"/>
    </row>
    <row r="9" spans="1:21" ht="24" customHeight="1">
      <c r="A9" s="9" t="s">
        <v>82</v>
      </c>
      <c r="B9" s="43">
        <f t="shared" ref="B9:L9" si="1">B5/B6*100-100</f>
        <v>-19.122097050566921</v>
      </c>
      <c r="C9" s="14">
        <f t="shared" si="1"/>
        <v>-12.848561801045079</v>
      </c>
      <c r="D9" s="14">
        <f t="shared" si="1"/>
        <v>-8.638079737823972</v>
      </c>
      <c r="E9" s="14">
        <f t="shared" si="1"/>
        <v>12.848024435133325</v>
      </c>
      <c r="F9" s="14">
        <f t="shared" si="1"/>
        <v>-22.047468008312364</v>
      </c>
      <c r="G9" s="14">
        <f t="shared" si="1"/>
        <v>-6.5892578485494226</v>
      </c>
      <c r="H9" s="14">
        <f t="shared" si="1"/>
        <v>-23.196713480462407</v>
      </c>
      <c r="I9" s="14">
        <f t="shared" si="1"/>
        <v>-10.339917485121759</v>
      </c>
      <c r="J9" s="14">
        <f t="shared" si="1"/>
        <v>-27.225959635931943</v>
      </c>
      <c r="K9" s="14">
        <f t="shared" si="1"/>
        <v>-31.274362818590703</v>
      </c>
      <c r="L9" s="14">
        <f t="shared" si="1"/>
        <v>12.727272727272748</v>
      </c>
      <c r="M9" s="2"/>
      <c r="N9" s="2"/>
      <c r="O9" s="2"/>
      <c r="P9" s="2"/>
      <c r="Q9" s="2"/>
      <c r="R9" s="2"/>
      <c r="S9" s="2"/>
      <c r="T9" s="2"/>
      <c r="U9" s="1"/>
    </row>
    <row r="10" spans="1:2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"/>
    </row>
    <row r="11" spans="1:21" ht="24" customHeight="1" thickBot="1">
      <c r="A11" s="2" t="s">
        <v>109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 t="s">
        <v>34</v>
      </c>
      <c r="Q11" s="2"/>
      <c r="R11" s="2"/>
      <c r="S11" s="2"/>
      <c r="T11" s="1"/>
    </row>
    <row r="12" spans="1:21" ht="24" customHeight="1" thickTop="1">
      <c r="A12" s="119" t="s">
        <v>0</v>
      </c>
      <c r="B12" s="126" t="s">
        <v>8</v>
      </c>
      <c r="C12" s="128" t="s">
        <v>134</v>
      </c>
      <c r="D12" s="142" t="s">
        <v>84</v>
      </c>
      <c r="E12" s="128" t="s">
        <v>67</v>
      </c>
      <c r="F12" s="128" t="s">
        <v>68</v>
      </c>
      <c r="G12" s="128" t="s">
        <v>69</v>
      </c>
      <c r="H12" s="128" t="s">
        <v>70</v>
      </c>
      <c r="I12" s="128" t="s">
        <v>71</v>
      </c>
      <c r="J12" s="128" t="s">
        <v>72</v>
      </c>
      <c r="K12" s="128" t="s">
        <v>73</v>
      </c>
      <c r="L12" s="128" t="s">
        <v>74</v>
      </c>
      <c r="M12" s="128" t="s">
        <v>75</v>
      </c>
      <c r="N12" s="128" t="s">
        <v>76</v>
      </c>
      <c r="O12" s="128" t="s">
        <v>18</v>
      </c>
      <c r="P12" s="142" t="s">
        <v>19</v>
      </c>
      <c r="Q12" s="2"/>
      <c r="R12" s="2"/>
      <c r="S12" s="2"/>
      <c r="T12" s="1"/>
    </row>
    <row r="13" spans="1:21" ht="24" customHeight="1">
      <c r="A13" s="120"/>
      <c r="B13" s="141"/>
      <c r="C13" s="140"/>
      <c r="D13" s="143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3"/>
      <c r="Q13" s="2"/>
      <c r="R13" s="2"/>
      <c r="S13" s="2"/>
      <c r="T13" s="1"/>
    </row>
    <row r="14" spans="1:21" ht="24" customHeight="1">
      <c r="A14" s="7" t="s">
        <v>83</v>
      </c>
      <c r="B14" s="8">
        <v>44937</v>
      </c>
      <c r="C14" s="8">
        <v>2951</v>
      </c>
      <c r="D14" s="8">
        <v>11017</v>
      </c>
      <c r="E14" s="8">
        <v>7563</v>
      </c>
      <c r="F14" s="8">
        <v>6704</v>
      </c>
      <c r="G14" s="8">
        <v>3549</v>
      </c>
      <c r="H14" s="8">
        <v>3484</v>
      </c>
      <c r="I14" s="8">
        <v>1987</v>
      </c>
      <c r="J14" s="8">
        <v>2313</v>
      </c>
      <c r="K14" s="8">
        <v>2050</v>
      </c>
      <c r="L14" s="8">
        <v>1039</v>
      </c>
      <c r="M14" s="8">
        <v>1003</v>
      </c>
      <c r="N14" s="8">
        <v>672</v>
      </c>
      <c r="O14" s="8">
        <v>335</v>
      </c>
      <c r="P14" s="8">
        <v>270</v>
      </c>
      <c r="Q14" s="2"/>
      <c r="R14" s="2"/>
      <c r="S14" s="2"/>
      <c r="T14" s="1"/>
    </row>
    <row r="15" spans="1:21" ht="24" customHeight="1">
      <c r="A15" s="9" t="s">
        <v>4</v>
      </c>
      <c r="B15" s="11">
        <v>55387</v>
      </c>
      <c r="C15" s="11">
        <v>4206</v>
      </c>
      <c r="D15" s="11">
        <v>12197</v>
      </c>
      <c r="E15" s="11">
        <v>9980</v>
      </c>
      <c r="F15" s="11">
        <v>8951</v>
      </c>
      <c r="G15" s="11">
        <v>4695</v>
      </c>
      <c r="H15" s="11">
        <v>4257</v>
      </c>
      <c r="I15" s="11">
        <v>2534</v>
      </c>
      <c r="J15" s="11">
        <v>2658</v>
      </c>
      <c r="K15" s="11">
        <v>2516</v>
      </c>
      <c r="L15" s="11">
        <v>1159</v>
      </c>
      <c r="M15" s="11">
        <v>1066</v>
      </c>
      <c r="N15" s="11">
        <v>636</v>
      </c>
      <c r="O15" s="11">
        <v>300</v>
      </c>
      <c r="P15" s="11">
        <v>232</v>
      </c>
      <c r="Q15" s="2"/>
      <c r="R15" s="2"/>
      <c r="S15" s="2"/>
      <c r="T15" s="1"/>
    </row>
    <row r="16" spans="1:21" ht="24" customHeight="1">
      <c r="A16" s="12" t="s">
        <v>35</v>
      </c>
      <c r="B16" s="44">
        <f>B14-B15</f>
        <v>-10450</v>
      </c>
      <c r="C16" s="13">
        <f t="shared" ref="C16:P16" si="2">C14-C15</f>
        <v>-1255</v>
      </c>
      <c r="D16" s="13">
        <f t="shared" si="2"/>
        <v>-1180</v>
      </c>
      <c r="E16" s="13">
        <f>E14-E15</f>
        <v>-2417</v>
      </c>
      <c r="F16" s="13">
        <f t="shared" si="2"/>
        <v>-2247</v>
      </c>
      <c r="G16" s="13">
        <f t="shared" si="2"/>
        <v>-1146</v>
      </c>
      <c r="H16" s="13">
        <f t="shared" si="2"/>
        <v>-773</v>
      </c>
      <c r="I16" s="13">
        <f t="shared" si="2"/>
        <v>-547</v>
      </c>
      <c r="J16" s="13">
        <f t="shared" si="2"/>
        <v>-345</v>
      </c>
      <c r="K16" s="13">
        <f t="shared" si="2"/>
        <v>-466</v>
      </c>
      <c r="L16" s="13">
        <f t="shared" si="2"/>
        <v>-120</v>
      </c>
      <c r="M16" s="13">
        <f t="shared" si="2"/>
        <v>-63</v>
      </c>
      <c r="N16" s="13">
        <f t="shared" si="2"/>
        <v>36</v>
      </c>
      <c r="O16" s="13">
        <f t="shared" si="2"/>
        <v>35</v>
      </c>
      <c r="P16" s="13">
        <f t="shared" si="2"/>
        <v>38</v>
      </c>
      <c r="Q16" s="2"/>
      <c r="R16" s="2"/>
      <c r="S16" s="1"/>
    </row>
    <row r="17" spans="1:23">
      <c r="A17" s="7" t="s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1"/>
    </row>
    <row r="18" spans="1:23" ht="24" customHeight="1">
      <c r="A18" s="9" t="s">
        <v>82</v>
      </c>
      <c r="B18" s="43">
        <f>B14/B15*100-100</f>
        <v>-18.8672432159171</v>
      </c>
      <c r="C18" s="14">
        <f t="shared" ref="C18:P18" si="3">C14/C15*100-100</f>
        <v>-29.838326200665705</v>
      </c>
      <c r="D18" s="14">
        <f t="shared" si="3"/>
        <v>-9.6745101254406762</v>
      </c>
      <c r="E18" s="14">
        <f>E14/E15*100-100</f>
        <v>-24.218436873747493</v>
      </c>
      <c r="F18" s="14">
        <f t="shared" si="3"/>
        <v>-25.103340408892862</v>
      </c>
      <c r="G18" s="14">
        <f t="shared" si="3"/>
        <v>-24.408945686900964</v>
      </c>
      <c r="H18" s="14">
        <f t="shared" si="3"/>
        <v>-18.158327460653041</v>
      </c>
      <c r="I18" s="14">
        <f t="shared" si="3"/>
        <v>-21.586424625098658</v>
      </c>
      <c r="J18" s="14">
        <f t="shared" si="3"/>
        <v>-12.979683972911957</v>
      </c>
      <c r="K18" s="14">
        <f t="shared" si="3"/>
        <v>-18.5214626391097</v>
      </c>
      <c r="L18" s="14">
        <f t="shared" si="3"/>
        <v>-10.353753235547885</v>
      </c>
      <c r="M18" s="14">
        <f t="shared" si="3"/>
        <v>-5.9099437148217646</v>
      </c>
      <c r="N18" s="14">
        <f t="shared" si="3"/>
        <v>5.6603773584905639</v>
      </c>
      <c r="O18" s="14">
        <f t="shared" si="3"/>
        <v>11.666666666666671</v>
      </c>
      <c r="P18" s="14">
        <f t="shared" si="3"/>
        <v>16.379310344827587</v>
      </c>
      <c r="Q18" s="2"/>
      <c r="R18" s="2"/>
      <c r="S18" s="2"/>
      <c r="T18" s="1"/>
    </row>
    <row r="19" spans="1:23">
      <c r="A19" s="7" t="s">
        <v>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1"/>
    </row>
    <row r="20" spans="1:23" ht="24" customHeight="1">
      <c r="A20" s="7" t="s">
        <v>83</v>
      </c>
      <c r="B20" s="15">
        <f>B14/$B14*100</f>
        <v>100</v>
      </c>
      <c r="C20" s="15">
        <f t="shared" ref="C20:P20" si="4">C14/$B14*100</f>
        <v>6.5669715379308808</v>
      </c>
      <c r="D20" s="15">
        <f t="shared" si="4"/>
        <v>24.516545385762289</v>
      </c>
      <c r="E20" s="15">
        <f t="shared" si="4"/>
        <v>16.830228987248816</v>
      </c>
      <c r="F20" s="15">
        <f t="shared" si="4"/>
        <v>14.918663907247925</v>
      </c>
      <c r="G20" s="15">
        <f t="shared" si="4"/>
        <v>7.89772347953802</v>
      </c>
      <c r="H20" s="15">
        <f t="shared" si="4"/>
        <v>7.753076529363331</v>
      </c>
      <c r="I20" s="15">
        <f t="shared" si="4"/>
        <v>4.4217459999554931</v>
      </c>
      <c r="J20" s="15">
        <f t="shared" si="4"/>
        <v>5.1472060885239337</v>
      </c>
      <c r="K20" s="15">
        <f t="shared" si="4"/>
        <v>4.5619422747401916</v>
      </c>
      <c r="L20" s="15">
        <f t="shared" si="4"/>
        <v>2.3121258651000289</v>
      </c>
      <c r="M20" s="15">
        <f t="shared" si="4"/>
        <v>2.2320137080802009</v>
      </c>
      <c r="N20" s="15">
        <f t="shared" si="4"/>
        <v>1.4954269310367849</v>
      </c>
      <c r="O20" s="15">
        <f t="shared" si="4"/>
        <v>0.74548812782339724</v>
      </c>
      <c r="P20" s="15">
        <f t="shared" si="4"/>
        <v>0.60084117764870826</v>
      </c>
      <c r="Q20" s="2"/>
      <c r="R20" s="2"/>
      <c r="S20" s="2"/>
      <c r="T20" s="1"/>
    </row>
    <row r="21" spans="1:23" ht="24" customHeight="1">
      <c r="A21" s="9" t="s">
        <v>4</v>
      </c>
      <c r="B21" s="16">
        <f>B15/$B15*100</f>
        <v>100</v>
      </c>
      <c r="C21" s="16">
        <f t="shared" ref="C21:P21" si="5">C15/$B15*100</f>
        <v>7.5938397096791661</v>
      </c>
      <c r="D21" s="16">
        <f t="shared" si="5"/>
        <v>22.0214129669417</v>
      </c>
      <c r="E21" s="16">
        <f t="shared" si="5"/>
        <v>18.018668640655751</v>
      </c>
      <c r="F21" s="16">
        <f t="shared" si="5"/>
        <v>16.160831964179319</v>
      </c>
      <c r="G21" s="16">
        <f t="shared" si="5"/>
        <v>8.4767183635149035</v>
      </c>
      <c r="H21" s="16">
        <f t="shared" si="5"/>
        <v>7.6859190784841216</v>
      </c>
      <c r="I21" s="16">
        <f t="shared" si="5"/>
        <v>4.5750807951324317</v>
      </c>
      <c r="J21" s="16">
        <f t="shared" si="5"/>
        <v>4.7989600447758498</v>
      </c>
      <c r="K21" s="16">
        <f t="shared" si="5"/>
        <v>4.5425821943777418</v>
      </c>
      <c r="L21" s="16">
        <f t="shared" si="5"/>
        <v>2.0925487930380777</v>
      </c>
      <c r="M21" s="16">
        <f t="shared" si="5"/>
        <v>1.9246393558055142</v>
      </c>
      <c r="N21" s="16">
        <f t="shared" si="5"/>
        <v>1.1482838933323702</v>
      </c>
      <c r="O21" s="16">
        <f t="shared" si="5"/>
        <v>0.54164334591149543</v>
      </c>
      <c r="P21" s="16">
        <f t="shared" si="5"/>
        <v>0.41887085417155651</v>
      </c>
      <c r="Q21" s="2"/>
      <c r="R21" s="2"/>
      <c r="S21" s="2"/>
      <c r="T21" s="1"/>
    </row>
    <row r="23" spans="1:23" ht="24" customHeight="1" thickBot="1">
      <c r="A23" s="2" t="s">
        <v>154</v>
      </c>
      <c r="B23" s="2"/>
      <c r="C23" s="2"/>
      <c r="D23" s="2"/>
      <c r="E23" s="2"/>
      <c r="F23" s="2"/>
      <c r="G23" s="2"/>
      <c r="H23" s="2"/>
      <c r="I23" s="2" t="s">
        <v>34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1"/>
    </row>
    <row r="24" spans="1:23" ht="18" customHeight="1" thickTop="1">
      <c r="A24" s="121" t="s">
        <v>0</v>
      </c>
      <c r="B24" s="126" t="s">
        <v>113</v>
      </c>
      <c r="C24" s="150" t="s">
        <v>177</v>
      </c>
      <c r="D24" s="151"/>
      <c r="E24" s="151"/>
      <c r="F24" s="151"/>
      <c r="G24" s="151"/>
      <c r="H24" s="151"/>
      <c r="I24" s="15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1"/>
    </row>
    <row r="25" spans="1:23" ht="24" customHeight="1">
      <c r="A25" s="147"/>
      <c r="B25" s="149"/>
      <c r="C25" s="152" t="s">
        <v>22</v>
      </c>
      <c r="D25" s="153" t="s">
        <v>111</v>
      </c>
      <c r="E25" s="153" t="s">
        <v>23</v>
      </c>
      <c r="F25" s="153" t="s">
        <v>24</v>
      </c>
      <c r="G25" s="154" t="s">
        <v>112</v>
      </c>
      <c r="H25" s="154" t="s">
        <v>26</v>
      </c>
      <c r="I25" s="155" t="s">
        <v>25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1"/>
    </row>
    <row r="26" spans="1:23" ht="24" customHeight="1">
      <c r="A26" s="148"/>
      <c r="B26" s="141"/>
      <c r="C26" s="152"/>
      <c r="D26" s="153"/>
      <c r="E26" s="153"/>
      <c r="F26" s="153"/>
      <c r="G26" s="141"/>
      <c r="H26" s="141"/>
      <c r="I26" s="140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1"/>
    </row>
    <row r="27" spans="1:23" ht="24" customHeight="1">
      <c r="A27" s="7" t="s">
        <v>83</v>
      </c>
      <c r="B27" s="8">
        <v>41986</v>
      </c>
      <c r="C27" s="8">
        <v>21532</v>
      </c>
      <c r="D27" s="8">
        <v>5834</v>
      </c>
      <c r="E27" s="8">
        <v>4580</v>
      </c>
      <c r="F27" s="8">
        <v>3494</v>
      </c>
      <c r="G27" s="8">
        <v>286</v>
      </c>
      <c r="H27" s="8">
        <v>4501</v>
      </c>
      <c r="I27" s="8">
        <v>1759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1"/>
    </row>
    <row r="28" spans="1:23" ht="24" customHeight="1">
      <c r="A28" s="7" t="s">
        <v>4</v>
      </c>
      <c r="B28" s="10">
        <v>51181</v>
      </c>
      <c r="C28" s="11">
        <v>26784</v>
      </c>
      <c r="D28" s="11">
        <v>7436</v>
      </c>
      <c r="E28" s="11">
        <v>5484</v>
      </c>
      <c r="F28" s="11">
        <v>3712</v>
      </c>
      <c r="G28" s="11">
        <v>269</v>
      </c>
      <c r="H28" s="11">
        <v>6364</v>
      </c>
      <c r="I28" s="11">
        <v>1132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1"/>
    </row>
    <row r="29" spans="1:23" ht="24" customHeight="1">
      <c r="A29" s="12" t="s">
        <v>35</v>
      </c>
      <c r="B29" s="44">
        <f>B27-B28</f>
        <v>-9195</v>
      </c>
      <c r="C29" s="13">
        <f t="shared" ref="C29:I29" si="6">C27-C28</f>
        <v>-5252</v>
      </c>
      <c r="D29" s="13">
        <f t="shared" si="6"/>
        <v>-1602</v>
      </c>
      <c r="E29" s="13">
        <f t="shared" si="6"/>
        <v>-904</v>
      </c>
      <c r="F29" s="13">
        <f t="shared" si="6"/>
        <v>-218</v>
      </c>
      <c r="G29" s="13">
        <f t="shared" si="6"/>
        <v>17</v>
      </c>
      <c r="H29" s="13">
        <f t="shared" si="6"/>
        <v>-1863</v>
      </c>
      <c r="I29" s="13">
        <f t="shared" si="6"/>
        <v>627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1"/>
    </row>
    <row r="30" spans="1:23">
      <c r="A30" s="7" t="s">
        <v>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1"/>
    </row>
    <row r="31" spans="1:23" ht="21" customHeight="1">
      <c r="A31" s="9" t="s">
        <v>86</v>
      </c>
      <c r="B31" s="76">
        <f>B27/B28*100-100</f>
        <v>-17.965651315918024</v>
      </c>
      <c r="C31" s="76">
        <f t="shared" ref="C31:I31" si="7">C27/C28*100-100</f>
        <v>-19.608721624850659</v>
      </c>
      <c r="D31" s="76">
        <f t="shared" si="7"/>
        <v>-21.543840774610004</v>
      </c>
      <c r="E31" s="76">
        <f t="shared" si="7"/>
        <v>-16.484318016046686</v>
      </c>
      <c r="F31" s="76">
        <f t="shared" si="7"/>
        <v>-5.8728448275862064</v>
      </c>
      <c r="G31" s="76">
        <f t="shared" si="7"/>
        <v>6.3197026022304925</v>
      </c>
      <c r="H31" s="76">
        <f t="shared" si="7"/>
        <v>-29.274041483343808</v>
      </c>
      <c r="I31" s="76">
        <f t="shared" si="7"/>
        <v>55.388692579505289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1"/>
    </row>
    <row r="32" spans="1:23">
      <c r="A32" s="7" t="s">
        <v>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1"/>
    </row>
    <row r="33" spans="1:23" ht="21" customHeight="1">
      <c r="A33" s="7" t="s">
        <v>83</v>
      </c>
      <c r="B33" s="15">
        <f>B27/$B27*100</f>
        <v>100</v>
      </c>
      <c r="C33" s="15">
        <f t="shared" ref="C33:I33" si="8">C27/$B27*100</f>
        <v>51.283761253751251</v>
      </c>
      <c r="D33" s="15">
        <f t="shared" si="8"/>
        <v>13.895107893107225</v>
      </c>
      <c r="E33" s="15">
        <f t="shared" si="8"/>
        <v>10.908398037441051</v>
      </c>
      <c r="F33" s="15">
        <f t="shared" si="8"/>
        <v>8.3218215595674749</v>
      </c>
      <c r="G33" s="15">
        <f t="shared" si="8"/>
        <v>0.68117944076596959</v>
      </c>
      <c r="H33" s="15">
        <f t="shared" si="8"/>
        <v>10.720240080026675</v>
      </c>
      <c r="I33" s="15">
        <f t="shared" si="8"/>
        <v>4.1894917353403516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1"/>
    </row>
    <row r="34" spans="1:23" ht="24" customHeight="1">
      <c r="A34" s="9" t="s">
        <v>4</v>
      </c>
      <c r="B34" s="16">
        <f>B28/$B28*100</f>
        <v>100</v>
      </c>
      <c r="C34" s="16">
        <f t="shared" ref="C34:I34" si="9">C28/$B28*100</f>
        <v>52.33192004845548</v>
      </c>
      <c r="D34" s="16">
        <f t="shared" si="9"/>
        <v>14.528829057658116</v>
      </c>
      <c r="E34" s="16">
        <f t="shared" si="9"/>
        <v>10.714913737519783</v>
      </c>
      <c r="F34" s="16">
        <f t="shared" si="9"/>
        <v>7.2526914284597801</v>
      </c>
      <c r="G34" s="16">
        <f t="shared" si="9"/>
        <v>0.52558566655594852</v>
      </c>
      <c r="H34" s="16">
        <f t="shared" si="9"/>
        <v>12.434301791680506</v>
      </c>
      <c r="I34" s="16">
        <f t="shared" si="9"/>
        <v>2.2117582696703852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1"/>
    </row>
    <row r="35" spans="1:2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1"/>
    </row>
  </sheetData>
  <mergeCells count="33">
    <mergeCell ref="A24:A26"/>
    <mergeCell ref="B24:B26"/>
    <mergeCell ref="C24:I24"/>
    <mergeCell ref="C25:C26"/>
    <mergeCell ref="D25:D26"/>
    <mergeCell ref="E25:E26"/>
    <mergeCell ref="F25:F26"/>
    <mergeCell ref="G25:G26"/>
    <mergeCell ref="H25:H26"/>
    <mergeCell ref="I25:I26"/>
    <mergeCell ref="P12:P13"/>
    <mergeCell ref="J12:J13"/>
    <mergeCell ref="K12:K13"/>
    <mergeCell ref="L12:L13"/>
    <mergeCell ref="M12:M13"/>
    <mergeCell ref="N12:N13"/>
    <mergeCell ref="O12:O13"/>
    <mergeCell ref="L2:L3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A2:A3"/>
    <mergeCell ref="B2:B3"/>
    <mergeCell ref="D2:D3"/>
    <mergeCell ref="F2:G2"/>
    <mergeCell ref="H2:I2"/>
    <mergeCell ref="J2:K2"/>
  </mergeCells>
  <phoneticPr fontId="2"/>
  <pageMargins left="0.78740157480314965" right="0.39370078740157483" top="0.70866141732283472" bottom="0.70866141732283472" header="0.19685039370078741" footer="0.23622047244094491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W25"/>
  <sheetViews>
    <sheetView zoomScale="120" zoomScaleNormal="120" workbookViewId="0">
      <selection activeCell="C1" sqref="C1"/>
    </sheetView>
  </sheetViews>
  <sheetFormatPr defaultRowHeight="13.5"/>
  <cols>
    <col min="1" max="1" width="10.75" customWidth="1"/>
    <col min="2" max="2" width="10.375" customWidth="1"/>
    <col min="3" max="3" width="9.875" customWidth="1"/>
    <col min="4" max="4" width="9.5" customWidth="1"/>
    <col min="5" max="5" width="9.625" customWidth="1"/>
    <col min="6" max="19" width="9.5" customWidth="1"/>
    <col min="20" max="22" width="11.5" customWidth="1"/>
  </cols>
  <sheetData>
    <row r="1" spans="1:23">
      <c r="A1" s="2" t="s">
        <v>193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"/>
    </row>
    <row r="2" spans="1:23" ht="14.25" thickBot="1">
      <c r="A2" s="2"/>
      <c r="B2" s="2"/>
      <c r="C2" s="2"/>
      <c r="D2" s="2"/>
      <c r="E2" s="22" t="s">
        <v>50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</row>
    <row r="3" spans="1:23" ht="16.5" customHeight="1" thickTop="1">
      <c r="A3" s="156" t="s">
        <v>0</v>
      </c>
      <c r="B3" s="128" t="s">
        <v>46</v>
      </c>
      <c r="C3" s="32"/>
      <c r="D3" s="32"/>
      <c r="E3" s="128" t="s">
        <v>49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"/>
    </row>
    <row r="4" spans="1:23" ht="27" customHeight="1">
      <c r="A4" s="157"/>
      <c r="B4" s="158"/>
      <c r="C4" s="17" t="s">
        <v>114</v>
      </c>
      <c r="D4" s="78" t="s">
        <v>115</v>
      </c>
      <c r="E4" s="15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3" ht="24" customHeight="1">
      <c r="A5" s="7" t="s">
        <v>83</v>
      </c>
      <c r="B5" s="8">
        <v>62559</v>
      </c>
      <c r="C5" s="8">
        <v>43980</v>
      </c>
      <c r="D5" s="8">
        <v>18579</v>
      </c>
      <c r="E5" s="45">
        <v>45420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"/>
    </row>
    <row r="6" spans="1:23" ht="24" customHeight="1">
      <c r="A6" s="9" t="s">
        <v>4</v>
      </c>
      <c r="B6" s="10">
        <v>73716</v>
      </c>
      <c r="C6" s="11">
        <v>54462</v>
      </c>
      <c r="D6" s="11">
        <v>19254</v>
      </c>
      <c r="E6" s="10">
        <v>43346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"/>
    </row>
    <row r="7" spans="1:23" ht="24" customHeight="1">
      <c r="A7" s="12" t="s">
        <v>35</v>
      </c>
      <c r="B7" s="44">
        <f>B5-B6</f>
        <v>-11157</v>
      </c>
      <c r="C7" s="13">
        <f>C5-C6</f>
        <v>-10482</v>
      </c>
      <c r="D7" s="13">
        <f>D5-D6</f>
        <v>-675</v>
      </c>
      <c r="E7" s="44">
        <f>E5-E6</f>
        <v>2074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"/>
    </row>
    <row r="8" spans="1:23">
      <c r="A8" s="7" t="s">
        <v>5</v>
      </c>
      <c r="B8" s="2"/>
      <c r="C8" s="2"/>
      <c r="D8" s="2"/>
      <c r="E8" s="3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"/>
    </row>
    <row r="9" spans="1:23" ht="24" customHeight="1">
      <c r="A9" s="9" t="s">
        <v>82</v>
      </c>
      <c r="B9" s="42">
        <f>B5/B6*100-100</f>
        <v>-15.135113136903783</v>
      </c>
      <c r="C9" s="41">
        <f>C5/C6*100-100</f>
        <v>-19.246447064007938</v>
      </c>
      <c r="D9" s="41">
        <f>D5/D6*100-100</f>
        <v>-3.5057650358367027</v>
      </c>
      <c r="E9" s="42">
        <f>E5/E6*100-100</f>
        <v>4.7847552253956565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"/>
    </row>
    <row r="10" spans="1:23">
      <c r="A10" s="7" t="s">
        <v>6</v>
      </c>
      <c r="B10" s="2"/>
      <c r="C10" s="2"/>
      <c r="D10" s="2"/>
      <c r="E10" s="7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"/>
    </row>
    <row r="11" spans="1:23" ht="24" customHeight="1">
      <c r="A11" s="7" t="s">
        <v>83</v>
      </c>
      <c r="B11" s="15">
        <f>B5/$B5*100</f>
        <v>100</v>
      </c>
      <c r="C11" s="15">
        <f t="shared" ref="C11:D11" si="0">C5/$B5*100</f>
        <v>70.301635256318036</v>
      </c>
      <c r="D11" s="15">
        <f t="shared" si="0"/>
        <v>29.698364743681964</v>
      </c>
      <c r="E11" s="3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1"/>
    </row>
    <row r="12" spans="1:23" ht="24" customHeight="1">
      <c r="A12" s="9" t="s">
        <v>4</v>
      </c>
      <c r="B12" s="16">
        <f>B6/$B6*100</f>
        <v>100</v>
      </c>
      <c r="C12" s="16">
        <f t="shared" ref="C12:D12" si="1">C6/$B6*100</f>
        <v>73.880839980465566</v>
      </c>
      <c r="D12" s="16">
        <f t="shared" si="1"/>
        <v>26.119160019534434</v>
      </c>
      <c r="E12" s="3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"/>
    </row>
    <row r="13" spans="1:2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"/>
    </row>
    <row r="14" spans="1:23">
      <c r="A14" s="2" t="s">
        <v>194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1"/>
    </row>
    <row r="15" spans="1:23" ht="14.25" thickBot="1">
      <c r="A15" s="2"/>
      <c r="B15" s="2"/>
      <c r="C15" s="2"/>
      <c r="D15" s="2"/>
      <c r="E15" s="22" t="s">
        <v>55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1"/>
    </row>
    <row r="16" spans="1:23" ht="14.25" thickTop="1">
      <c r="A16" s="156" t="s">
        <v>0</v>
      </c>
      <c r="B16" s="138" t="s">
        <v>8</v>
      </c>
      <c r="C16" s="123" t="s">
        <v>47</v>
      </c>
      <c r="D16" s="123" t="s">
        <v>48</v>
      </c>
      <c r="E16" s="128" t="s">
        <v>54</v>
      </c>
    </row>
    <row r="17" spans="1:5">
      <c r="A17" s="157"/>
      <c r="B17" s="139"/>
      <c r="C17" s="124"/>
      <c r="D17" s="124"/>
      <c r="E17" s="140"/>
    </row>
    <row r="18" spans="1:5" ht="24" customHeight="1">
      <c r="A18" s="7" t="s">
        <v>83</v>
      </c>
      <c r="B18" s="8">
        <v>19037</v>
      </c>
      <c r="C18" s="8">
        <v>5778</v>
      </c>
      <c r="D18" s="8">
        <v>3469</v>
      </c>
      <c r="E18" s="8">
        <v>9789</v>
      </c>
    </row>
    <row r="19" spans="1:5" ht="24" customHeight="1">
      <c r="A19" s="9" t="s">
        <v>4</v>
      </c>
      <c r="B19" s="10">
        <v>17963</v>
      </c>
      <c r="C19" s="11">
        <v>5963</v>
      </c>
      <c r="D19" s="11">
        <v>3232</v>
      </c>
      <c r="E19" s="11">
        <v>8769</v>
      </c>
    </row>
    <row r="20" spans="1:5" ht="24" customHeight="1">
      <c r="A20" s="12" t="s">
        <v>35</v>
      </c>
      <c r="B20" s="29">
        <f>B18-B19</f>
        <v>1074</v>
      </c>
      <c r="C20" s="29">
        <f>C18-C19</f>
        <v>-185</v>
      </c>
      <c r="D20" s="29">
        <f>D18-D19</f>
        <v>237</v>
      </c>
      <c r="E20" s="29">
        <f>E18-E19</f>
        <v>1020</v>
      </c>
    </row>
    <row r="21" spans="1:5">
      <c r="A21" s="7" t="s">
        <v>5</v>
      </c>
      <c r="B21" s="2"/>
      <c r="C21" s="2"/>
      <c r="D21" s="2"/>
      <c r="E21" s="2"/>
    </row>
    <row r="22" spans="1:5" ht="24" customHeight="1">
      <c r="A22" s="9" t="s">
        <v>82</v>
      </c>
      <c r="B22" s="41">
        <f>B18/B19*100-100</f>
        <v>5.9789567444190794</v>
      </c>
      <c r="C22" s="41">
        <f>C18/C19*100-100</f>
        <v>-3.1024652020794861</v>
      </c>
      <c r="D22" s="41">
        <f>D18/D19*100-100</f>
        <v>7.3329207920792072</v>
      </c>
      <c r="E22" s="41">
        <f>E18/E19*100-100</f>
        <v>11.631885049606566</v>
      </c>
    </row>
    <row r="23" spans="1:5">
      <c r="A23" s="7" t="s">
        <v>6</v>
      </c>
      <c r="B23" s="2"/>
      <c r="C23" s="2"/>
      <c r="D23" s="2"/>
      <c r="E23" s="2"/>
    </row>
    <row r="24" spans="1:5" ht="24" customHeight="1">
      <c r="A24" s="7" t="s">
        <v>83</v>
      </c>
      <c r="B24" s="15">
        <f>B18/$B18*100</f>
        <v>100</v>
      </c>
      <c r="C24" s="15">
        <f t="shared" ref="C24:E24" si="2">C18/$B18*100</f>
        <v>30.351420917161313</v>
      </c>
      <c r="D24" s="15">
        <f t="shared" si="2"/>
        <v>18.222408993013605</v>
      </c>
      <c r="E24" s="15">
        <f t="shared" si="2"/>
        <v>51.420917161317433</v>
      </c>
    </row>
    <row r="25" spans="1:5" ht="24" customHeight="1">
      <c r="A25" s="9" t="s">
        <v>4</v>
      </c>
      <c r="B25" s="16">
        <f>B19/$B19*100</f>
        <v>100</v>
      </c>
      <c r="C25" s="16">
        <f t="shared" ref="C25:E25" si="3">C19/$B19*100</f>
        <v>33.196014028837055</v>
      </c>
      <c r="D25" s="16">
        <f t="shared" si="3"/>
        <v>17.992540221566554</v>
      </c>
      <c r="E25" s="16">
        <f t="shared" si="3"/>
        <v>48.817012748427324</v>
      </c>
    </row>
  </sheetData>
  <mergeCells count="8">
    <mergeCell ref="A3:A4"/>
    <mergeCell ref="B3:B4"/>
    <mergeCell ref="E3:E4"/>
    <mergeCell ref="A16:A17"/>
    <mergeCell ref="B16:B17"/>
    <mergeCell ref="C16:C17"/>
    <mergeCell ref="D16:D17"/>
    <mergeCell ref="E16:E17"/>
  </mergeCells>
  <phoneticPr fontId="2"/>
  <pageMargins left="0.78740157480314965" right="0.78740157480314965" top="0.70866141732283472" bottom="0.39370078740157483" header="0.19685039370078741" footer="0.23622047244094491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6"/>
  <sheetViews>
    <sheetView zoomScale="120" zoomScaleNormal="120" workbookViewId="0">
      <selection activeCell="C1" sqref="C1"/>
    </sheetView>
  </sheetViews>
  <sheetFormatPr defaultRowHeight="13.5"/>
  <cols>
    <col min="1" max="1" width="10.75" customWidth="1"/>
    <col min="2" max="2" width="10.375" customWidth="1"/>
    <col min="3" max="4" width="10" customWidth="1"/>
    <col min="5" max="5" width="9.625" customWidth="1"/>
    <col min="6" max="6" width="9.75" customWidth="1"/>
    <col min="7" max="7" width="10.625" customWidth="1"/>
    <col min="8" max="8" width="11.5" customWidth="1"/>
    <col min="9" max="9" width="10.625" customWidth="1"/>
    <col min="10" max="19" width="11.5" customWidth="1"/>
  </cols>
  <sheetData>
    <row r="1" spans="1:20" ht="14.25" thickBot="1">
      <c r="A1" s="2" t="s">
        <v>195</v>
      </c>
      <c r="B1" s="2"/>
      <c r="C1" s="2"/>
      <c r="D1" s="2"/>
      <c r="E1" s="2"/>
      <c r="F1" s="2"/>
      <c r="G1" s="22" t="s">
        <v>51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</row>
    <row r="2" spans="1:20" ht="12" customHeight="1" thickTop="1">
      <c r="A2" s="156" t="s">
        <v>0</v>
      </c>
      <c r="B2" s="126" t="s">
        <v>8</v>
      </c>
      <c r="C2" s="128" t="s">
        <v>27</v>
      </c>
      <c r="D2" s="32"/>
      <c r="E2" s="128" t="s">
        <v>28</v>
      </c>
      <c r="F2" s="32"/>
      <c r="G2" s="128" t="s">
        <v>29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</row>
    <row r="3" spans="1:20" ht="24" customHeight="1">
      <c r="A3" s="159"/>
      <c r="B3" s="149"/>
      <c r="C3" s="161"/>
      <c r="D3" s="154" t="s">
        <v>52</v>
      </c>
      <c r="E3" s="161"/>
      <c r="F3" s="155" t="s">
        <v>52</v>
      </c>
      <c r="G3" s="16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"/>
    </row>
    <row r="4" spans="1:20" ht="24" customHeight="1">
      <c r="A4" s="160"/>
      <c r="B4" s="141"/>
      <c r="C4" s="140"/>
      <c r="D4" s="141"/>
      <c r="E4" s="140"/>
      <c r="F4" s="140"/>
      <c r="G4" s="14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 ht="24" customHeight="1">
      <c r="A5" s="7" t="s">
        <v>83</v>
      </c>
      <c r="B5" s="8">
        <v>43980</v>
      </c>
      <c r="C5" s="8">
        <v>11727</v>
      </c>
      <c r="D5" s="8">
        <v>10395</v>
      </c>
      <c r="E5" s="8">
        <v>8784</v>
      </c>
      <c r="F5" s="8">
        <v>3488</v>
      </c>
      <c r="G5" s="8">
        <v>23469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"/>
    </row>
    <row r="6" spans="1:20" ht="24" customHeight="1">
      <c r="A6" s="9" t="s">
        <v>4</v>
      </c>
      <c r="B6" s="10">
        <v>54462</v>
      </c>
      <c r="C6" s="11">
        <v>15544</v>
      </c>
      <c r="D6" s="11">
        <v>13584</v>
      </c>
      <c r="E6" s="11">
        <v>12757</v>
      </c>
      <c r="F6" s="11">
        <v>4721</v>
      </c>
      <c r="G6" s="11">
        <v>26161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"/>
    </row>
    <row r="7" spans="1:20" ht="24" customHeight="1">
      <c r="A7" s="12" t="s">
        <v>35</v>
      </c>
      <c r="B7" s="13">
        <f t="shared" ref="B7:G7" si="0">B5-B6</f>
        <v>-10482</v>
      </c>
      <c r="C7" s="13">
        <f t="shared" si="0"/>
        <v>-3817</v>
      </c>
      <c r="D7" s="13">
        <f t="shared" si="0"/>
        <v>-3189</v>
      </c>
      <c r="E7" s="13">
        <f t="shared" si="0"/>
        <v>-3973</v>
      </c>
      <c r="F7" s="13">
        <f t="shared" si="0"/>
        <v>-1233</v>
      </c>
      <c r="G7" s="13">
        <f t="shared" si="0"/>
        <v>-2692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"/>
    </row>
    <row r="8" spans="1:20">
      <c r="A8" s="7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"/>
    </row>
    <row r="9" spans="1:20" ht="24" customHeight="1">
      <c r="A9" s="9" t="s">
        <v>82</v>
      </c>
      <c r="B9" s="14">
        <f t="shared" ref="B9:G9" si="1">B5/B6*100-100</f>
        <v>-19.246447064007938</v>
      </c>
      <c r="C9" s="14">
        <f t="shared" si="1"/>
        <v>-24.5560988162635</v>
      </c>
      <c r="D9" s="14">
        <f t="shared" si="1"/>
        <v>-23.476148409893995</v>
      </c>
      <c r="E9" s="14">
        <f t="shared" si="1"/>
        <v>-31.143685819550043</v>
      </c>
      <c r="F9" s="14">
        <f t="shared" si="1"/>
        <v>-26.117348019487395</v>
      </c>
      <c r="G9" s="14">
        <f t="shared" si="1"/>
        <v>-10.290126524215438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"/>
    </row>
    <row r="10" spans="1:20">
      <c r="A10" s="7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"/>
    </row>
    <row r="11" spans="1:20" ht="24" customHeight="1">
      <c r="A11" s="7" t="s">
        <v>83</v>
      </c>
      <c r="B11" s="15">
        <f>B5/$B5*100</f>
        <v>100</v>
      </c>
      <c r="C11" s="15">
        <f t="shared" ref="C11:G11" si="2">C5/$B5*100</f>
        <v>26.664392905866301</v>
      </c>
      <c r="D11" s="15">
        <f t="shared" si="2"/>
        <v>23.63574351978172</v>
      </c>
      <c r="E11" s="15">
        <f t="shared" si="2"/>
        <v>19.972714870395635</v>
      </c>
      <c r="F11" s="15">
        <f t="shared" si="2"/>
        <v>7.9308776716689398</v>
      </c>
      <c r="G11" s="15">
        <f t="shared" si="2"/>
        <v>53.362892223738065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1"/>
    </row>
    <row r="12" spans="1:20" ht="24" customHeight="1">
      <c r="A12" s="9" t="s">
        <v>4</v>
      </c>
      <c r="B12" s="16">
        <f>B6/$B6*100</f>
        <v>100</v>
      </c>
      <c r="C12" s="16">
        <f t="shared" ref="C12:G12" si="3">C6/$B6*100</f>
        <v>28.541001064962728</v>
      </c>
      <c r="D12" s="16">
        <f t="shared" si="3"/>
        <v>24.942161507105872</v>
      </c>
      <c r="E12" s="16">
        <f t="shared" si="3"/>
        <v>23.423671550806066</v>
      </c>
      <c r="F12" s="16">
        <f t="shared" si="3"/>
        <v>8.6684293635929635</v>
      </c>
      <c r="G12" s="16">
        <f t="shared" si="3"/>
        <v>48.035327384231209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"/>
    </row>
    <row r="13" spans="1:20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"/>
    </row>
    <row r="14" spans="1:20" ht="14.25" thickBot="1">
      <c r="A14" s="2" t="s">
        <v>196</v>
      </c>
      <c r="B14" s="2"/>
      <c r="C14" s="2"/>
      <c r="D14" s="2"/>
      <c r="E14" s="2"/>
      <c r="F14" s="2"/>
      <c r="G14" s="2"/>
      <c r="H14" s="22" t="s">
        <v>51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1"/>
    </row>
    <row r="15" spans="1:20" ht="18" customHeight="1" thickTop="1">
      <c r="A15" s="156" t="s">
        <v>0</v>
      </c>
      <c r="B15" s="126" t="s">
        <v>8</v>
      </c>
      <c r="C15" s="121" t="s">
        <v>30</v>
      </c>
      <c r="D15" s="32"/>
      <c r="E15" s="32"/>
      <c r="F15" s="128" t="s">
        <v>31</v>
      </c>
      <c r="G15" s="146"/>
      <c r="H15" s="1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1"/>
    </row>
    <row r="16" spans="1:20" ht="24" customHeight="1">
      <c r="A16" s="162"/>
      <c r="B16" s="149"/>
      <c r="C16" s="163"/>
      <c r="D16" s="153" t="s">
        <v>117</v>
      </c>
      <c r="E16" s="153" t="s">
        <v>118</v>
      </c>
      <c r="F16" s="153" t="s">
        <v>87</v>
      </c>
      <c r="G16" s="153" t="s">
        <v>119</v>
      </c>
      <c r="H16" s="163" t="s">
        <v>120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1"/>
    </row>
    <row r="17" spans="1:20" ht="24" customHeight="1">
      <c r="A17" s="157"/>
      <c r="B17" s="141"/>
      <c r="C17" s="164"/>
      <c r="D17" s="153"/>
      <c r="E17" s="153"/>
      <c r="F17" s="153"/>
      <c r="G17" s="153"/>
      <c r="H17" s="16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1"/>
    </row>
    <row r="18" spans="1:20" ht="24" customHeight="1">
      <c r="A18" s="7" t="s">
        <v>83</v>
      </c>
      <c r="B18" s="8">
        <v>43980</v>
      </c>
      <c r="C18" s="8">
        <v>13458</v>
      </c>
      <c r="D18" s="8">
        <v>6371</v>
      </c>
      <c r="E18" s="8">
        <v>5294</v>
      </c>
      <c r="F18" s="8">
        <v>30522</v>
      </c>
      <c r="G18" s="8">
        <v>7157</v>
      </c>
      <c r="H18" s="8">
        <v>23365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1"/>
    </row>
    <row r="19" spans="1:20" ht="24" customHeight="1">
      <c r="A19" s="9" t="s">
        <v>4</v>
      </c>
      <c r="B19" s="10">
        <v>54462</v>
      </c>
      <c r="C19" s="11">
        <v>14075</v>
      </c>
      <c r="D19" s="11">
        <v>7523</v>
      </c>
      <c r="E19" s="11">
        <v>6437</v>
      </c>
      <c r="F19" s="11">
        <v>40387</v>
      </c>
      <c r="G19" s="11">
        <v>10269</v>
      </c>
      <c r="H19" s="11">
        <v>30118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1"/>
    </row>
    <row r="20" spans="1:20" ht="24" customHeight="1">
      <c r="A20" s="12" t="s">
        <v>35</v>
      </c>
      <c r="B20" s="13">
        <f t="shared" ref="B20:H20" si="4">B18-B19</f>
        <v>-10482</v>
      </c>
      <c r="C20" s="13">
        <f t="shared" si="4"/>
        <v>-617</v>
      </c>
      <c r="D20" s="13">
        <f t="shared" si="4"/>
        <v>-1152</v>
      </c>
      <c r="E20" s="13">
        <f t="shared" si="4"/>
        <v>-1143</v>
      </c>
      <c r="F20" s="13">
        <f t="shared" si="4"/>
        <v>-9865</v>
      </c>
      <c r="G20" s="13">
        <f t="shared" si="4"/>
        <v>-3112</v>
      </c>
      <c r="H20" s="13">
        <f t="shared" si="4"/>
        <v>-6753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1"/>
    </row>
    <row r="21" spans="1:20" ht="21" customHeight="1">
      <c r="A21" s="7" t="s">
        <v>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1"/>
    </row>
    <row r="22" spans="1:20" ht="24" customHeight="1">
      <c r="A22" s="9" t="s">
        <v>82</v>
      </c>
      <c r="B22" s="14">
        <f t="shared" ref="B22:H22" si="5">B18/B19*100-100</f>
        <v>-19.246447064007938</v>
      </c>
      <c r="C22" s="14">
        <f t="shared" si="5"/>
        <v>-4.383658969804614</v>
      </c>
      <c r="D22" s="14">
        <f t="shared" si="5"/>
        <v>-15.313040010634055</v>
      </c>
      <c r="E22" s="14">
        <f t="shared" si="5"/>
        <v>-17.756718968463574</v>
      </c>
      <c r="F22" s="14">
        <f t="shared" si="5"/>
        <v>-24.426176740040106</v>
      </c>
      <c r="G22" s="14">
        <f t="shared" si="5"/>
        <v>-30.304800856948106</v>
      </c>
      <c r="H22" s="14">
        <f t="shared" si="5"/>
        <v>-22.421807556942696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"/>
    </row>
    <row r="23" spans="1:20" ht="21" customHeight="1">
      <c r="A23" s="7" t="s">
        <v>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1"/>
    </row>
    <row r="24" spans="1:20" ht="24" customHeight="1">
      <c r="A24" s="7" t="s">
        <v>83</v>
      </c>
      <c r="B24" s="15">
        <f>B18/$B18*100</f>
        <v>100</v>
      </c>
      <c r="C24" s="15">
        <f t="shared" ref="C24:H24" si="6">C18/$B18*100</f>
        <v>30.600272851296044</v>
      </c>
      <c r="D24" s="15">
        <f t="shared" si="6"/>
        <v>14.48613005911778</v>
      </c>
      <c r="E24" s="15">
        <f t="shared" si="6"/>
        <v>12.037289677125965</v>
      </c>
      <c r="F24" s="15">
        <f t="shared" si="6"/>
        <v>69.39972714870396</v>
      </c>
      <c r="G24" s="15">
        <f t="shared" si="6"/>
        <v>16.273306048203729</v>
      </c>
      <c r="H24" s="15">
        <f t="shared" si="6"/>
        <v>53.126421100500231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1"/>
    </row>
    <row r="25" spans="1:20" ht="24" customHeight="1">
      <c r="A25" s="9" t="s">
        <v>4</v>
      </c>
      <c r="B25" s="16">
        <f>B19/$B19*100</f>
        <v>100</v>
      </c>
      <c r="C25" s="16">
        <f t="shared" ref="C25:H25" si="7">C19/$B19*100</f>
        <v>25.843707539201645</v>
      </c>
      <c r="D25" s="16">
        <f t="shared" si="7"/>
        <v>13.813301017223017</v>
      </c>
      <c r="E25" s="16">
        <f t="shared" si="7"/>
        <v>11.819250119349272</v>
      </c>
      <c r="F25" s="16">
        <f t="shared" si="7"/>
        <v>74.156292460798355</v>
      </c>
      <c r="G25" s="16">
        <f t="shared" si="7"/>
        <v>18.855348683485733</v>
      </c>
      <c r="H25" s="16">
        <f t="shared" si="7"/>
        <v>55.300943777312618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1"/>
    </row>
    <row r="26" spans="1:20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1"/>
    </row>
  </sheetData>
  <mergeCells count="16">
    <mergeCell ref="A15:A17"/>
    <mergeCell ref="B15:B17"/>
    <mergeCell ref="C15:C17"/>
    <mergeCell ref="F15:H15"/>
    <mergeCell ref="D16:D17"/>
    <mergeCell ref="E16:E17"/>
    <mergeCell ref="F16:F17"/>
    <mergeCell ref="G16:G17"/>
    <mergeCell ref="H16:H17"/>
    <mergeCell ref="A2:A4"/>
    <mergeCell ref="B2:B4"/>
    <mergeCell ref="C2:C4"/>
    <mergeCell ref="E2:E4"/>
    <mergeCell ref="G2:G4"/>
    <mergeCell ref="D3:D4"/>
    <mergeCell ref="F3:F4"/>
  </mergeCells>
  <phoneticPr fontId="2"/>
  <pageMargins left="0.78740157480314965" right="0.78740157480314965" top="0.70866141732283472" bottom="0.70866141732283472" header="0.19685039370078741" footer="0.23622047244094491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R26"/>
  <sheetViews>
    <sheetView zoomScaleNormal="100" workbookViewId="0">
      <selection activeCell="C1" sqref="C1"/>
    </sheetView>
  </sheetViews>
  <sheetFormatPr defaultRowHeight="13.5"/>
  <cols>
    <col min="1" max="1" width="10.75" customWidth="1"/>
    <col min="2" max="2" width="10.375" customWidth="1"/>
    <col min="3" max="3" width="9.875" customWidth="1"/>
    <col min="4" max="4" width="9.5" customWidth="1"/>
    <col min="5" max="5" width="9.625" customWidth="1"/>
    <col min="6" max="6" width="9.75" customWidth="1"/>
    <col min="7" max="7" width="10.625" customWidth="1"/>
    <col min="8" max="8" width="11.5" customWidth="1"/>
    <col min="9" max="9" width="10.625" customWidth="1"/>
    <col min="10" max="18" width="11.5" customWidth="1"/>
  </cols>
  <sheetData>
    <row r="1" spans="1:16" s="100" customFormat="1" ht="24" customHeight="1" thickBot="1">
      <c r="A1" s="2" t="s">
        <v>197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100" customFormat="1" ht="14.25" thickTop="1">
      <c r="A2" s="156" t="s">
        <v>0</v>
      </c>
      <c r="B2" s="165" t="s">
        <v>85</v>
      </c>
      <c r="C2" s="167" t="s">
        <v>155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9"/>
    </row>
    <row r="3" spans="1:16" s="100" customFormat="1">
      <c r="A3" s="157"/>
      <c r="B3" s="166"/>
      <c r="C3" s="101" t="s">
        <v>8</v>
      </c>
      <c r="D3" s="101" t="s">
        <v>116</v>
      </c>
      <c r="E3" s="101" t="s">
        <v>161</v>
      </c>
      <c r="F3" s="101" t="s">
        <v>162</v>
      </c>
      <c r="G3" s="101" t="s">
        <v>163</v>
      </c>
      <c r="H3" s="101" t="s">
        <v>164</v>
      </c>
      <c r="I3" s="101" t="s">
        <v>165</v>
      </c>
      <c r="J3" s="101" t="s">
        <v>166</v>
      </c>
      <c r="K3" s="101" t="s">
        <v>167</v>
      </c>
      <c r="L3" s="101" t="s">
        <v>168</v>
      </c>
      <c r="M3" s="101" t="s">
        <v>169</v>
      </c>
      <c r="N3" s="101" t="s">
        <v>170</v>
      </c>
      <c r="O3" s="101" t="s">
        <v>171</v>
      </c>
      <c r="P3" s="101" t="s">
        <v>96</v>
      </c>
    </row>
    <row r="4" spans="1:16" s="2" customFormat="1" ht="10.5">
      <c r="A4" s="99"/>
      <c r="B4" s="103" t="s">
        <v>135</v>
      </c>
      <c r="C4" s="103" t="s">
        <v>135</v>
      </c>
      <c r="D4" s="103" t="s">
        <v>135</v>
      </c>
      <c r="E4" s="103" t="s">
        <v>135</v>
      </c>
      <c r="F4" s="103" t="s">
        <v>135</v>
      </c>
      <c r="G4" s="103" t="s">
        <v>135</v>
      </c>
      <c r="H4" s="103" t="s">
        <v>135</v>
      </c>
      <c r="I4" s="103" t="s">
        <v>135</v>
      </c>
      <c r="J4" s="103" t="s">
        <v>135</v>
      </c>
      <c r="K4" s="103" t="s">
        <v>135</v>
      </c>
      <c r="L4" s="103" t="s">
        <v>135</v>
      </c>
      <c r="M4" s="103" t="s">
        <v>135</v>
      </c>
      <c r="N4" s="103" t="s">
        <v>135</v>
      </c>
      <c r="O4" s="103" t="s">
        <v>135</v>
      </c>
      <c r="P4" s="103" t="s">
        <v>135</v>
      </c>
    </row>
    <row r="5" spans="1:16" s="100" customFormat="1" ht="24" customHeight="1">
      <c r="A5" s="7" t="s">
        <v>83</v>
      </c>
      <c r="B5" s="8">
        <v>43980</v>
      </c>
      <c r="C5" s="8">
        <v>41111</v>
      </c>
      <c r="D5" s="8">
        <v>68</v>
      </c>
      <c r="E5" s="8">
        <v>149</v>
      </c>
      <c r="F5" s="8">
        <v>399</v>
      </c>
      <c r="G5" s="8">
        <v>891</v>
      </c>
      <c r="H5" s="8">
        <v>1529</v>
      </c>
      <c r="I5" s="8">
        <v>3161</v>
      </c>
      <c r="J5" s="8">
        <v>5138</v>
      </c>
      <c r="K5" s="8">
        <v>7757</v>
      </c>
      <c r="L5" s="8">
        <v>8165</v>
      </c>
      <c r="M5" s="8">
        <v>5473</v>
      </c>
      <c r="N5" s="8">
        <v>4598</v>
      </c>
      <c r="O5" s="8">
        <v>2671</v>
      </c>
      <c r="P5" s="8">
        <v>1112</v>
      </c>
    </row>
    <row r="6" spans="1:16" s="100" customFormat="1" ht="24" customHeight="1">
      <c r="A6" s="9" t="s">
        <v>4</v>
      </c>
      <c r="B6" s="10">
        <v>54462</v>
      </c>
      <c r="C6" s="11">
        <v>51169</v>
      </c>
      <c r="D6" s="11">
        <v>53</v>
      </c>
      <c r="E6" s="11">
        <v>176</v>
      </c>
      <c r="F6" s="11">
        <v>585</v>
      </c>
      <c r="G6" s="11">
        <v>1307</v>
      </c>
      <c r="H6" s="11">
        <v>3223</v>
      </c>
      <c r="I6" s="11">
        <v>5544</v>
      </c>
      <c r="J6" s="11">
        <v>8473</v>
      </c>
      <c r="K6" s="11">
        <v>9507</v>
      </c>
      <c r="L6" s="11">
        <v>6879</v>
      </c>
      <c r="M6" s="11">
        <v>6657</v>
      </c>
      <c r="N6" s="11">
        <v>5260</v>
      </c>
      <c r="O6" s="11">
        <v>2629</v>
      </c>
      <c r="P6" s="11">
        <v>876</v>
      </c>
    </row>
    <row r="7" spans="1:16" s="100" customFormat="1" ht="24" customHeight="1">
      <c r="A7" s="12" t="s">
        <v>35</v>
      </c>
      <c r="B7" s="13">
        <f>B5-B6</f>
        <v>-10482</v>
      </c>
      <c r="C7" s="13">
        <f>C5-C6</f>
        <v>-10058</v>
      </c>
      <c r="D7" s="13">
        <f t="shared" ref="D7:P7" si="0">D5-D6</f>
        <v>15</v>
      </c>
      <c r="E7" s="13">
        <f t="shared" si="0"/>
        <v>-27</v>
      </c>
      <c r="F7" s="13">
        <f t="shared" si="0"/>
        <v>-186</v>
      </c>
      <c r="G7" s="13">
        <f t="shared" si="0"/>
        <v>-416</v>
      </c>
      <c r="H7" s="13">
        <f t="shared" si="0"/>
        <v>-1694</v>
      </c>
      <c r="I7" s="13">
        <f t="shared" si="0"/>
        <v>-2383</v>
      </c>
      <c r="J7" s="13">
        <f t="shared" si="0"/>
        <v>-3335</v>
      </c>
      <c r="K7" s="13">
        <f t="shared" si="0"/>
        <v>-1750</v>
      </c>
      <c r="L7" s="13">
        <f t="shared" si="0"/>
        <v>1286</v>
      </c>
      <c r="M7" s="13">
        <f t="shared" si="0"/>
        <v>-1184</v>
      </c>
      <c r="N7" s="13">
        <f t="shared" si="0"/>
        <v>-662</v>
      </c>
      <c r="O7" s="13">
        <f t="shared" si="0"/>
        <v>42</v>
      </c>
      <c r="P7" s="13">
        <f t="shared" si="0"/>
        <v>236</v>
      </c>
    </row>
    <row r="8" spans="1:16" s="100" customFormat="1" ht="24" customHeight="1">
      <c r="A8" s="7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s="100" customFormat="1" ht="24" customHeight="1">
      <c r="A9" s="9" t="s">
        <v>82</v>
      </c>
      <c r="B9" s="14">
        <f>B5/B6*100-100</f>
        <v>-19.246447064007938</v>
      </c>
      <c r="C9" s="14">
        <f>C5/C6*100-100</f>
        <v>-19.656432605679214</v>
      </c>
      <c r="D9" s="14">
        <f t="shared" ref="D9:P9" si="1">D5/D6*100-100</f>
        <v>28.301886792452819</v>
      </c>
      <c r="E9" s="14">
        <f t="shared" si="1"/>
        <v>-15.340909090909093</v>
      </c>
      <c r="F9" s="14">
        <f t="shared" si="1"/>
        <v>-31.794871794871796</v>
      </c>
      <c r="G9" s="14">
        <f t="shared" si="1"/>
        <v>-31.828615149196636</v>
      </c>
      <c r="H9" s="14">
        <f t="shared" si="1"/>
        <v>-52.55972696245734</v>
      </c>
      <c r="I9" s="14">
        <f t="shared" si="1"/>
        <v>-42.983405483405477</v>
      </c>
      <c r="J9" s="14">
        <f t="shared" si="1"/>
        <v>-39.360321019709666</v>
      </c>
      <c r="K9" s="14">
        <f t="shared" si="1"/>
        <v>-18.407489218470602</v>
      </c>
      <c r="L9" s="14">
        <f t="shared" si="1"/>
        <v>18.694577700247137</v>
      </c>
      <c r="M9" s="14">
        <f t="shared" si="1"/>
        <v>-17.785789394622199</v>
      </c>
      <c r="N9" s="14">
        <f t="shared" si="1"/>
        <v>-12.585551330798481</v>
      </c>
      <c r="O9" s="14">
        <f t="shared" si="1"/>
        <v>1.5975656143020274</v>
      </c>
      <c r="P9" s="14">
        <f t="shared" si="1"/>
        <v>26.940639269406404</v>
      </c>
    </row>
    <row r="10" spans="1:16" s="100" customFormat="1">
      <c r="A10" s="7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s="100" customFormat="1" ht="24" customHeight="1">
      <c r="A11" s="7" t="s">
        <v>83</v>
      </c>
      <c r="B11" s="15">
        <f>B5/$B5*100</f>
        <v>100</v>
      </c>
      <c r="C11" s="15">
        <f t="shared" ref="C11:P11" si="2">C5/$B5*100</f>
        <v>93.476580263756247</v>
      </c>
      <c r="D11" s="15">
        <f t="shared" si="2"/>
        <v>0.15461573442473853</v>
      </c>
      <c r="E11" s="15">
        <f t="shared" si="2"/>
        <v>0.33879035925420647</v>
      </c>
      <c r="F11" s="15">
        <f t="shared" si="2"/>
        <v>0.90723055934515684</v>
      </c>
      <c r="G11" s="15">
        <f t="shared" si="2"/>
        <v>2.0259208731241474</v>
      </c>
      <c r="H11" s="15">
        <f t="shared" si="2"/>
        <v>3.4765802637562531</v>
      </c>
      <c r="I11" s="15">
        <f t="shared" si="2"/>
        <v>7.1873578899499773</v>
      </c>
      <c r="J11" s="15">
        <f t="shared" si="2"/>
        <v>11.682582992269214</v>
      </c>
      <c r="K11" s="15">
        <f t="shared" si="2"/>
        <v>17.637562528422009</v>
      </c>
      <c r="L11" s="15">
        <f t="shared" si="2"/>
        <v>18.565256934970442</v>
      </c>
      <c r="M11" s="15">
        <f t="shared" si="2"/>
        <v>12.444292860391087</v>
      </c>
      <c r="N11" s="15">
        <f t="shared" si="2"/>
        <v>10.45475216007276</v>
      </c>
      <c r="O11" s="15">
        <f t="shared" si="2"/>
        <v>6.0732150977717145</v>
      </c>
      <c r="P11" s="15">
        <f t="shared" si="2"/>
        <v>2.5284220100045474</v>
      </c>
    </row>
    <row r="12" spans="1:16" s="100" customFormat="1" ht="24" customHeight="1">
      <c r="A12" s="9" t="s">
        <v>4</v>
      </c>
      <c r="B12" s="16">
        <f>B6/$B6*100</f>
        <v>100</v>
      </c>
      <c r="C12" s="16">
        <f t="shared" ref="C12:P12" si="3">C6/$B6*100</f>
        <v>93.953582314274172</v>
      </c>
      <c r="D12" s="16">
        <f t="shared" si="3"/>
        <v>9.7315559472659838E-2</v>
      </c>
      <c r="E12" s="16">
        <f t="shared" si="3"/>
        <v>0.32316110315449303</v>
      </c>
      <c r="F12" s="16">
        <f t="shared" si="3"/>
        <v>1.0741434394623774</v>
      </c>
      <c r="G12" s="16">
        <f t="shared" si="3"/>
        <v>2.399838419448423</v>
      </c>
      <c r="H12" s="16">
        <f t="shared" si="3"/>
        <v>5.917887701516654</v>
      </c>
      <c r="I12" s="16">
        <f t="shared" si="3"/>
        <v>10.17957474936653</v>
      </c>
      <c r="J12" s="16">
        <f t="shared" si="3"/>
        <v>15.557636517204656</v>
      </c>
      <c r="K12" s="16">
        <f t="shared" si="3"/>
        <v>17.456207998237304</v>
      </c>
      <c r="L12" s="16">
        <f t="shared" si="3"/>
        <v>12.630825162498624</v>
      </c>
      <c r="M12" s="16">
        <f t="shared" si="3"/>
        <v>12.223201498292386</v>
      </c>
      <c r="N12" s="16">
        <f t="shared" si="3"/>
        <v>9.6581102420036</v>
      </c>
      <c r="O12" s="16">
        <f t="shared" si="3"/>
        <v>4.8272189783702393</v>
      </c>
      <c r="P12" s="16">
        <f t="shared" si="3"/>
        <v>1.6084609452462268</v>
      </c>
    </row>
    <row r="13" spans="1:16" s="100" customFormat="1"/>
    <row r="14" spans="1:16" s="100" customFormat="1" ht="24" customHeight="1" thickBot="1">
      <c r="A14" s="2" t="s">
        <v>209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s="100" customFormat="1" ht="14.25" thickTop="1">
      <c r="A15" s="156" t="s">
        <v>0</v>
      </c>
      <c r="B15" s="167" t="s">
        <v>156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9"/>
      <c r="P15" s="170" t="s">
        <v>97</v>
      </c>
    </row>
    <row r="16" spans="1:16" s="100" customFormat="1">
      <c r="A16" s="157"/>
      <c r="B16" s="101" t="s">
        <v>8</v>
      </c>
      <c r="C16" s="101" t="s">
        <v>116</v>
      </c>
      <c r="D16" s="101" t="s">
        <v>161</v>
      </c>
      <c r="E16" s="101" t="s">
        <v>162</v>
      </c>
      <c r="F16" s="101" t="s">
        <v>163</v>
      </c>
      <c r="G16" s="101" t="s">
        <v>164</v>
      </c>
      <c r="H16" s="101" t="s">
        <v>165</v>
      </c>
      <c r="I16" s="101" t="s">
        <v>166</v>
      </c>
      <c r="J16" s="101" t="s">
        <v>167</v>
      </c>
      <c r="K16" s="101" t="s">
        <v>168</v>
      </c>
      <c r="L16" s="101" t="s">
        <v>169</v>
      </c>
      <c r="M16" s="101" t="s">
        <v>170</v>
      </c>
      <c r="N16" s="101" t="s">
        <v>171</v>
      </c>
      <c r="O16" s="102" t="s">
        <v>96</v>
      </c>
      <c r="P16" s="171"/>
    </row>
    <row r="17" spans="1:18" s="2" customFormat="1" ht="10.5">
      <c r="A17" s="99"/>
      <c r="B17" s="103" t="s">
        <v>135</v>
      </c>
      <c r="C17" s="103" t="s">
        <v>135</v>
      </c>
      <c r="D17" s="103" t="s">
        <v>135</v>
      </c>
      <c r="E17" s="103" t="s">
        <v>135</v>
      </c>
      <c r="F17" s="103" t="s">
        <v>135</v>
      </c>
      <c r="G17" s="103" t="s">
        <v>135</v>
      </c>
      <c r="H17" s="103" t="s">
        <v>135</v>
      </c>
      <c r="I17" s="103" t="s">
        <v>135</v>
      </c>
      <c r="J17" s="103" t="s">
        <v>135</v>
      </c>
      <c r="K17" s="103" t="s">
        <v>135</v>
      </c>
      <c r="L17" s="103" t="s">
        <v>135</v>
      </c>
      <c r="M17" s="103" t="s">
        <v>135</v>
      </c>
      <c r="N17" s="103" t="s">
        <v>135</v>
      </c>
      <c r="O17" s="103" t="s">
        <v>135</v>
      </c>
      <c r="P17" s="104" t="s">
        <v>136</v>
      </c>
    </row>
    <row r="18" spans="1:18" s="100" customFormat="1" ht="24" customHeight="1">
      <c r="A18" s="7" t="s">
        <v>83</v>
      </c>
      <c r="B18" s="8">
        <v>2869</v>
      </c>
      <c r="C18" s="8">
        <v>7</v>
      </c>
      <c r="D18" s="8">
        <v>11</v>
      </c>
      <c r="E18" s="8">
        <v>14</v>
      </c>
      <c r="F18" s="8">
        <v>37</v>
      </c>
      <c r="G18" s="8">
        <v>78</v>
      </c>
      <c r="H18" s="8">
        <v>144</v>
      </c>
      <c r="I18" s="8">
        <v>284</v>
      </c>
      <c r="J18" s="8">
        <v>383</v>
      </c>
      <c r="K18" s="8">
        <v>473</v>
      </c>
      <c r="L18" s="8">
        <v>438</v>
      </c>
      <c r="M18" s="8">
        <v>452</v>
      </c>
      <c r="N18" s="8">
        <v>350</v>
      </c>
      <c r="O18" s="8">
        <v>198</v>
      </c>
      <c r="P18" s="84">
        <v>65.400000000000006</v>
      </c>
    </row>
    <row r="19" spans="1:18" s="100" customFormat="1" ht="24" customHeight="1">
      <c r="A19" s="9" t="s">
        <v>4</v>
      </c>
      <c r="B19" s="11">
        <v>3293</v>
      </c>
      <c r="C19" s="11">
        <v>3</v>
      </c>
      <c r="D19" s="11">
        <v>3</v>
      </c>
      <c r="E19" s="11">
        <v>22</v>
      </c>
      <c r="F19" s="11">
        <v>58</v>
      </c>
      <c r="G19" s="11">
        <v>147</v>
      </c>
      <c r="H19" s="11">
        <v>266</v>
      </c>
      <c r="I19" s="11">
        <v>376</v>
      </c>
      <c r="J19" s="11">
        <v>447</v>
      </c>
      <c r="K19" s="11">
        <v>449</v>
      </c>
      <c r="L19" s="11">
        <v>542</v>
      </c>
      <c r="M19" s="11">
        <v>528</v>
      </c>
      <c r="N19" s="11">
        <v>298</v>
      </c>
      <c r="O19" s="11">
        <v>154</v>
      </c>
      <c r="P19" s="85">
        <v>63.4</v>
      </c>
    </row>
    <row r="20" spans="1:18" s="100" customFormat="1" ht="24" customHeight="1">
      <c r="A20" s="12" t="s">
        <v>35</v>
      </c>
      <c r="B20" s="13">
        <f t="shared" ref="B20:P20" si="4">B18-B19</f>
        <v>-424</v>
      </c>
      <c r="C20" s="13">
        <f t="shared" si="4"/>
        <v>4</v>
      </c>
      <c r="D20" s="13">
        <f t="shared" si="4"/>
        <v>8</v>
      </c>
      <c r="E20" s="13">
        <f t="shared" si="4"/>
        <v>-8</v>
      </c>
      <c r="F20" s="13">
        <f t="shared" si="4"/>
        <v>-21</v>
      </c>
      <c r="G20" s="13">
        <f t="shared" si="4"/>
        <v>-69</v>
      </c>
      <c r="H20" s="13">
        <f t="shared" si="4"/>
        <v>-122</v>
      </c>
      <c r="I20" s="13">
        <f t="shared" si="4"/>
        <v>-92</v>
      </c>
      <c r="J20" s="13">
        <f t="shared" si="4"/>
        <v>-64</v>
      </c>
      <c r="K20" s="13">
        <f t="shared" si="4"/>
        <v>24</v>
      </c>
      <c r="L20" s="13">
        <f t="shared" si="4"/>
        <v>-104</v>
      </c>
      <c r="M20" s="13">
        <f t="shared" si="4"/>
        <v>-76</v>
      </c>
      <c r="N20" s="13">
        <f t="shared" si="4"/>
        <v>52</v>
      </c>
      <c r="O20" s="13">
        <f t="shared" si="4"/>
        <v>44</v>
      </c>
      <c r="P20" s="86">
        <f t="shared" si="4"/>
        <v>2.0000000000000071</v>
      </c>
    </row>
    <row r="21" spans="1:18" s="100" customFormat="1" ht="24" customHeight="1">
      <c r="A21" s="7" t="s">
        <v>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05"/>
    </row>
    <row r="22" spans="1:18" s="100" customFormat="1" ht="24" customHeight="1">
      <c r="A22" s="9" t="s">
        <v>82</v>
      </c>
      <c r="B22" s="14">
        <f t="shared" ref="B22:P22" si="5">B18/B19*100-100</f>
        <v>-12.875797145460069</v>
      </c>
      <c r="C22" s="14">
        <f t="shared" si="5"/>
        <v>133.33333333333334</v>
      </c>
      <c r="D22" s="14">
        <f t="shared" si="5"/>
        <v>266.66666666666663</v>
      </c>
      <c r="E22" s="14">
        <f t="shared" si="5"/>
        <v>-36.363636363636367</v>
      </c>
      <c r="F22" s="14">
        <f t="shared" si="5"/>
        <v>-36.206896551724135</v>
      </c>
      <c r="G22" s="14">
        <f t="shared" si="5"/>
        <v>-46.938775510204081</v>
      </c>
      <c r="H22" s="14">
        <f t="shared" si="5"/>
        <v>-45.86466165413534</v>
      </c>
      <c r="I22" s="14">
        <f t="shared" si="5"/>
        <v>-24.468085106382972</v>
      </c>
      <c r="J22" s="14">
        <f t="shared" si="5"/>
        <v>-14.317673378076066</v>
      </c>
      <c r="K22" s="14">
        <f t="shared" si="5"/>
        <v>5.3452115812917498</v>
      </c>
      <c r="L22" s="14">
        <f t="shared" si="5"/>
        <v>-19.188191881918812</v>
      </c>
      <c r="M22" s="14">
        <f t="shared" si="5"/>
        <v>-14.393939393939391</v>
      </c>
      <c r="N22" s="14">
        <f t="shared" si="5"/>
        <v>17.449664429530202</v>
      </c>
      <c r="O22" s="14">
        <f t="shared" si="5"/>
        <v>28.571428571428584</v>
      </c>
      <c r="P22" s="43">
        <f t="shared" si="5"/>
        <v>3.1545741324921153</v>
      </c>
    </row>
    <row r="23" spans="1:18" s="100" customFormat="1">
      <c r="A23" s="7" t="s">
        <v>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8" s="100" customFormat="1" ht="24" customHeight="1">
      <c r="A24" s="7" t="s">
        <v>83</v>
      </c>
      <c r="B24" s="50">
        <f>B18/$B5*100</f>
        <v>6.5234197362437474</v>
      </c>
      <c r="C24" s="50">
        <f t="shared" ref="C24:O24" si="6">C18/$B5*100</f>
        <v>1.5916325602546612E-2</v>
      </c>
      <c r="D24" s="50">
        <f t="shared" si="6"/>
        <v>2.5011368804001819E-2</v>
      </c>
      <c r="E24" s="50">
        <f t="shared" si="6"/>
        <v>3.1832651205093224E-2</v>
      </c>
      <c r="F24" s="50">
        <f t="shared" si="6"/>
        <v>8.4129149613460671E-2</v>
      </c>
      <c r="G24" s="50">
        <f t="shared" si="6"/>
        <v>0.17735334242837653</v>
      </c>
      <c r="H24" s="50">
        <f t="shared" si="6"/>
        <v>0.32742155525238742</v>
      </c>
      <c r="I24" s="50">
        <f t="shared" si="6"/>
        <v>0.64574806730331968</v>
      </c>
      <c r="J24" s="50">
        <f t="shared" si="6"/>
        <v>0.870850386539336</v>
      </c>
      <c r="K24" s="50">
        <f t="shared" si="6"/>
        <v>1.0754888585720781</v>
      </c>
      <c r="L24" s="50">
        <f t="shared" si="6"/>
        <v>0.99590723055934505</v>
      </c>
      <c r="M24" s="50">
        <f t="shared" si="6"/>
        <v>1.0277398817644385</v>
      </c>
      <c r="N24" s="50">
        <f t="shared" si="6"/>
        <v>0.79581628012733063</v>
      </c>
      <c r="O24" s="50">
        <f t="shared" si="6"/>
        <v>0.45020463847203274</v>
      </c>
      <c r="P24" s="15"/>
    </row>
    <row r="25" spans="1:18" s="100" customFormat="1" ht="24" customHeight="1">
      <c r="A25" s="9" t="s">
        <v>4</v>
      </c>
      <c r="B25" s="51">
        <f>B19/$B6*100</f>
        <v>6.0464176857258272</v>
      </c>
      <c r="C25" s="51">
        <f t="shared" ref="C25:O25" si="7">C19/$B6*100</f>
        <v>5.5084278946788585E-3</v>
      </c>
      <c r="D25" s="51">
        <f t="shared" si="7"/>
        <v>5.5084278946788585E-3</v>
      </c>
      <c r="E25" s="51">
        <f t="shared" si="7"/>
        <v>4.0395137894311629E-2</v>
      </c>
      <c r="F25" s="51">
        <f t="shared" si="7"/>
        <v>0.10649627263045794</v>
      </c>
      <c r="G25" s="51">
        <f t="shared" si="7"/>
        <v>0.26991296683926408</v>
      </c>
      <c r="H25" s="51">
        <f t="shared" si="7"/>
        <v>0.48841393999485883</v>
      </c>
      <c r="I25" s="51">
        <f t="shared" si="7"/>
        <v>0.69038962946641691</v>
      </c>
      <c r="J25" s="51">
        <f t="shared" si="7"/>
        <v>0.82075575630715003</v>
      </c>
      <c r="K25" s="51">
        <f t="shared" si="7"/>
        <v>0.82442804157026928</v>
      </c>
      <c r="L25" s="51">
        <f t="shared" si="7"/>
        <v>0.99518930630531377</v>
      </c>
      <c r="M25" s="51">
        <f t="shared" si="7"/>
        <v>0.96948330946347916</v>
      </c>
      <c r="N25" s="51">
        <f t="shared" si="7"/>
        <v>0.54717050420476665</v>
      </c>
      <c r="O25" s="51">
        <f t="shared" si="7"/>
        <v>0.28276596526018138</v>
      </c>
      <c r="P25" s="15"/>
    </row>
    <row r="26" spans="1:18">
      <c r="R26" s="15"/>
    </row>
  </sheetData>
  <mergeCells count="6">
    <mergeCell ref="A2:A3"/>
    <mergeCell ref="B2:B3"/>
    <mergeCell ref="C2:P2"/>
    <mergeCell ref="A15:A16"/>
    <mergeCell ref="B15:O15"/>
    <mergeCell ref="P15:P16"/>
  </mergeCells>
  <phoneticPr fontId="2"/>
  <pageMargins left="0.78740157480314965" right="0.78740157480314965" top="0.70866141732283472" bottom="0.70866141732283472" header="0.19685039370078741" footer="0.23622047244094491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V20"/>
  <sheetViews>
    <sheetView zoomScale="120" zoomScaleNormal="120" workbookViewId="0">
      <selection activeCell="C1" sqref="C1"/>
    </sheetView>
  </sheetViews>
  <sheetFormatPr defaultRowHeight="13.5"/>
  <cols>
    <col min="1" max="1" width="10.75" customWidth="1"/>
    <col min="2" max="14" width="9.375" customWidth="1"/>
    <col min="15" max="18" width="11.5" customWidth="1"/>
  </cols>
  <sheetData>
    <row r="1" spans="1:22" ht="24" customHeight="1" thickBot="1">
      <c r="A1" s="2" t="s">
        <v>198</v>
      </c>
      <c r="B1" s="2"/>
      <c r="C1" s="2"/>
      <c r="D1" s="2"/>
      <c r="E1" s="2"/>
      <c r="F1" s="2"/>
      <c r="G1" s="2"/>
      <c r="H1" s="22" t="s">
        <v>50</v>
      </c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22" ht="16.5" customHeight="1" thickTop="1">
      <c r="A2" s="156" t="s">
        <v>0</v>
      </c>
      <c r="B2" s="172" t="s">
        <v>8</v>
      </c>
      <c r="C2" s="125" t="s">
        <v>178</v>
      </c>
      <c r="D2" s="125"/>
      <c r="E2" s="125"/>
      <c r="F2" s="150" t="s">
        <v>179</v>
      </c>
      <c r="G2" s="151"/>
      <c r="H2" s="151"/>
      <c r="I2" s="2"/>
      <c r="J2" s="2"/>
      <c r="K2" s="2"/>
      <c r="L2" s="2"/>
      <c r="M2" s="2"/>
      <c r="N2" s="2"/>
      <c r="O2" s="2"/>
      <c r="P2" s="2"/>
      <c r="Q2" s="2"/>
      <c r="R2" s="2"/>
      <c r="S2" s="1"/>
    </row>
    <row r="3" spans="1:22" ht="31.5">
      <c r="A3" s="157"/>
      <c r="B3" s="173"/>
      <c r="C3" s="96" t="s">
        <v>124</v>
      </c>
      <c r="D3" s="83" t="s">
        <v>180</v>
      </c>
      <c r="E3" s="34" t="s">
        <v>181</v>
      </c>
      <c r="F3" s="5" t="s">
        <v>124</v>
      </c>
      <c r="G3" s="95" t="s">
        <v>121</v>
      </c>
      <c r="H3" s="94" t="s">
        <v>122</v>
      </c>
      <c r="I3" s="2"/>
      <c r="J3" s="2"/>
      <c r="K3" s="2"/>
      <c r="L3" s="2"/>
      <c r="M3" s="2"/>
      <c r="N3" s="2"/>
      <c r="O3" s="2"/>
      <c r="P3" s="2"/>
      <c r="Q3" s="2"/>
      <c r="R3" s="2"/>
      <c r="S3" s="1"/>
    </row>
    <row r="4" spans="1:22" ht="24" customHeight="1">
      <c r="A4" s="7" t="s">
        <v>83</v>
      </c>
      <c r="B4" s="114">
        <v>43980</v>
      </c>
      <c r="C4" s="115">
        <v>13026</v>
      </c>
      <c r="D4" s="115">
        <v>11568</v>
      </c>
      <c r="E4" s="115">
        <v>1458</v>
      </c>
      <c r="F4" s="115">
        <v>30954</v>
      </c>
      <c r="G4" s="115">
        <v>6026</v>
      </c>
      <c r="H4" s="115">
        <v>24928</v>
      </c>
      <c r="I4" s="2"/>
      <c r="J4" s="2"/>
      <c r="K4" s="2"/>
      <c r="L4" s="2"/>
      <c r="M4" s="2"/>
      <c r="N4" s="2"/>
      <c r="O4" s="2"/>
      <c r="P4" s="2"/>
      <c r="Q4" s="2"/>
      <c r="R4" s="2"/>
      <c r="S4" s="1"/>
    </row>
    <row r="5" spans="1:22" ht="24" customHeight="1">
      <c r="A5" s="9" t="s">
        <v>4</v>
      </c>
      <c r="B5" s="116">
        <v>54462</v>
      </c>
      <c r="C5" s="29">
        <v>22044</v>
      </c>
      <c r="D5" s="29">
        <v>19855</v>
      </c>
      <c r="E5" s="29">
        <v>2189</v>
      </c>
      <c r="F5" s="29">
        <v>32418</v>
      </c>
      <c r="G5" s="29">
        <v>7120</v>
      </c>
      <c r="H5" s="29">
        <v>25298</v>
      </c>
      <c r="I5" s="2"/>
      <c r="J5" s="2"/>
      <c r="K5" s="2"/>
      <c r="L5" s="2"/>
      <c r="M5" s="2"/>
      <c r="N5" s="2"/>
      <c r="O5" s="2"/>
      <c r="P5" s="2"/>
      <c r="Q5" s="2"/>
      <c r="R5" s="2"/>
      <c r="S5" s="1"/>
    </row>
    <row r="6" spans="1:22" ht="24" customHeight="1">
      <c r="A6" s="12" t="s">
        <v>35</v>
      </c>
      <c r="B6" s="44">
        <f>B4-B5</f>
        <v>-10482</v>
      </c>
      <c r="C6" s="13">
        <f>C4-C5</f>
        <v>-9018</v>
      </c>
      <c r="D6" s="13">
        <f>D4-D5</f>
        <v>-8287</v>
      </c>
      <c r="E6" s="13">
        <f>E4-E5</f>
        <v>-731</v>
      </c>
      <c r="F6" s="13">
        <f t="shared" ref="F6:H6" si="0">F4-F5</f>
        <v>-1464</v>
      </c>
      <c r="G6" s="13">
        <f t="shared" si="0"/>
        <v>-1094</v>
      </c>
      <c r="H6" s="13">
        <f t="shared" si="0"/>
        <v>-370</v>
      </c>
      <c r="I6" s="2"/>
      <c r="J6" s="2"/>
      <c r="K6" s="2"/>
      <c r="L6" s="2"/>
      <c r="M6" s="2"/>
      <c r="N6" s="2"/>
      <c r="O6" s="2"/>
      <c r="P6" s="2"/>
      <c r="Q6" s="2"/>
      <c r="R6" s="2"/>
      <c r="S6" s="1"/>
    </row>
    <row r="7" spans="1:22" ht="24" customHeight="1">
      <c r="A7" s="7" t="s">
        <v>5</v>
      </c>
      <c r="B7" s="2"/>
      <c r="C7" s="2"/>
      <c r="D7" s="2"/>
      <c r="E7" s="3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"/>
    </row>
    <row r="8" spans="1:22" ht="24" customHeight="1">
      <c r="A8" s="9" t="s">
        <v>82</v>
      </c>
      <c r="B8" s="42">
        <f>B4/B5*100-100</f>
        <v>-19.246447064007938</v>
      </c>
      <c r="C8" s="41">
        <f>C4/C5*100-100</f>
        <v>-40.909090909090907</v>
      </c>
      <c r="D8" s="41">
        <f>D4/D5*100-100</f>
        <v>-41.73759758247293</v>
      </c>
      <c r="E8" s="41">
        <f>E4/E5*100-100</f>
        <v>-33.394243947007766</v>
      </c>
      <c r="F8" s="41">
        <f t="shared" ref="F8:H8" si="1">F4/F5*100-100</f>
        <v>-4.5160096242828018</v>
      </c>
      <c r="G8" s="41">
        <f t="shared" si="1"/>
        <v>-15.36516853932585</v>
      </c>
      <c r="H8" s="41">
        <f t="shared" si="1"/>
        <v>-1.4625662107676476</v>
      </c>
      <c r="I8" s="2"/>
      <c r="J8" s="2"/>
      <c r="K8" s="2"/>
      <c r="L8" s="2"/>
      <c r="M8" s="2"/>
      <c r="N8" s="2"/>
      <c r="O8" s="2"/>
      <c r="P8" s="2"/>
      <c r="Q8" s="2"/>
      <c r="R8" s="2"/>
      <c r="S8" s="1"/>
    </row>
    <row r="9" spans="1:22" ht="24" customHeight="1">
      <c r="A9" s="7" t="s">
        <v>6</v>
      </c>
      <c r="B9" s="2"/>
      <c r="C9" s="2"/>
      <c r="D9" s="2"/>
      <c r="E9" s="3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"/>
    </row>
    <row r="10" spans="1:22" ht="24" customHeight="1">
      <c r="A10" s="7" t="s">
        <v>83</v>
      </c>
      <c r="B10" s="108">
        <f>B4/$B4*100</f>
        <v>100</v>
      </c>
      <c r="C10" s="117">
        <f t="shared" ref="C10:H10" si="2">C4/$B4*100</f>
        <v>29.61800818553888</v>
      </c>
      <c r="D10" s="117">
        <f t="shared" si="2"/>
        <v>26.302864938608455</v>
      </c>
      <c r="E10" s="117">
        <f t="shared" si="2"/>
        <v>3.3151432469304227</v>
      </c>
      <c r="F10" s="117">
        <f t="shared" si="2"/>
        <v>70.381991814461117</v>
      </c>
      <c r="G10" s="117">
        <f t="shared" si="2"/>
        <v>13.701682582992269</v>
      </c>
      <c r="H10" s="117">
        <f t="shared" si="2"/>
        <v>56.680309231468854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1"/>
    </row>
    <row r="11" spans="1:22" ht="24" customHeight="1">
      <c r="A11" s="9" t="s">
        <v>4</v>
      </c>
      <c r="B11" s="42">
        <f>B5/$B5*100</f>
        <v>100</v>
      </c>
      <c r="C11" s="41">
        <f t="shared" ref="C11:H11" si="3">C5/$B5*100</f>
        <v>40.475928170100254</v>
      </c>
      <c r="D11" s="41">
        <f t="shared" si="3"/>
        <v>36.456611949616246</v>
      </c>
      <c r="E11" s="41">
        <f t="shared" si="3"/>
        <v>4.0193162204840069</v>
      </c>
      <c r="F11" s="41">
        <f t="shared" si="3"/>
        <v>59.524071829899746</v>
      </c>
      <c r="G11" s="41">
        <f t="shared" si="3"/>
        <v>13.073335536704493</v>
      </c>
      <c r="H11" s="41">
        <f t="shared" si="3"/>
        <v>46.450736293195256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</row>
    <row r="12" spans="1:2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</row>
    <row r="13" spans="1:22" ht="24" customHeight="1" thickBot="1">
      <c r="A13" s="2" t="s">
        <v>199</v>
      </c>
      <c r="B13" s="2"/>
      <c r="C13" s="2"/>
      <c r="D13" s="33"/>
      <c r="E13" s="33"/>
      <c r="F13" s="33"/>
      <c r="G13" s="33"/>
      <c r="H13" s="2"/>
      <c r="I13" s="2"/>
      <c r="J13" s="2"/>
      <c r="K13" s="2"/>
      <c r="L13" s="2"/>
      <c r="M13" s="2"/>
      <c r="N13" s="22" t="s">
        <v>50</v>
      </c>
      <c r="O13" s="2"/>
      <c r="P13" s="2"/>
      <c r="Q13" s="2"/>
      <c r="R13" s="2"/>
      <c r="S13" s="2"/>
      <c r="T13" s="2"/>
      <c r="U13" s="2"/>
      <c r="V13" s="1"/>
    </row>
    <row r="14" spans="1:22" ht="9.75" customHeight="1" thickTop="1">
      <c r="A14" s="156" t="s">
        <v>0</v>
      </c>
      <c r="B14" s="174" t="s">
        <v>47</v>
      </c>
      <c r="C14" s="142" t="s">
        <v>206</v>
      </c>
      <c r="D14" s="177"/>
      <c r="E14" s="178"/>
      <c r="F14" s="178"/>
      <c r="G14" s="178"/>
      <c r="H14" s="178"/>
      <c r="I14" s="179" t="s">
        <v>207</v>
      </c>
      <c r="J14" s="182"/>
      <c r="K14" s="183"/>
      <c r="L14" s="183"/>
      <c r="M14" s="183"/>
      <c r="N14" s="184"/>
    </row>
    <row r="15" spans="1:22" ht="10.5" customHeight="1">
      <c r="A15" s="162"/>
      <c r="B15" s="175"/>
      <c r="C15" s="175"/>
      <c r="D15" s="185" t="s">
        <v>137</v>
      </c>
      <c r="E15" s="109"/>
      <c r="F15" s="109"/>
      <c r="G15" s="109"/>
      <c r="H15" s="187" t="s">
        <v>125</v>
      </c>
      <c r="I15" s="180"/>
      <c r="J15" s="188" t="s">
        <v>137</v>
      </c>
      <c r="K15" s="33"/>
      <c r="L15" s="33"/>
      <c r="M15" s="33"/>
      <c r="N15" s="190" t="s">
        <v>125</v>
      </c>
    </row>
    <row r="16" spans="1:22" ht="31.5">
      <c r="A16" s="157"/>
      <c r="B16" s="176"/>
      <c r="C16" s="176"/>
      <c r="D16" s="186"/>
      <c r="E16" s="110" t="s">
        <v>138</v>
      </c>
      <c r="F16" s="110" t="s">
        <v>139</v>
      </c>
      <c r="G16" s="111" t="s">
        <v>140</v>
      </c>
      <c r="H16" s="181"/>
      <c r="I16" s="181"/>
      <c r="J16" s="189"/>
      <c r="K16" s="34" t="s">
        <v>138</v>
      </c>
      <c r="L16" s="34" t="s">
        <v>139</v>
      </c>
      <c r="M16" s="77" t="s">
        <v>140</v>
      </c>
      <c r="N16" s="158"/>
    </row>
    <row r="17" spans="1:14" ht="24" customHeight="1">
      <c r="A17" s="12" t="s">
        <v>83</v>
      </c>
      <c r="B17" s="116">
        <f>D17+H17+J17+N17</f>
        <v>43980</v>
      </c>
      <c r="C17" s="44">
        <f>D17+H17</f>
        <v>41111</v>
      </c>
      <c r="D17" s="13">
        <v>19947</v>
      </c>
      <c r="E17" s="13">
        <v>3665</v>
      </c>
      <c r="F17" s="13">
        <v>2060</v>
      </c>
      <c r="G17" s="13">
        <v>14222</v>
      </c>
      <c r="H17" s="118">
        <v>21164</v>
      </c>
      <c r="I17" s="44">
        <f>J17+N17</f>
        <v>2869</v>
      </c>
      <c r="J17" s="13">
        <v>1099</v>
      </c>
      <c r="K17" s="13">
        <v>236</v>
      </c>
      <c r="L17" s="13">
        <v>698</v>
      </c>
      <c r="M17" s="13">
        <v>165</v>
      </c>
      <c r="N17" s="13">
        <v>1770</v>
      </c>
    </row>
    <row r="18" spans="1:14" s="2" customFormat="1" ht="24" customHeight="1">
      <c r="A18" s="7" t="s">
        <v>210</v>
      </c>
      <c r="B18" s="112">
        <f>ROUND(B17/$B17*100,1)</f>
        <v>100</v>
      </c>
      <c r="C18" s="107">
        <f t="shared" ref="C18:N18" si="4">ROUND(C17/$B17*100,1)</f>
        <v>93.5</v>
      </c>
      <c r="D18" s="107">
        <f t="shared" si="4"/>
        <v>45.4</v>
      </c>
      <c r="E18" s="107">
        <f t="shared" si="4"/>
        <v>8.3000000000000007</v>
      </c>
      <c r="F18" s="107">
        <f t="shared" si="4"/>
        <v>4.7</v>
      </c>
      <c r="G18" s="107">
        <f t="shared" si="4"/>
        <v>32.299999999999997</v>
      </c>
      <c r="H18" s="107">
        <f t="shared" si="4"/>
        <v>48.1</v>
      </c>
      <c r="I18" s="108">
        <f t="shared" si="4"/>
        <v>6.5</v>
      </c>
      <c r="J18" s="107">
        <f t="shared" si="4"/>
        <v>2.5</v>
      </c>
      <c r="K18" s="107">
        <f t="shared" si="4"/>
        <v>0.5</v>
      </c>
      <c r="L18" s="107">
        <f t="shared" si="4"/>
        <v>1.6</v>
      </c>
      <c r="M18" s="107">
        <f t="shared" si="4"/>
        <v>0.4</v>
      </c>
      <c r="N18" s="107">
        <f t="shared" si="4"/>
        <v>4</v>
      </c>
    </row>
    <row r="20" spans="1:14">
      <c r="A20" s="82" t="s">
        <v>126</v>
      </c>
      <c r="B20" s="82"/>
      <c r="C20" s="82"/>
    </row>
  </sheetData>
  <mergeCells count="14">
    <mergeCell ref="I14:I16"/>
    <mergeCell ref="J14:N14"/>
    <mergeCell ref="D15:D16"/>
    <mergeCell ref="H15:H16"/>
    <mergeCell ref="J15:J16"/>
    <mergeCell ref="N15:N16"/>
    <mergeCell ref="A2:A3"/>
    <mergeCell ref="B2:B3"/>
    <mergeCell ref="C2:E2"/>
    <mergeCell ref="F2:H2"/>
    <mergeCell ref="A14:A16"/>
    <mergeCell ref="B14:B16"/>
    <mergeCell ref="C14:C16"/>
    <mergeCell ref="D14:H14"/>
  </mergeCells>
  <phoneticPr fontId="2"/>
  <pageMargins left="0.78740157480314965" right="0.78740157480314965" top="0.70866141732283472" bottom="0.70866141732283472" header="0.19685039370078741" footer="0.23622047244094491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R24"/>
  <sheetViews>
    <sheetView zoomScaleNormal="100" workbookViewId="0">
      <selection activeCell="C1" sqref="C1"/>
    </sheetView>
  </sheetViews>
  <sheetFormatPr defaultRowHeight="13.5"/>
  <cols>
    <col min="1" max="1" width="10.75" customWidth="1"/>
    <col min="2" max="2" width="10.375" customWidth="1"/>
    <col min="3" max="3" width="9.875" customWidth="1"/>
    <col min="4" max="4" width="9.5" customWidth="1"/>
    <col min="5" max="5" width="9.625" customWidth="1"/>
    <col min="6" max="6" width="9.75" customWidth="1"/>
    <col min="7" max="7" width="10.625" customWidth="1"/>
    <col min="8" max="8" width="11.5" customWidth="1"/>
    <col min="9" max="9" width="10.625" customWidth="1"/>
    <col min="10" max="18" width="11.5" customWidth="1"/>
  </cols>
  <sheetData>
    <row r="1" spans="1:16" s="100" customFormat="1" ht="24" customHeight="1" thickBot="1">
      <c r="A1" s="2" t="s">
        <v>200</v>
      </c>
      <c r="B1" s="2"/>
      <c r="C1" s="2"/>
      <c r="D1" s="2"/>
      <c r="E1" s="2"/>
      <c r="F1" s="2"/>
      <c r="G1" s="2"/>
      <c r="H1" s="2"/>
      <c r="I1" s="2"/>
      <c r="J1" s="22" t="s">
        <v>53</v>
      </c>
      <c r="K1" s="2"/>
      <c r="L1" s="2"/>
      <c r="M1" s="2"/>
      <c r="N1" s="2"/>
      <c r="O1" s="2"/>
      <c r="P1" s="2"/>
    </row>
    <row r="2" spans="1:16" s="100" customFormat="1" ht="14.25" thickTop="1">
      <c r="A2" s="156" t="s">
        <v>0</v>
      </c>
      <c r="B2" s="165" t="s">
        <v>85</v>
      </c>
      <c r="C2" s="167" t="s">
        <v>32</v>
      </c>
      <c r="D2" s="168"/>
      <c r="E2" s="168"/>
      <c r="F2" s="168"/>
      <c r="G2" s="168"/>
      <c r="H2" s="168"/>
      <c r="I2" s="168"/>
      <c r="J2" s="169"/>
    </row>
    <row r="3" spans="1:16" s="100" customFormat="1">
      <c r="A3" s="157"/>
      <c r="B3" s="166"/>
      <c r="C3" s="101" t="s">
        <v>8</v>
      </c>
      <c r="D3" s="101" t="s">
        <v>160</v>
      </c>
      <c r="E3" s="101" t="s">
        <v>172</v>
      </c>
      <c r="F3" s="101" t="s">
        <v>173</v>
      </c>
      <c r="G3" s="101" t="s">
        <v>174</v>
      </c>
      <c r="H3" s="101" t="s">
        <v>175</v>
      </c>
      <c r="I3" s="101" t="s">
        <v>176</v>
      </c>
      <c r="J3" s="101" t="s">
        <v>123</v>
      </c>
    </row>
    <row r="4" spans="1:16" s="100" customFormat="1" ht="24" customHeight="1">
      <c r="A4" s="7" t="s">
        <v>83</v>
      </c>
      <c r="B4" s="8">
        <v>114084</v>
      </c>
      <c r="C4" s="8">
        <v>63012</v>
      </c>
      <c r="D4" s="8">
        <v>12905</v>
      </c>
      <c r="E4" s="8">
        <v>7921</v>
      </c>
      <c r="F4" s="8">
        <v>7830</v>
      </c>
      <c r="G4" s="8">
        <v>6032</v>
      </c>
      <c r="H4" s="8">
        <v>4850</v>
      </c>
      <c r="I4" s="8">
        <v>5618</v>
      </c>
      <c r="J4" s="8">
        <v>17856</v>
      </c>
    </row>
    <row r="5" spans="1:16" s="100" customFormat="1" ht="24" customHeight="1">
      <c r="A5" s="9" t="s">
        <v>4</v>
      </c>
      <c r="B5" s="10">
        <v>151126</v>
      </c>
      <c r="C5" s="11">
        <v>81926</v>
      </c>
      <c r="D5" s="11">
        <v>17834</v>
      </c>
      <c r="E5" s="11">
        <v>11466</v>
      </c>
      <c r="F5" s="11">
        <v>11249</v>
      </c>
      <c r="G5" s="11">
        <v>8122</v>
      </c>
      <c r="H5" s="11">
        <v>5807</v>
      </c>
      <c r="I5" s="11">
        <v>5364</v>
      </c>
      <c r="J5" s="11">
        <v>22084</v>
      </c>
    </row>
    <row r="6" spans="1:16" s="100" customFormat="1" ht="24" customHeight="1">
      <c r="A6" s="12" t="s">
        <v>35</v>
      </c>
      <c r="B6" s="13">
        <f>B4-B5</f>
        <v>-37042</v>
      </c>
      <c r="C6" s="13">
        <f>C4-C5</f>
        <v>-18914</v>
      </c>
      <c r="D6" s="13">
        <f t="shared" ref="D6:J6" si="0">D4-D5</f>
        <v>-4929</v>
      </c>
      <c r="E6" s="13">
        <f t="shared" si="0"/>
        <v>-3545</v>
      </c>
      <c r="F6" s="13">
        <f t="shared" si="0"/>
        <v>-3419</v>
      </c>
      <c r="G6" s="13">
        <f t="shared" si="0"/>
        <v>-2090</v>
      </c>
      <c r="H6" s="13">
        <f t="shared" si="0"/>
        <v>-957</v>
      </c>
      <c r="I6" s="13">
        <f t="shared" si="0"/>
        <v>254</v>
      </c>
      <c r="J6" s="13">
        <f t="shared" si="0"/>
        <v>-4228</v>
      </c>
    </row>
    <row r="7" spans="1:16" s="100" customFormat="1" ht="24" customHeight="1">
      <c r="A7" s="7" t="s">
        <v>5</v>
      </c>
      <c r="B7" s="2"/>
      <c r="C7" s="2"/>
      <c r="D7" s="2"/>
      <c r="E7" s="2"/>
      <c r="F7" s="2"/>
      <c r="G7" s="2"/>
      <c r="H7" s="2"/>
      <c r="I7" s="2"/>
      <c r="J7" s="2"/>
    </row>
    <row r="8" spans="1:16" s="100" customFormat="1" ht="24" customHeight="1">
      <c r="A8" s="9" t="s">
        <v>82</v>
      </c>
      <c r="B8" s="14">
        <f>B4/B5*100-100</f>
        <v>-24.51067321308048</v>
      </c>
      <c r="C8" s="14">
        <f>C4/C5*100-100</f>
        <v>-23.086687986719724</v>
      </c>
      <c r="D8" s="14">
        <f t="shared" ref="D8:J8" si="1">D4/D5*100-100</f>
        <v>-27.638219131995072</v>
      </c>
      <c r="E8" s="14">
        <f t="shared" si="1"/>
        <v>-30.917495203209484</v>
      </c>
      <c r="F8" s="14">
        <f t="shared" si="1"/>
        <v>-30.393812783358527</v>
      </c>
      <c r="G8" s="14">
        <f t="shared" si="1"/>
        <v>-25.73257818271361</v>
      </c>
      <c r="H8" s="14">
        <f t="shared" si="1"/>
        <v>-16.480110211813326</v>
      </c>
      <c r="I8" s="14">
        <f t="shared" si="1"/>
        <v>4.7352721849366048</v>
      </c>
      <c r="J8" s="14">
        <f t="shared" si="1"/>
        <v>-19.145082412606413</v>
      </c>
    </row>
    <row r="9" spans="1:16" s="100" customFormat="1">
      <c r="A9" s="7" t="s">
        <v>6</v>
      </c>
      <c r="B9" s="2"/>
      <c r="C9" s="2"/>
      <c r="D9" s="2"/>
      <c r="E9" s="2"/>
      <c r="F9" s="2"/>
      <c r="G9" s="2"/>
      <c r="H9" s="2"/>
      <c r="I9" s="2"/>
      <c r="J9" s="2"/>
    </row>
    <row r="10" spans="1:16" s="100" customFormat="1" ht="24" customHeight="1">
      <c r="A10" s="7" t="s">
        <v>83</v>
      </c>
      <c r="B10" s="15">
        <f>B4/$B4*100</f>
        <v>100</v>
      </c>
      <c r="C10" s="15">
        <f t="shared" ref="C10:J10" si="2">C4/$B4*100</f>
        <v>55.2329862206795</v>
      </c>
      <c r="D10" s="15">
        <f t="shared" si="2"/>
        <v>11.311840398303005</v>
      </c>
      <c r="E10" s="15">
        <f t="shared" si="2"/>
        <v>6.9431296237859819</v>
      </c>
      <c r="F10" s="15">
        <f t="shared" si="2"/>
        <v>6.8633638371726091</v>
      </c>
      <c r="G10" s="15">
        <f t="shared" si="2"/>
        <v>5.2873321412292693</v>
      </c>
      <c r="H10" s="15">
        <f t="shared" si="2"/>
        <v>4.2512534623610678</v>
      </c>
      <c r="I10" s="15">
        <f t="shared" si="2"/>
        <v>4.9244416394937058</v>
      </c>
      <c r="J10" s="15">
        <f t="shared" si="2"/>
        <v>15.651625118333859</v>
      </c>
    </row>
    <row r="11" spans="1:16" s="100" customFormat="1" ht="24" customHeight="1">
      <c r="A11" s="9" t="s">
        <v>4</v>
      </c>
      <c r="B11" s="16">
        <f>B5/$B5*100</f>
        <v>100</v>
      </c>
      <c r="C11" s="16">
        <f t="shared" ref="C11:J11" si="3">C5/$B5*100</f>
        <v>54.210393975887669</v>
      </c>
      <c r="D11" s="16">
        <f t="shared" si="3"/>
        <v>11.80074904384421</v>
      </c>
      <c r="E11" s="16">
        <f t="shared" si="3"/>
        <v>7.5870465704114443</v>
      </c>
      <c r="F11" s="16">
        <f t="shared" si="3"/>
        <v>7.4434577769543289</v>
      </c>
      <c r="G11" s="16">
        <f t="shared" si="3"/>
        <v>5.3743234122520276</v>
      </c>
      <c r="H11" s="16">
        <f t="shared" si="3"/>
        <v>3.842489048873126</v>
      </c>
      <c r="I11" s="16">
        <f t="shared" si="3"/>
        <v>3.5493561663777249</v>
      </c>
      <c r="J11" s="16">
        <f t="shared" si="3"/>
        <v>14.612971957174809</v>
      </c>
    </row>
    <row r="12" spans="1:16" s="100" customFormat="1"/>
    <row r="13" spans="1:16" s="100" customFormat="1" ht="24" customHeight="1" thickBot="1">
      <c r="A13" s="2" t="s">
        <v>211</v>
      </c>
      <c r="B13" s="2"/>
      <c r="C13" s="2"/>
      <c r="D13" s="2"/>
      <c r="E13" s="2"/>
      <c r="F13" s="2"/>
      <c r="G13" s="2"/>
      <c r="H13" s="2"/>
      <c r="I13" s="22" t="s">
        <v>53</v>
      </c>
      <c r="J13" s="2"/>
      <c r="K13" s="2"/>
      <c r="L13" s="2"/>
      <c r="M13" s="2"/>
      <c r="N13" s="2"/>
      <c r="O13" s="2"/>
      <c r="P13" s="2"/>
    </row>
    <row r="14" spans="1:16" s="100" customFormat="1" ht="14.25" thickTop="1">
      <c r="A14" s="156" t="s">
        <v>0</v>
      </c>
      <c r="B14" s="167" t="s">
        <v>33</v>
      </c>
      <c r="C14" s="168"/>
      <c r="D14" s="168"/>
      <c r="E14" s="168"/>
      <c r="F14" s="168"/>
      <c r="G14" s="168"/>
      <c r="H14" s="168"/>
      <c r="I14" s="168"/>
    </row>
    <row r="15" spans="1:16" s="100" customFormat="1">
      <c r="A15" s="157"/>
      <c r="B15" s="101" t="s">
        <v>8</v>
      </c>
      <c r="C15" s="101" t="s">
        <v>160</v>
      </c>
      <c r="D15" s="101" t="s">
        <v>172</v>
      </c>
      <c r="E15" s="101" t="s">
        <v>173</v>
      </c>
      <c r="F15" s="101" t="s">
        <v>174</v>
      </c>
      <c r="G15" s="101" t="s">
        <v>175</v>
      </c>
      <c r="H15" s="101" t="s">
        <v>176</v>
      </c>
      <c r="I15" s="102" t="s">
        <v>123</v>
      </c>
    </row>
    <row r="16" spans="1:16" s="100" customFormat="1" ht="24" customHeight="1">
      <c r="A16" s="7" t="s">
        <v>83</v>
      </c>
      <c r="B16" s="8">
        <v>51072</v>
      </c>
      <c r="C16" s="8">
        <v>13899</v>
      </c>
      <c r="D16" s="8">
        <v>5955</v>
      </c>
      <c r="E16" s="8">
        <v>5340</v>
      </c>
      <c r="F16" s="8">
        <v>4490</v>
      </c>
      <c r="G16" s="8">
        <v>3929</v>
      </c>
      <c r="H16" s="8">
        <v>4751</v>
      </c>
      <c r="I16" s="8">
        <v>12708</v>
      </c>
    </row>
    <row r="17" spans="1:18" s="100" customFormat="1" ht="24" customHeight="1">
      <c r="A17" s="9" t="s">
        <v>4</v>
      </c>
      <c r="B17" s="11">
        <v>69200</v>
      </c>
      <c r="C17" s="11">
        <v>18292</v>
      </c>
      <c r="D17" s="11">
        <v>9450</v>
      </c>
      <c r="E17" s="11">
        <v>8301</v>
      </c>
      <c r="F17" s="11">
        <v>6532</v>
      </c>
      <c r="G17" s="11">
        <v>4976</v>
      </c>
      <c r="H17" s="11">
        <v>5174</v>
      </c>
      <c r="I17" s="11">
        <v>16475</v>
      </c>
    </row>
    <row r="18" spans="1:18" s="100" customFormat="1" ht="24" customHeight="1">
      <c r="A18" s="12" t="s">
        <v>35</v>
      </c>
      <c r="B18" s="13">
        <f t="shared" ref="B18:I18" si="4">B16-B17</f>
        <v>-18128</v>
      </c>
      <c r="C18" s="13">
        <f t="shared" si="4"/>
        <v>-4393</v>
      </c>
      <c r="D18" s="13">
        <f t="shared" si="4"/>
        <v>-3495</v>
      </c>
      <c r="E18" s="13">
        <f t="shared" si="4"/>
        <v>-2961</v>
      </c>
      <c r="F18" s="13">
        <f t="shared" si="4"/>
        <v>-2042</v>
      </c>
      <c r="G18" s="13">
        <f t="shared" si="4"/>
        <v>-1047</v>
      </c>
      <c r="H18" s="13">
        <f t="shared" si="4"/>
        <v>-423</v>
      </c>
      <c r="I18" s="13">
        <f t="shared" si="4"/>
        <v>-3767</v>
      </c>
    </row>
    <row r="19" spans="1:18" s="100" customFormat="1" ht="24" customHeight="1">
      <c r="A19" s="7" t="s">
        <v>5</v>
      </c>
      <c r="B19" s="2"/>
      <c r="C19" s="2"/>
      <c r="D19" s="2"/>
      <c r="E19" s="2"/>
      <c r="F19" s="2"/>
      <c r="G19" s="2"/>
      <c r="H19" s="2"/>
      <c r="I19" s="2"/>
    </row>
    <row r="20" spans="1:18" s="100" customFormat="1" ht="24" customHeight="1">
      <c r="A20" s="9" t="s">
        <v>82</v>
      </c>
      <c r="B20" s="14">
        <f t="shared" ref="B20:I20" si="5">B16/B17*100-100</f>
        <v>-26.196531791907518</v>
      </c>
      <c r="C20" s="14">
        <f t="shared" si="5"/>
        <v>-24.015963262628475</v>
      </c>
      <c r="D20" s="14">
        <f t="shared" si="5"/>
        <v>-36.984126984126988</v>
      </c>
      <c r="E20" s="14">
        <f t="shared" si="5"/>
        <v>-35.670401156487173</v>
      </c>
      <c r="F20" s="14">
        <f t="shared" si="5"/>
        <v>-31.261481935088796</v>
      </c>
      <c r="G20" s="14">
        <f t="shared" si="5"/>
        <v>-21.04099678456592</v>
      </c>
      <c r="H20" s="14">
        <f t="shared" si="5"/>
        <v>-8.1754928488596761</v>
      </c>
      <c r="I20" s="14">
        <f t="shared" si="5"/>
        <v>-22.864946889226104</v>
      </c>
    </row>
    <row r="21" spans="1:18" s="100" customFormat="1">
      <c r="A21" s="7" t="s">
        <v>6</v>
      </c>
      <c r="B21" s="2"/>
      <c r="C21" s="2"/>
      <c r="D21" s="2"/>
      <c r="E21" s="2"/>
      <c r="F21" s="2"/>
      <c r="G21" s="2"/>
      <c r="H21" s="2"/>
      <c r="I21" s="2"/>
    </row>
    <row r="22" spans="1:18" s="100" customFormat="1" ht="24" customHeight="1">
      <c r="A22" s="7" t="s">
        <v>83</v>
      </c>
      <c r="B22" s="50">
        <f>B16/$B4*100</f>
        <v>44.7670137793205</v>
      </c>
      <c r="C22" s="50">
        <f t="shared" ref="C22:I22" si="6">C16/$B4*100</f>
        <v>12.183128221310612</v>
      </c>
      <c r="D22" s="50">
        <f t="shared" si="6"/>
        <v>5.2198380140948775</v>
      </c>
      <c r="E22" s="50">
        <f t="shared" si="6"/>
        <v>4.6807615441253816</v>
      </c>
      <c r="F22" s="50">
        <f t="shared" si="6"/>
        <v>3.9356965043301426</v>
      </c>
      <c r="G22" s="50">
        <f t="shared" si="6"/>
        <v>3.4439535780652855</v>
      </c>
      <c r="H22" s="50">
        <f t="shared" si="6"/>
        <v>4.1644752989025635</v>
      </c>
      <c r="I22" s="50">
        <f t="shared" si="6"/>
        <v>11.139160618491637</v>
      </c>
    </row>
    <row r="23" spans="1:18" s="100" customFormat="1" ht="24" customHeight="1">
      <c r="A23" s="9" t="s">
        <v>4</v>
      </c>
      <c r="B23" s="51">
        <f>B17/$B5*100</f>
        <v>45.789606024112331</v>
      </c>
      <c r="C23" s="51">
        <f t="shared" ref="C23:I23" si="7">C17/$B5*100</f>
        <v>12.103807418974895</v>
      </c>
      <c r="D23" s="51">
        <f t="shared" si="7"/>
        <v>6.2530603602292123</v>
      </c>
      <c r="E23" s="51">
        <f t="shared" si="7"/>
        <v>5.4927676243664232</v>
      </c>
      <c r="F23" s="51">
        <f t="shared" si="7"/>
        <v>4.3222211929118748</v>
      </c>
      <c r="G23" s="51">
        <f t="shared" si="7"/>
        <v>3.2926167568783664</v>
      </c>
      <c r="H23" s="51">
        <f t="shared" si="7"/>
        <v>3.423633259664121</v>
      </c>
      <c r="I23" s="51">
        <f t="shared" si="7"/>
        <v>10.901499411087437</v>
      </c>
    </row>
    <row r="24" spans="1:18">
      <c r="R24" s="15"/>
    </row>
  </sheetData>
  <mergeCells count="5">
    <mergeCell ref="B2:B3"/>
    <mergeCell ref="C2:J2"/>
    <mergeCell ref="B14:I14"/>
    <mergeCell ref="A2:A3"/>
    <mergeCell ref="A14:A15"/>
  </mergeCells>
  <phoneticPr fontId="2"/>
  <pageMargins left="0.78740157480314965" right="0.78740157480314965" top="0.70866141732283472" bottom="0.70866141732283472" header="0.19685039370078741" footer="0.2362204724409449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目次</vt:lpstr>
      <vt:lpstr>表１～表３</vt:lpstr>
      <vt:lpstr>表４～表６</vt:lpstr>
      <vt:lpstr>表７～表９</vt:lpstr>
      <vt:lpstr>表１０～表１１</vt:lpstr>
      <vt:lpstr>表１２～表１３</vt:lpstr>
      <vt:lpstr>表１４</vt:lpstr>
      <vt:lpstr>表１５～表１６</vt:lpstr>
      <vt:lpstr>表１７</vt:lpstr>
      <vt:lpstr>表１８</vt:lpstr>
      <vt:lpstr>表１９</vt:lpstr>
      <vt:lpstr>表２０</vt:lpstr>
      <vt:lpstr>目次!Print_Area</vt:lpstr>
    </vt:vector>
  </TitlesOfParts>
  <Company>千葉県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m.kwshm7</dc:creator>
  <cp:lastModifiedBy>千葉県</cp:lastModifiedBy>
  <cp:lastPrinted>2015-12-08T07:18:52Z</cp:lastPrinted>
  <dcterms:created xsi:type="dcterms:W3CDTF">2010-10-01T06:42:47Z</dcterms:created>
  <dcterms:modified xsi:type="dcterms:W3CDTF">2015-12-10T00:25:07Z</dcterms:modified>
</cp:coreProperties>
</file>