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showInkAnnotation="0" codeName="ThisWorkbook"/>
  <xr:revisionPtr revIDLastSave="0" documentId="13_ncr:1_{F47FDC6C-D978-481D-B675-35DB8DCB2B22}" xr6:coauthVersionLast="47" xr6:coauthVersionMax="47" xr10:uidLastSave="{00000000-0000-0000-0000-000000000000}"/>
  <bookViews>
    <workbookView xWindow="-120" yWindow="-120" windowWidth="29040" windowHeight="15720" tabRatio="976" xr2:uid="{00000000-000D-0000-FFFF-FFFF00000000}"/>
  </bookViews>
  <sheets>
    <sheet name="印旛4.3" sheetId="313" r:id="rId1"/>
    <sheet name="印旛4.17" sheetId="314" r:id="rId2"/>
    <sheet name="印旛5.11" sheetId="315" r:id="rId3"/>
    <sheet name="印旛5.25" sheetId="316" r:id="rId4"/>
    <sheet name="印旛6.1" sheetId="317" r:id="rId5"/>
    <sheet name="印旛6.16" sheetId="318" r:id="rId6"/>
    <sheet name="印旛7.10" sheetId="319" r:id="rId7"/>
    <sheet name="印旛7.24" sheetId="320" r:id="rId8"/>
    <sheet name="印旛8.8" sheetId="322" r:id="rId9"/>
    <sheet name="印旛8.24" sheetId="321" r:id="rId10"/>
    <sheet name="印旛9.7" sheetId="323" r:id="rId11"/>
    <sheet name="印旛9.26" sheetId="324" r:id="rId12"/>
    <sheet name="印旛10.10" sheetId="325" r:id="rId13"/>
    <sheet name="印旛10.25" sheetId="326" r:id="rId14"/>
    <sheet name="印旛11.6" sheetId="327" r:id="rId15"/>
    <sheet name="印旛11.20" sheetId="328" r:id="rId16"/>
    <sheet name="印旛12.4" sheetId="329" r:id="rId17"/>
    <sheet name="印旛12.22" sheetId="330" r:id="rId18"/>
    <sheet name="印旛1.5" sheetId="331" r:id="rId19"/>
    <sheet name="印旛1.23" sheetId="332" r:id="rId20"/>
    <sheet name="印旛2.1" sheetId="333" r:id="rId21"/>
    <sheet name="印旛2.19" sheetId="334" r:id="rId22"/>
    <sheet name="印旛3.4" sheetId="335" r:id="rId23"/>
    <sheet name="印旛3.11" sheetId="336" r:id="rId24"/>
  </sheets>
  <definedNames>
    <definedName name="_xlnm.Print_Area" localSheetId="19">'印旛1.23'!$A$1:$Q$131</definedName>
    <definedName name="_xlnm.Print_Area" localSheetId="18">'印旛1.5'!$A$1:$Q$117</definedName>
    <definedName name="_xlnm.Print_Area" localSheetId="12">'印旛10.10'!$A$1:$P$155</definedName>
    <definedName name="_xlnm.Print_Area" localSheetId="13">'印旛10.25'!$A$1:$Q$152</definedName>
    <definedName name="_xlnm.Print_Area" localSheetId="15">'印旛11.20'!$A$1:$Q$140</definedName>
    <definedName name="_xlnm.Print_Area" localSheetId="14">'印旛11.6'!$A$1:$Q$154</definedName>
    <definedName name="_xlnm.Print_Area" localSheetId="17">'印旛12.22'!$A$1:$Q$135</definedName>
    <definedName name="_xlnm.Print_Area" localSheetId="16">'印旛12.4'!$A$1:$Q$139</definedName>
    <definedName name="_xlnm.Print_Area" localSheetId="20">'印旛2.1'!$A$1:$Q$124</definedName>
    <definedName name="_xlnm.Print_Area" localSheetId="21">'印旛2.19'!$A$1:$P$127</definedName>
    <definedName name="_xlnm.Print_Area" localSheetId="23">'印旛3.11'!$A$1:$Q$128</definedName>
    <definedName name="_xlnm.Print_Area" localSheetId="22">'印旛3.4'!$A$1:$Q$132</definedName>
    <definedName name="_xlnm.Print_Area" localSheetId="1">'印旛4.17'!$A$1:$P$136</definedName>
    <definedName name="_xlnm.Print_Area" localSheetId="0">'印旛4.3'!$A$1:$Q$132</definedName>
    <definedName name="_xlnm.Print_Area" localSheetId="2">'印旛5.11'!$A$1:$Q$147</definedName>
    <definedName name="_xlnm.Print_Area" localSheetId="3">'印旛5.25'!$A$1:$Q$154</definedName>
    <definedName name="_xlnm.Print_Area" localSheetId="4">'印旛6.1'!$A$1:$Q$146</definedName>
    <definedName name="_xlnm.Print_Area" localSheetId="5">'印旛6.16'!$A$1:$R$152</definedName>
    <definedName name="_xlnm.Print_Area" localSheetId="6">'印旛7.10'!$A$1:$Q$152</definedName>
    <definedName name="_xlnm.Print_Area" localSheetId="7">'印旛7.24'!$A$1:$P$156</definedName>
    <definedName name="_xlnm.Print_Area" localSheetId="9">'印旛8.24'!$A$1:$Q$157</definedName>
    <definedName name="_xlnm.Print_Area" localSheetId="8">'印旛8.8'!$A$1:$Q$154</definedName>
    <definedName name="_xlnm.Print_Area" localSheetId="11">'印旛9.26'!$A$1:$Q$157</definedName>
    <definedName name="_xlnm.Print_Area" localSheetId="10">'印旛9.7'!$A$1:$O$150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336" l="1"/>
  <c r="M5" i="336"/>
  <c r="N5" i="336"/>
  <c r="Q11" i="336"/>
  <c r="R11" i="336"/>
  <c r="S11" i="336"/>
  <c r="T11" i="336"/>
  <c r="U11" i="336"/>
  <c r="K85" i="336" s="1"/>
  <c r="K84" i="336" s="1"/>
  <c r="V11" i="336"/>
  <c r="W11" i="336"/>
  <c r="X11" i="336"/>
  <c r="B12" i="336"/>
  <c r="B13" i="336" s="1"/>
  <c r="B14" i="336" s="1"/>
  <c r="B15" i="336" s="1"/>
  <c r="B16" i="336" s="1"/>
  <c r="B17" i="336" s="1"/>
  <c r="B18" i="336" s="1"/>
  <c r="B19" i="336" s="1"/>
  <c r="B20" i="336" s="1"/>
  <c r="B21" i="336" s="1"/>
  <c r="B22" i="336" s="1"/>
  <c r="B23" i="336" s="1"/>
  <c r="B24" i="336" s="1"/>
  <c r="B25" i="336" s="1"/>
  <c r="B26" i="336" s="1"/>
  <c r="B27" i="336" s="1"/>
  <c r="B28" i="336" s="1"/>
  <c r="B29" i="336" s="1"/>
  <c r="B30" i="336" s="1"/>
  <c r="B31" i="336" s="1"/>
  <c r="B32" i="336" s="1"/>
  <c r="B33" i="336" s="1"/>
  <c r="B34" i="336" s="1"/>
  <c r="B35" i="336" s="1"/>
  <c r="B36" i="336" s="1"/>
  <c r="B37" i="336" s="1"/>
  <c r="B38" i="336" s="1"/>
  <c r="B39" i="336" s="1"/>
  <c r="B40" i="336" s="1"/>
  <c r="B41" i="336" s="1"/>
  <c r="B42" i="336" s="1"/>
  <c r="B43" i="336" s="1"/>
  <c r="B44" i="336" s="1"/>
  <c r="B45" i="336" s="1"/>
  <c r="B46" i="336" s="1"/>
  <c r="B47" i="336" s="1"/>
  <c r="B48" i="336" s="1"/>
  <c r="B49" i="336" s="1"/>
  <c r="B50" i="336" s="1"/>
  <c r="B51" i="336" s="1"/>
  <c r="B52" i="336" s="1"/>
  <c r="B53" i="336" s="1"/>
  <c r="B54" i="336" s="1"/>
  <c r="B55" i="336" s="1"/>
  <c r="B56" i="336" s="1"/>
  <c r="B57" i="336" s="1"/>
  <c r="B58" i="336" s="1"/>
  <c r="B59" i="336" s="1"/>
  <c r="B60" i="336" s="1"/>
  <c r="B61" i="336" s="1"/>
  <c r="B62" i="336" s="1"/>
  <c r="B63" i="336" s="1"/>
  <c r="B64" i="336" s="1"/>
  <c r="B65" i="336" s="1"/>
  <c r="B66" i="336" s="1"/>
  <c r="B67" i="336" s="1"/>
  <c r="B68" i="336" s="1"/>
  <c r="B69" i="336" s="1"/>
  <c r="B70" i="336" s="1"/>
  <c r="B71" i="336" s="1"/>
  <c r="B72" i="336" s="1"/>
  <c r="B73" i="336" s="1"/>
  <c r="B74" i="336" s="1"/>
  <c r="B75" i="336" s="1"/>
  <c r="B76" i="336" s="1"/>
  <c r="B77" i="336" s="1"/>
  <c r="Q12" i="336"/>
  <c r="R12" i="336"/>
  <c r="S12" i="336"/>
  <c r="T12" i="336"/>
  <c r="U12" i="336"/>
  <c r="V12" i="336"/>
  <c r="W12" i="336"/>
  <c r="X12" i="336"/>
  <c r="Q13" i="336"/>
  <c r="R13" i="336"/>
  <c r="S13" i="336"/>
  <c r="T13" i="336"/>
  <c r="U13" i="336"/>
  <c r="V13" i="336"/>
  <c r="W13" i="336"/>
  <c r="X13" i="336"/>
  <c r="Q14" i="336"/>
  <c r="R14" i="336"/>
  <c r="S14" i="336"/>
  <c r="T14" i="336"/>
  <c r="U14" i="336"/>
  <c r="V14" i="336"/>
  <c r="W14" i="336"/>
  <c r="X14" i="336"/>
  <c r="X82" i="336" s="1"/>
  <c r="Q15" i="336"/>
  <c r="R15" i="336"/>
  <c r="S15" i="336"/>
  <c r="T15" i="336"/>
  <c r="U15" i="336"/>
  <c r="V15" i="336"/>
  <c r="W15" i="336"/>
  <c r="X15" i="336"/>
  <c r="Q16" i="336"/>
  <c r="R16" i="336"/>
  <c r="S16" i="336"/>
  <c r="T16" i="336"/>
  <c r="U16" i="336"/>
  <c r="V16" i="336"/>
  <c r="V82" i="336" s="1"/>
  <c r="W16" i="336"/>
  <c r="X16" i="336"/>
  <c r="U17" i="336"/>
  <c r="V17" i="336"/>
  <c r="W17" i="336"/>
  <c r="X17" i="336"/>
  <c r="Q18" i="336"/>
  <c r="R18" i="336"/>
  <c r="S18" i="336"/>
  <c r="T18" i="336"/>
  <c r="U18" i="336"/>
  <c r="V18" i="336"/>
  <c r="W18" i="336"/>
  <c r="X18" i="336"/>
  <c r="U45" i="336"/>
  <c r="V45" i="336"/>
  <c r="W45" i="336"/>
  <c r="X45" i="336"/>
  <c r="U74" i="336"/>
  <c r="V74" i="336"/>
  <c r="W74" i="336"/>
  <c r="X74" i="336"/>
  <c r="U78" i="336"/>
  <c r="V78" i="336"/>
  <c r="W78" i="336"/>
  <c r="X78" i="336"/>
  <c r="U82" i="336"/>
  <c r="W82" i="336"/>
  <c r="K83" i="336"/>
  <c r="L83" i="336"/>
  <c r="M83" i="336"/>
  <c r="N83" i="336"/>
  <c r="L85" i="336"/>
  <c r="L84" i="336" s="1"/>
  <c r="M85" i="336"/>
  <c r="K86" i="336"/>
  <c r="L86" i="336"/>
  <c r="M86" i="336"/>
  <c r="M84" i="336" s="1"/>
  <c r="N86" i="336"/>
  <c r="K87" i="336"/>
  <c r="L87" i="336"/>
  <c r="M87" i="336"/>
  <c r="N87" i="336"/>
  <c r="K88" i="336"/>
  <c r="L88" i="336"/>
  <c r="M88" i="336"/>
  <c r="N88" i="336"/>
  <c r="K89" i="336"/>
  <c r="L89" i="336"/>
  <c r="M89" i="336"/>
  <c r="N89" i="336"/>
  <c r="K90" i="336"/>
  <c r="L90" i="336"/>
  <c r="M90" i="336"/>
  <c r="N90" i="336"/>
  <c r="K91" i="336"/>
  <c r="L91" i="336"/>
  <c r="M91" i="336"/>
  <c r="N91" i="336"/>
  <c r="K92" i="336"/>
  <c r="L92" i="336"/>
  <c r="M92" i="336"/>
  <c r="N92" i="336"/>
  <c r="K93" i="336"/>
  <c r="L93" i="336"/>
  <c r="M93" i="336"/>
  <c r="N93" i="336"/>
  <c r="L5" i="335"/>
  <c r="M5" i="335"/>
  <c r="N5" i="335"/>
  <c r="Q11" i="335"/>
  <c r="R11" i="335"/>
  <c r="S11" i="335"/>
  <c r="T11" i="335"/>
  <c r="U11" i="335"/>
  <c r="U86" i="335" s="1"/>
  <c r="V11" i="335"/>
  <c r="W11" i="335"/>
  <c r="X11" i="335"/>
  <c r="B12" i="335"/>
  <c r="Q12" i="335"/>
  <c r="R12" i="335"/>
  <c r="S12" i="335"/>
  <c r="T12" i="335"/>
  <c r="U12" i="335"/>
  <c r="V12" i="335"/>
  <c r="W12" i="335"/>
  <c r="X12" i="335"/>
  <c r="B13" i="335"/>
  <c r="Q13" i="335"/>
  <c r="R13" i="335"/>
  <c r="S13" i="335"/>
  <c r="T13" i="335"/>
  <c r="U13" i="335"/>
  <c r="V13" i="335"/>
  <c r="W13" i="335"/>
  <c r="X13" i="335"/>
  <c r="B14" i="335"/>
  <c r="Q14" i="335"/>
  <c r="R14" i="335"/>
  <c r="S14" i="335"/>
  <c r="T14" i="335"/>
  <c r="U14" i="335"/>
  <c r="V14" i="335"/>
  <c r="W14" i="335"/>
  <c r="X14" i="335"/>
  <c r="B15" i="335"/>
  <c r="Q15" i="335"/>
  <c r="R15" i="335"/>
  <c r="S15" i="335"/>
  <c r="T15" i="335"/>
  <c r="U15" i="335"/>
  <c r="V15" i="335"/>
  <c r="W15" i="335"/>
  <c r="X15" i="335"/>
  <c r="B16" i="335"/>
  <c r="B17" i="335" s="1"/>
  <c r="B18" i="335" s="1"/>
  <c r="B19" i="335" s="1"/>
  <c r="B20" i="335" s="1"/>
  <c r="B21" i="335" s="1"/>
  <c r="B22" i="335" s="1"/>
  <c r="B23" i="335" s="1"/>
  <c r="B24" i="335" s="1"/>
  <c r="B25" i="335" s="1"/>
  <c r="B26" i="335" s="1"/>
  <c r="B27" i="335" s="1"/>
  <c r="B28" i="335" s="1"/>
  <c r="B29" i="335" s="1"/>
  <c r="B30" i="335" s="1"/>
  <c r="B31" i="335" s="1"/>
  <c r="B32" i="335" s="1"/>
  <c r="B33" i="335" s="1"/>
  <c r="B34" i="335" s="1"/>
  <c r="B35" i="335" s="1"/>
  <c r="B36" i="335" s="1"/>
  <c r="B37" i="335" s="1"/>
  <c r="B38" i="335" s="1"/>
  <c r="B39" i="335" s="1"/>
  <c r="B40" i="335" s="1"/>
  <c r="B41" i="335" s="1"/>
  <c r="B42" i="335" s="1"/>
  <c r="B43" i="335" s="1"/>
  <c r="B44" i="335" s="1"/>
  <c r="B45" i="335" s="1"/>
  <c r="B46" i="335" s="1"/>
  <c r="B47" i="335" s="1"/>
  <c r="B48" i="335" s="1"/>
  <c r="B49" i="335" s="1"/>
  <c r="B50" i="335" s="1"/>
  <c r="B51" i="335" s="1"/>
  <c r="B52" i="335" s="1"/>
  <c r="B53" i="335" s="1"/>
  <c r="B54" i="335" s="1"/>
  <c r="B55" i="335" s="1"/>
  <c r="B56" i="335" s="1"/>
  <c r="B57" i="335" s="1"/>
  <c r="B58" i="335" s="1"/>
  <c r="B59" i="335" s="1"/>
  <c r="B60" i="335" s="1"/>
  <c r="B61" i="335" s="1"/>
  <c r="B62" i="335" s="1"/>
  <c r="B63" i="335" s="1"/>
  <c r="B64" i="335" s="1"/>
  <c r="B65" i="335" s="1"/>
  <c r="B66" i="335" s="1"/>
  <c r="B67" i="335" s="1"/>
  <c r="B68" i="335" s="1"/>
  <c r="B69" i="335" s="1"/>
  <c r="B70" i="335" s="1"/>
  <c r="B71" i="335" s="1"/>
  <c r="B72" i="335" s="1"/>
  <c r="B73" i="335" s="1"/>
  <c r="B74" i="335" s="1"/>
  <c r="B75" i="335" s="1"/>
  <c r="B76" i="335" s="1"/>
  <c r="B77" i="335" s="1"/>
  <c r="B78" i="335" s="1"/>
  <c r="B79" i="335" s="1"/>
  <c r="B80" i="335" s="1"/>
  <c r="B81" i="335" s="1"/>
  <c r="Q16" i="335"/>
  <c r="R16" i="335"/>
  <c r="S16" i="335"/>
  <c r="T16" i="335"/>
  <c r="U16" i="335"/>
  <c r="V16" i="335"/>
  <c r="W16" i="335"/>
  <c r="X16" i="335"/>
  <c r="N89" i="335" s="1"/>
  <c r="N88" i="335" s="1"/>
  <c r="Q17" i="335"/>
  <c r="R17" i="335"/>
  <c r="S17" i="335"/>
  <c r="T17" i="335"/>
  <c r="U17" i="335"/>
  <c r="V17" i="335"/>
  <c r="W17" i="335"/>
  <c r="W86" i="335" s="1"/>
  <c r="X17" i="335"/>
  <c r="Q18" i="335"/>
  <c r="R18" i="335"/>
  <c r="S18" i="335"/>
  <c r="T18" i="335"/>
  <c r="U18" i="335"/>
  <c r="V18" i="335"/>
  <c r="V86" i="335" s="1"/>
  <c r="W18" i="335"/>
  <c r="X18" i="335"/>
  <c r="U19" i="335"/>
  <c r="V19" i="335"/>
  <c r="W19" i="335"/>
  <c r="X19" i="335"/>
  <c r="Q20" i="335"/>
  <c r="R20" i="335"/>
  <c r="S20" i="335"/>
  <c r="T20" i="335"/>
  <c r="U20" i="335"/>
  <c r="V20" i="335"/>
  <c r="W20" i="335"/>
  <c r="X20" i="335"/>
  <c r="U24" i="335"/>
  <c r="V24" i="335"/>
  <c r="W24" i="335"/>
  <c r="X24" i="335"/>
  <c r="U45" i="335"/>
  <c r="V45" i="335"/>
  <c r="W45" i="335"/>
  <c r="X45" i="335"/>
  <c r="U78" i="335"/>
  <c r="V78" i="335"/>
  <c r="W78" i="335"/>
  <c r="X78" i="335"/>
  <c r="U82" i="335"/>
  <c r="V82" i="335"/>
  <c r="W82" i="335"/>
  <c r="X82" i="335"/>
  <c r="K87" i="335"/>
  <c r="L87" i="335"/>
  <c r="M87" i="335"/>
  <c r="N87" i="335"/>
  <c r="M89" i="335"/>
  <c r="M88" i="335" s="1"/>
  <c r="K90" i="335"/>
  <c r="L90" i="335"/>
  <c r="M90" i="335"/>
  <c r="N90" i="335"/>
  <c r="K91" i="335"/>
  <c r="L91" i="335"/>
  <c r="M91" i="335"/>
  <c r="N91" i="335"/>
  <c r="K92" i="335"/>
  <c r="L92" i="335"/>
  <c r="M92" i="335"/>
  <c r="N92" i="335"/>
  <c r="K93" i="335"/>
  <c r="L93" i="335"/>
  <c r="M93" i="335"/>
  <c r="N93" i="335"/>
  <c r="K94" i="335"/>
  <c r="L94" i="335"/>
  <c r="M94" i="335"/>
  <c r="N94" i="335"/>
  <c r="K95" i="335"/>
  <c r="L95" i="335"/>
  <c r="M95" i="335"/>
  <c r="N95" i="335"/>
  <c r="K96" i="335"/>
  <c r="L96" i="335"/>
  <c r="M96" i="335"/>
  <c r="N96" i="335"/>
  <c r="K97" i="335"/>
  <c r="L97" i="335"/>
  <c r="M97" i="335"/>
  <c r="N97" i="335"/>
  <c r="N85" i="336" l="1"/>
  <c r="N84" i="336" s="1"/>
  <c r="L89" i="335"/>
  <c r="L88" i="335" s="1"/>
  <c r="X86" i="335"/>
  <c r="W46" i="335"/>
  <c r="V46" i="335"/>
  <c r="X46" i="335"/>
  <c r="U46" i="335"/>
  <c r="K89" i="335"/>
  <c r="K88" i="335" s="1"/>
  <c r="L5" i="334" l="1"/>
  <c r="M5" i="334"/>
  <c r="N5" i="334"/>
  <c r="Q11" i="334"/>
  <c r="R11" i="334"/>
  <c r="S11" i="334"/>
  <c r="T11" i="334"/>
  <c r="U11" i="334"/>
  <c r="U81" i="334" s="1"/>
  <c r="V11" i="334"/>
  <c r="W11" i="334"/>
  <c r="X11" i="334"/>
  <c r="B12" i="334"/>
  <c r="Q12" i="334"/>
  <c r="R12" i="334"/>
  <c r="S12" i="334"/>
  <c r="T12" i="334"/>
  <c r="U12" i="334"/>
  <c r="V12" i="334"/>
  <c r="W12" i="334"/>
  <c r="X12" i="334"/>
  <c r="B13" i="334"/>
  <c r="Q13" i="334"/>
  <c r="R13" i="334"/>
  <c r="S13" i="334"/>
  <c r="T13" i="334"/>
  <c r="U13" i="334"/>
  <c r="V13" i="334"/>
  <c r="W13" i="334"/>
  <c r="X13" i="334"/>
  <c r="B14" i="334"/>
  <c r="Q14" i="334"/>
  <c r="R14" i="334"/>
  <c r="S14" i="334"/>
  <c r="T14" i="334"/>
  <c r="U14" i="334"/>
  <c r="V14" i="334"/>
  <c r="W14" i="334"/>
  <c r="X14" i="334"/>
  <c r="X81" i="334" s="1"/>
  <c r="B15" i="334"/>
  <c r="Q15" i="334"/>
  <c r="R15" i="334"/>
  <c r="S15" i="334"/>
  <c r="T15" i="334"/>
  <c r="U15" i="334"/>
  <c r="V15" i="334"/>
  <c r="W15" i="334"/>
  <c r="W81" i="334" s="1"/>
  <c r="X15" i="334"/>
  <c r="B16" i="334"/>
  <c r="B17" i="334" s="1"/>
  <c r="B18" i="334" s="1"/>
  <c r="B19" i="334" s="1"/>
  <c r="B20" i="334" s="1"/>
  <c r="B21" i="334" s="1"/>
  <c r="B22" i="334" s="1"/>
  <c r="B23" i="334" s="1"/>
  <c r="B24" i="334" s="1"/>
  <c r="B25" i="334" s="1"/>
  <c r="B26" i="334" s="1"/>
  <c r="B27" i="334" s="1"/>
  <c r="B28" i="334" s="1"/>
  <c r="B29" i="334" s="1"/>
  <c r="B30" i="334" s="1"/>
  <c r="B31" i="334" s="1"/>
  <c r="B32" i="334" s="1"/>
  <c r="B33" i="334" s="1"/>
  <c r="B34" i="334" s="1"/>
  <c r="B35" i="334" s="1"/>
  <c r="B36" i="334" s="1"/>
  <c r="B37" i="334" s="1"/>
  <c r="B38" i="334" s="1"/>
  <c r="B39" i="334" s="1"/>
  <c r="B40" i="334" s="1"/>
  <c r="B41" i="334" s="1"/>
  <c r="B42" i="334" s="1"/>
  <c r="B43" i="334" s="1"/>
  <c r="B44" i="334" s="1"/>
  <c r="B45" i="334" s="1"/>
  <c r="B46" i="334" s="1"/>
  <c r="B47" i="334" s="1"/>
  <c r="B48" i="334" s="1"/>
  <c r="B49" i="334" s="1"/>
  <c r="B50" i="334" s="1"/>
  <c r="B51" i="334" s="1"/>
  <c r="B52" i="334" s="1"/>
  <c r="B53" i="334" s="1"/>
  <c r="B54" i="334" s="1"/>
  <c r="B55" i="334" s="1"/>
  <c r="B56" i="334" s="1"/>
  <c r="B57" i="334" s="1"/>
  <c r="B58" i="334" s="1"/>
  <c r="B59" i="334" s="1"/>
  <c r="B60" i="334" s="1"/>
  <c r="B61" i="334" s="1"/>
  <c r="B62" i="334" s="1"/>
  <c r="B63" i="334" s="1"/>
  <c r="B64" i="334" s="1"/>
  <c r="B65" i="334" s="1"/>
  <c r="B66" i="334" s="1"/>
  <c r="B67" i="334" s="1"/>
  <c r="B68" i="334" s="1"/>
  <c r="B69" i="334" s="1"/>
  <c r="B70" i="334" s="1"/>
  <c r="B71" i="334" s="1"/>
  <c r="B72" i="334" s="1"/>
  <c r="B73" i="334" s="1"/>
  <c r="B74" i="334" s="1"/>
  <c r="B75" i="334" s="1"/>
  <c r="B76" i="334" s="1"/>
  <c r="Q16" i="334"/>
  <c r="R16" i="334"/>
  <c r="S16" i="334"/>
  <c r="T16" i="334"/>
  <c r="U16" i="334"/>
  <c r="V16" i="334"/>
  <c r="W16" i="334"/>
  <c r="X16" i="334"/>
  <c r="Q17" i="334"/>
  <c r="R17" i="334"/>
  <c r="S17" i="334"/>
  <c r="T17" i="334"/>
  <c r="U17" i="334"/>
  <c r="V17" i="334"/>
  <c r="V81" i="334" s="1"/>
  <c r="W17" i="334"/>
  <c r="M84" i="334" s="1"/>
  <c r="M83" i="334" s="1"/>
  <c r="X17" i="334"/>
  <c r="Q18" i="334"/>
  <c r="R18" i="334"/>
  <c r="S18" i="334"/>
  <c r="T18" i="334"/>
  <c r="U18" i="334"/>
  <c r="V18" i="334"/>
  <c r="W18" i="334"/>
  <c r="X18" i="334"/>
  <c r="U19" i="334"/>
  <c r="V19" i="334"/>
  <c r="W19" i="334"/>
  <c r="X19" i="334"/>
  <c r="Q20" i="334"/>
  <c r="R20" i="334"/>
  <c r="S20" i="334"/>
  <c r="T20" i="334"/>
  <c r="U20" i="334"/>
  <c r="V20" i="334"/>
  <c r="W20" i="334"/>
  <c r="X20" i="334"/>
  <c r="U41" i="334"/>
  <c r="V41" i="334"/>
  <c r="W41" i="334"/>
  <c r="X41" i="334"/>
  <c r="U44" i="334"/>
  <c r="V44" i="334"/>
  <c r="W44" i="334"/>
  <c r="X44" i="334"/>
  <c r="U73" i="334"/>
  <c r="V73" i="334"/>
  <c r="W73" i="334"/>
  <c r="X73" i="334"/>
  <c r="U77" i="334"/>
  <c r="V77" i="334"/>
  <c r="W77" i="334"/>
  <c r="X77" i="334"/>
  <c r="K82" i="334"/>
  <c r="L82" i="334"/>
  <c r="M82" i="334"/>
  <c r="N82" i="334"/>
  <c r="N84" i="334"/>
  <c r="N83" i="334" s="1"/>
  <c r="K85" i="334"/>
  <c r="L85" i="334"/>
  <c r="M85" i="334"/>
  <c r="N85" i="334"/>
  <c r="K86" i="334"/>
  <c r="L86" i="334"/>
  <c r="M86" i="334"/>
  <c r="N86" i="334"/>
  <c r="K87" i="334"/>
  <c r="L87" i="334"/>
  <c r="M87" i="334"/>
  <c r="N87" i="334"/>
  <c r="K88" i="334"/>
  <c r="L88" i="334"/>
  <c r="M88" i="334"/>
  <c r="N88" i="334"/>
  <c r="K89" i="334"/>
  <c r="L89" i="334"/>
  <c r="M89" i="334"/>
  <c r="N89" i="334"/>
  <c r="K90" i="334"/>
  <c r="L90" i="334"/>
  <c r="M90" i="334"/>
  <c r="N90" i="334"/>
  <c r="K91" i="334"/>
  <c r="L91" i="334"/>
  <c r="M91" i="334"/>
  <c r="N91" i="334"/>
  <c r="K92" i="334"/>
  <c r="L92" i="334"/>
  <c r="M92" i="334"/>
  <c r="N92" i="334"/>
  <c r="L5" i="333"/>
  <c r="L79" i="333" s="1"/>
  <c r="M5" i="333"/>
  <c r="M79" i="333" s="1"/>
  <c r="N5" i="333"/>
  <c r="Q11" i="333"/>
  <c r="R11" i="333"/>
  <c r="S11" i="333"/>
  <c r="T11" i="333"/>
  <c r="U11" i="333"/>
  <c r="V11" i="333"/>
  <c r="V78" i="333" s="1"/>
  <c r="W11" i="333"/>
  <c r="W78" i="333" s="1"/>
  <c r="X11" i="333"/>
  <c r="B12" i="333"/>
  <c r="Q12" i="333"/>
  <c r="R12" i="333"/>
  <c r="S12" i="333"/>
  <c r="T12" i="333"/>
  <c r="U12" i="333"/>
  <c r="V12" i="333"/>
  <c r="W12" i="333"/>
  <c r="X12" i="333"/>
  <c r="B13" i="333"/>
  <c r="B14" i="333" s="1"/>
  <c r="B15" i="333" s="1"/>
  <c r="B16" i="333" s="1"/>
  <c r="B17" i="333" s="1"/>
  <c r="B18" i="333" s="1"/>
  <c r="B19" i="333" s="1"/>
  <c r="B20" i="333" s="1"/>
  <c r="B21" i="333" s="1"/>
  <c r="B22" i="333" s="1"/>
  <c r="B23" i="333" s="1"/>
  <c r="B24" i="333" s="1"/>
  <c r="B25" i="333" s="1"/>
  <c r="B26" i="333" s="1"/>
  <c r="B27" i="333" s="1"/>
  <c r="B28" i="333" s="1"/>
  <c r="B29" i="333" s="1"/>
  <c r="B30" i="333" s="1"/>
  <c r="B31" i="333" s="1"/>
  <c r="B32" i="333" s="1"/>
  <c r="B33" i="333" s="1"/>
  <c r="B34" i="333" s="1"/>
  <c r="B35" i="333" s="1"/>
  <c r="B36" i="333" s="1"/>
  <c r="B37" i="333" s="1"/>
  <c r="B38" i="333" s="1"/>
  <c r="B39" i="333" s="1"/>
  <c r="B40" i="333" s="1"/>
  <c r="B41" i="333" s="1"/>
  <c r="B42" i="333" s="1"/>
  <c r="B43" i="333" s="1"/>
  <c r="B44" i="333" s="1"/>
  <c r="B45" i="333" s="1"/>
  <c r="B46" i="333" s="1"/>
  <c r="B47" i="333" s="1"/>
  <c r="B48" i="333" s="1"/>
  <c r="B49" i="333" s="1"/>
  <c r="B50" i="333" s="1"/>
  <c r="B51" i="333" s="1"/>
  <c r="B52" i="333" s="1"/>
  <c r="B53" i="333" s="1"/>
  <c r="B54" i="333" s="1"/>
  <c r="B55" i="333" s="1"/>
  <c r="B56" i="333" s="1"/>
  <c r="B57" i="333" s="1"/>
  <c r="B58" i="333" s="1"/>
  <c r="B59" i="333" s="1"/>
  <c r="B60" i="333" s="1"/>
  <c r="B61" i="333" s="1"/>
  <c r="B62" i="333" s="1"/>
  <c r="B63" i="333" s="1"/>
  <c r="B64" i="333" s="1"/>
  <c r="B65" i="333" s="1"/>
  <c r="B66" i="333" s="1"/>
  <c r="B67" i="333" s="1"/>
  <c r="B68" i="333" s="1"/>
  <c r="B69" i="333" s="1"/>
  <c r="B70" i="333" s="1"/>
  <c r="B71" i="333" s="1"/>
  <c r="B72" i="333" s="1"/>
  <c r="B73" i="333" s="1"/>
  <c r="Q13" i="333"/>
  <c r="R13" i="333"/>
  <c r="S13" i="333"/>
  <c r="T13" i="333"/>
  <c r="U13" i="333"/>
  <c r="K81" i="333" s="1"/>
  <c r="K80" i="333" s="1"/>
  <c r="V13" i="333"/>
  <c r="W13" i="333"/>
  <c r="X13" i="333"/>
  <c r="Q14" i="333"/>
  <c r="R14" i="333"/>
  <c r="S14" i="333"/>
  <c r="T14" i="333"/>
  <c r="U14" i="333"/>
  <c r="V14" i="333"/>
  <c r="W14" i="333"/>
  <c r="X14" i="333"/>
  <c r="Q15" i="333"/>
  <c r="R15" i="333"/>
  <c r="S15" i="333"/>
  <c r="T15" i="333"/>
  <c r="U15" i="333"/>
  <c r="V15" i="333"/>
  <c r="W15" i="333"/>
  <c r="X15" i="333"/>
  <c r="Q16" i="333"/>
  <c r="R16" i="333"/>
  <c r="S16" i="333"/>
  <c r="T16" i="333"/>
  <c r="U16" i="333"/>
  <c r="V16" i="333"/>
  <c r="W16" i="333"/>
  <c r="X16" i="333"/>
  <c r="Q17" i="333"/>
  <c r="R17" i="333"/>
  <c r="S17" i="333"/>
  <c r="T17" i="333"/>
  <c r="U17" i="333"/>
  <c r="V17" i="333"/>
  <c r="W17" i="333"/>
  <c r="X17" i="333"/>
  <c r="X78" i="333" s="1"/>
  <c r="U18" i="333"/>
  <c r="V18" i="333"/>
  <c r="W18" i="333"/>
  <c r="X18" i="333"/>
  <c r="Q19" i="333"/>
  <c r="R19" i="333"/>
  <c r="S19" i="333"/>
  <c r="T19" i="333"/>
  <c r="U19" i="333"/>
  <c r="V19" i="333"/>
  <c r="W19" i="333"/>
  <c r="X19" i="333"/>
  <c r="U46" i="333"/>
  <c r="V46" i="333"/>
  <c r="W46" i="333"/>
  <c r="X46" i="333"/>
  <c r="U70" i="333"/>
  <c r="V70" i="333"/>
  <c r="W70" i="333"/>
  <c r="X70" i="333"/>
  <c r="U74" i="333"/>
  <c r="V74" i="333"/>
  <c r="W74" i="333"/>
  <c r="X74" i="333"/>
  <c r="U78" i="333"/>
  <c r="K79" i="333"/>
  <c r="N79" i="333"/>
  <c r="N81" i="333"/>
  <c r="N80" i="333" s="1"/>
  <c r="K82" i="333"/>
  <c r="L82" i="333"/>
  <c r="M82" i="333"/>
  <c r="N82" i="333"/>
  <c r="K83" i="333"/>
  <c r="L83" i="333"/>
  <c r="M83" i="333"/>
  <c r="N83" i="333"/>
  <c r="K84" i="333"/>
  <c r="L84" i="333"/>
  <c r="M84" i="333"/>
  <c r="N84" i="333"/>
  <c r="K85" i="333"/>
  <c r="L85" i="333"/>
  <c r="M85" i="333"/>
  <c r="N85" i="333"/>
  <c r="K86" i="333"/>
  <c r="L86" i="333"/>
  <c r="M86" i="333"/>
  <c r="N86" i="333"/>
  <c r="K87" i="333"/>
  <c r="L87" i="333"/>
  <c r="M87" i="333"/>
  <c r="N87" i="333"/>
  <c r="K88" i="333"/>
  <c r="L88" i="333"/>
  <c r="M88" i="333"/>
  <c r="N88" i="333"/>
  <c r="K89" i="333"/>
  <c r="L89" i="333"/>
  <c r="M89" i="333"/>
  <c r="N89" i="333"/>
  <c r="L84" i="334" l="1"/>
  <c r="L83" i="334" s="1"/>
  <c r="K84" i="334"/>
  <c r="K83" i="334" s="1"/>
  <c r="M81" i="333"/>
  <c r="M80" i="333" s="1"/>
  <c r="L81" i="333"/>
  <c r="L80" i="333" s="1"/>
  <c r="L5" i="332" l="1"/>
  <c r="M5" i="332"/>
  <c r="N5" i="332"/>
  <c r="Q11" i="332"/>
  <c r="R11" i="332"/>
  <c r="S11" i="332"/>
  <c r="T11" i="332"/>
  <c r="U11" i="332"/>
  <c r="K88" i="332" s="1"/>
  <c r="K87" i="332" s="1"/>
  <c r="V11" i="332"/>
  <c r="W11" i="332"/>
  <c r="X11" i="332"/>
  <c r="B12" i="332"/>
  <c r="Q12" i="332"/>
  <c r="R12" i="332"/>
  <c r="S12" i="332"/>
  <c r="T12" i="332"/>
  <c r="U12" i="332"/>
  <c r="V12" i="332"/>
  <c r="W12" i="332"/>
  <c r="X12" i="332"/>
  <c r="B13" i="332"/>
  <c r="B14" i="332" s="1"/>
  <c r="B15" i="332" s="1"/>
  <c r="B16" i="332" s="1"/>
  <c r="B17" i="332" s="1"/>
  <c r="B18" i="332" s="1"/>
  <c r="B19" i="332" s="1"/>
  <c r="B20" i="332" s="1"/>
  <c r="B21" i="332" s="1"/>
  <c r="B22" i="332" s="1"/>
  <c r="B23" i="332" s="1"/>
  <c r="B24" i="332" s="1"/>
  <c r="B25" i="332" s="1"/>
  <c r="B26" i="332" s="1"/>
  <c r="B27" i="332" s="1"/>
  <c r="B28" i="332" s="1"/>
  <c r="B29" i="332" s="1"/>
  <c r="B30" i="332" s="1"/>
  <c r="B31" i="332" s="1"/>
  <c r="B32" i="332" s="1"/>
  <c r="B33" i="332" s="1"/>
  <c r="B34" i="332" s="1"/>
  <c r="B35" i="332" s="1"/>
  <c r="B36" i="332" s="1"/>
  <c r="B37" i="332" s="1"/>
  <c r="B38" i="332" s="1"/>
  <c r="B39" i="332" s="1"/>
  <c r="B40" i="332" s="1"/>
  <c r="B41" i="332" s="1"/>
  <c r="B42" i="332" s="1"/>
  <c r="B43" i="332" s="1"/>
  <c r="B44" i="332" s="1"/>
  <c r="B45" i="332" s="1"/>
  <c r="B46" i="332" s="1"/>
  <c r="B47" i="332" s="1"/>
  <c r="B48" i="332" s="1"/>
  <c r="B49" i="332" s="1"/>
  <c r="B50" i="332" s="1"/>
  <c r="B51" i="332" s="1"/>
  <c r="B52" i="332" s="1"/>
  <c r="B53" i="332" s="1"/>
  <c r="B54" i="332" s="1"/>
  <c r="B55" i="332" s="1"/>
  <c r="B56" i="332" s="1"/>
  <c r="B57" i="332" s="1"/>
  <c r="B58" i="332" s="1"/>
  <c r="B59" i="332" s="1"/>
  <c r="B60" i="332" s="1"/>
  <c r="B61" i="332" s="1"/>
  <c r="B62" i="332" s="1"/>
  <c r="B63" i="332" s="1"/>
  <c r="B64" i="332" s="1"/>
  <c r="B65" i="332" s="1"/>
  <c r="B66" i="332" s="1"/>
  <c r="B67" i="332" s="1"/>
  <c r="B68" i="332" s="1"/>
  <c r="B69" i="332" s="1"/>
  <c r="B70" i="332" s="1"/>
  <c r="B71" i="332" s="1"/>
  <c r="B72" i="332" s="1"/>
  <c r="B73" i="332" s="1"/>
  <c r="B74" i="332" s="1"/>
  <c r="B75" i="332" s="1"/>
  <c r="B76" i="332" s="1"/>
  <c r="B77" i="332" s="1"/>
  <c r="B78" i="332" s="1"/>
  <c r="B79" i="332" s="1"/>
  <c r="B80" i="332" s="1"/>
  <c r="Q13" i="332"/>
  <c r="R13" i="332"/>
  <c r="S13" i="332"/>
  <c r="T13" i="332"/>
  <c r="U13" i="332"/>
  <c r="V13" i="332"/>
  <c r="W13" i="332"/>
  <c r="X13" i="332"/>
  <c r="N88" i="332" s="1"/>
  <c r="N87" i="332" s="1"/>
  <c r="Q14" i="332"/>
  <c r="R14" i="332"/>
  <c r="S14" i="332"/>
  <c r="T14" i="332"/>
  <c r="U14" i="332"/>
  <c r="V14" i="332"/>
  <c r="W14" i="332"/>
  <c r="M88" i="332" s="1"/>
  <c r="M87" i="332" s="1"/>
  <c r="X14" i="332"/>
  <c r="Q15" i="332"/>
  <c r="R15" i="332"/>
  <c r="S15" i="332"/>
  <c r="T15" i="332"/>
  <c r="U15" i="332"/>
  <c r="V15" i="332"/>
  <c r="L88" i="332" s="1"/>
  <c r="L87" i="332" s="1"/>
  <c r="W15" i="332"/>
  <c r="X15" i="332"/>
  <c r="Q16" i="332"/>
  <c r="R16" i="332"/>
  <c r="S16" i="332"/>
  <c r="T16" i="332"/>
  <c r="U16" i="332"/>
  <c r="V16" i="332"/>
  <c r="W16" i="332"/>
  <c r="X16" i="332"/>
  <c r="Q17" i="332"/>
  <c r="R17" i="332"/>
  <c r="S17" i="332"/>
  <c r="T17" i="332"/>
  <c r="U17" i="332"/>
  <c r="V17" i="332"/>
  <c r="W17" i="332"/>
  <c r="X17" i="332"/>
  <c r="U18" i="332"/>
  <c r="V18" i="332"/>
  <c r="W18" i="332"/>
  <c r="X18" i="332"/>
  <c r="Q19" i="332"/>
  <c r="R19" i="332"/>
  <c r="S19" i="332"/>
  <c r="T19" i="332"/>
  <c r="U19" i="332"/>
  <c r="V19" i="332"/>
  <c r="W19" i="332"/>
  <c r="X19" i="332"/>
  <c r="U44" i="332"/>
  <c r="V44" i="332"/>
  <c r="W44" i="332"/>
  <c r="X44" i="332"/>
  <c r="U47" i="332"/>
  <c r="V47" i="332"/>
  <c r="W47" i="332"/>
  <c r="X47" i="332"/>
  <c r="U77" i="332"/>
  <c r="V77" i="332"/>
  <c r="W77" i="332"/>
  <c r="X77" i="332"/>
  <c r="U81" i="332"/>
  <c r="V81" i="332"/>
  <c r="W81" i="332"/>
  <c r="X81" i="332"/>
  <c r="U85" i="332"/>
  <c r="V85" i="332"/>
  <c r="X85" i="332"/>
  <c r="K86" i="332"/>
  <c r="L86" i="332"/>
  <c r="M86" i="332"/>
  <c r="N86" i="332"/>
  <c r="K89" i="332"/>
  <c r="L89" i="332"/>
  <c r="M89" i="332"/>
  <c r="N89" i="332"/>
  <c r="K90" i="332"/>
  <c r="L90" i="332"/>
  <c r="M90" i="332"/>
  <c r="N90" i="332"/>
  <c r="K91" i="332"/>
  <c r="L91" i="332"/>
  <c r="M91" i="332"/>
  <c r="N91" i="332"/>
  <c r="K92" i="332"/>
  <c r="L92" i="332"/>
  <c r="M92" i="332"/>
  <c r="N92" i="332"/>
  <c r="K93" i="332"/>
  <c r="L93" i="332"/>
  <c r="M93" i="332"/>
  <c r="N93" i="332"/>
  <c r="K94" i="332"/>
  <c r="L94" i="332"/>
  <c r="M94" i="332"/>
  <c r="N94" i="332"/>
  <c r="K95" i="332"/>
  <c r="L95" i="332"/>
  <c r="M95" i="332"/>
  <c r="N95" i="332"/>
  <c r="K96" i="332"/>
  <c r="L96" i="332"/>
  <c r="M96" i="332"/>
  <c r="N96" i="332"/>
  <c r="L5" i="331"/>
  <c r="L72" i="331" s="1"/>
  <c r="M5" i="331"/>
  <c r="M72" i="331" s="1"/>
  <c r="N5" i="331"/>
  <c r="Q11" i="331"/>
  <c r="R11" i="331"/>
  <c r="S11" i="331"/>
  <c r="T11" i="331"/>
  <c r="U11" i="331"/>
  <c r="K74" i="331" s="1"/>
  <c r="K73" i="331" s="1"/>
  <c r="V11" i="331"/>
  <c r="L74" i="331" s="1"/>
  <c r="L73" i="331" s="1"/>
  <c r="W11" i="331"/>
  <c r="M74" i="331" s="1"/>
  <c r="M73" i="331" s="1"/>
  <c r="X11" i="331"/>
  <c r="B12" i="331"/>
  <c r="Q12" i="331"/>
  <c r="R12" i="331"/>
  <c r="S12" i="331"/>
  <c r="T12" i="331"/>
  <c r="U12" i="331"/>
  <c r="V12" i="331"/>
  <c r="W12" i="331"/>
  <c r="X12" i="331"/>
  <c r="B13" i="331"/>
  <c r="Q13" i="331"/>
  <c r="R13" i="331"/>
  <c r="S13" i="331"/>
  <c r="T13" i="331"/>
  <c r="U13" i="331"/>
  <c r="V13" i="331"/>
  <c r="W13" i="331"/>
  <c r="X13" i="331"/>
  <c r="B14" i="331"/>
  <c r="B15" i="331" s="1"/>
  <c r="B16" i="331" s="1"/>
  <c r="B17" i="331" s="1"/>
  <c r="B18" i="331" s="1"/>
  <c r="B19" i="331" s="1"/>
  <c r="B20" i="331" s="1"/>
  <c r="B21" i="331" s="1"/>
  <c r="B22" i="331" s="1"/>
  <c r="B23" i="331" s="1"/>
  <c r="B24" i="331" s="1"/>
  <c r="B25" i="331" s="1"/>
  <c r="B26" i="331" s="1"/>
  <c r="B27" i="331" s="1"/>
  <c r="B28" i="331" s="1"/>
  <c r="B29" i="331" s="1"/>
  <c r="B30" i="331" s="1"/>
  <c r="B31" i="331" s="1"/>
  <c r="B32" i="331" s="1"/>
  <c r="B33" i="331" s="1"/>
  <c r="B34" i="331" s="1"/>
  <c r="B35" i="331" s="1"/>
  <c r="B36" i="331" s="1"/>
  <c r="B37" i="331" s="1"/>
  <c r="B38" i="331" s="1"/>
  <c r="B39" i="331" s="1"/>
  <c r="B40" i="331" s="1"/>
  <c r="B41" i="331" s="1"/>
  <c r="B42" i="331" s="1"/>
  <c r="B43" i="331" s="1"/>
  <c r="B44" i="331" s="1"/>
  <c r="B45" i="331" s="1"/>
  <c r="B46" i="331" s="1"/>
  <c r="B47" i="331" s="1"/>
  <c r="B48" i="331" s="1"/>
  <c r="B49" i="331" s="1"/>
  <c r="B50" i="331" s="1"/>
  <c r="B51" i="331" s="1"/>
  <c r="B52" i="331" s="1"/>
  <c r="B53" i="331" s="1"/>
  <c r="B54" i="331" s="1"/>
  <c r="B55" i="331" s="1"/>
  <c r="B56" i="331" s="1"/>
  <c r="B57" i="331" s="1"/>
  <c r="B58" i="331" s="1"/>
  <c r="B59" i="331" s="1"/>
  <c r="B60" i="331" s="1"/>
  <c r="B61" i="331" s="1"/>
  <c r="B62" i="331" s="1"/>
  <c r="B63" i="331" s="1"/>
  <c r="B64" i="331" s="1"/>
  <c r="B65" i="331" s="1"/>
  <c r="B66" i="331" s="1"/>
  <c r="Q14" i="331"/>
  <c r="R14" i="331"/>
  <c r="S14" i="331"/>
  <c r="T14" i="331"/>
  <c r="U14" i="331"/>
  <c r="V14" i="331"/>
  <c r="W14" i="331"/>
  <c r="X14" i="331"/>
  <c r="Q15" i="331"/>
  <c r="R15" i="331"/>
  <c r="S15" i="331"/>
  <c r="T15" i="331"/>
  <c r="U15" i="331"/>
  <c r="V15" i="331"/>
  <c r="W15" i="331"/>
  <c r="X15" i="331"/>
  <c r="Q16" i="331"/>
  <c r="R16" i="331"/>
  <c r="S16" i="331"/>
  <c r="T16" i="331"/>
  <c r="U16" i="331"/>
  <c r="V16" i="331"/>
  <c r="W16" i="331"/>
  <c r="X16" i="331"/>
  <c r="Q17" i="331"/>
  <c r="R17" i="331"/>
  <c r="S17" i="331"/>
  <c r="T17" i="331"/>
  <c r="U17" i="331"/>
  <c r="V17" i="331"/>
  <c r="W17" i="331"/>
  <c r="X17" i="331"/>
  <c r="Q18" i="331"/>
  <c r="R18" i="331"/>
  <c r="S18" i="331"/>
  <c r="T18" i="331"/>
  <c r="U18" i="331"/>
  <c r="V18" i="331"/>
  <c r="W18" i="331"/>
  <c r="X18" i="331"/>
  <c r="N74" i="331" s="1"/>
  <c r="N73" i="331" s="1"/>
  <c r="Q19" i="331"/>
  <c r="R19" i="331"/>
  <c r="S19" i="331"/>
  <c r="T19" i="331"/>
  <c r="U19" i="331"/>
  <c r="V19" i="331"/>
  <c r="W19" i="331"/>
  <c r="X19" i="331"/>
  <c r="U23" i="331"/>
  <c r="V23" i="331"/>
  <c r="W23" i="331"/>
  <c r="X23" i="331"/>
  <c r="U35" i="331"/>
  <c r="V35" i="331"/>
  <c r="W35" i="331"/>
  <c r="X35" i="331"/>
  <c r="U37" i="331"/>
  <c r="V37" i="331"/>
  <c r="W37" i="331"/>
  <c r="X37" i="331"/>
  <c r="U63" i="331"/>
  <c r="V63" i="331"/>
  <c r="W63" i="331"/>
  <c r="X63" i="331"/>
  <c r="U67" i="331"/>
  <c r="V67" i="331"/>
  <c r="W67" i="331"/>
  <c r="X67" i="331"/>
  <c r="X71" i="331"/>
  <c r="K72" i="331"/>
  <c r="N72" i="331"/>
  <c r="K75" i="331"/>
  <c r="L75" i="331"/>
  <c r="M75" i="331"/>
  <c r="N75" i="331"/>
  <c r="K76" i="331"/>
  <c r="L76" i="331"/>
  <c r="M76" i="331"/>
  <c r="N76" i="331"/>
  <c r="K77" i="331"/>
  <c r="L77" i="331"/>
  <c r="M77" i="331"/>
  <c r="N77" i="331"/>
  <c r="K78" i="331"/>
  <c r="L78" i="331"/>
  <c r="M78" i="331"/>
  <c r="N78" i="331"/>
  <c r="K79" i="331"/>
  <c r="L79" i="331"/>
  <c r="M79" i="331"/>
  <c r="N79" i="331"/>
  <c r="K80" i="331"/>
  <c r="L80" i="331"/>
  <c r="M80" i="331"/>
  <c r="N80" i="331"/>
  <c r="K81" i="331"/>
  <c r="L81" i="331"/>
  <c r="M81" i="331"/>
  <c r="N81" i="331"/>
  <c r="K82" i="331"/>
  <c r="L82" i="331"/>
  <c r="M82" i="331"/>
  <c r="N82" i="331"/>
  <c r="W85" i="332" l="1"/>
  <c r="W71" i="331"/>
  <c r="V71" i="331"/>
  <c r="U71" i="331"/>
  <c r="L5" i="330" l="1"/>
  <c r="M5" i="330"/>
  <c r="N5" i="330"/>
  <c r="Q11" i="330"/>
  <c r="R11" i="330"/>
  <c r="S11" i="330"/>
  <c r="T11" i="330"/>
  <c r="U11" i="330"/>
  <c r="U89" i="330" s="1"/>
  <c r="V11" i="330"/>
  <c r="W11" i="330"/>
  <c r="X11" i="330"/>
  <c r="B12" i="330"/>
  <c r="Q12" i="330"/>
  <c r="R12" i="330"/>
  <c r="S12" i="330"/>
  <c r="T12" i="330"/>
  <c r="U12" i="330"/>
  <c r="V12" i="330"/>
  <c r="W12" i="330"/>
  <c r="X12" i="330"/>
  <c r="B13" i="330"/>
  <c r="B14" i="330" s="1"/>
  <c r="B15" i="330" s="1"/>
  <c r="B16" i="330" s="1"/>
  <c r="B17" i="330" s="1"/>
  <c r="B18" i="330" s="1"/>
  <c r="B19" i="330" s="1"/>
  <c r="B20" i="330" s="1"/>
  <c r="B21" i="330" s="1"/>
  <c r="B22" i="330" s="1"/>
  <c r="B23" i="330" s="1"/>
  <c r="B24" i="330" s="1"/>
  <c r="B25" i="330" s="1"/>
  <c r="B26" i="330" s="1"/>
  <c r="B27" i="330" s="1"/>
  <c r="B28" i="330" s="1"/>
  <c r="B29" i="330" s="1"/>
  <c r="B30" i="330" s="1"/>
  <c r="B31" i="330" s="1"/>
  <c r="B32" i="330" s="1"/>
  <c r="B33" i="330" s="1"/>
  <c r="B34" i="330" s="1"/>
  <c r="B35" i="330" s="1"/>
  <c r="B36" i="330" s="1"/>
  <c r="B37" i="330" s="1"/>
  <c r="B38" i="330" s="1"/>
  <c r="B39" i="330" s="1"/>
  <c r="B40" i="330" s="1"/>
  <c r="B41" i="330" s="1"/>
  <c r="B42" i="330" s="1"/>
  <c r="B43" i="330" s="1"/>
  <c r="B44" i="330" s="1"/>
  <c r="B45" i="330" s="1"/>
  <c r="B46" i="330" s="1"/>
  <c r="B47" i="330" s="1"/>
  <c r="B48" i="330" s="1"/>
  <c r="B49" i="330" s="1"/>
  <c r="B50" i="330" s="1"/>
  <c r="B51" i="330" s="1"/>
  <c r="B52" i="330" s="1"/>
  <c r="B53" i="330" s="1"/>
  <c r="B54" i="330" s="1"/>
  <c r="B55" i="330" s="1"/>
  <c r="B56" i="330" s="1"/>
  <c r="B57" i="330" s="1"/>
  <c r="B58" i="330" s="1"/>
  <c r="B59" i="330" s="1"/>
  <c r="B60" i="330" s="1"/>
  <c r="B61" i="330" s="1"/>
  <c r="B62" i="330" s="1"/>
  <c r="B63" i="330" s="1"/>
  <c r="B64" i="330" s="1"/>
  <c r="B65" i="330" s="1"/>
  <c r="B66" i="330" s="1"/>
  <c r="B67" i="330" s="1"/>
  <c r="B68" i="330" s="1"/>
  <c r="B69" i="330" s="1"/>
  <c r="B70" i="330" s="1"/>
  <c r="B71" i="330" s="1"/>
  <c r="B72" i="330" s="1"/>
  <c r="B73" i="330" s="1"/>
  <c r="B74" i="330" s="1"/>
  <c r="B75" i="330" s="1"/>
  <c r="B76" i="330" s="1"/>
  <c r="B77" i="330" s="1"/>
  <c r="B78" i="330" s="1"/>
  <c r="B79" i="330" s="1"/>
  <c r="B80" i="330" s="1"/>
  <c r="B81" i="330" s="1"/>
  <c r="B82" i="330" s="1"/>
  <c r="B83" i="330" s="1"/>
  <c r="B84" i="330" s="1"/>
  <c r="Q13" i="330"/>
  <c r="R13" i="330"/>
  <c r="S13" i="330"/>
  <c r="T13" i="330"/>
  <c r="U13" i="330"/>
  <c r="V13" i="330"/>
  <c r="W13" i="330"/>
  <c r="X13" i="330"/>
  <c r="X89" i="330" s="1"/>
  <c r="Q14" i="330"/>
  <c r="R14" i="330"/>
  <c r="S14" i="330"/>
  <c r="T14" i="330"/>
  <c r="U14" i="330"/>
  <c r="V14" i="330"/>
  <c r="W14" i="330"/>
  <c r="W89" i="330" s="1"/>
  <c r="X14" i="330"/>
  <c r="Q15" i="330"/>
  <c r="R15" i="330"/>
  <c r="S15" i="330"/>
  <c r="T15" i="330"/>
  <c r="U15" i="330"/>
  <c r="V15" i="330"/>
  <c r="V89" i="330" s="1"/>
  <c r="W15" i="330"/>
  <c r="X15" i="330"/>
  <c r="Q16" i="330"/>
  <c r="R16" i="330"/>
  <c r="S16" i="330"/>
  <c r="T16" i="330"/>
  <c r="U16" i="330"/>
  <c r="V16" i="330"/>
  <c r="W16" i="330"/>
  <c r="X16" i="330"/>
  <c r="Q17" i="330"/>
  <c r="R17" i="330"/>
  <c r="S17" i="330"/>
  <c r="T17" i="330"/>
  <c r="U17" i="330"/>
  <c r="V17" i="330"/>
  <c r="W17" i="330"/>
  <c r="M92" i="330" s="1"/>
  <c r="M91" i="330" s="1"/>
  <c r="X17" i="330"/>
  <c r="Q18" i="330"/>
  <c r="R18" i="330"/>
  <c r="S18" i="330"/>
  <c r="T18" i="330"/>
  <c r="U18" i="330"/>
  <c r="V18" i="330"/>
  <c r="W18" i="330"/>
  <c r="X18" i="330"/>
  <c r="Q19" i="330"/>
  <c r="R19" i="330"/>
  <c r="S19" i="330"/>
  <c r="T19" i="330"/>
  <c r="U19" i="330"/>
  <c r="V19" i="330"/>
  <c r="W19" i="330"/>
  <c r="X19" i="330"/>
  <c r="Q20" i="330"/>
  <c r="R20" i="330"/>
  <c r="S20" i="330"/>
  <c r="T20" i="330"/>
  <c r="U20" i="330"/>
  <c r="V20" i="330"/>
  <c r="W20" i="330"/>
  <c r="X20" i="330"/>
  <c r="U21" i="330"/>
  <c r="V21" i="330"/>
  <c r="W21" i="330"/>
  <c r="X21" i="330"/>
  <c r="Q22" i="330"/>
  <c r="R22" i="330"/>
  <c r="S22" i="330"/>
  <c r="T22" i="330"/>
  <c r="U22" i="330"/>
  <c r="V22" i="330"/>
  <c r="W22" i="330"/>
  <c r="X22" i="330"/>
  <c r="U28" i="330"/>
  <c r="V28" i="330"/>
  <c r="W28" i="330"/>
  <c r="X28" i="330"/>
  <c r="U47" i="330"/>
  <c r="V47" i="330"/>
  <c r="W47" i="330"/>
  <c r="X47" i="330"/>
  <c r="U81" i="330"/>
  <c r="V81" i="330"/>
  <c r="W81" i="330"/>
  <c r="X81" i="330"/>
  <c r="U85" i="330"/>
  <c r="V85" i="330"/>
  <c r="W85" i="330"/>
  <c r="X85" i="330"/>
  <c r="K90" i="330"/>
  <c r="L90" i="330"/>
  <c r="M90" i="330"/>
  <c r="N90" i="330"/>
  <c r="N92" i="330"/>
  <c r="N91" i="330" s="1"/>
  <c r="K93" i="330"/>
  <c r="L93" i="330"/>
  <c r="M93" i="330"/>
  <c r="N93" i="330"/>
  <c r="K94" i="330"/>
  <c r="L94" i="330"/>
  <c r="M94" i="330"/>
  <c r="N94" i="330"/>
  <c r="K95" i="330"/>
  <c r="L95" i="330"/>
  <c r="M95" i="330"/>
  <c r="N95" i="330"/>
  <c r="K96" i="330"/>
  <c r="L96" i="330"/>
  <c r="M96" i="330"/>
  <c r="N96" i="330"/>
  <c r="K97" i="330"/>
  <c r="L97" i="330"/>
  <c r="M97" i="330"/>
  <c r="N97" i="330"/>
  <c r="K98" i="330"/>
  <c r="L98" i="330"/>
  <c r="M98" i="330"/>
  <c r="N98" i="330"/>
  <c r="K99" i="330"/>
  <c r="L99" i="330"/>
  <c r="M99" i="330"/>
  <c r="N99" i="330"/>
  <c r="K100" i="330"/>
  <c r="L100" i="330"/>
  <c r="M100" i="330"/>
  <c r="N100" i="330"/>
  <c r="L5" i="329"/>
  <c r="M5" i="329"/>
  <c r="N5" i="329"/>
  <c r="Q11" i="329"/>
  <c r="R11" i="329"/>
  <c r="S11" i="329"/>
  <c r="T11" i="329"/>
  <c r="U11" i="329"/>
  <c r="U93" i="329" s="1"/>
  <c r="V11" i="329"/>
  <c r="W11" i="329"/>
  <c r="X11" i="329"/>
  <c r="B12" i="329"/>
  <c r="B13" i="329" s="1"/>
  <c r="B14" i="329" s="1"/>
  <c r="B15" i="329" s="1"/>
  <c r="B16" i="329" s="1"/>
  <c r="B17" i="329" s="1"/>
  <c r="B18" i="329" s="1"/>
  <c r="B19" i="329" s="1"/>
  <c r="B20" i="329" s="1"/>
  <c r="B21" i="329" s="1"/>
  <c r="B22" i="329" s="1"/>
  <c r="B23" i="329" s="1"/>
  <c r="B24" i="329" s="1"/>
  <c r="B25" i="329" s="1"/>
  <c r="B26" i="329" s="1"/>
  <c r="B27" i="329" s="1"/>
  <c r="B28" i="329" s="1"/>
  <c r="B29" i="329" s="1"/>
  <c r="B30" i="329" s="1"/>
  <c r="B31" i="329" s="1"/>
  <c r="B32" i="329" s="1"/>
  <c r="B33" i="329" s="1"/>
  <c r="B34" i="329" s="1"/>
  <c r="B35" i="329" s="1"/>
  <c r="B36" i="329" s="1"/>
  <c r="B37" i="329" s="1"/>
  <c r="B38" i="329" s="1"/>
  <c r="B39" i="329" s="1"/>
  <c r="B40" i="329" s="1"/>
  <c r="B41" i="329" s="1"/>
  <c r="B42" i="329" s="1"/>
  <c r="B43" i="329" s="1"/>
  <c r="B44" i="329" s="1"/>
  <c r="B45" i="329" s="1"/>
  <c r="B46" i="329" s="1"/>
  <c r="B47" i="329" s="1"/>
  <c r="B48" i="329" s="1"/>
  <c r="B49" i="329" s="1"/>
  <c r="B50" i="329" s="1"/>
  <c r="B51" i="329" s="1"/>
  <c r="B52" i="329" s="1"/>
  <c r="B53" i="329" s="1"/>
  <c r="B54" i="329" s="1"/>
  <c r="B55" i="329" s="1"/>
  <c r="B56" i="329" s="1"/>
  <c r="B57" i="329" s="1"/>
  <c r="B58" i="329" s="1"/>
  <c r="B59" i="329" s="1"/>
  <c r="B60" i="329" s="1"/>
  <c r="B61" i="329" s="1"/>
  <c r="B62" i="329" s="1"/>
  <c r="B63" i="329" s="1"/>
  <c r="B64" i="329" s="1"/>
  <c r="B65" i="329" s="1"/>
  <c r="B66" i="329" s="1"/>
  <c r="B67" i="329" s="1"/>
  <c r="B68" i="329" s="1"/>
  <c r="B69" i="329" s="1"/>
  <c r="B70" i="329" s="1"/>
  <c r="B71" i="329" s="1"/>
  <c r="B72" i="329" s="1"/>
  <c r="B73" i="329" s="1"/>
  <c r="B74" i="329" s="1"/>
  <c r="B75" i="329" s="1"/>
  <c r="B76" i="329" s="1"/>
  <c r="B77" i="329" s="1"/>
  <c r="B78" i="329" s="1"/>
  <c r="B79" i="329" s="1"/>
  <c r="B80" i="329" s="1"/>
  <c r="B81" i="329" s="1"/>
  <c r="B82" i="329" s="1"/>
  <c r="B83" i="329" s="1"/>
  <c r="B84" i="329" s="1"/>
  <c r="B85" i="329" s="1"/>
  <c r="B86" i="329" s="1"/>
  <c r="B87" i="329" s="1"/>
  <c r="B88" i="329" s="1"/>
  <c r="Q12" i="329"/>
  <c r="R12" i="329"/>
  <c r="S12" i="329"/>
  <c r="T12" i="329"/>
  <c r="U12" i="329"/>
  <c r="V12" i="329"/>
  <c r="W12" i="329"/>
  <c r="X12" i="329"/>
  <c r="S13" i="329"/>
  <c r="T13" i="329"/>
  <c r="U13" i="329"/>
  <c r="V13" i="329"/>
  <c r="W13" i="329"/>
  <c r="X13" i="329"/>
  <c r="Q14" i="329"/>
  <c r="R14" i="329"/>
  <c r="S14" i="329"/>
  <c r="T14" i="329"/>
  <c r="U14" i="329"/>
  <c r="V14" i="329"/>
  <c r="W14" i="329"/>
  <c r="X14" i="329"/>
  <c r="Q15" i="329"/>
  <c r="R15" i="329"/>
  <c r="S15" i="329"/>
  <c r="T15" i="329"/>
  <c r="U15" i="329"/>
  <c r="V15" i="329"/>
  <c r="W15" i="329"/>
  <c r="X15" i="329"/>
  <c r="Q16" i="329"/>
  <c r="R16" i="329"/>
  <c r="S16" i="329"/>
  <c r="T16" i="329"/>
  <c r="U16" i="329"/>
  <c r="V16" i="329"/>
  <c r="W16" i="329"/>
  <c r="X16" i="329"/>
  <c r="Q17" i="329"/>
  <c r="R17" i="329"/>
  <c r="S17" i="329"/>
  <c r="T17" i="329"/>
  <c r="U17" i="329"/>
  <c r="V17" i="329"/>
  <c r="W17" i="329"/>
  <c r="X17" i="329"/>
  <c r="X93" i="329" s="1"/>
  <c r="Q18" i="329"/>
  <c r="R18" i="329"/>
  <c r="S18" i="329"/>
  <c r="T18" i="329"/>
  <c r="U18" i="329"/>
  <c r="V18" i="329"/>
  <c r="W18" i="329"/>
  <c r="W93" i="329" s="1"/>
  <c r="X18" i="329"/>
  <c r="N96" i="329" s="1"/>
  <c r="N95" i="329" s="1"/>
  <c r="Q19" i="329"/>
  <c r="R19" i="329"/>
  <c r="S19" i="329"/>
  <c r="T19" i="329"/>
  <c r="U19" i="329"/>
  <c r="V19" i="329"/>
  <c r="V93" i="329" s="1"/>
  <c r="W19" i="329"/>
  <c r="M96" i="329" s="1"/>
  <c r="M95" i="329" s="1"/>
  <c r="X19" i="329"/>
  <c r="Q20" i="329"/>
  <c r="R20" i="329"/>
  <c r="S20" i="329"/>
  <c r="T20" i="329"/>
  <c r="U20" i="329"/>
  <c r="V20" i="329"/>
  <c r="W20" i="329"/>
  <c r="X20" i="329"/>
  <c r="Q21" i="329"/>
  <c r="R21" i="329"/>
  <c r="S21" i="329"/>
  <c r="T21" i="329"/>
  <c r="U21" i="329"/>
  <c r="V21" i="329"/>
  <c r="W21" i="329"/>
  <c r="X21" i="329"/>
  <c r="U22" i="329"/>
  <c r="V22" i="329"/>
  <c r="W22" i="329"/>
  <c r="X22" i="329"/>
  <c r="Q23" i="329"/>
  <c r="R23" i="329"/>
  <c r="S23" i="329"/>
  <c r="T23" i="329"/>
  <c r="U23" i="329"/>
  <c r="V23" i="329"/>
  <c r="W23" i="329"/>
  <c r="X23" i="329"/>
  <c r="U47" i="329"/>
  <c r="V47" i="329"/>
  <c r="W47" i="329"/>
  <c r="X47" i="329"/>
  <c r="U50" i="329"/>
  <c r="V50" i="329"/>
  <c r="W50" i="329"/>
  <c r="X50" i="329"/>
  <c r="U85" i="329"/>
  <c r="V85" i="329"/>
  <c r="W85" i="329"/>
  <c r="X85" i="329"/>
  <c r="U89" i="329"/>
  <c r="V89" i="329"/>
  <c r="W89" i="329"/>
  <c r="X89" i="329"/>
  <c r="K94" i="329"/>
  <c r="L94" i="329"/>
  <c r="M94" i="329"/>
  <c r="N94" i="329"/>
  <c r="L96" i="329"/>
  <c r="L95" i="329" s="1"/>
  <c r="K97" i="329"/>
  <c r="L97" i="329"/>
  <c r="M97" i="329"/>
  <c r="N97" i="329"/>
  <c r="K98" i="329"/>
  <c r="L98" i="329"/>
  <c r="M98" i="329"/>
  <c r="N98" i="329"/>
  <c r="K99" i="329"/>
  <c r="L99" i="329"/>
  <c r="M99" i="329"/>
  <c r="N99" i="329"/>
  <c r="K100" i="329"/>
  <c r="L100" i="329"/>
  <c r="M100" i="329"/>
  <c r="N100" i="329"/>
  <c r="K101" i="329"/>
  <c r="L101" i="329"/>
  <c r="M101" i="329"/>
  <c r="N101" i="329"/>
  <c r="K102" i="329"/>
  <c r="L102" i="329"/>
  <c r="M102" i="329"/>
  <c r="N102" i="329"/>
  <c r="K103" i="329"/>
  <c r="L103" i="329"/>
  <c r="M103" i="329"/>
  <c r="N103" i="329"/>
  <c r="K104" i="329"/>
  <c r="L104" i="329"/>
  <c r="M104" i="329"/>
  <c r="N104" i="329"/>
  <c r="L92" i="330" l="1"/>
  <c r="L91" i="330" s="1"/>
  <c r="K92" i="330"/>
  <c r="K91" i="330" s="1"/>
  <c r="K96" i="329"/>
  <c r="K95" i="329" s="1"/>
  <c r="L5" i="328" l="1"/>
  <c r="L95" i="328" s="1"/>
  <c r="M5" i="328"/>
  <c r="M95" i="328" s="1"/>
  <c r="N5" i="328"/>
  <c r="Q11" i="328"/>
  <c r="R11" i="328"/>
  <c r="S11" i="328"/>
  <c r="T11" i="328"/>
  <c r="U11" i="328"/>
  <c r="V11" i="328"/>
  <c r="L97" i="328" s="1"/>
  <c r="L96" i="328" s="1"/>
  <c r="W11" i="328"/>
  <c r="M97" i="328" s="1"/>
  <c r="M96" i="328" s="1"/>
  <c r="X11" i="328"/>
  <c r="B12" i="328"/>
  <c r="Q12" i="328"/>
  <c r="R12" i="328"/>
  <c r="S12" i="328"/>
  <c r="T12" i="328"/>
  <c r="U12" i="328"/>
  <c r="K97" i="328" s="1"/>
  <c r="K96" i="328" s="1"/>
  <c r="V12" i="328"/>
  <c r="W12" i="328"/>
  <c r="X12" i="328"/>
  <c r="B13" i="328"/>
  <c r="B14" i="328" s="1"/>
  <c r="B15" i="328" s="1"/>
  <c r="B16" i="328" s="1"/>
  <c r="B17" i="328" s="1"/>
  <c r="B18" i="328" s="1"/>
  <c r="B19" i="328" s="1"/>
  <c r="B20" i="328" s="1"/>
  <c r="B21" i="328" s="1"/>
  <c r="B22" i="328" s="1"/>
  <c r="B23" i="328" s="1"/>
  <c r="B24" i="328" s="1"/>
  <c r="B25" i="328" s="1"/>
  <c r="B26" i="328" s="1"/>
  <c r="B27" i="328" s="1"/>
  <c r="B28" i="328" s="1"/>
  <c r="B29" i="328" s="1"/>
  <c r="B30" i="328" s="1"/>
  <c r="B31" i="328" s="1"/>
  <c r="B32" i="328" s="1"/>
  <c r="B33" i="328" s="1"/>
  <c r="B34" i="328" s="1"/>
  <c r="B35" i="328" s="1"/>
  <c r="B36" i="328" s="1"/>
  <c r="B37" i="328" s="1"/>
  <c r="B38" i="328" s="1"/>
  <c r="B39" i="328" s="1"/>
  <c r="B40" i="328" s="1"/>
  <c r="B41" i="328" s="1"/>
  <c r="B42" i="328" s="1"/>
  <c r="B43" i="328" s="1"/>
  <c r="B44" i="328" s="1"/>
  <c r="B45" i="328" s="1"/>
  <c r="B46" i="328" s="1"/>
  <c r="B47" i="328" s="1"/>
  <c r="B48" i="328" s="1"/>
  <c r="B49" i="328" s="1"/>
  <c r="B50" i="328" s="1"/>
  <c r="B51" i="328" s="1"/>
  <c r="B52" i="328" s="1"/>
  <c r="B53" i="328" s="1"/>
  <c r="B54" i="328" s="1"/>
  <c r="B55" i="328" s="1"/>
  <c r="B56" i="328" s="1"/>
  <c r="B57" i="328" s="1"/>
  <c r="B58" i="328" s="1"/>
  <c r="B59" i="328" s="1"/>
  <c r="B60" i="328" s="1"/>
  <c r="B61" i="328" s="1"/>
  <c r="B62" i="328" s="1"/>
  <c r="B63" i="328" s="1"/>
  <c r="B64" i="328" s="1"/>
  <c r="B65" i="328" s="1"/>
  <c r="B66" i="328" s="1"/>
  <c r="B67" i="328" s="1"/>
  <c r="B68" i="328" s="1"/>
  <c r="B69" i="328" s="1"/>
  <c r="B70" i="328" s="1"/>
  <c r="B71" i="328" s="1"/>
  <c r="B72" i="328" s="1"/>
  <c r="B73" i="328" s="1"/>
  <c r="B74" i="328" s="1"/>
  <c r="B75" i="328" s="1"/>
  <c r="B76" i="328" s="1"/>
  <c r="B77" i="328" s="1"/>
  <c r="B78" i="328" s="1"/>
  <c r="B79" i="328" s="1"/>
  <c r="B80" i="328" s="1"/>
  <c r="B81" i="328" s="1"/>
  <c r="B82" i="328" s="1"/>
  <c r="B83" i="328" s="1"/>
  <c r="B84" i="328" s="1"/>
  <c r="B85" i="328" s="1"/>
  <c r="B86" i="328" s="1"/>
  <c r="B87" i="328" s="1"/>
  <c r="B88" i="328" s="1"/>
  <c r="B89" i="328" s="1"/>
  <c r="Q13" i="328"/>
  <c r="R13" i="328"/>
  <c r="S13" i="328"/>
  <c r="T13" i="328"/>
  <c r="U13" i="328"/>
  <c r="V13" i="328"/>
  <c r="W13" i="328"/>
  <c r="X13" i="328"/>
  <c r="Q14" i="328"/>
  <c r="R14" i="328"/>
  <c r="S14" i="328"/>
  <c r="T14" i="328"/>
  <c r="U14" i="328"/>
  <c r="V14" i="328"/>
  <c r="W14" i="328"/>
  <c r="X14" i="328"/>
  <c r="S15" i="328"/>
  <c r="T15" i="328"/>
  <c r="U15" i="328"/>
  <c r="V15" i="328"/>
  <c r="W15" i="328"/>
  <c r="X15" i="328"/>
  <c r="Q16" i="328"/>
  <c r="R16" i="328"/>
  <c r="S16" i="328"/>
  <c r="T16" i="328"/>
  <c r="U16" i="328"/>
  <c r="V16" i="328"/>
  <c r="W16" i="328"/>
  <c r="X16" i="328"/>
  <c r="Q17" i="328"/>
  <c r="R17" i="328"/>
  <c r="S17" i="328"/>
  <c r="T17" i="328"/>
  <c r="U17" i="328"/>
  <c r="V17" i="328"/>
  <c r="W17" i="328"/>
  <c r="X17" i="328"/>
  <c r="X94" i="328" s="1"/>
  <c r="Q18" i="328"/>
  <c r="R18" i="328"/>
  <c r="S18" i="328"/>
  <c r="T18" i="328"/>
  <c r="U18" i="328"/>
  <c r="V18" i="328"/>
  <c r="W18" i="328"/>
  <c r="X18" i="328"/>
  <c r="Q19" i="328"/>
  <c r="R19" i="328"/>
  <c r="S19" i="328"/>
  <c r="T19" i="328"/>
  <c r="U19" i="328"/>
  <c r="V19" i="328"/>
  <c r="W19" i="328"/>
  <c r="X19" i="328"/>
  <c r="N97" i="328" s="1"/>
  <c r="N96" i="328" s="1"/>
  <c r="Q20" i="328"/>
  <c r="R20" i="328"/>
  <c r="S20" i="328"/>
  <c r="T20" i="328"/>
  <c r="U20" i="328"/>
  <c r="V20" i="328"/>
  <c r="W20" i="328"/>
  <c r="X20" i="328"/>
  <c r="Q21" i="328"/>
  <c r="R21" i="328"/>
  <c r="S21" i="328"/>
  <c r="T21" i="328"/>
  <c r="U21" i="328"/>
  <c r="V21" i="328"/>
  <c r="W21" i="328"/>
  <c r="X21" i="328"/>
  <c r="Q22" i="328"/>
  <c r="R22" i="328"/>
  <c r="S22" i="328"/>
  <c r="T22" i="328"/>
  <c r="U22" i="328"/>
  <c r="V22" i="328"/>
  <c r="V94" i="328" s="1"/>
  <c r="W22" i="328"/>
  <c r="X22" i="328"/>
  <c r="Q23" i="328"/>
  <c r="R23" i="328"/>
  <c r="S23" i="328"/>
  <c r="T23" i="328"/>
  <c r="U23" i="328"/>
  <c r="V23" i="328"/>
  <c r="W23" i="328"/>
  <c r="X23" i="328"/>
  <c r="U24" i="328"/>
  <c r="V24" i="328"/>
  <c r="W24" i="328"/>
  <c r="X24" i="328"/>
  <c r="Q25" i="328"/>
  <c r="R25" i="328"/>
  <c r="S25" i="328"/>
  <c r="T25" i="328"/>
  <c r="U25" i="328"/>
  <c r="V25" i="328"/>
  <c r="W25" i="328"/>
  <c r="X25" i="328"/>
  <c r="U29" i="328"/>
  <c r="V29" i="328"/>
  <c r="W29" i="328"/>
  <c r="X29" i="328"/>
  <c r="U86" i="328"/>
  <c r="V86" i="328"/>
  <c r="W86" i="328"/>
  <c r="X86" i="328"/>
  <c r="U90" i="328"/>
  <c r="V90" i="328"/>
  <c r="W90" i="328"/>
  <c r="X90" i="328"/>
  <c r="W94" i="328"/>
  <c r="K95" i="328"/>
  <c r="N95" i="328"/>
  <c r="K98" i="328"/>
  <c r="L98" i="328"/>
  <c r="M98" i="328"/>
  <c r="N98" i="328"/>
  <c r="K99" i="328"/>
  <c r="L99" i="328"/>
  <c r="M99" i="328"/>
  <c r="N99" i="328"/>
  <c r="K100" i="328"/>
  <c r="L100" i="328"/>
  <c r="M100" i="328"/>
  <c r="N100" i="328"/>
  <c r="K101" i="328"/>
  <c r="L101" i="328"/>
  <c r="M101" i="328"/>
  <c r="N101" i="328"/>
  <c r="K102" i="328"/>
  <c r="L102" i="328"/>
  <c r="M102" i="328"/>
  <c r="N102" i="328"/>
  <c r="K103" i="328"/>
  <c r="L103" i="328"/>
  <c r="M103" i="328"/>
  <c r="N103" i="328"/>
  <c r="K104" i="328"/>
  <c r="L104" i="328"/>
  <c r="M104" i="328"/>
  <c r="N104" i="328"/>
  <c r="K105" i="328"/>
  <c r="L105" i="328"/>
  <c r="M105" i="328"/>
  <c r="N105" i="328"/>
  <c r="L5" i="327"/>
  <c r="M5" i="327"/>
  <c r="N5" i="327"/>
  <c r="Q11" i="327"/>
  <c r="R11" i="327"/>
  <c r="S11" i="327"/>
  <c r="T11" i="327"/>
  <c r="U11" i="327"/>
  <c r="V11" i="327"/>
  <c r="W11" i="327"/>
  <c r="X11" i="327"/>
  <c r="B12" i="327"/>
  <c r="Q12" i="327"/>
  <c r="R12" i="327"/>
  <c r="S12" i="327"/>
  <c r="T12" i="327"/>
  <c r="U12" i="327"/>
  <c r="V12" i="327"/>
  <c r="W12" i="327"/>
  <c r="X12" i="327"/>
  <c r="B13" i="327"/>
  <c r="Q13" i="327"/>
  <c r="R13" i="327"/>
  <c r="S13" i="327"/>
  <c r="T13" i="327"/>
  <c r="U13" i="327"/>
  <c r="V13" i="327"/>
  <c r="W13" i="327"/>
  <c r="X13" i="327"/>
  <c r="B14" i="327"/>
  <c r="Q14" i="327"/>
  <c r="R14" i="327"/>
  <c r="S14" i="327"/>
  <c r="T14" i="327"/>
  <c r="U14" i="327"/>
  <c r="V14" i="327"/>
  <c r="W14" i="327"/>
  <c r="X14" i="327"/>
  <c r="B15" i="327"/>
  <c r="B16" i="327" s="1"/>
  <c r="B17" i="327" s="1"/>
  <c r="B18" i="327" s="1"/>
  <c r="B19" i="327" s="1"/>
  <c r="B20" i="327" s="1"/>
  <c r="B21" i="327" s="1"/>
  <c r="B22" i="327" s="1"/>
  <c r="B23" i="327" s="1"/>
  <c r="B24" i="327" s="1"/>
  <c r="B25" i="327" s="1"/>
  <c r="B26" i="327" s="1"/>
  <c r="B27" i="327" s="1"/>
  <c r="B28" i="327" s="1"/>
  <c r="B29" i="327" s="1"/>
  <c r="B30" i="327" s="1"/>
  <c r="B31" i="327" s="1"/>
  <c r="B32" i="327" s="1"/>
  <c r="B33" i="327" s="1"/>
  <c r="B34" i="327" s="1"/>
  <c r="B35" i="327" s="1"/>
  <c r="B36" i="327" s="1"/>
  <c r="B37" i="327" s="1"/>
  <c r="B38" i="327" s="1"/>
  <c r="B39" i="327" s="1"/>
  <c r="B40" i="327" s="1"/>
  <c r="B41" i="327" s="1"/>
  <c r="B42" i="327" s="1"/>
  <c r="B43" i="327" s="1"/>
  <c r="B44" i="327" s="1"/>
  <c r="B45" i="327" s="1"/>
  <c r="B46" i="327" s="1"/>
  <c r="B47" i="327" s="1"/>
  <c r="B48" i="327" s="1"/>
  <c r="B49" i="327" s="1"/>
  <c r="B50" i="327" s="1"/>
  <c r="B51" i="327" s="1"/>
  <c r="B52" i="327" s="1"/>
  <c r="B53" i="327" s="1"/>
  <c r="B54" i="327" s="1"/>
  <c r="B55" i="327" s="1"/>
  <c r="B56" i="327" s="1"/>
  <c r="B57" i="327" s="1"/>
  <c r="B58" i="327" s="1"/>
  <c r="B59" i="327" s="1"/>
  <c r="B60" i="327" s="1"/>
  <c r="B61" i="327" s="1"/>
  <c r="B62" i="327" s="1"/>
  <c r="B63" i="327" s="1"/>
  <c r="B64" i="327" s="1"/>
  <c r="B65" i="327" s="1"/>
  <c r="B66" i="327" s="1"/>
  <c r="B67" i="327" s="1"/>
  <c r="B68" i="327" s="1"/>
  <c r="B69" i="327" s="1"/>
  <c r="B70" i="327" s="1"/>
  <c r="B71" i="327" s="1"/>
  <c r="B72" i="327" s="1"/>
  <c r="B73" i="327" s="1"/>
  <c r="B74" i="327" s="1"/>
  <c r="B75" i="327" s="1"/>
  <c r="B76" i="327" s="1"/>
  <c r="B77" i="327" s="1"/>
  <c r="B78" i="327" s="1"/>
  <c r="B79" i="327" s="1"/>
  <c r="B80" i="327" s="1"/>
  <c r="B81" i="327" s="1"/>
  <c r="B82" i="327" s="1"/>
  <c r="B83" i="327" s="1"/>
  <c r="B84" i="327" s="1"/>
  <c r="B85" i="327" s="1"/>
  <c r="B86" i="327" s="1"/>
  <c r="B87" i="327" s="1"/>
  <c r="B88" i="327" s="1"/>
  <c r="B89" i="327" s="1"/>
  <c r="B90" i="327" s="1"/>
  <c r="B91" i="327" s="1"/>
  <c r="B92" i="327" s="1"/>
  <c r="B93" i="327" s="1"/>
  <c r="B94" i="327" s="1"/>
  <c r="B95" i="327" s="1"/>
  <c r="B103" i="327" s="1"/>
  <c r="B104" i="327" s="1"/>
  <c r="B105" i="327" s="1"/>
  <c r="B106" i="327" s="1"/>
  <c r="B107" i="327" s="1"/>
  <c r="B108" i="327" s="1"/>
  <c r="B109" i="327" s="1"/>
  <c r="Q15" i="327"/>
  <c r="R15" i="327"/>
  <c r="S15" i="327"/>
  <c r="T15" i="327"/>
  <c r="U15" i="327"/>
  <c r="V15" i="327"/>
  <c r="W15" i="327"/>
  <c r="X15" i="327"/>
  <c r="X54" i="327" s="1"/>
  <c r="S16" i="327"/>
  <c r="T16" i="327"/>
  <c r="U16" i="327"/>
  <c r="V16" i="327"/>
  <c r="W16" i="327"/>
  <c r="X16" i="327"/>
  <c r="Q17" i="327"/>
  <c r="R17" i="327"/>
  <c r="S17" i="327"/>
  <c r="T17" i="327"/>
  <c r="U17" i="327"/>
  <c r="V17" i="327"/>
  <c r="W17" i="327"/>
  <c r="X17" i="327"/>
  <c r="Q18" i="327"/>
  <c r="R18" i="327"/>
  <c r="S18" i="327"/>
  <c r="T18" i="327"/>
  <c r="U18" i="327"/>
  <c r="V18" i="327"/>
  <c r="W18" i="327"/>
  <c r="W54" i="327" s="1"/>
  <c r="X18" i="327"/>
  <c r="Q19" i="327"/>
  <c r="R19" i="327"/>
  <c r="S19" i="327"/>
  <c r="T19" i="327"/>
  <c r="U19" i="327"/>
  <c r="V19" i="327"/>
  <c r="V54" i="327" s="1"/>
  <c r="W19" i="327"/>
  <c r="X19" i="327"/>
  <c r="Q20" i="327"/>
  <c r="R20" i="327"/>
  <c r="S20" i="327"/>
  <c r="T20" i="327"/>
  <c r="U20" i="327"/>
  <c r="U54" i="327" s="1"/>
  <c r="V20" i="327"/>
  <c r="W20" i="327"/>
  <c r="X20" i="327"/>
  <c r="Q21" i="327"/>
  <c r="R21" i="327"/>
  <c r="S21" i="327"/>
  <c r="T21" i="327"/>
  <c r="U21" i="327"/>
  <c r="V21" i="327"/>
  <c r="W21" i="327"/>
  <c r="X21" i="327"/>
  <c r="Q22" i="327"/>
  <c r="R22" i="327"/>
  <c r="S22" i="327"/>
  <c r="T22" i="327"/>
  <c r="U22" i="327"/>
  <c r="V22" i="327"/>
  <c r="W22" i="327"/>
  <c r="X22" i="327"/>
  <c r="Q23" i="327"/>
  <c r="R23" i="327"/>
  <c r="S23" i="327"/>
  <c r="T23" i="327"/>
  <c r="U23" i="327"/>
  <c r="V23" i="327"/>
  <c r="W23" i="327"/>
  <c r="X23" i="327"/>
  <c r="Q24" i="327"/>
  <c r="R24" i="327"/>
  <c r="S24" i="327"/>
  <c r="T24" i="327"/>
  <c r="U24" i="327"/>
  <c r="V24" i="327"/>
  <c r="W24" i="327"/>
  <c r="X24" i="327"/>
  <c r="Q25" i="327"/>
  <c r="R25" i="327"/>
  <c r="S25" i="327"/>
  <c r="T25" i="327"/>
  <c r="U25" i="327"/>
  <c r="V25" i="327"/>
  <c r="W25" i="327"/>
  <c r="X25" i="327"/>
  <c r="Q26" i="327"/>
  <c r="R26" i="327"/>
  <c r="S26" i="327"/>
  <c r="T26" i="327"/>
  <c r="U26" i="327"/>
  <c r="V26" i="327"/>
  <c r="W26" i="327"/>
  <c r="X26" i="327"/>
  <c r="U27" i="327"/>
  <c r="V27" i="327"/>
  <c r="W27" i="327"/>
  <c r="X27" i="327"/>
  <c r="Q28" i="327"/>
  <c r="R28" i="327"/>
  <c r="S28" i="327"/>
  <c r="T28" i="327"/>
  <c r="U28" i="327"/>
  <c r="V28" i="327"/>
  <c r="W28" i="327"/>
  <c r="X28" i="327"/>
  <c r="U32" i="327"/>
  <c r="V32" i="327"/>
  <c r="W32" i="327"/>
  <c r="X32" i="327"/>
  <c r="U53" i="327"/>
  <c r="V53" i="327"/>
  <c r="W53" i="327"/>
  <c r="X53" i="327"/>
  <c r="V96" i="327"/>
  <c r="K101" i="327"/>
  <c r="U96" i="327" s="1"/>
  <c r="L101" i="327"/>
  <c r="L119" i="327" s="1"/>
  <c r="M101" i="327"/>
  <c r="W96" i="327" s="1"/>
  <c r="N101" i="327"/>
  <c r="X96" i="327" s="1"/>
  <c r="M111" i="327"/>
  <c r="M110" i="327" s="1"/>
  <c r="K112" i="327"/>
  <c r="L112" i="327"/>
  <c r="M112" i="327"/>
  <c r="N112" i="327"/>
  <c r="K113" i="327"/>
  <c r="L113" i="327"/>
  <c r="M113" i="327"/>
  <c r="N113" i="327"/>
  <c r="K114" i="327"/>
  <c r="L114" i="327"/>
  <c r="M114" i="327"/>
  <c r="N114" i="327"/>
  <c r="K115" i="327"/>
  <c r="L115" i="327"/>
  <c r="M115" i="327"/>
  <c r="N115" i="327"/>
  <c r="K116" i="327"/>
  <c r="L116" i="327"/>
  <c r="M116" i="327"/>
  <c r="N116" i="327"/>
  <c r="K117" i="327"/>
  <c r="L117" i="327"/>
  <c r="M117" i="327"/>
  <c r="N117" i="327"/>
  <c r="K118" i="327"/>
  <c r="L118" i="327"/>
  <c r="M118" i="327"/>
  <c r="N118" i="327"/>
  <c r="K119" i="327"/>
  <c r="M119" i="327"/>
  <c r="U94" i="328" l="1"/>
  <c r="N119" i="327"/>
  <c r="N111" i="327"/>
  <c r="N110" i="327" s="1"/>
  <c r="L111" i="327"/>
  <c r="L110" i="327" s="1"/>
  <c r="K111" i="327"/>
  <c r="K110" i="327" s="1"/>
  <c r="X100" i="327"/>
  <c r="W100" i="327"/>
  <c r="V100" i="327"/>
  <c r="U100" i="327"/>
  <c r="L5" i="326" l="1"/>
  <c r="M5" i="326"/>
  <c r="N5" i="326"/>
  <c r="Q11" i="326"/>
  <c r="R11" i="326"/>
  <c r="S11" i="326"/>
  <c r="T11" i="326"/>
  <c r="U11" i="326"/>
  <c r="K109" i="326" s="1"/>
  <c r="K108" i="326" s="1"/>
  <c r="V11" i="326"/>
  <c r="W11" i="326"/>
  <c r="X11" i="326"/>
  <c r="B12" i="326"/>
  <c r="Q12" i="326"/>
  <c r="R12" i="326"/>
  <c r="S12" i="326"/>
  <c r="T12" i="326"/>
  <c r="U12" i="326"/>
  <c r="V12" i="326"/>
  <c r="W12" i="326"/>
  <c r="X12" i="326"/>
  <c r="B13" i="326"/>
  <c r="B14" i="326" s="1"/>
  <c r="B15" i="326" s="1"/>
  <c r="B16" i="326" s="1"/>
  <c r="B17" i="326" s="1"/>
  <c r="B18" i="326" s="1"/>
  <c r="B19" i="326" s="1"/>
  <c r="B20" i="326" s="1"/>
  <c r="B21" i="326" s="1"/>
  <c r="B22" i="326" s="1"/>
  <c r="B23" i="326" s="1"/>
  <c r="B24" i="326" s="1"/>
  <c r="B25" i="326" s="1"/>
  <c r="B26" i="326" s="1"/>
  <c r="B27" i="326" s="1"/>
  <c r="B28" i="326" s="1"/>
  <c r="B29" i="326" s="1"/>
  <c r="B30" i="326" s="1"/>
  <c r="B31" i="326" s="1"/>
  <c r="B32" i="326" s="1"/>
  <c r="B33" i="326" s="1"/>
  <c r="B34" i="326" s="1"/>
  <c r="B35" i="326" s="1"/>
  <c r="B36" i="326" s="1"/>
  <c r="B37" i="326" s="1"/>
  <c r="B38" i="326" s="1"/>
  <c r="B39" i="326" s="1"/>
  <c r="B40" i="326" s="1"/>
  <c r="B41" i="326" s="1"/>
  <c r="B42" i="326" s="1"/>
  <c r="B43" i="326" s="1"/>
  <c r="B44" i="326" s="1"/>
  <c r="B45" i="326" s="1"/>
  <c r="B46" i="326" s="1"/>
  <c r="B47" i="326" s="1"/>
  <c r="B48" i="326" s="1"/>
  <c r="B49" i="326" s="1"/>
  <c r="B50" i="326" s="1"/>
  <c r="B51" i="326" s="1"/>
  <c r="B52" i="326" s="1"/>
  <c r="B53" i="326" s="1"/>
  <c r="B54" i="326" s="1"/>
  <c r="B55" i="326" s="1"/>
  <c r="B56" i="326" s="1"/>
  <c r="B57" i="326" s="1"/>
  <c r="B58" i="326" s="1"/>
  <c r="B59" i="326" s="1"/>
  <c r="B60" i="326" s="1"/>
  <c r="B61" i="326" s="1"/>
  <c r="B62" i="326" s="1"/>
  <c r="B63" i="326" s="1"/>
  <c r="B64" i="326" s="1"/>
  <c r="B65" i="326" s="1"/>
  <c r="B66" i="326" s="1"/>
  <c r="B67" i="326" s="1"/>
  <c r="B68" i="326" s="1"/>
  <c r="B69" i="326" s="1"/>
  <c r="B70" i="326" s="1"/>
  <c r="B71" i="326" s="1"/>
  <c r="B72" i="326" s="1"/>
  <c r="B73" i="326" s="1"/>
  <c r="B74" i="326" s="1"/>
  <c r="B75" i="326" s="1"/>
  <c r="B76" i="326" s="1"/>
  <c r="B77" i="326" s="1"/>
  <c r="B78" i="326" s="1"/>
  <c r="B79" i="326" s="1"/>
  <c r="B80" i="326" s="1"/>
  <c r="B81" i="326" s="1"/>
  <c r="B82" i="326" s="1"/>
  <c r="B83" i="326" s="1"/>
  <c r="B84" i="326" s="1"/>
  <c r="B85" i="326" s="1"/>
  <c r="B86" i="326" s="1"/>
  <c r="B87" i="326" s="1"/>
  <c r="B88" i="326" s="1"/>
  <c r="B89" i="326" s="1"/>
  <c r="B90" i="326" s="1"/>
  <c r="B91" i="326" s="1"/>
  <c r="B92" i="326" s="1"/>
  <c r="B93" i="326" s="1"/>
  <c r="B94" i="326" s="1"/>
  <c r="B95" i="326" s="1"/>
  <c r="B103" i="326" s="1"/>
  <c r="B104" i="326" s="1"/>
  <c r="B105" i="326" s="1"/>
  <c r="B106" i="326" s="1"/>
  <c r="B107" i="326" s="1"/>
  <c r="Q13" i="326"/>
  <c r="R13" i="326"/>
  <c r="S13" i="326"/>
  <c r="T13" i="326"/>
  <c r="U13" i="326"/>
  <c r="V13" i="326"/>
  <c r="W13" i="326"/>
  <c r="X13" i="326"/>
  <c r="X100" i="326" s="1"/>
  <c r="Q14" i="326"/>
  <c r="R14" i="326"/>
  <c r="S14" i="326"/>
  <c r="T14" i="326"/>
  <c r="U14" i="326"/>
  <c r="V14" i="326"/>
  <c r="W14" i="326"/>
  <c r="W51" i="326" s="1"/>
  <c r="X14" i="326"/>
  <c r="S15" i="326"/>
  <c r="T15" i="326"/>
  <c r="U15" i="326"/>
  <c r="V15" i="326"/>
  <c r="W15" i="326"/>
  <c r="X15" i="326"/>
  <c r="Q16" i="326"/>
  <c r="R16" i="326"/>
  <c r="S16" i="326"/>
  <c r="T16" i="326"/>
  <c r="U16" i="326"/>
  <c r="V16" i="326"/>
  <c r="W16" i="326"/>
  <c r="X16" i="326"/>
  <c r="Q17" i="326"/>
  <c r="R17" i="326"/>
  <c r="S17" i="326"/>
  <c r="T17" i="326"/>
  <c r="U17" i="326"/>
  <c r="V17" i="326"/>
  <c r="V51" i="326" s="1"/>
  <c r="W17" i="326"/>
  <c r="X17" i="326"/>
  <c r="Q18" i="326"/>
  <c r="R18" i="326"/>
  <c r="S18" i="326"/>
  <c r="T18" i="326"/>
  <c r="U18" i="326"/>
  <c r="V18" i="326"/>
  <c r="W18" i="326"/>
  <c r="X18" i="326"/>
  <c r="X51" i="326" s="1"/>
  <c r="Q19" i="326"/>
  <c r="R19" i="326"/>
  <c r="S19" i="326"/>
  <c r="T19" i="326"/>
  <c r="U19" i="326"/>
  <c r="V19" i="326"/>
  <c r="W19" i="326"/>
  <c r="M109" i="326" s="1"/>
  <c r="M108" i="326" s="1"/>
  <c r="X19" i="326"/>
  <c r="Q20" i="326"/>
  <c r="R20" i="326"/>
  <c r="S20" i="326"/>
  <c r="T20" i="326"/>
  <c r="U20" i="326"/>
  <c r="V20" i="326"/>
  <c r="V100" i="326" s="1"/>
  <c r="W20" i="326"/>
  <c r="X20" i="326"/>
  <c r="Q21" i="326"/>
  <c r="R21" i="326"/>
  <c r="S21" i="326"/>
  <c r="T21" i="326"/>
  <c r="U21" i="326"/>
  <c r="V21" i="326"/>
  <c r="W21" i="326"/>
  <c r="X21" i="326"/>
  <c r="Q22" i="326"/>
  <c r="R22" i="326"/>
  <c r="S22" i="326"/>
  <c r="T22" i="326"/>
  <c r="U22" i="326"/>
  <c r="V22" i="326"/>
  <c r="W22" i="326"/>
  <c r="X22" i="326"/>
  <c r="Q23" i="326"/>
  <c r="R23" i="326"/>
  <c r="S23" i="326"/>
  <c r="T23" i="326"/>
  <c r="U23" i="326"/>
  <c r="V23" i="326"/>
  <c r="W23" i="326"/>
  <c r="X23" i="326"/>
  <c r="Q24" i="326"/>
  <c r="R24" i="326"/>
  <c r="S24" i="326"/>
  <c r="T24" i="326"/>
  <c r="U24" i="326"/>
  <c r="V24" i="326"/>
  <c r="W24" i="326"/>
  <c r="X24" i="326"/>
  <c r="U25" i="326"/>
  <c r="V25" i="326"/>
  <c r="W25" i="326"/>
  <c r="X25" i="326"/>
  <c r="Q26" i="326"/>
  <c r="R26" i="326"/>
  <c r="S26" i="326"/>
  <c r="T26" i="326"/>
  <c r="U26" i="326"/>
  <c r="V26" i="326"/>
  <c r="W26" i="326"/>
  <c r="X26" i="326"/>
  <c r="U30" i="326"/>
  <c r="V30" i="326"/>
  <c r="W30" i="326"/>
  <c r="X30" i="326"/>
  <c r="U31" i="326"/>
  <c r="V31" i="326"/>
  <c r="W31" i="326"/>
  <c r="X31" i="326"/>
  <c r="U50" i="326"/>
  <c r="V50" i="326"/>
  <c r="W50" i="326"/>
  <c r="X50" i="326"/>
  <c r="X96" i="326"/>
  <c r="W100" i="326"/>
  <c r="K101" i="326"/>
  <c r="U96" i="326" s="1"/>
  <c r="L101" i="326"/>
  <c r="V104" i="326" s="1"/>
  <c r="M101" i="326"/>
  <c r="W96" i="326" s="1"/>
  <c r="N101" i="326"/>
  <c r="X104" i="326" s="1"/>
  <c r="U104" i="326"/>
  <c r="W104" i="326"/>
  <c r="K110" i="326"/>
  <c r="L110" i="326"/>
  <c r="M110" i="326"/>
  <c r="N110" i="326"/>
  <c r="K111" i="326"/>
  <c r="L111" i="326"/>
  <c r="M111" i="326"/>
  <c r="N111" i="326"/>
  <c r="K112" i="326"/>
  <c r="L112" i="326"/>
  <c r="M112" i="326"/>
  <c r="N112" i="326"/>
  <c r="K113" i="326"/>
  <c r="L113" i="326"/>
  <c r="M113" i="326"/>
  <c r="N113" i="326"/>
  <c r="K114" i="326"/>
  <c r="L114" i="326"/>
  <c r="M114" i="326"/>
  <c r="N114" i="326"/>
  <c r="K115" i="326"/>
  <c r="L115" i="326"/>
  <c r="M115" i="326"/>
  <c r="N115" i="326"/>
  <c r="K116" i="326"/>
  <c r="L116" i="326"/>
  <c r="M116" i="326"/>
  <c r="N116" i="326"/>
  <c r="K117" i="326"/>
  <c r="M117" i="326"/>
  <c r="L5" i="325"/>
  <c r="M5" i="325"/>
  <c r="N5" i="325"/>
  <c r="Q11" i="325"/>
  <c r="R11" i="325"/>
  <c r="S11" i="325"/>
  <c r="T11" i="325"/>
  <c r="U11" i="325"/>
  <c r="U100" i="325" s="1"/>
  <c r="V11" i="325"/>
  <c r="W11" i="325"/>
  <c r="X11" i="325"/>
  <c r="B12" i="325"/>
  <c r="Q12" i="325"/>
  <c r="R12" i="325"/>
  <c r="S12" i="325"/>
  <c r="T12" i="325"/>
  <c r="U12" i="325"/>
  <c r="V12" i="325"/>
  <c r="W12" i="325"/>
  <c r="X12" i="325"/>
  <c r="B13" i="325"/>
  <c r="B14" i="325" s="1"/>
  <c r="B15" i="325" s="1"/>
  <c r="B16" i="325" s="1"/>
  <c r="B17" i="325" s="1"/>
  <c r="B18" i="325" s="1"/>
  <c r="B19" i="325" s="1"/>
  <c r="B20" i="325" s="1"/>
  <c r="B21" i="325" s="1"/>
  <c r="B22" i="325" s="1"/>
  <c r="B23" i="325" s="1"/>
  <c r="B24" i="325" s="1"/>
  <c r="B25" i="325" s="1"/>
  <c r="B26" i="325" s="1"/>
  <c r="B27" i="325" s="1"/>
  <c r="B28" i="325" s="1"/>
  <c r="B29" i="325" s="1"/>
  <c r="B30" i="325" s="1"/>
  <c r="B31" i="325" s="1"/>
  <c r="B32" i="325" s="1"/>
  <c r="B33" i="325" s="1"/>
  <c r="B34" i="325" s="1"/>
  <c r="B35" i="325" s="1"/>
  <c r="B36" i="325" s="1"/>
  <c r="B37" i="325" s="1"/>
  <c r="B38" i="325" s="1"/>
  <c r="B39" i="325" s="1"/>
  <c r="B40" i="325" s="1"/>
  <c r="B41" i="325" s="1"/>
  <c r="B42" i="325" s="1"/>
  <c r="B43" i="325" s="1"/>
  <c r="B44" i="325" s="1"/>
  <c r="B45" i="325" s="1"/>
  <c r="B46" i="325" s="1"/>
  <c r="B47" i="325" s="1"/>
  <c r="B48" i="325" s="1"/>
  <c r="B49" i="325" s="1"/>
  <c r="B50" i="325" s="1"/>
  <c r="B51" i="325" s="1"/>
  <c r="B52" i="325" s="1"/>
  <c r="B53" i="325" s="1"/>
  <c r="B54" i="325" s="1"/>
  <c r="B55" i="325" s="1"/>
  <c r="B56" i="325" s="1"/>
  <c r="B57" i="325" s="1"/>
  <c r="B58" i="325" s="1"/>
  <c r="B59" i="325" s="1"/>
  <c r="B60" i="325" s="1"/>
  <c r="B61" i="325" s="1"/>
  <c r="B62" i="325" s="1"/>
  <c r="B63" i="325" s="1"/>
  <c r="B64" i="325" s="1"/>
  <c r="B65" i="325" s="1"/>
  <c r="B66" i="325" s="1"/>
  <c r="B67" i="325" s="1"/>
  <c r="B68" i="325" s="1"/>
  <c r="B69" i="325" s="1"/>
  <c r="B70" i="325" s="1"/>
  <c r="B71" i="325" s="1"/>
  <c r="B72" i="325" s="1"/>
  <c r="B73" i="325" s="1"/>
  <c r="B74" i="325" s="1"/>
  <c r="B75" i="325" s="1"/>
  <c r="B76" i="325" s="1"/>
  <c r="B77" i="325" s="1"/>
  <c r="B78" i="325" s="1"/>
  <c r="B79" i="325" s="1"/>
  <c r="B80" i="325" s="1"/>
  <c r="B81" i="325" s="1"/>
  <c r="B82" i="325" s="1"/>
  <c r="B83" i="325" s="1"/>
  <c r="B84" i="325" s="1"/>
  <c r="B85" i="325" s="1"/>
  <c r="B86" i="325" s="1"/>
  <c r="B87" i="325" s="1"/>
  <c r="B88" i="325" s="1"/>
  <c r="B89" i="325" s="1"/>
  <c r="B90" i="325" s="1"/>
  <c r="B91" i="325" s="1"/>
  <c r="B92" i="325" s="1"/>
  <c r="B93" i="325" s="1"/>
  <c r="B94" i="325" s="1"/>
  <c r="B95" i="325" s="1"/>
  <c r="B103" i="325" s="1"/>
  <c r="B104" i="325" s="1"/>
  <c r="B105" i="325" s="1"/>
  <c r="B106" i="325" s="1"/>
  <c r="B107" i="325" s="1"/>
  <c r="B108" i="325" s="1"/>
  <c r="B109" i="325" s="1"/>
  <c r="B110" i="325" s="1"/>
  <c r="Q13" i="325"/>
  <c r="R13" i="325"/>
  <c r="S13" i="325"/>
  <c r="T13" i="325"/>
  <c r="U13" i="325"/>
  <c r="V13" i="325"/>
  <c r="W13" i="325"/>
  <c r="X13" i="325"/>
  <c r="Q14" i="325"/>
  <c r="R14" i="325"/>
  <c r="S14" i="325"/>
  <c r="T14" i="325"/>
  <c r="U14" i="325"/>
  <c r="V14" i="325"/>
  <c r="W14" i="325"/>
  <c r="X14" i="325"/>
  <c r="S15" i="325"/>
  <c r="T15" i="325"/>
  <c r="U15" i="325"/>
  <c r="V15" i="325"/>
  <c r="W15" i="325"/>
  <c r="X15" i="325"/>
  <c r="Q16" i="325"/>
  <c r="R16" i="325"/>
  <c r="S16" i="325"/>
  <c r="T16" i="325"/>
  <c r="U16" i="325"/>
  <c r="V16" i="325"/>
  <c r="W16" i="325"/>
  <c r="X16" i="325"/>
  <c r="Q17" i="325"/>
  <c r="R17" i="325"/>
  <c r="S17" i="325"/>
  <c r="T17" i="325"/>
  <c r="U17" i="325"/>
  <c r="V17" i="325"/>
  <c r="W17" i="325"/>
  <c r="X17" i="325"/>
  <c r="N112" i="325" s="1"/>
  <c r="N111" i="325" s="1"/>
  <c r="Q18" i="325"/>
  <c r="R18" i="325"/>
  <c r="S18" i="325"/>
  <c r="T18" i="325"/>
  <c r="U18" i="325"/>
  <c r="V18" i="325"/>
  <c r="W18" i="325"/>
  <c r="W100" i="325" s="1"/>
  <c r="X18" i="325"/>
  <c r="Q19" i="325"/>
  <c r="R19" i="325"/>
  <c r="S19" i="325"/>
  <c r="T19" i="325"/>
  <c r="U19" i="325"/>
  <c r="V19" i="325"/>
  <c r="V100" i="325" s="1"/>
  <c r="W19" i="325"/>
  <c r="X19" i="325"/>
  <c r="Q20" i="325"/>
  <c r="R20" i="325"/>
  <c r="S20" i="325"/>
  <c r="T20" i="325"/>
  <c r="U20" i="325"/>
  <c r="V20" i="325"/>
  <c r="W20" i="325"/>
  <c r="X20" i="325"/>
  <c r="Q21" i="325"/>
  <c r="R21" i="325"/>
  <c r="S21" i="325"/>
  <c r="T21" i="325"/>
  <c r="U21" i="325"/>
  <c r="V21" i="325"/>
  <c r="W21" i="325"/>
  <c r="X21" i="325"/>
  <c r="Q22" i="325"/>
  <c r="R22" i="325"/>
  <c r="S22" i="325"/>
  <c r="T22" i="325"/>
  <c r="U22" i="325"/>
  <c r="V22" i="325"/>
  <c r="W22" i="325"/>
  <c r="X22" i="325"/>
  <c r="Q23" i="325"/>
  <c r="R23" i="325"/>
  <c r="S23" i="325"/>
  <c r="T23" i="325"/>
  <c r="U23" i="325"/>
  <c r="V23" i="325"/>
  <c r="W23" i="325"/>
  <c r="X23" i="325"/>
  <c r="Q24" i="325"/>
  <c r="R24" i="325"/>
  <c r="S24" i="325"/>
  <c r="T24" i="325"/>
  <c r="U24" i="325"/>
  <c r="V24" i="325"/>
  <c r="W24" i="325"/>
  <c r="X24" i="325"/>
  <c r="Q25" i="325"/>
  <c r="R25" i="325"/>
  <c r="S25" i="325"/>
  <c r="T25" i="325"/>
  <c r="U25" i="325"/>
  <c r="V25" i="325"/>
  <c r="W25" i="325"/>
  <c r="X25" i="325"/>
  <c r="U26" i="325"/>
  <c r="V26" i="325"/>
  <c r="W26" i="325"/>
  <c r="X26" i="325"/>
  <c r="Q27" i="325"/>
  <c r="R27" i="325"/>
  <c r="S27" i="325"/>
  <c r="T27" i="325"/>
  <c r="U27" i="325"/>
  <c r="V27" i="325"/>
  <c r="W27" i="325"/>
  <c r="X27" i="325"/>
  <c r="U32" i="325"/>
  <c r="V32" i="325"/>
  <c r="W32" i="325"/>
  <c r="X32" i="325"/>
  <c r="U33" i="325"/>
  <c r="V33" i="325"/>
  <c r="W33" i="325"/>
  <c r="X33" i="325"/>
  <c r="U55" i="325"/>
  <c r="V55" i="325"/>
  <c r="W55" i="325"/>
  <c r="X55" i="325"/>
  <c r="V96" i="325"/>
  <c r="W96" i="325"/>
  <c r="K101" i="325"/>
  <c r="U96" i="325" s="1"/>
  <c r="L101" i="325"/>
  <c r="L120" i="325" s="1"/>
  <c r="M101" i="325"/>
  <c r="W107" i="325" s="1"/>
  <c r="N101" i="325"/>
  <c r="X96" i="325" s="1"/>
  <c r="U107" i="325"/>
  <c r="V107" i="325"/>
  <c r="K113" i="325"/>
  <c r="L113" i="325"/>
  <c r="M113" i="325"/>
  <c r="N113" i="325"/>
  <c r="K114" i="325"/>
  <c r="L114" i="325"/>
  <c r="M114" i="325"/>
  <c r="N114" i="325"/>
  <c r="K115" i="325"/>
  <c r="L115" i="325"/>
  <c r="M115" i="325"/>
  <c r="N115" i="325"/>
  <c r="K116" i="325"/>
  <c r="L116" i="325"/>
  <c r="M116" i="325"/>
  <c r="N116" i="325"/>
  <c r="K117" i="325"/>
  <c r="L117" i="325"/>
  <c r="M117" i="325"/>
  <c r="N117" i="325"/>
  <c r="K118" i="325"/>
  <c r="L118" i="325"/>
  <c r="M118" i="325"/>
  <c r="N118" i="325"/>
  <c r="K119" i="325"/>
  <c r="L119" i="325"/>
  <c r="M119" i="325"/>
  <c r="N119" i="325"/>
  <c r="K120" i="325"/>
  <c r="N120" i="325"/>
  <c r="N117" i="326" l="1"/>
  <c r="N109" i="326"/>
  <c r="N108" i="326" s="1"/>
  <c r="U100" i="326"/>
  <c r="L117" i="326"/>
  <c r="L109" i="326"/>
  <c r="L108" i="326" s="1"/>
  <c r="V96" i="326"/>
  <c r="U51" i="326"/>
  <c r="X100" i="325"/>
  <c r="M120" i="325"/>
  <c r="M112" i="325"/>
  <c r="L112" i="325"/>
  <c r="L111" i="325" s="1"/>
  <c r="K112" i="325"/>
  <c r="K111" i="325" s="1"/>
  <c r="X107" i="325"/>
  <c r="M111" i="325" l="1"/>
  <c r="L5" i="324"/>
  <c r="L101" i="324" s="1"/>
  <c r="M5" i="324"/>
  <c r="M101" i="324" s="1"/>
  <c r="N5" i="324"/>
  <c r="Q11" i="324"/>
  <c r="R11" i="324"/>
  <c r="S11" i="324"/>
  <c r="T11" i="324"/>
  <c r="U11" i="324"/>
  <c r="U100" i="324" s="1"/>
  <c r="V11" i="324"/>
  <c r="V100" i="324" s="1"/>
  <c r="W11" i="324"/>
  <c r="W100" i="324" s="1"/>
  <c r="X11" i="324"/>
  <c r="B12" i="324"/>
  <c r="B13" i="324" s="1"/>
  <c r="B14" i="324" s="1"/>
  <c r="B15" i="324" s="1"/>
  <c r="B16" i="324" s="1"/>
  <c r="B17" i="324" s="1"/>
  <c r="B18" i="324" s="1"/>
  <c r="B19" i="324" s="1"/>
  <c r="B20" i="324" s="1"/>
  <c r="B21" i="324" s="1"/>
  <c r="B22" i="324" s="1"/>
  <c r="B23" i="324" s="1"/>
  <c r="B24" i="324" s="1"/>
  <c r="B25" i="324" s="1"/>
  <c r="B26" i="324" s="1"/>
  <c r="B27" i="324" s="1"/>
  <c r="B28" i="324" s="1"/>
  <c r="B29" i="324" s="1"/>
  <c r="B30" i="324" s="1"/>
  <c r="B31" i="324" s="1"/>
  <c r="B32" i="324" s="1"/>
  <c r="B33" i="324" s="1"/>
  <c r="B34" i="324" s="1"/>
  <c r="B35" i="324" s="1"/>
  <c r="B36" i="324" s="1"/>
  <c r="B37" i="324" s="1"/>
  <c r="B38" i="324" s="1"/>
  <c r="B39" i="324" s="1"/>
  <c r="B40" i="324" s="1"/>
  <c r="B41" i="324" s="1"/>
  <c r="B42" i="324" s="1"/>
  <c r="B43" i="324" s="1"/>
  <c r="B44" i="324" s="1"/>
  <c r="B45" i="324" s="1"/>
  <c r="B46" i="324" s="1"/>
  <c r="B47" i="324" s="1"/>
  <c r="B48" i="324" s="1"/>
  <c r="B49" i="324" s="1"/>
  <c r="B50" i="324" s="1"/>
  <c r="B51" i="324" s="1"/>
  <c r="B52" i="324" s="1"/>
  <c r="B53" i="324" s="1"/>
  <c r="B54" i="324" s="1"/>
  <c r="B55" i="324" s="1"/>
  <c r="B56" i="324" s="1"/>
  <c r="B57" i="324" s="1"/>
  <c r="B58" i="324" s="1"/>
  <c r="B59" i="324" s="1"/>
  <c r="B60" i="324" s="1"/>
  <c r="B61" i="324" s="1"/>
  <c r="B62" i="324" s="1"/>
  <c r="B63" i="324" s="1"/>
  <c r="B64" i="324" s="1"/>
  <c r="B65" i="324" s="1"/>
  <c r="B66" i="324" s="1"/>
  <c r="B67" i="324" s="1"/>
  <c r="B68" i="324" s="1"/>
  <c r="B69" i="324" s="1"/>
  <c r="B70" i="324" s="1"/>
  <c r="B71" i="324" s="1"/>
  <c r="B72" i="324" s="1"/>
  <c r="B73" i="324" s="1"/>
  <c r="B74" i="324" s="1"/>
  <c r="B75" i="324" s="1"/>
  <c r="B76" i="324" s="1"/>
  <c r="B77" i="324" s="1"/>
  <c r="B78" i="324" s="1"/>
  <c r="B79" i="324" s="1"/>
  <c r="B80" i="324" s="1"/>
  <c r="B81" i="324" s="1"/>
  <c r="B82" i="324" s="1"/>
  <c r="B83" i="324" s="1"/>
  <c r="B84" i="324" s="1"/>
  <c r="B85" i="324" s="1"/>
  <c r="B86" i="324" s="1"/>
  <c r="B87" i="324" s="1"/>
  <c r="B88" i="324" s="1"/>
  <c r="B89" i="324" s="1"/>
  <c r="B90" i="324" s="1"/>
  <c r="B91" i="324" s="1"/>
  <c r="B92" i="324" s="1"/>
  <c r="B93" i="324" s="1"/>
  <c r="B94" i="324" s="1"/>
  <c r="B95" i="324" s="1"/>
  <c r="B103" i="324" s="1"/>
  <c r="B104" i="324" s="1"/>
  <c r="B105" i="324" s="1"/>
  <c r="B106" i="324" s="1"/>
  <c r="B107" i="324" s="1"/>
  <c r="B108" i="324" s="1"/>
  <c r="B109" i="324" s="1"/>
  <c r="B110" i="324" s="1"/>
  <c r="B111" i="324" s="1"/>
  <c r="B112" i="324" s="1"/>
  <c r="Q12" i="324"/>
  <c r="R12" i="324"/>
  <c r="S12" i="324"/>
  <c r="T12" i="324"/>
  <c r="U12" i="324"/>
  <c r="K114" i="324" s="1"/>
  <c r="K113" i="324" s="1"/>
  <c r="V12" i="324"/>
  <c r="W12" i="324"/>
  <c r="X12" i="324"/>
  <c r="X100" i="324" s="1"/>
  <c r="Q13" i="324"/>
  <c r="R13" i="324"/>
  <c r="S13" i="324"/>
  <c r="T13" i="324"/>
  <c r="U13" i="324"/>
  <c r="V13" i="324"/>
  <c r="W13" i="324"/>
  <c r="X13" i="324"/>
  <c r="Q14" i="324"/>
  <c r="R14" i="324"/>
  <c r="S14" i="324"/>
  <c r="T14" i="324"/>
  <c r="U14" i="324"/>
  <c r="V14" i="324"/>
  <c r="W14" i="324"/>
  <c r="X14" i="324"/>
  <c r="S15" i="324"/>
  <c r="T15" i="324"/>
  <c r="U15" i="324"/>
  <c r="V15" i="324"/>
  <c r="W15" i="324"/>
  <c r="X15" i="324"/>
  <c r="Q16" i="324"/>
  <c r="R16" i="324"/>
  <c r="S16" i="324"/>
  <c r="T16" i="324"/>
  <c r="U16" i="324"/>
  <c r="V16" i="324"/>
  <c r="W16" i="324"/>
  <c r="X16" i="324"/>
  <c r="Q17" i="324"/>
  <c r="R17" i="324"/>
  <c r="S17" i="324"/>
  <c r="T17" i="324"/>
  <c r="U17" i="324"/>
  <c r="V17" i="324"/>
  <c r="W17" i="324"/>
  <c r="X17" i="324"/>
  <c r="Q18" i="324"/>
  <c r="R18" i="324"/>
  <c r="S18" i="324"/>
  <c r="T18" i="324"/>
  <c r="U18" i="324"/>
  <c r="V18" i="324"/>
  <c r="W18" i="324"/>
  <c r="X18" i="324"/>
  <c r="Q19" i="324"/>
  <c r="R19" i="324"/>
  <c r="S19" i="324"/>
  <c r="T19" i="324"/>
  <c r="U19" i="324"/>
  <c r="V19" i="324"/>
  <c r="W19" i="324"/>
  <c r="X19" i="324"/>
  <c r="N114" i="324" s="1"/>
  <c r="Q20" i="324"/>
  <c r="R20" i="324"/>
  <c r="S20" i="324"/>
  <c r="T20" i="324"/>
  <c r="U20" i="324"/>
  <c r="V20" i="324"/>
  <c r="W20" i="324"/>
  <c r="X20" i="324"/>
  <c r="Q21" i="324"/>
  <c r="R21" i="324"/>
  <c r="S21" i="324"/>
  <c r="T21" i="324"/>
  <c r="U21" i="324"/>
  <c r="V21" i="324"/>
  <c r="W21" i="324"/>
  <c r="X21" i="324"/>
  <c r="Q22" i="324"/>
  <c r="R22" i="324"/>
  <c r="S22" i="324"/>
  <c r="T22" i="324"/>
  <c r="U22" i="324"/>
  <c r="V22" i="324"/>
  <c r="W22" i="324"/>
  <c r="X22" i="324"/>
  <c r="Q23" i="324"/>
  <c r="R23" i="324"/>
  <c r="S23" i="324"/>
  <c r="T23" i="324"/>
  <c r="U23" i="324"/>
  <c r="V23" i="324"/>
  <c r="W23" i="324"/>
  <c r="X23" i="324"/>
  <c r="Q24" i="324"/>
  <c r="R24" i="324"/>
  <c r="S24" i="324"/>
  <c r="T24" i="324"/>
  <c r="U24" i="324"/>
  <c r="V24" i="324"/>
  <c r="W24" i="324"/>
  <c r="X24" i="324"/>
  <c r="Q25" i="324"/>
  <c r="R25" i="324"/>
  <c r="S25" i="324"/>
  <c r="T25" i="324"/>
  <c r="U25" i="324"/>
  <c r="V25" i="324"/>
  <c r="W25" i="324"/>
  <c r="X25" i="324"/>
  <c r="U26" i="324"/>
  <c r="V26" i="324"/>
  <c r="W26" i="324"/>
  <c r="X26" i="324"/>
  <c r="Q27" i="324"/>
  <c r="R27" i="324"/>
  <c r="S27" i="324"/>
  <c r="T27" i="324"/>
  <c r="U27" i="324"/>
  <c r="V27" i="324"/>
  <c r="W27" i="324"/>
  <c r="X27" i="324"/>
  <c r="U29" i="324"/>
  <c r="U33" i="324"/>
  <c r="V33" i="324"/>
  <c r="W33" i="324"/>
  <c r="X33" i="324"/>
  <c r="U34" i="324"/>
  <c r="V34" i="324"/>
  <c r="W34" i="324"/>
  <c r="X34" i="324"/>
  <c r="U56" i="324"/>
  <c r="V56" i="324"/>
  <c r="W56" i="324"/>
  <c r="X56" i="324"/>
  <c r="K101" i="324"/>
  <c r="U96" i="324" s="1"/>
  <c r="N101" i="324"/>
  <c r="X109" i="324" s="1"/>
  <c r="U109" i="324"/>
  <c r="K115" i="324"/>
  <c r="L115" i="324"/>
  <c r="M115" i="324"/>
  <c r="N115" i="324"/>
  <c r="K116" i="324"/>
  <c r="L116" i="324"/>
  <c r="M116" i="324"/>
  <c r="N116" i="324"/>
  <c r="K117" i="324"/>
  <c r="L117" i="324"/>
  <c r="M117" i="324"/>
  <c r="N117" i="324"/>
  <c r="K118" i="324"/>
  <c r="L118" i="324"/>
  <c r="M118" i="324"/>
  <c r="N118" i="324"/>
  <c r="K119" i="324"/>
  <c r="L119" i="324"/>
  <c r="M119" i="324"/>
  <c r="N119" i="324"/>
  <c r="K120" i="324"/>
  <c r="L120" i="324"/>
  <c r="M120" i="324"/>
  <c r="N120" i="324"/>
  <c r="K121" i="324"/>
  <c r="L121" i="324"/>
  <c r="M121" i="324"/>
  <c r="N121" i="324"/>
  <c r="K122" i="324"/>
  <c r="L5" i="323"/>
  <c r="M5" i="323"/>
  <c r="N5" i="323"/>
  <c r="Q11" i="323"/>
  <c r="R11" i="323"/>
  <c r="S11" i="323"/>
  <c r="T11" i="323"/>
  <c r="U11" i="323"/>
  <c r="K107" i="323" s="1"/>
  <c r="K106" i="323" s="1"/>
  <c r="V11" i="323"/>
  <c r="W11" i="323"/>
  <c r="X11" i="323"/>
  <c r="B12" i="323"/>
  <c r="Q12" i="323"/>
  <c r="R12" i="323"/>
  <c r="S12" i="323"/>
  <c r="T12" i="323"/>
  <c r="U12" i="323"/>
  <c r="V12" i="323"/>
  <c r="W12" i="323"/>
  <c r="X12" i="323"/>
  <c r="B13" i="323"/>
  <c r="B14" i="323" s="1"/>
  <c r="B15" i="323" s="1"/>
  <c r="B16" i="323" s="1"/>
  <c r="B17" i="323" s="1"/>
  <c r="B18" i="323" s="1"/>
  <c r="B19" i="323" s="1"/>
  <c r="B20" i="323" s="1"/>
  <c r="B21" i="323" s="1"/>
  <c r="B22" i="323" s="1"/>
  <c r="B23" i="323" s="1"/>
  <c r="B24" i="323" s="1"/>
  <c r="B25" i="323" s="1"/>
  <c r="B26" i="323" s="1"/>
  <c r="B27" i="323" s="1"/>
  <c r="B28" i="323" s="1"/>
  <c r="B29" i="323" s="1"/>
  <c r="B30" i="323" s="1"/>
  <c r="B31" i="323" s="1"/>
  <c r="B32" i="323" s="1"/>
  <c r="B33" i="323" s="1"/>
  <c r="B34" i="323" s="1"/>
  <c r="B35" i="323" s="1"/>
  <c r="B36" i="323" s="1"/>
  <c r="B37" i="323" s="1"/>
  <c r="B38" i="323" s="1"/>
  <c r="B39" i="323" s="1"/>
  <c r="B40" i="323" s="1"/>
  <c r="B41" i="323" s="1"/>
  <c r="B42" i="323" s="1"/>
  <c r="B43" i="323" s="1"/>
  <c r="B44" i="323" s="1"/>
  <c r="B45" i="323" s="1"/>
  <c r="B46" i="323" s="1"/>
  <c r="B47" i="323" s="1"/>
  <c r="B48" i="323" s="1"/>
  <c r="B49" i="323" s="1"/>
  <c r="B50" i="323" s="1"/>
  <c r="B51" i="323" s="1"/>
  <c r="B52" i="323" s="1"/>
  <c r="B53" i="323" s="1"/>
  <c r="B54" i="323" s="1"/>
  <c r="B55" i="323" s="1"/>
  <c r="B56" i="323" s="1"/>
  <c r="B57" i="323" s="1"/>
  <c r="B58" i="323" s="1"/>
  <c r="B59" i="323" s="1"/>
  <c r="B60" i="323" s="1"/>
  <c r="B61" i="323" s="1"/>
  <c r="B62" i="323" s="1"/>
  <c r="B63" i="323" s="1"/>
  <c r="B64" i="323" s="1"/>
  <c r="B65" i="323" s="1"/>
  <c r="B66" i="323" s="1"/>
  <c r="B67" i="323" s="1"/>
  <c r="B68" i="323" s="1"/>
  <c r="B69" i="323" s="1"/>
  <c r="B70" i="323" s="1"/>
  <c r="B71" i="323" s="1"/>
  <c r="B72" i="323" s="1"/>
  <c r="B73" i="323" s="1"/>
  <c r="B74" i="323" s="1"/>
  <c r="B75" i="323" s="1"/>
  <c r="B76" i="323" s="1"/>
  <c r="B77" i="323" s="1"/>
  <c r="B78" i="323" s="1"/>
  <c r="B79" i="323" s="1"/>
  <c r="B80" i="323" s="1"/>
  <c r="B81" i="323" s="1"/>
  <c r="B82" i="323" s="1"/>
  <c r="B83" i="323" s="1"/>
  <c r="B84" i="323" s="1"/>
  <c r="B85" i="323" s="1"/>
  <c r="B86" i="323" s="1"/>
  <c r="B87" i="323" s="1"/>
  <c r="B88" i="323" s="1"/>
  <c r="B89" i="323" s="1"/>
  <c r="B90" i="323" s="1"/>
  <c r="B91" i="323" s="1"/>
  <c r="B92" i="323" s="1"/>
  <c r="B93" i="323" s="1"/>
  <c r="B94" i="323" s="1"/>
  <c r="B95" i="323" s="1"/>
  <c r="B103" i="323" s="1"/>
  <c r="B104" i="323" s="1"/>
  <c r="B105" i="323" s="1"/>
  <c r="Q13" i="323"/>
  <c r="R13" i="323"/>
  <c r="S13" i="323"/>
  <c r="T13" i="323"/>
  <c r="U13" i="323"/>
  <c r="V13" i="323"/>
  <c r="W13" i="323"/>
  <c r="X13" i="323"/>
  <c r="N107" i="323" s="1"/>
  <c r="N106" i="323" s="1"/>
  <c r="Q14" i="323"/>
  <c r="R14" i="323"/>
  <c r="S14" i="323"/>
  <c r="T14" i="323"/>
  <c r="U14" i="323"/>
  <c r="V14" i="323"/>
  <c r="W14" i="323"/>
  <c r="M107" i="323" s="1"/>
  <c r="M106" i="323" s="1"/>
  <c r="X14" i="323"/>
  <c r="S15" i="323"/>
  <c r="T15" i="323"/>
  <c r="U15" i="323"/>
  <c r="V15" i="323"/>
  <c r="W15" i="323"/>
  <c r="X15" i="323"/>
  <c r="Q16" i="323"/>
  <c r="R16" i="323"/>
  <c r="S16" i="323"/>
  <c r="T16" i="323"/>
  <c r="U16" i="323"/>
  <c r="V16" i="323"/>
  <c r="W16" i="323"/>
  <c r="X16" i="323"/>
  <c r="Q17" i="323"/>
  <c r="R17" i="323"/>
  <c r="S17" i="323"/>
  <c r="T17" i="323"/>
  <c r="U17" i="323"/>
  <c r="V17" i="323"/>
  <c r="L107" i="323" s="1"/>
  <c r="L106" i="323" s="1"/>
  <c r="W17" i="323"/>
  <c r="X17" i="323"/>
  <c r="Q18" i="323"/>
  <c r="R18" i="323"/>
  <c r="S18" i="323"/>
  <c r="T18" i="323"/>
  <c r="U18" i="323"/>
  <c r="V18" i="323"/>
  <c r="W18" i="323"/>
  <c r="X18" i="323"/>
  <c r="X100" i="323" s="1"/>
  <c r="Q19" i="323"/>
  <c r="R19" i="323"/>
  <c r="S19" i="323"/>
  <c r="T19" i="323"/>
  <c r="U19" i="323"/>
  <c r="V19" i="323"/>
  <c r="W19" i="323"/>
  <c r="W52" i="323" s="1"/>
  <c r="X19" i="323"/>
  <c r="Q20" i="323"/>
  <c r="R20" i="323"/>
  <c r="S20" i="323"/>
  <c r="T20" i="323"/>
  <c r="U20" i="323"/>
  <c r="V20" i="323"/>
  <c r="W20" i="323"/>
  <c r="X20" i="323"/>
  <c r="Q21" i="323"/>
  <c r="R21" i="323"/>
  <c r="S21" i="323"/>
  <c r="T21" i="323"/>
  <c r="U21" i="323"/>
  <c r="V21" i="323"/>
  <c r="W21" i="323"/>
  <c r="X21" i="323"/>
  <c r="Q22" i="323"/>
  <c r="R22" i="323"/>
  <c r="S22" i="323"/>
  <c r="T22" i="323"/>
  <c r="U22" i="323"/>
  <c r="V22" i="323"/>
  <c r="W22" i="323"/>
  <c r="X22" i="323"/>
  <c r="Q23" i="323"/>
  <c r="R23" i="323"/>
  <c r="S23" i="323"/>
  <c r="T23" i="323"/>
  <c r="U23" i="323"/>
  <c r="V23" i="323"/>
  <c r="W23" i="323"/>
  <c r="X23" i="323"/>
  <c r="Q24" i="323"/>
  <c r="R24" i="323"/>
  <c r="S24" i="323"/>
  <c r="T24" i="323"/>
  <c r="U24" i="323"/>
  <c r="V24" i="323"/>
  <c r="W24" i="323"/>
  <c r="X24" i="323"/>
  <c r="Q25" i="323"/>
  <c r="R25" i="323"/>
  <c r="S25" i="323"/>
  <c r="T25" i="323"/>
  <c r="U25" i="323"/>
  <c r="V25" i="323"/>
  <c r="W25" i="323"/>
  <c r="X25" i="323"/>
  <c r="U26" i="323"/>
  <c r="V26" i="323"/>
  <c r="W26" i="323"/>
  <c r="X26" i="323"/>
  <c r="Q27" i="323"/>
  <c r="R27" i="323"/>
  <c r="S27" i="323"/>
  <c r="T27" i="323"/>
  <c r="U27" i="323"/>
  <c r="V27" i="323"/>
  <c r="W27" i="323"/>
  <c r="X27" i="323"/>
  <c r="U31" i="323"/>
  <c r="V31" i="323"/>
  <c r="W31" i="323"/>
  <c r="X31" i="323"/>
  <c r="U48" i="323"/>
  <c r="V48" i="323"/>
  <c r="W48" i="323"/>
  <c r="X48" i="323"/>
  <c r="U51" i="323"/>
  <c r="V51" i="323"/>
  <c r="W51" i="323"/>
  <c r="X51" i="323"/>
  <c r="U95" i="323"/>
  <c r="V95" i="323"/>
  <c r="W95" i="323"/>
  <c r="X95" i="323"/>
  <c r="W96" i="323"/>
  <c r="K101" i="323"/>
  <c r="U96" i="323" s="1"/>
  <c r="L101" i="323"/>
  <c r="V96" i="323" s="1"/>
  <c r="M101" i="323"/>
  <c r="N101" i="323"/>
  <c r="X96" i="323" s="1"/>
  <c r="K108" i="323"/>
  <c r="L108" i="323"/>
  <c r="M108" i="323"/>
  <c r="N108" i="323"/>
  <c r="K109" i="323"/>
  <c r="L109" i="323"/>
  <c r="M109" i="323"/>
  <c r="N109" i="323"/>
  <c r="K110" i="323"/>
  <c r="L110" i="323"/>
  <c r="M110" i="323"/>
  <c r="N110" i="323"/>
  <c r="K111" i="323"/>
  <c r="L111" i="323"/>
  <c r="M111" i="323"/>
  <c r="N111" i="323"/>
  <c r="K112" i="323"/>
  <c r="L112" i="323"/>
  <c r="M112" i="323"/>
  <c r="N112" i="323"/>
  <c r="K113" i="323"/>
  <c r="L113" i="323"/>
  <c r="M113" i="323"/>
  <c r="N113" i="323"/>
  <c r="K114" i="323"/>
  <c r="L114" i="323"/>
  <c r="M114" i="323"/>
  <c r="N114" i="323"/>
  <c r="K115" i="323"/>
  <c r="L115" i="323"/>
  <c r="M115" i="323"/>
  <c r="N115" i="323"/>
  <c r="W109" i="324" l="1"/>
  <c r="M122" i="324"/>
  <c r="W96" i="324"/>
  <c r="N113" i="324"/>
  <c r="V109" i="324"/>
  <c r="L122" i="324"/>
  <c r="V96" i="324"/>
  <c r="M114" i="324"/>
  <c r="M113" i="324" s="1"/>
  <c r="X96" i="324"/>
  <c r="N122" i="324"/>
  <c r="L114" i="324"/>
  <c r="X52" i="323"/>
  <c r="W100" i="323"/>
  <c r="V52" i="323"/>
  <c r="V100" i="323"/>
  <c r="U52" i="323"/>
  <c r="U100" i="323"/>
  <c r="L113" i="324" l="1"/>
  <c r="L5" i="322"/>
  <c r="M5" i="322"/>
  <c r="N5" i="322"/>
  <c r="Q11" i="322"/>
  <c r="R11" i="322"/>
  <c r="S11" i="322"/>
  <c r="T11" i="322"/>
  <c r="U11" i="322"/>
  <c r="U53" i="322" s="1"/>
  <c r="V11" i="322"/>
  <c r="W11" i="322"/>
  <c r="X11" i="322"/>
  <c r="B12" i="322"/>
  <c r="Q12" i="322"/>
  <c r="R12" i="322"/>
  <c r="S12" i="322"/>
  <c r="T12" i="322"/>
  <c r="U12" i="322"/>
  <c r="V12" i="322"/>
  <c r="W12" i="322"/>
  <c r="X12" i="322"/>
  <c r="B13" i="322"/>
  <c r="Q13" i="322"/>
  <c r="R13" i="322"/>
  <c r="S13" i="322"/>
  <c r="T13" i="322"/>
  <c r="U13" i="322"/>
  <c r="V13" i="322"/>
  <c r="W13" i="322"/>
  <c r="X13" i="322"/>
  <c r="B14" i="322"/>
  <c r="Q14" i="322"/>
  <c r="R14" i="322"/>
  <c r="S14" i="322"/>
  <c r="T14" i="322"/>
  <c r="U14" i="322"/>
  <c r="V14" i="322"/>
  <c r="W14" i="322"/>
  <c r="X14" i="322"/>
  <c r="B15" i="322"/>
  <c r="B16" i="322" s="1"/>
  <c r="B17" i="322" s="1"/>
  <c r="B18" i="322" s="1"/>
  <c r="B19" i="322" s="1"/>
  <c r="B20" i="322" s="1"/>
  <c r="B21" i="322" s="1"/>
  <c r="B22" i="322" s="1"/>
  <c r="B23" i="322" s="1"/>
  <c r="B24" i="322" s="1"/>
  <c r="B25" i="322" s="1"/>
  <c r="B26" i="322" s="1"/>
  <c r="B27" i="322" s="1"/>
  <c r="B28" i="322" s="1"/>
  <c r="B29" i="322" s="1"/>
  <c r="B30" i="322" s="1"/>
  <c r="B31" i="322" s="1"/>
  <c r="B32" i="322" s="1"/>
  <c r="B33" i="322" s="1"/>
  <c r="B34" i="322" s="1"/>
  <c r="B35" i="322" s="1"/>
  <c r="B36" i="322" s="1"/>
  <c r="B37" i="322" s="1"/>
  <c r="B38" i="322" s="1"/>
  <c r="B39" i="322" s="1"/>
  <c r="B40" i="322" s="1"/>
  <c r="B41" i="322" s="1"/>
  <c r="B42" i="322" s="1"/>
  <c r="B43" i="322" s="1"/>
  <c r="B44" i="322" s="1"/>
  <c r="B45" i="322" s="1"/>
  <c r="B46" i="322" s="1"/>
  <c r="B47" i="322" s="1"/>
  <c r="B48" i="322" s="1"/>
  <c r="B49" i="322" s="1"/>
  <c r="B50" i="322" s="1"/>
  <c r="B51" i="322" s="1"/>
  <c r="B52" i="322" s="1"/>
  <c r="B53" i="322" s="1"/>
  <c r="B54" i="322" s="1"/>
  <c r="B55" i="322" s="1"/>
  <c r="B56" i="322" s="1"/>
  <c r="B57" i="322" s="1"/>
  <c r="B58" i="322" s="1"/>
  <c r="B59" i="322" s="1"/>
  <c r="B60" i="322" s="1"/>
  <c r="B61" i="322" s="1"/>
  <c r="B62" i="322" s="1"/>
  <c r="B63" i="322" s="1"/>
  <c r="B64" i="322" s="1"/>
  <c r="B65" i="322" s="1"/>
  <c r="B66" i="322" s="1"/>
  <c r="B67" i="322" s="1"/>
  <c r="B68" i="322" s="1"/>
  <c r="B69" i="322" s="1"/>
  <c r="B70" i="322" s="1"/>
  <c r="B71" i="322" s="1"/>
  <c r="B72" i="322" s="1"/>
  <c r="B73" i="322" s="1"/>
  <c r="B74" i="322" s="1"/>
  <c r="B75" i="322" s="1"/>
  <c r="B76" i="322" s="1"/>
  <c r="B77" i="322" s="1"/>
  <c r="B78" i="322" s="1"/>
  <c r="B79" i="322" s="1"/>
  <c r="B80" i="322" s="1"/>
  <c r="B81" i="322" s="1"/>
  <c r="B82" i="322" s="1"/>
  <c r="B83" i="322" s="1"/>
  <c r="B84" i="322" s="1"/>
  <c r="B85" i="322" s="1"/>
  <c r="B86" i="322" s="1"/>
  <c r="B87" i="322" s="1"/>
  <c r="B88" i="322" s="1"/>
  <c r="B89" i="322" s="1"/>
  <c r="B90" i="322" s="1"/>
  <c r="B91" i="322" s="1"/>
  <c r="B92" i="322" s="1"/>
  <c r="B93" i="322" s="1"/>
  <c r="B94" i="322" s="1"/>
  <c r="B95" i="322" s="1"/>
  <c r="B103" i="322" s="1"/>
  <c r="B104" i="322" s="1"/>
  <c r="B105" i="322" s="1"/>
  <c r="B106" i="322" s="1"/>
  <c r="B107" i="322" s="1"/>
  <c r="B108" i="322" s="1"/>
  <c r="B109" i="322" s="1"/>
  <c r="S15" i="322"/>
  <c r="T15" i="322"/>
  <c r="U15" i="322"/>
  <c r="V15" i="322"/>
  <c r="W15" i="322"/>
  <c r="X15" i="322"/>
  <c r="Q16" i="322"/>
  <c r="R16" i="322"/>
  <c r="S16" i="322"/>
  <c r="T16" i="322"/>
  <c r="U16" i="322"/>
  <c r="V16" i="322"/>
  <c r="W16" i="322"/>
  <c r="X16" i="322"/>
  <c r="Q17" i="322"/>
  <c r="R17" i="322"/>
  <c r="S17" i="322"/>
  <c r="T17" i="322"/>
  <c r="U17" i="322"/>
  <c r="V17" i="322"/>
  <c r="W17" i="322"/>
  <c r="W53" i="322" s="1"/>
  <c r="X17" i="322"/>
  <c r="X53" i="322" s="1"/>
  <c r="Q18" i="322"/>
  <c r="R18" i="322"/>
  <c r="S18" i="322"/>
  <c r="T18" i="322"/>
  <c r="U18" i="322"/>
  <c r="V18" i="322"/>
  <c r="V53" i="322" s="1"/>
  <c r="W18" i="322"/>
  <c r="M111" i="322" s="1"/>
  <c r="X18" i="322"/>
  <c r="Q19" i="322"/>
  <c r="R19" i="322"/>
  <c r="S19" i="322"/>
  <c r="T19" i="322"/>
  <c r="U19" i="322"/>
  <c r="V19" i="322"/>
  <c r="L111" i="322" s="1"/>
  <c r="W19" i="322"/>
  <c r="X19" i="322"/>
  <c r="Q20" i="322"/>
  <c r="R20" i="322"/>
  <c r="S20" i="322"/>
  <c r="T20" i="322"/>
  <c r="U20" i="322"/>
  <c r="V20" i="322"/>
  <c r="W20" i="322"/>
  <c r="X20" i="322"/>
  <c r="Q21" i="322"/>
  <c r="R21" i="322"/>
  <c r="S21" i="322"/>
  <c r="T21" i="322"/>
  <c r="U21" i="322"/>
  <c r="V21" i="322"/>
  <c r="W21" i="322"/>
  <c r="X21" i="322"/>
  <c r="Q22" i="322"/>
  <c r="R22" i="322"/>
  <c r="S22" i="322"/>
  <c r="T22" i="322"/>
  <c r="U22" i="322"/>
  <c r="V22" i="322"/>
  <c r="W22" i="322"/>
  <c r="X22" i="322"/>
  <c r="Q23" i="322"/>
  <c r="R23" i="322"/>
  <c r="S23" i="322"/>
  <c r="T23" i="322"/>
  <c r="U23" i="322"/>
  <c r="V23" i="322"/>
  <c r="W23" i="322"/>
  <c r="X23" i="322"/>
  <c r="Q24" i="322"/>
  <c r="R24" i="322"/>
  <c r="S24" i="322"/>
  <c r="T24" i="322"/>
  <c r="U24" i="322"/>
  <c r="V24" i="322"/>
  <c r="W24" i="322"/>
  <c r="X24" i="322"/>
  <c r="U25" i="322"/>
  <c r="V25" i="322"/>
  <c r="W25" i="322"/>
  <c r="X25" i="322"/>
  <c r="Q26" i="322"/>
  <c r="R26" i="322"/>
  <c r="S26" i="322"/>
  <c r="T26" i="322"/>
  <c r="U26" i="322"/>
  <c r="V26" i="322"/>
  <c r="W26" i="322"/>
  <c r="X26" i="322"/>
  <c r="U28" i="322"/>
  <c r="U31" i="322"/>
  <c r="V31" i="322"/>
  <c r="W31" i="322"/>
  <c r="X31" i="322"/>
  <c r="U52" i="322"/>
  <c r="V52" i="322"/>
  <c r="W52" i="322"/>
  <c r="X52" i="322"/>
  <c r="U96" i="322"/>
  <c r="V96" i="322"/>
  <c r="K101" i="322"/>
  <c r="K119" i="322" s="1"/>
  <c r="L101" i="322"/>
  <c r="L119" i="322" s="1"/>
  <c r="M101" i="322"/>
  <c r="W96" i="322" s="1"/>
  <c r="N101" i="322"/>
  <c r="X96" i="322" s="1"/>
  <c r="W106" i="322"/>
  <c r="X106" i="322"/>
  <c r="K112" i="322"/>
  <c r="L112" i="322"/>
  <c r="M112" i="322"/>
  <c r="N112" i="322"/>
  <c r="K113" i="322"/>
  <c r="L113" i="322"/>
  <c r="M113" i="322"/>
  <c r="N113" i="322"/>
  <c r="K114" i="322"/>
  <c r="L114" i="322"/>
  <c r="M114" i="322"/>
  <c r="N114" i="322"/>
  <c r="K115" i="322"/>
  <c r="L115" i="322"/>
  <c r="M115" i="322"/>
  <c r="N115" i="322"/>
  <c r="K116" i="322"/>
  <c r="L116" i="322"/>
  <c r="M116" i="322"/>
  <c r="N116" i="322"/>
  <c r="K117" i="322"/>
  <c r="L117" i="322"/>
  <c r="M117" i="322"/>
  <c r="N117" i="322"/>
  <c r="K118" i="322"/>
  <c r="L118" i="322"/>
  <c r="M118" i="322"/>
  <c r="N118" i="322"/>
  <c r="N119" i="322"/>
  <c r="L5" i="321"/>
  <c r="M5" i="321"/>
  <c r="N5" i="321"/>
  <c r="Q11" i="321"/>
  <c r="R11" i="321"/>
  <c r="S11" i="321"/>
  <c r="T11" i="321"/>
  <c r="U11" i="321"/>
  <c r="U55" i="321" s="1"/>
  <c r="V11" i="321"/>
  <c r="W11" i="321"/>
  <c r="X11" i="321"/>
  <c r="B12" i="321"/>
  <c r="Q12" i="321"/>
  <c r="R12" i="321"/>
  <c r="S12" i="321"/>
  <c r="T12" i="321"/>
  <c r="U12" i="321"/>
  <c r="V12" i="321"/>
  <c r="W12" i="321"/>
  <c r="X12" i="321"/>
  <c r="B13" i="321"/>
  <c r="B14" i="321" s="1"/>
  <c r="B15" i="321" s="1"/>
  <c r="B16" i="321" s="1"/>
  <c r="B17" i="321" s="1"/>
  <c r="B18" i="321" s="1"/>
  <c r="B19" i="321" s="1"/>
  <c r="B20" i="321" s="1"/>
  <c r="B21" i="321" s="1"/>
  <c r="B22" i="321" s="1"/>
  <c r="B23" i="321" s="1"/>
  <c r="B24" i="321" s="1"/>
  <c r="B25" i="321" s="1"/>
  <c r="B26" i="321" s="1"/>
  <c r="B27" i="321" s="1"/>
  <c r="B28" i="321" s="1"/>
  <c r="B29" i="321" s="1"/>
  <c r="B30" i="321" s="1"/>
  <c r="B31" i="321" s="1"/>
  <c r="B32" i="321" s="1"/>
  <c r="B33" i="321" s="1"/>
  <c r="B34" i="321" s="1"/>
  <c r="B35" i="321" s="1"/>
  <c r="B36" i="321" s="1"/>
  <c r="B37" i="321" s="1"/>
  <c r="B38" i="321" s="1"/>
  <c r="B39" i="321" s="1"/>
  <c r="B40" i="321" s="1"/>
  <c r="B41" i="321" s="1"/>
  <c r="B42" i="321" s="1"/>
  <c r="B43" i="321" s="1"/>
  <c r="B44" i="321" s="1"/>
  <c r="B45" i="321" s="1"/>
  <c r="B46" i="321" s="1"/>
  <c r="B47" i="321" s="1"/>
  <c r="B48" i="321" s="1"/>
  <c r="B49" i="321" s="1"/>
  <c r="B50" i="321" s="1"/>
  <c r="B51" i="321" s="1"/>
  <c r="B52" i="321" s="1"/>
  <c r="B53" i="321" s="1"/>
  <c r="B54" i="321" s="1"/>
  <c r="B55" i="321" s="1"/>
  <c r="B56" i="321" s="1"/>
  <c r="B57" i="321" s="1"/>
  <c r="B58" i="321" s="1"/>
  <c r="B59" i="321" s="1"/>
  <c r="B60" i="321" s="1"/>
  <c r="B61" i="321" s="1"/>
  <c r="B62" i="321" s="1"/>
  <c r="B63" i="321" s="1"/>
  <c r="B64" i="321" s="1"/>
  <c r="B65" i="321" s="1"/>
  <c r="B66" i="321" s="1"/>
  <c r="B67" i="321" s="1"/>
  <c r="B68" i="321" s="1"/>
  <c r="B69" i="321" s="1"/>
  <c r="B70" i="321" s="1"/>
  <c r="B71" i="321" s="1"/>
  <c r="B72" i="321" s="1"/>
  <c r="B73" i="321" s="1"/>
  <c r="B74" i="321" s="1"/>
  <c r="B75" i="321" s="1"/>
  <c r="B76" i="321" s="1"/>
  <c r="B77" i="321" s="1"/>
  <c r="B78" i="321" s="1"/>
  <c r="B79" i="321" s="1"/>
  <c r="B80" i="321" s="1"/>
  <c r="B81" i="321" s="1"/>
  <c r="B82" i="321" s="1"/>
  <c r="B83" i="321" s="1"/>
  <c r="B84" i="321" s="1"/>
  <c r="B85" i="321" s="1"/>
  <c r="B86" i="321" s="1"/>
  <c r="B87" i="321" s="1"/>
  <c r="B88" i="321" s="1"/>
  <c r="B89" i="321" s="1"/>
  <c r="B90" i="321" s="1"/>
  <c r="B91" i="321" s="1"/>
  <c r="B92" i="321" s="1"/>
  <c r="B93" i="321" s="1"/>
  <c r="B94" i="321" s="1"/>
  <c r="B95" i="321" s="1"/>
  <c r="B103" i="321" s="1"/>
  <c r="B104" i="321" s="1"/>
  <c r="B105" i="321" s="1"/>
  <c r="B106" i="321" s="1"/>
  <c r="B107" i="321" s="1"/>
  <c r="B108" i="321" s="1"/>
  <c r="B109" i="321" s="1"/>
  <c r="B110" i="321" s="1"/>
  <c r="B111" i="321" s="1"/>
  <c r="B112" i="321" s="1"/>
  <c r="Q13" i="321"/>
  <c r="R13" i="321"/>
  <c r="S13" i="321"/>
  <c r="T13" i="321"/>
  <c r="U13" i="321"/>
  <c r="V13" i="321"/>
  <c r="W13" i="321"/>
  <c r="X13" i="321"/>
  <c r="Q14" i="321"/>
  <c r="R14" i="321"/>
  <c r="S14" i="321"/>
  <c r="T14" i="321"/>
  <c r="U14" i="321"/>
  <c r="V14" i="321"/>
  <c r="W14" i="321"/>
  <c r="X14" i="321"/>
  <c r="S15" i="321"/>
  <c r="T15" i="321"/>
  <c r="U15" i="321"/>
  <c r="V15" i="321"/>
  <c r="W15" i="321"/>
  <c r="X15" i="321"/>
  <c r="Q16" i="321"/>
  <c r="R16" i="321"/>
  <c r="S16" i="321"/>
  <c r="T16" i="321"/>
  <c r="U16" i="321"/>
  <c r="V16" i="321"/>
  <c r="W16" i="321"/>
  <c r="X16" i="321"/>
  <c r="Q17" i="321"/>
  <c r="R17" i="321"/>
  <c r="S17" i="321"/>
  <c r="T17" i="321"/>
  <c r="U17" i="321"/>
  <c r="V17" i="321"/>
  <c r="V55" i="321" s="1"/>
  <c r="W17" i="321"/>
  <c r="X17" i="321"/>
  <c r="Q18" i="321"/>
  <c r="R18" i="321"/>
  <c r="S18" i="321"/>
  <c r="T18" i="321"/>
  <c r="U18" i="321"/>
  <c r="V18" i="321"/>
  <c r="W18" i="321"/>
  <c r="X18" i="321"/>
  <c r="X55" i="321" s="1"/>
  <c r="Q19" i="321"/>
  <c r="R19" i="321"/>
  <c r="S19" i="321"/>
  <c r="T19" i="321"/>
  <c r="U19" i="321"/>
  <c r="V19" i="321"/>
  <c r="W19" i="321"/>
  <c r="W55" i="321" s="1"/>
  <c r="X19" i="321"/>
  <c r="Q20" i="321"/>
  <c r="R20" i="321"/>
  <c r="S20" i="321"/>
  <c r="T20" i="321"/>
  <c r="U20" i="321"/>
  <c r="V20" i="321"/>
  <c r="L114" i="321" s="1"/>
  <c r="W20" i="321"/>
  <c r="X20" i="321"/>
  <c r="Q21" i="321"/>
  <c r="R21" i="321"/>
  <c r="S21" i="321"/>
  <c r="T21" i="321"/>
  <c r="U21" i="321"/>
  <c r="V21" i="321"/>
  <c r="W21" i="321"/>
  <c r="X21" i="321"/>
  <c r="Q22" i="321"/>
  <c r="R22" i="321"/>
  <c r="S22" i="321"/>
  <c r="T22" i="321"/>
  <c r="U22" i="321"/>
  <c r="V22" i="321"/>
  <c r="W22" i="321"/>
  <c r="X22" i="321"/>
  <c r="Q23" i="321"/>
  <c r="R23" i="321"/>
  <c r="S23" i="321"/>
  <c r="T23" i="321"/>
  <c r="U23" i="321"/>
  <c r="V23" i="321"/>
  <c r="W23" i="321"/>
  <c r="X23" i="321"/>
  <c r="Q24" i="321"/>
  <c r="R24" i="321"/>
  <c r="S24" i="321"/>
  <c r="T24" i="321"/>
  <c r="U24" i="321"/>
  <c r="V24" i="321"/>
  <c r="W24" i="321"/>
  <c r="X24" i="321"/>
  <c r="U25" i="321"/>
  <c r="V25" i="321"/>
  <c r="W25" i="321"/>
  <c r="X25" i="321"/>
  <c r="Q26" i="321"/>
  <c r="R26" i="321"/>
  <c r="S26" i="321"/>
  <c r="T26" i="321"/>
  <c r="U26" i="321"/>
  <c r="V26" i="321"/>
  <c r="W26" i="321"/>
  <c r="X26" i="321"/>
  <c r="U28" i="321"/>
  <c r="U31" i="321"/>
  <c r="V31" i="321"/>
  <c r="W31" i="321"/>
  <c r="X31" i="321"/>
  <c r="U32" i="321"/>
  <c r="V32" i="321"/>
  <c r="W32" i="321"/>
  <c r="X32" i="321"/>
  <c r="U50" i="321"/>
  <c r="V50" i="321"/>
  <c r="W50" i="321"/>
  <c r="X50" i="321"/>
  <c r="U54" i="321"/>
  <c r="V54" i="321"/>
  <c r="W54" i="321"/>
  <c r="X54" i="321"/>
  <c r="V96" i="321"/>
  <c r="K101" i="321"/>
  <c r="U109" i="321" s="1"/>
  <c r="L101" i="321"/>
  <c r="V109" i="321" s="1"/>
  <c r="M101" i="321"/>
  <c r="W96" i="321" s="1"/>
  <c r="N101" i="321"/>
  <c r="X96" i="321" s="1"/>
  <c r="X109" i="321"/>
  <c r="N114" i="321"/>
  <c r="N113" i="321" s="1"/>
  <c r="K115" i="321"/>
  <c r="L115" i="321"/>
  <c r="M115" i="321"/>
  <c r="N115" i="321"/>
  <c r="K116" i="321"/>
  <c r="L116" i="321"/>
  <c r="M116" i="321"/>
  <c r="N116" i="321"/>
  <c r="K117" i="321"/>
  <c r="L117" i="321"/>
  <c r="M117" i="321"/>
  <c r="N117" i="321"/>
  <c r="K118" i="321"/>
  <c r="L118" i="321"/>
  <c r="M118" i="321"/>
  <c r="N118" i="321"/>
  <c r="K119" i="321"/>
  <c r="L119" i="321"/>
  <c r="M119" i="321"/>
  <c r="N119" i="321"/>
  <c r="K120" i="321"/>
  <c r="L120" i="321"/>
  <c r="M120" i="321"/>
  <c r="N120" i="321"/>
  <c r="K121" i="321"/>
  <c r="L121" i="321"/>
  <c r="M121" i="321"/>
  <c r="N121" i="321"/>
  <c r="K122" i="321"/>
  <c r="M122" i="321"/>
  <c r="N122" i="321"/>
  <c r="L110" i="322" l="1"/>
  <c r="V106" i="322"/>
  <c r="X100" i="322"/>
  <c r="N111" i="322"/>
  <c r="N110" i="322" s="1"/>
  <c r="W100" i="322"/>
  <c r="M119" i="322"/>
  <c r="M110" i="322" s="1"/>
  <c r="V100" i="322"/>
  <c r="U106" i="322"/>
  <c r="U100" i="322"/>
  <c r="K111" i="322"/>
  <c r="K110" i="322" s="1"/>
  <c r="L113" i="321"/>
  <c r="M114" i="321"/>
  <c r="M113" i="321" s="1"/>
  <c r="U96" i="321"/>
  <c r="L122" i="321"/>
  <c r="X100" i="321"/>
  <c r="W109" i="321"/>
  <c r="V100" i="321"/>
  <c r="K114" i="321"/>
  <c r="K113" i="321" s="1"/>
  <c r="W100" i="321"/>
  <c r="U100" i="321"/>
  <c r="L5" i="320" l="1"/>
  <c r="M5" i="320"/>
  <c r="N5" i="320"/>
  <c r="Q11" i="320"/>
  <c r="R11" i="320"/>
  <c r="S11" i="320"/>
  <c r="T11" i="320"/>
  <c r="U11" i="320"/>
  <c r="U100" i="320" s="1"/>
  <c r="V11" i="320"/>
  <c r="V53" i="320" s="1"/>
  <c r="W11" i="320"/>
  <c r="X11" i="320"/>
  <c r="B12" i="320"/>
  <c r="Q12" i="320"/>
  <c r="R12" i="320"/>
  <c r="S12" i="320"/>
  <c r="T12" i="320"/>
  <c r="U12" i="320"/>
  <c r="K113" i="320" s="1"/>
  <c r="K112" i="320" s="1"/>
  <c r="V12" i="320"/>
  <c r="W12" i="320"/>
  <c r="X12" i="320"/>
  <c r="N113" i="320" s="1"/>
  <c r="N112" i="320" s="1"/>
  <c r="B13" i="320"/>
  <c r="B14" i="320" s="1"/>
  <c r="B15" i="320" s="1"/>
  <c r="B16" i="320" s="1"/>
  <c r="B17" i="320" s="1"/>
  <c r="B18" i="320" s="1"/>
  <c r="B19" i="320" s="1"/>
  <c r="B20" i="320" s="1"/>
  <c r="B21" i="320" s="1"/>
  <c r="B22" i="320" s="1"/>
  <c r="B23" i="320" s="1"/>
  <c r="B24" i="320" s="1"/>
  <c r="B25" i="320" s="1"/>
  <c r="B26" i="320" s="1"/>
  <c r="B27" i="320" s="1"/>
  <c r="B28" i="320" s="1"/>
  <c r="B29" i="320" s="1"/>
  <c r="B30" i="320" s="1"/>
  <c r="B31" i="320" s="1"/>
  <c r="B32" i="320" s="1"/>
  <c r="B33" i="320" s="1"/>
  <c r="B34" i="320" s="1"/>
  <c r="B35" i="320" s="1"/>
  <c r="B36" i="320" s="1"/>
  <c r="B37" i="320" s="1"/>
  <c r="B38" i="320" s="1"/>
  <c r="B39" i="320" s="1"/>
  <c r="B40" i="320" s="1"/>
  <c r="B41" i="320" s="1"/>
  <c r="B42" i="320" s="1"/>
  <c r="B43" i="320" s="1"/>
  <c r="B44" i="320" s="1"/>
  <c r="B45" i="320" s="1"/>
  <c r="B46" i="320" s="1"/>
  <c r="B47" i="320" s="1"/>
  <c r="B48" i="320" s="1"/>
  <c r="B49" i="320" s="1"/>
  <c r="B50" i="320" s="1"/>
  <c r="B51" i="320" s="1"/>
  <c r="B52" i="320" s="1"/>
  <c r="B53" i="320" s="1"/>
  <c r="B54" i="320" s="1"/>
  <c r="B55" i="320" s="1"/>
  <c r="B56" i="320" s="1"/>
  <c r="B57" i="320" s="1"/>
  <c r="B58" i="320" s="1"/>
  <c r="B59" i="320" s="1"/>
  <c r="B60" i="320" s="1"/>
  <c r="B61" i="320" s="1"/>
  <c r="B62" i="320" s="1"/>
  <c r="B63" i="320" s="1"/>
  <c r="B64" i="320" s="1"/>
  <c r="B65" i="320" s="1"/>
  <c r="B66" i="320" s="1"/>
  <c r="B67" i="320" s="1"/>
  <c r="B68" i="320" s="1"/>
  <c r="B69" i="320" s="1"/>
  <c r="B70" i="320" s="1"/>
  <c r="B71" i="320" s="1"/>
  <c r="B72" i="320" s="1"/>
  <c r="B73" i="320" s="1"/>
  <c r="B74" i="320" s="1"/>
  <c r="B75" i="320" s="1"/>
  <c r="B76" i="320" s="1"/>
  <c r="B77" i="320" s="1"/>
  <c r="B78" i="320" s="1"/>
  <c r="B79" i="320" s="1"/>
  <c r="B80" i="320" s="1"/>
  <c r="B81" i="320" s="1"/>
  <c r="B82" i="320" s="1"/>
  <c r="B83" i="320" s="1"/>
  <c r="B84" i="320" s="1"/>
  <c r="B85" i="320" s="1"/>
  <c r="B86" i="320" s="1"/>
  <c r="B87" i="320" s="1"/>
  <c r="B88" i="320" s="1"/>
  <c r="B89" i="320" s="1"/>
  <c r="B90" i="320" s="1"/>
  <c r="B91" i="320" s="1"/>
  <c r="B92" i="320" s="1"/>
  <c r="B93" i="320" s="1"/>
  <c r="B94" i="320" s="1"/>
  <c r="B95" i="320" s="1"/>
  <c r="B103" i="320" s="1"/>
  <c r="B104" i="320" s="1"/>
  <c r="B105" i="320" s="1"/>
  <c r="B106" i="320" s="1"/>
  <c r="B107" i="320" s="1"/>
  <c r="B108" i="320" s="1"/>
  <c r="B109" i="320" s="1"/>
  <c r="B110" i="320" s="1"/>
  <c r="B111" i="320" s="1"/>
  <c r="Q13" i="320"/>
  <c r="R13" i="320"/>
  <c r="S13" i="320"/>
  <c r="T13" i="320"/>
  <c r="U13" i="320"/>
  <c r="V13" i="320"/>
  <c r="W13" i="320"/>
  <c r="W53" i="320" s="1"/>
  <c r="X13" i="320"/>
  <c r="X100" i="320" s="1"/>
  <c r="Q14" i="320"/>
  <c r="R14" i="320"/>
  <c r="S14" i="320"/>
  <c r="T14" i="320"/>
  <c r="U14" i="320"/>
  <c r="V14" i="320"/>
  <c r="W14" i="320"/>
  <c r="M113" i="320" s="1"/>
  <c r="M112" i="320" s="1"/>
  <c r="X14" i="320"/>
  <c r="S15" i="320"/>
  <c r="T15" i="320"/>
  <c r="U15" i="320"/>
  <c r="V15" i="320"/>
  <c r="W15" i="320"/>
  <c r="X15" i="320"/>
  <c r="Q16" i="320"/>
  <c r="R16" i="320"/>
  <c r="S16" i="320"/>
  <c r="T16" i="320"/>
  <c r="U16" i="320"/>
  <c r="V16" i="320"/>
  <c r="W16" i="320"/>
  <c r="X16" i="320"/>
  <c r="Q17" i="320"/>
  <c r="R17" i="320"/>
  <c r="S17" i="320"/>
  <c r="T17" i="320"/>
  <c r="U17" i="320"/>
  <c r="V17" i="320"/>
  <c r="W17" i="320"/>
  <c r="X17" i="320"/>
  <c r="Q18" i="320"/>
  <c r="R18" i="320"/>
  <c r="S18" i="320"/>
  <c r="T18" i="320"/>
  <c r="U18" i="320"/>
  <c r="V18" i="320"/>
  <c r="W18" i="320"/>
  <c r="X18" i="320"/>
  <c r="Q19" i="320"/>
  <c r="R19" i="320"/>
  <c r="S19" i="320"/>
  <c r="T19" i="320"/>
  <c r="U19" i="320"/>
  <c r="V19" i="320"/>
  <c r="W19" i="320"/>
  <c r="X19" i="320"/>
  <c r="Q20" i="320"/>
  <c r="R20" i="320"/>
  <c r="S20" i="320"/>
  <c r="T20" i="320"/>
  <c r="U20" i="320"/>
  <c r="V20" i="320"/>
  <c r="W20" i="320"/>
  <c r="X20" i="320"/>
  <c r="Q21" i="320"/>
  <c r="R21" i="320"/>
  <c r="S21" i="320"/>
  <c r="T21" i="320"/>
  <c r="U21" i="320"/>
  <c r="V21" i="320"/>
  <c r="W21" i="320"/>
  <c r="X21" i="320"/>
  <c r="Q22" i="320"/>
  <c r="R22" i="320"/>
  <c r="S22" i="320"/>
  <c r="T22" i="320"/>
  <c r="U22" i="320"/>
  <c r="V22" i="320"/>
  <c r="W22" i="320"/>
  <c r="X22" i="320"/>
  <c r="Q23" i="320"/>
  <c r="R23" i="320"/>
  <c r="S23" i="320"/>
  <c r="T23" i="320"/>
  <c r="U23" i="320"/>
  <c r="V23" i="320"/>
  <c r="W23" i="320"/>
  <c r="X23" i="320"/>
  <c r="Q24" i="320"/>
  <c r="R24" i="320"/>
  <c r="S24" i="320"/>
  <c r="T24" i="320"/>
  <c r="U24" i="320"/>
  <c r="V24" i="320"/>
  <c r="W24" i="320"/>
  <c r="X24" i="320"/>
  <c r="U25" i="320"/>
  <c r="V25" i="320"/>
  <c r="W25" i="320"/>
  <c r="X25" i="320"/>
  <c r="Q26" i="320"/>
  <c r="R26" i="320"/>
  <c r="S26" i="320"/>
  <c r="T26" i="320"/>
  <c r="U26" i="320"/>
  <c r="V26" i="320"/>
  <c r="W26" i="320"/>
  <c r="X26" i="320"/>
  <c r="U28" i="320"/>
  <c r="U32" i="320"/>
  <c r="V32" i="320"/>
  <c r="W32" i="320"/>
  <c r="X32" i="320"/>
  <c r="U49" i="320"/>
  <c r="V49" i="320"/>
  <c r="W49" i="320"/>
  <c r="X49" i="320"/>
  <c r="U52" i="320"/>
  <c r="V52" i="320"/>
  <c r="W52" i="320"/>
  <c r="X52" i="320"/>
  <c r="U53" i="320"/>
  <c r="V96" i="320"/>
  <c r="W96" i="320"/>
  <c r="K101" i="320"/>
  <c r="U96" i="320" s="1"/>
  <c r="L101" i="320"/>
  <c r="V108" i="320" s="1"/>
  <c r="M101" i="320"/>
  <c r="M121" i="320" s="1"/>
  <c r="N101" i="320"/>
  <c r="N121" i="320" s="1"/>
  <c r="U108" i="320"/>
  <c r="X108" i="320"/>
  <c r="L113" i="320"/>
  <c r="K114" i="320"/>
  <c r="L114" i="320"/>
  <c r="L112" i="320" s="1"/>
  <c r="M114" i="320"/>
  <c r="N114" i="320"/>
  <c r="K115" i="320"/>
  <c r="L115" i="320"/>
  <c r="M115" i="320"/>
  <c r="N115" i="320"/>
  <c r="K116" i="320"/>
  <c r="L116" i="320"/>
  <c r="M116" i="320"/>
  <c r="N116" i="320"/>
  <c r="K117" i="320"/>
  <c r="L117" i="320"/>
  <c r="M117" i="320"/>
  <c r="N117" i="320"/>
  <c r="K118" i="320"/>
  <c r="L118" i="320"/>
  <c r="M118" i="320"/>
  <c r="N118" i="320"/>
  <c r="K119" i="320"/>
  <c r="L119" i="320"/>
  <c r="M119" i="320"/>
  <c r="N119" i="320"/>
  <c r="K120" i="320"/>
  <c r="L120" i="320"/>
  <c r="M120" i="320"/>
  <c r="N120" i="320"/>
  <c r="K121" i="320"/>
  <c r="L121" i="320"/>
  <c r="L5" i="319"/>
  <c r="M5" i="319"/>
  <c r="M101" i="319" s="1"/>
  <c r="N5" i="319"/>
  <c r="Q11" i="319"/>
  <c r="R11" i="319"/>
  <c r="S11" i="319"/>
  <c r="T11" i="319"/>
  <c r="U11" i="319"/>
  <c r="V11" i="319"/>
  <c r="L109" i="319" s="1"/>
  <c r="W11" i="319"/>
  <c r="W100" i="319" s="1"/>
  <c r="X11" i="319"/>
  <c r="B12" i="319"/>
  <c r="Q12" i="319"/>
  <c r="R12" i="319"/>
  <c r="S12" i="319"/>
  <c r="T12" i="319"/>
  <c r="U12" i="319"/>
  <c r="V12" i="319"/>
  <c r="W12" i="319"/>
  <c r="X12" i="319"/>
  <c r="B13" i="319"/>
  <c r="Q13" i="319"/>
  <c r="R13" i="319"/>
  <c r="S13" i="319"/>
  <c r="T13" i="319"/>
  <c r="U13" i="319"/>
  <c r="K109" i="319" s="1"/>
  <c r="K108" i="319" s="1"/>
  <c r="V13" i="319"/>
  <c r="W13" i="319"/>
  <c r="X13" i="319"/>
  <c r="X100" i="319" s="1"/>
  <c r="B14" i="319"/>
  <c r="B15" i="319" s="1"/>
  <c r="B16" i="319" s="1"/>
  <c r="B17" i="319" s="1"/>
  <c r="B18" i="319" s="1"/>
  <c r="B19" i="319" s="1"/>
  <c r="B20" i="319" s="1"/>
  <c r="B21" i="319" s="1"/>
  <c r="B22" i="319" s="1"/>
  <c r="B23" i="319" s="1"/>
  <c r="B24" i="319" s="1"/>
  <c r="B25" i="319" s="1"/>
  <c r="B26" i="319" s="1"/>
  <c r="B27" i="319" s="1"/>
  <c r="B28" i="319" s="1"/>
  <c r="B29" i="319" s="1"/>
  <c r="B30" i="319" s="1"/>
  <c r="B31" i="319" s="1"/>
  <c r="B32" i="319" s="1"/>
  <c r="B33" i="319" s="1"/>
  <c r="B34" i="319" s="1"/>
  <c r="B35" i="319" s="1"/>
  <c r="B36" i="319" s="1"/>
  <c r="B37" i="319" s="1"/>
  <c r="B38" i="319" s="1"/>
  <c r="B39" i="319" s="1"/>
  <c r="B40" i="319" s="1"/>
  <c r="B41" i="319" s="1"/>
  <c r="B42" i="319" s="1"/>
  <c r="B43" i="319" s="1"/>
  <c r="B44" i="319" s="1"/>
  <c r="B45" i="319" s="1"/>
  <c r="B46" i="319" s="1"/>
  <c r="B47" i="319" s="1"/>
  <c r="B48" i="319" s="1"/>
  <c r="B49" i="319" s="1"/>
  <c r="B50" i="319" s="1"/>
  <c r="B51" i="319" s="1"/>
  <c r="B52" i="319" s="1"/>
  <c r="B53" i="319" s="1"/>
  <c r="B54" i="319" s="1"/>
  <c r="B55" i="319" s="1"/>
  <c r="B56" i="319" s="1"/>
  <c r="B57" i="319" s="1"/>
  <c r="B58" i="319" s="1"/>
  <c r="B59" i="319" s="1"/>
  <c r="B60" i="319" s="1"/>
  <c r="B61" i="319" s="1"/>
  <c r="B62" i="319" s="1"/>
  <c r="B63" i="319" s="1"/>
  <c r="B64" i="319" s="1"/>
  <c r="B65" i="319" s="1"/>
  <c r="B66" i="319" s="1"/>
  <c r="B67" i="319" s="1"/>
  <c r="B68" i="319" s="1"/>
  <c r="B69" i="319" s="1"/>
  <c r="B70" i="319" s="1"/>
  <c r="B71" i="319" s="1"/>
  <c r="B72" i="319" s="1"/>
  <c r="B73" i="319" s="1"/>
  <c r="B74" i="319" s="1"/>
  <c r="B75" i="319" s="1"/>
  <c r="B76" i="319" s="1"/>
  <c r="B77" i="319" s="1"/>
  <c r="B78" i="319" s="1"/>
  <c r="B79" i="319" s="1"/>
  <c r="B80" i="319" s="1"/>
  <c r="B81" i="319" s="1"/>
  <c r="B82" i="319" s="1"/>
  <c r="B83" i="319" s="1"/>
  <c r="B84" i="319" s="1"/>
  <c r="B85" i="319" s="1"/>
  <c r="B86" i="319" s="1"/>
  <c r="B87" i="319" s="1"/>
  <c r="B88" i="319" s="1"/>
  <c r="B89" i="319" s="1"/>
  <c r="B90" i="319" s="1"/>
  <c r="B91" i="319" s="1"/>
  <c r="B92" i="319" s="1"/>
  <c r="B93" i="319" s="1"/>
  <c r="B94" i="319" s="1"/>
  <c r="B95" i="319" s="1"/>
  <c r="B103" i="319" s="1"/>
  <c r="B104" i="319" s="1"/>
  <c r="B105" i="319" s="1"/>
  <c r="B106" i="319" s="1"/>
  <c r="B107" i="319" s="1"/>
  <c r="Q14" i="319"/>
  <c r="R14" i="319"/>
  <c r="S14" i="319"/>
  <c r="T14" i="319"/>
  <c r="U14" i="319"/>
  <c r="V14" i="319"/>
  <c r="W14" i="319"/>
  <c r="X14" i="319"/>
  <c r="Q15" i="319"/>
  <c r="R15" i="319"/>
  <c r="S15" i="319"/>
  <c r="T15" i="319"/>
  <c r="U15" i="319"/>
  <c r="V15" i="319"/>
  <c r="W15" i="319"/>
  <c r="X15" i="319"/>
  <c r="Q16" i="319"/>
  <c r="R16" i="319"/>
  <c r="S16" i="319"/>
  <c r="T16" i="319"/>
  <c r="U16" i="319"/>
  <c r="V16" i="319"/>
  <c r="W16" i="319"/>
  <c r="X16" i="319"/>
  <c r="Q17" i="319"/>
  <c r="R17" i="319"/>
  <c r="S17" i="319"/>
  <c r="T17" i="319"/>
  <c r="U17" i="319"/>
  <c r="V17" i="319"/>
  <c r="W17" i="319"/>
  <c r="X17" i="319"/>
  <c r="Q18" i="319"/>
  <c r="R18" i="319"/>
  <c r="S18" i="319"/>
  <c r="T18" i="319"/>
  <c r="U18" i="319"/>
  <c r="V18" i="319"/>
  <c r="W18" i="319"/>
  <c r="X18" i="319"/>
  <c r="N109" i="319" s="1"/>
  <c r="N108" i="319" s="1"/>
  <c r="Q19" i="319"/>
  <c r="R19" i="319"/>
  <c r="S19" i="319"/>
  <c r="T19" i="319"/>
  <c r="U19" i="319"/>
  <c r="V19" i="319"/>
  <c r="W19" i="319"/>
  <c r="M109" i="319" s="1"/>
  <c r="X19" i="319"/>
  <c r="Q20" i="319"/>
  <c r="R20" i="319"/>
  <c r="S20" i="319"/>
  <c r="T20" i="319"/>
  <c r="U20" i="319"/>
  <c r="V20" i="319"/>
  <c r="W20" i="319"/>
  <c r="X20" i="319"/>
  <c r="Q21" i="319"/>
  <c r="R21" i="319"/>
  <c r="S21" i="319"/>
  <c r="T21" i="319"/>
  <c r="U21" i="319"/>
  <c r="U100" i="319" s="1"/>
  <c r="V21" i="319"/>
  <c r="W21" i="319"/>
  <c r="X21" i="319"/>
  <c r="Q22" i="319"/>
  <c r="R22" i="319"/>
  <c r="S22" i="319"/>
  <c r="T22" i="319"/>
  <c r="U22" i="319"/>
  <c r="V22" i="319"/>
  <c r="W22" i="319"/>
  <c r="X22" i="319"/>
  <c r="U23" i="319"/>
  <c r="V23" i="319"/>
  <c r="W23" i="319"/>
  <c r="X23" i="319"/>
  <c r="Q24" i="319"/>
  <c r="R24" i="319"/>
  <c r="S24" i="319"/>
  <c r="T24" i="319"/>
  <c r="U24" i="319"/>
  <c r="V24" i="319"/>
  <c r="W24" i="319"/>
  <c r="X24" i="319"/>
  <c r="U26" i="319"/>
  <c r="U30" i="319"/>
  <c r="V30" i="319"/>
  <c r="W30" i="319"/>
  <c r="X30" i="319"/>
  <c r="U31" i="319"/>
  <c r="V31" i="319"/>
  <c r="W31" i="319"/>
  <c r="X31" i="319"/>
  <c r="U50" i="319"/>
  <c r="V50" i="319"/>
  <c r="W50" i="319"/>
  <c r="X50" i="319"/>
  <c r="U54" i="319"/>
  <c r="V54" i="319"/>
  <c r="W54" i="319"/>
  <c r="X54" i="319"/>
  <c r="U96" i="319"/>
  <c r="V96" i="319"/>
  <c r="X96" i="319"/>
  <c r="V100" i="319"/>
  <c r="K101" i="319"/>
  <c r="U104" i="319" s="1"/>
  <c r="L101" i="319"/>
  <c r="V104" i="319" s="1"/>
  <c r="N101" i="319"/>
  <c r="X104" i="319" s="1"/>
  <c r="K110" i="319"/>
  <c r="L110" i="319"/>
  <c r="M110" i="319"/>
  <c r="N110" i="319"/>
  <c r="K111" i="319"/>
  <c r="L111" i="319"/>
  <c r="M111" i="319"/>
  <c r="N111" i="319"/>
  <c r="K112" i="319"/>
  <c r="L112" i="319"/>
  <c r="M112" i="319"/>
  <c r="N112" i="319"/>
  <c r="K113" i="319"/>
  <c r="L113" i="319"/>
  <c r="M113" i="319"/>
  <c r="N113" i="319"/>
  <c r="K114" i="319"/>
  <c r="L114" i="319"/>
  <c r="M114" i="319"/>
  <c r="N114" i="319"/>
  <c r="K115" i="319"/>
  <c r="L115" i="319"/>
  <c r="M115" i="319"/>
  <c r="N115" i="319"/>
  <c r="K116" i="319"/>
  <c r="L116" i="319"/>
  <c r="M116" i="319"/>
  <c r="N116" i="319"/>
  <c r="K117" i="319"/>
  <c r="N117" i="319"/>
  <c r="W100" i="320" l="1"/>
  <c r="V100" i="320"/>
  <c r="X53" i="320"/>
  <c r="W108" i="320"/>
  <c r="X96" i="320"/>
  <c r="W104" i="319"/>
  <c r="W96" i="319"/>
  <c r="M117" i="319"/>
  <c r="M108" i="319" s="1"/>
  <c r="L117" i="319"/>
  <c r="L108" i="319" s="1"/>
  <c r="L5" i="318" l="1"/>
  <c r="M5" i="318"/>
  <c r="N5" i="318"/>
  <c r="Q11" i="318"/>
  <c r="R11" i="318"/>
  <c r="S11" i="318"/>
  <c r="T11" i="318"/>
  <c r="U11" i="318"/>
  <c r="K109" i="318" s="1"/>
  <c r="K108" i="318" s="1"/>
  <c r="V11" i="318"/>
  <c r="W11" i="318"/>
  <c r="X11" i="318"/>
  <c r="B12" i="318"/>
  <c r="Q12" i="318"/>
  <c r="R12" i="318"/>
  <c r="S12" i="318"/>
  <c r="T12" i="318"/>
  <c r="U12" i="318"/>
  <c r="V12" i="318"/>
  <c r="W12" i="318"/>
  <c r="X12" i="318"/>
  <c r="B13" i="318"/>
  <c r="B14" i="318" s="1"/>
  <c r="B15" i="318" s="1"/>
  <c r="B16" i="318" s="1"/>
  <c r="B17" i="318" s="1"/>
  <c r="B18" i="318" s="1"/>
  <c r="B19" i="318" s="1"/>
  <c r="B20" i="318" s="1"/>
  <c r="B21" i="318" s="1"/>
  <c r="B22" i="318" s="1"/>
  <c r="B23" i="318" s="1"/>
  <c r="B24" i="318" s="1"/>
  <c r="B25" i="318" s="1"/>
  <c r="B26" i="318" s="1"/>
  <c r="B27" i="318" s="1"/>
  <c r="B28" i="318" s="1"/>
  <c r="B29" i="318" s="1"/>
  <c r="B30" i="318" s="1"/>
  <c r="B31" i="318" s="1"/>
  <c r="B32" i="318" s="1"/>
  <c r="B33" i="318" s="1"/>
  <c r="B34" i="318" s="1"/>
  <c r="B35" i="318" s="1"/>
  <c r="B36" i="318" s="1"/>
  <c r="B37" i="318" s="1"/>
  <c r="B38" i="318" s="1"/>
  <c r="B39" i="318" s="1"/>
  <c r="B40" i="318" s="1"/>
  <c r="B41" i="318" s="1"/>
  <c r="B42" i="318" s="1"/>
  <c r="B43" i="318" s="1"/>
  <c r="B44" i="318" s="1"/>
  <c r="B45" i="318" s="1"/>
  <c r="B46" i="318" s="1"/>
  <c r="B47" i="318" s="1"/>
  <c r="B48" i="318" s="1"/>
  <c r="B49" i="318" s="1"/>
  <c r="B50" i="318" s="1"/>
  <c r="B51" i="318" s="1"/>
  <c r="B52" i="318" s="1"/>
  <c r="B53" i="318" s="1"/>
  <c r="B54" i="318" s="1"/>
  <c r="B55" i="318" s="1"/>
  <c r="B56" i="318" s="1"/>
  <c r="B57" i="318" s="1"/>
  <c r="B58" i="318" s="1"/>
  <c r="B59" i="318" s="1"/>
  <c r="B60" i="318" s="1"/>
  <c r="B61" i="318" s="1"/>
  <c r="B62" i="318" s="1"/>
  <c r="B63" i="318" s="1"/>
  <c r="B64" i="318" s="1"/>
  <c r="B65" i="318" s="1"/>
  <c r="B66" i="318" s="1"/>
  <c r="B67" i="318" s="1"/>
  <c r="B68" i="318" s="1"/>
  <c r="B69" i="318" s="1"/>
  <c r="B70" i="318" s="1"/>
  <c r="B71" i="318" s="1"/>
  <c r="B72" i="318" s="1"/>
  <c r="B73" i="318" s="1"/>
  <c r="B74" i="318" s="1"/>
  <c r="B75" i="318" s="1"/>
  <c r="B76" i="318" s="1"/>
  <c r="B77" i="318" s="1"/>
  <c r="B78" i="318" s="1"/>
  <c r="B79" i="318" s="1"/>
  <c r="B80" i="318" s="1"/>
  <c r="B81" i="318" s="1"/>
  <c r="B82" i="318" s="1"/>
  <c r="B83" i="318" s="1"/>
  <c r="B84" i="318" s="1"/>
  <c r="B85" i="318" s="1"/>
  <c r="B86" i="318" s="1"/>
  <c r="B87" i="318" s="1"/>
  <c r="B88" i="318" s="1"/>
  <c r="B89" i="318" s="1"/>
  <c r="B90" i="318" s="1"/>
  <c r="B91" i="318" s="1"/>
  <c r="B92" i="318" s="1"/>
  <c r="B93" i="318" s="1"/>
  <c r="B94" i="318" s="1"/>
  <c r="B95" i="318" s="1"/>
  <c r="B103" i="318" s="1"/>
  <c r="B104" i="318" s="1"/>
  <c r="B105" i="318" s="1"/>
  <c r="B106" i="318" s="1"/>
  <c r="B107" i="318" s="1"/>
  <c r="Q13" i="318"/>
  <c r="R13" i="318"/>
  <c r="S13" i="318"/>
  <c r="T13" i="318"/>
  <c r="U13" i="318"/>
  <c r="V13" i="318"/>
  <c r="W13" i="318"/>
  <c r="X13" i="318"/>
  <c r="Q14" i="318"/>
  <c r="R14" i="318"/>
  <c r="S14" i="318"/>
  <c r="T14" i="318"/>
  <c r="U14" i="318"/>
  <c r="V14" i="318"/>
  <c r="W14" i="318"/>
  <c r="M109" i="318" s="1"/>
  <c r="M108" i="318" s="1"/>
  <c r="X14" i="318"/>
  <c r="Q15" i="318"/>
  <c r="R15" i="318"/>
  <c r="S15" i="318"/>
  <c r="T15" i="318"/>
  <c r="U15" i="318"/>
  <c r="V15" i="318"/>
  <c r="L109" i="318" s="1"/>
  <c r="L108" i="318" s="1"/>
  <c r="W15" i="318"/>
  <c r="X15" i="318"/>
  <c r="Q16" i="318"/>
  <c r="R16" i="318"/>
  <c r="S16" i="318"/>
  <c r="T16" i="318"/>
  <c r="U16" i="318"/>
  <c r="V16" i="318"/>
  <c r="W16" i="318"/>
  <c r="X16" i="318"/>
  <c r="N109" i="318" s="1"/>
  <c r="N108" i="318" s="1"/>
  <c r="Q17" i="318"/>
  <c r="R17" i="318"/>
  <c r="S17" i="318"/>
  <c r="T17" i="318"/>
  <c r="U17" i="318"/>
  <c r="V17" i="318"/>
  <c r="W17" i="318"/>
  <c r="W100" i="318" s="1"/>
  <c r="X17" i="318"/>
  <c r="Q18" i="318"/>
  <c r="R18" i="318"/>
  <c r="S18" i="318"/>
  <c r="T18" i="318"/>
  <c r="U18" i="318"/>
  <c r="V18" i="318"/>
  <c r="W18" i="318"/>
  <c r="X18" i="318"/>
  <c r="Q19" i="318"/>
  <c r="R19" i="318"/>
  <c r="S19" i="318"/>
  <c r="T19" i="318"/>
  <c r="U19" i="318"/>
  <c r="V19" i="318"/>
  <c r="W19" i="318"/>
  <c r="X19" i="318"/>
  <c r="U20" i="318"/>
  <c r="V20" i="318"/>
  <c r="W20" i="318"/>
  <c r="X20" i="318"/>
  <c r="Q21" i="318"/>
  <c r="R21" i="318"/>
  <c r="S21" i="318"/>
  <c r="T21" i="318"/>
  <c r="U21" i="318"/>
  <c r="V21" i="318"/>
  <c r="W21" i="318"/>
  <c r="X21" i="318"/>
  <c r="U23" i="318"/>
  <c r="U27" i="318"/>
  <c r="V27" i="318"/>
  <c r="W27" i="318"/>
  <c r="X27" i="318"/>
  <c r="U28" i="318"/>
  <c r="V28" i="318"/>
  <c r="W28" i="318"/>
  <c r="X28" i="318"/>
  <c r="U48" i="318"/>
  <c r="V48" i="318"/>
  <c r="W48" i="318"/>
  <c r="X48" i="318"/>
  <c r="X96" i="318"/>
  <c r="X100" i="318"/>
  <c r="K101" i="318"/>
  <c r="U96" i="318" s="1"/>
  <c r="L101" i="318"/>
  <c r="V96" i="318" s="1"/>
  <c r="M101" i="318"/>
  <c r="W96" i="318" s="1"/>
  <c r="N101" i="318"/>
  <c r="X104" i="318" s="1"/>
  <c r="U104" i="318"/>
  <c r="V104" i="318"/>
  <c r="W104" i="318"/>
  <c r="K110" i="318"/>
  <c r="L110" i="318"/>
  <c r="M110" i="318"/>
  <c r="N110" i="318"/>
  <c r="K111" i="318"/>
  <c r="L111" i="318"/>
  <c r="M111" i="318"/>
  <c r="N111" i="318"/>
  <c r="K112" i="318"/>
  <c r="L112" i="318"/>
  <c r="M112" i="318"/>
  <c r="N112" i="318"/>
  <c r="K113" i="318"/>
  <c r="L113" i="318"/>
  <c r="M113" i="318"/>
  <c r="N113" i="318"/>
  <c r="K114" i="318"/>
  <c r="L114" i="318"/>
  <c r="M114" i="318"/>
  <c r="N114" i="318"/>
  <c r="K115" i="318"/>
  <c r="L115" i="318"/>
  <c r="M115" i="318"/>
  <c r="N115" i="318"/>
  <c r="K116" i="318"/>
  <c r="L116" i="318"/>
  <c r="M116" i="318"/>
  <c r="N116" i="318"/>
  <c r="K117" i="318"/>
  <c r="L117" i="318"/>
  <c r="M117" i="318"/>
  <c r="N117" i="318"/>
  <c r="L5" i="317"/>
  <c r="M5" i="317"/>
  <c r="N5" i="317"/>
  <c r="Q11" i="317"/>
  <c r="R11" i="317"/>
  <c r="S11" i="317"/>
  <c r="T11" i="317"/>
  <c r="U11" i="317"/>
  <c r="K103" i="317" s="1"/>
  <c r="K102" i="317" s="1"/>
  <c r="V11" i="317"/>
  <c r="W11" i="317"/>
  <c r="X11" i="317"/>
  <c r="B12" i="317"/>
  <c r="Q12" i="317"/>
  <c r="R12" i="317"/>
  <c r="S12" i="317"/>
  <c r="T12" i="317"/>
  <c r="U12" i="317"/>
  <c r="V12" i="317"/>
  <c r="W12" i="317"/>
  <c r="X12" i="317"/>
  <c r="B13" i="317"/>
  <c r="B14" i="317" s="1"/>
  <c r="B15" i="317" s="1"/>
  <c r="B16" i="317" s="1"/>
  <c r="B17" i="317" s="1"/>
  <c r="B18" i="317" s="1"/>
  <c r="B19" i="317" s="1"/>
  <c r="B20" i="317" s="1"/>
  <c r="B21" i="317" s="1"/>
  <c r="B22" i="317" s="1"/>
  <c r="B23" i="317" s="1"/>
  <c r="B24" i="317" s="1"/>
  <c r="B25" i="317" s="1"/>
  <c r="B26" i="317" s="1"/>
  <c r="B27" i="317" s="1"/>
  <c r="B28" i="317" s="1"/>
  <c r="B29" i="317" s="1"/>
  <c r="B30" i="317" s="1"/>
  <c r="B31" i="317" s="1"/>
  <c r="B32" i="317" s="1"/>
  <c r="B33" i="317" s="1"/>
  <c r="B34" i="317" s="1"/>
  <c r="B35" i="317" s="1"/>
  <c r="B36" i="317" s="1"/>
  <c r="B37" i="317" s="1"/>
  <c r="B38" i="317" s="1"/>
  <c r="B39" i="317" s="1"/>
  <c r="B40" i="317" s="1"/>
  <c r="B41" i="317" s="1"/>
  <c r="B42" i="317" s="1"/>
  <c r="B43" i="317" s="1"/>
  <c r="B44" i="317" s="1"/>
  <c r="B45" i="317" s="1"/>
  <c r="B46" i="317" s="1"/>
  <c r="B47" i="317" s="1"/>
  <c r="B48" i="317" s="1"/>
  <c r="B49" i="317" s="1"/>
  <c r="B50" i="317" s="1"/>
  <c r="B51" i="317" s="1"/>
  <c r="B52" i="317" s="1"/>
  <c r="B53" i="317" s="1"/>
  <c r="B54" i="317" s="1"/>
  <c r="B55" i="317" s="1"/>
  <c r="B56" i="317" s="1"/>
  <c r="B57" i="317" s="1"/>
  <c r="B58" i="317" s="1"/>
  <c r="B59" i="317" s="1"/>
  <c r="B60" i="317" s="1"/>
  <c r="B61" i="317" s="1"/>
  <c r="B62" i="317" s="1"/>
  <c r="B63" i="317" s="1"/>
  <c r="B64" i="317" s="1"/>
  <c r="B65" i="317" s="1"/>
  <c r="B66" i="317" s="1"/>
  <c r="B67" i="317" s="1"/>
  <c r="B68" i="317" s="1"/>
  <c r="B69" i="317" s="1"/>
  <c r="B70" i="317" s="1"/>
  <c r="B71" i="317" s="1"/>
  <c r="B72" i="317" s="1"/>
  <c r="B73" i="317" s="1"/>
  <c r="B74" i="317" s="1"/>
  <c r="B75" i="317" s="1"/>
  <c r="B76" i="317" s="1"/>
  <c r="B77" i="317" s="1"/>
  <c r="B78" i="317" s="1"/>
  <c r="B79" i="317" s="1"/>
  <c r="B80" i="317" s="1"/>
  <c r="B81" i="317" s="1"/>
  <c r="B82" i="317" s="1"/>
  <c r="B83" i="317" s="1"/>
  <c r="B84" i="317" s="1"/>
  <c r="B85" i="317" s="1"/>
  <c r="B86" i="317" s="1"/>
  <c r="B87" i="317" s="1"/>
  <c r="B88" i="317" s="1"/>
  <c r="B89" i="317" s="1"/>
  <c r="B90" i="317" s="1"/>
  <c r="B91" i="317" s="1"/>
  <c r="B92" i="317" s="1"/>
  <c r="B93" i="317" s="1"/>
  <c r="B94" i="317" s="1"/>
  <c r="B95" i="317" s="1"/>
  <c r="Q13" i="317"/>
  <c r="R13" i="317"/>
  <c r="S13" i="317"/>
  <c r="T13" i="317"/>
  <c r="U13" i="317"/>
  <c r="V13" i="317"/>
  <c r="W13" i="317"/>
  <c r="X13" i="317"/>
  <c r="Q14" i="317"/>
  <c r="R14" i="317"/>
  <c r="S14" i="317"/>
  <c r="T14" i="317"/>
  <c r="U14" i="317"/>
  <c r="V14" i="317"/>
  <c r="W14" i="317"/>
  <c r="X14" i="317"/>
  <c r="S15" i="317"/>
  <c r="T15" i="317"/>
  <c r="U15" i="317"/>
  <c r="V15" i="317"/>
  <c r="W15" i="317"/>
  <c r="X15" i="317"/>
  <c r="Q16" i="317"/>
  <c r="R16" i="317"/>
  <c r="S16" i="317"/>
  <c r="T16" i="317"/>
  <c r="U16" i="317"/>
  <c r="V16" i="317"/>
  <c r="W16" i="317"/>
  <c r="X16" i="317"/>
  <c r="Q17" i="317"/>
  <c r="R17" i="317"/>
  <c r="S17" i="317"/>
  <c r="T17" i="317"/>
  <c r="U17" i="317"/>
  <c r="V17" i="317"/>
  <c r="W17" i="317"/>
  <c r="X17" i="317"/>
  <c r="Q18" i="317"/>
  <c r="R18" i="317"/>
  <c r="S18" i="317"/>
  <c r="T18" i="317"/>
  <c r="U18" i="317"/>
  <c r="V18" i="317"/>
  <c r="W18" i="317"/>
  <c r="X18" i="317"/>
  <c r="N103" i="317" s="1"/>
  <c r="N102" i="317" s="1"/>
  <c r="Q19" i="317"/>
  <c r="R19" i="317"/>
  <c r="S19" i="317"/>
  <c r="T19" i="317"/>
  <c r="U19" i="317"/>
  <c r="V19" i="317"/>
  <c r="W19" i="317"/>
  <c r="M103" i="317" s="1"/>
  <c r="M102" i="317" s="1"/>
  <c r="X19" i="317"/>
  <c r="Q20" i="317"/>
  <c r="R20" i="317"/>
  <c r="S20" i="317"/>
  <c r="T20" i="317"/>
  <c r="U20" i="317"/>
  <c r="V20" i="317"/>
  <c r="L103" i="317" s="1"/>
  <c r="L102" i="317" s="1"/>
  <c r="W20" i="317"/>
  <c r="X20" i="317"/>
  <c r="Q21" i="317"/>
  <c r="R21" i="317"/>
  <c r="S21" i="317"/>
  <c r="T21" i="317"/>
  <c r="U21" i="317"/>
  <c r="V21" i="317"/>
  <c r="W21" i="317"/>
  <c r="X21" i="317"/>
  <c r="Q22" i="317"/>
  <c r="R22" i="317"/>
  <c r="S22" i="317"/>
  <c r="T22" i="317"/>
  <c r="U22" i="317"/>
  <c r="V22" i="317"/>
  <c r="W22" i="317"/>
  <c r="X22" i="317"/>
  <c r="U23" i="317"/>
  <c r="V23" i="317"/>
  <c r="W23" i="317"/>
  <c r="X23" i="317"/>
  <c r="Q24" i="317"/>
  <c r="R24" i="317"/>
  <c r="S24" i="317"/>
  <c r="T24" i="317"/>
  <c r="U24" i="317"/>
  <c r="V24" i="317"/>
  <c r="W24" i="317"/>
  <c r="X24" i="317"/>
  <c r="U28" i="317"/>
  <c r="V28" i="317"/>
  <c r="W28" i="317"/>
  <c r="X28" i="317"/>
  <c r="U29" i="317"/>
  <c r="V29" i="317"/>
  <c r="W29" i="317"/>
  <c r="X29" i="317"/>
  <c r="U48" i="317"/>
  <c r="V48" i="317"/>
  <c r="W48" i="317"/>
  <c r="X48" i="317"/>
  <c r="U92" i="317"/>
  <c r="V92" i="317"/>
  <c r="W92" i="317"/>
  <c r="X92" i="317"/>
  <c r="U96" i="317"/>
  <c r="V96" i="317"/>
  <c r="W96" i="317"/>
  <c r="X96" i="317"/>
  <c r="W100" i="317"/>
  <c r="X100" i="317"/>
  <c r="K101" i="317"/>
  <c r="L101" i="317"/>
  <c r="M101" i="317"/>
  <c r="N101" i="317"/>
  <c r="K104" i="317"/>
  <c r="L104" i="317"/>
  <c r="M104" i="317"/>
  <c r="N104" i="317"/>
  <c r="K105" i="317"/>
  <c r="L105" i="317"/>
  <c r="M105" i="317"/>
  <c r="N105" i="317"/>
  <c r="K106" i="317"/>
  <c r="L106" i="317"/>
  <c r="M106" i="317"/>
  <c r="N106" i="317"/>
  <c r="K107" i="317"/>
  <c r="L107" i="317"/>
  <c r="M107" i="317"/>
  <c r="N107" i="317"/>
  <c r="K108" i="317"/>
  <c r="L108" i="317"/>
  <c r="M108" i="317"/>
  <c r="N108" i="317"/>
  <c r="K109" i="317"/>
  <c r="L109" i="317"/>
  <c r="M109" i="317"/>
  <c r="N109" i="317"/>
  <c r="K110" i="317"/>
  <c r="L110" i="317"/>
  <c r="M110" i="317"/>
  <c r="N110" i="317"/>
  <c r="K111" i="317"/>
  <c r="L111" i="317"/>
  <c r="M111" i="317"/>
  <c r="N111" i="317"/>
  <c r="V100" i="318" l="1"/>
  <c r="U100" i="318"/>
  <c r="V100" i="317"/>
  <c r="U100" i="317"/>
  <c r="L5" i="316" l="1"/>
  <c r="L101" i="316" s="1"/>
  <c r="M5" i="316"/>
  <c r="N5" i="316"/>
  <c r="Q11" i="316"/>
  <c r="R11" i="316"/>
  <c r="S11" i="316"/>
  <c r="T11" i="316"/>
  <c r="U11" i="316"/>
  <c r="K111" i="316" s="1"/>
  <c r="V11" i="316"/>
  <c r="V100" i="316" s="1"/>
  <c r="W11" i="316"/>
  <c r="X11" i="316"/>
  <c r="B12" i="316"/>
  <c r="B13" i="316" s="1"/>
  <c r="B14" i="316" s="1"/>
  <c r="B15" i="316" s="1"/>
  <c r="B16" i="316" s="1"/>
  <c r="B17" i="316" s="1"/>
  <c r="B18" i="316" s="1"/>
  <c r="B19" i="316" s="1"/>
  <c r="B20" i="316" s="1"/>
  <c r="B21" i="316" s="1"/>
  <c r="B22" i="316" s="1"/>
  <c r="B23" i="316" s="1"/>
  <c r="B24" i="316" s="1"/>
  <c r="B25" i="316" s="1"/>
  <c r="B26" i="316" s="1"/>
  <c r="B27" i="316" s="1"/>
  <c r="B28" i="316" s="1"/>
  <c r="B29" i="316" s="1"/>
  <c r="B30" i="316" s="1"/>
  <c r="B31" i="316" s="1"/>
  <c r="B32" i="316" s="1"/>
  <c r="B33" i="316" s="1"/>
  <c r="B34" i="316" s="1"/>
  <c r="B35" i="316" s="1"/>
  <c r="B36" i="316" s="1"/>
  <c r="B37" i="316" s="1"/>
  <c r="B38" i="316" s="1"/>
  <c r="B39" i="316" s="1"/>
  <c r="B40" i="316" s="1"/>
  <c r="B41" i="316" s="1"/>
  <c r="B42" i="316" s="1"/>
  <c r="B43" i="316" s="1"/>
  <c r="B44" i="316" s="1"/>
  <c r="B45" i="316" s="1"/>
  <c r="B46" i="316" s="1"/>
  <c r="B47" i="316" s="1"/>
  <c r="B48" i="316" s="1"/>
  <c r="B49" i="316" s="1"/>
  <c r="B50" i="316" s="1"/>
  <c r="B51" i="316" s="1"/>
  <c r="B52" i="316" s="1"/>
  <c r="B53" i="316" s="1"/>
  <c r="B54" i="316" s="1"/>
  <c r="B55" i="316" s="1"/>
  <c r="B56" i="316" s="1"/>
  <c r="B57" i="316" s="1"/>
  <c r="B58" i="316" s="1"/>
  <c r="B59" i="316" s="1"/>
  <c r="B60" i="316" s="1"/>
  <c r="B61" i="316" s="1"/>
  <c r="B62" i="316" s="1"/>
  <c r="B63" i="316" s="1"/>
  <c r="B64" i="316" s="1"/>
  <c r="B65" i="316" s="1"/>
  <c r="B66" i="316" s="1"/>
  <c r="B67" i="316" s="1"/>
  <c r="B68" i="316" s="1"/>
  <c r="B69" i="316" s="1"/>
  <c r="B70" i="316" s="1"/>
  <c r="B71" i="316" s="1"/>
  <c r="B72" i="316" s="1"/>
  <c r="B73" i="316" s="1"/>
  <c r="B74" i="316" s="1"/>
  <c r="B75" i="316" s="1"/>
  <c r="B76" i="316" s="1"/>
  <c r="B77" i="316" s="1"/>
  <c r="B78" i="316" s="1"/>
  <c r="B79" i="316" s="1"/>
  <c r="B80" i="316" s="1"/>
  <c r="B81" i="316" s="1"/>
  <c r="B82" i="316" s="1"/>
  <c r="B83" i="316" s="1"/>
  <c r="B84" i="316" s="1"/>
  <c r="B85" i="316" s="1"/>
  <c r="B86" i="316" s="1"/>
  <c r="B87" i="316" s="1"/>
  <c r="B88" i="316" s="1"/>
  <c r="B89" i="316" s="1"/>
  <c r="B90" i="316" s="1"/>
  <c r="B91" i="316" s="1"/>
  <c r="B92" i="316" s="1"/>
  <c r="B93" i="316" s="1"/>
  <c r="B94" i="316" s="1"/>
  <c r="B95" i="316" s="1"/>
  <c r="B103" i="316" s="1"/>
  <c r="B104" i="316" s="1"/>
  <c r="B105" i="316" s="1"/>
  <c r="B106" i="316" s="1"/>
  <c r="B107" i="316" s="1"/>
  <c r="B108" i="316" s="1"/>
  <c r="B109" i="316" s="1"/>
  <c r="Q12" i="316"/>
  <c r="R12" i="316"/>
  <c r="S12" i="316"/>
  <c r="T12" i="316"/>
  <c r="U12" i="316"/>
  <c r="V12" i="316"/>
  <c r="W12" i="316"/>
  <c r="X12" i="316"/>
  <c r="Q13" i="316"/>
  <c r="R13" i="316"/>
  <c r="S13" i="316"/>
  <c r="T13" i="316"/>
  <c r="U13" i="316"/>
  <c r="V13" i="316"/>
  <c r="W13" i="316"/>
  <c r="X13" i="316"/>
  <c r="Q14" i="316"/>
  <c r="R14" i="316"/>
  <c r="S14" i="316"/>
  <c r="T14" i="316"/>
  <c r="U14" i="316"/>
  <c r="V14" i="316"/>
  <c r="W14" i="316"/>
  <c r="X14" i="316"/>
  <c r="Q15" i="316"/>
  <c r="R15" i="316"/>
  <c r="S15" i="316"/>
  <c r="T15" i="316"/>
  <c r="U15" i="316"/>
  <c r="V15" i="316"/>
  <c r="W15" i="316"/>
  <c r="X15" i="316"/>
  <c r="N111" i="316" s="1"/>
  <c r="N110" i="316" s="1"/>
  <c r="Q16" i="316"/>
  <c r="R16" i="316"/>
  <c r="S16" i="316"/>
  <c r="T16" i="316"/>
  <c r="U16" i="316"/>
  <c r="V16" i="316"/>
  <c r="W16" i="316"/>
  <c r="W100" i="316" s="1"/>
  <c r="X16" i="316"/>
  <c r="Q17" i="316"/>
  <c r="R17" i="316"/>
  <c r="S17" i="316"/>
  <c r="T17" i="316"/>
  <c r="U17" i="316"/>
  <c r="V17" i="316"/>
  <c r="W17" i="316"/>
  <c r="M111" i="316" s="1"/>
  <c r="X17" i="316"/>
  <c r="Q18" i="316"/>
  <c r="R18" i="316"/>
  <c r="S18" i="316"/>
  <c r="T18" i="316"/>
  <c r="U18" i="316"/>
  <c r="V18" i="316"/>
  <c r="W18" i="316"/>
  <c r="X18" i="316"/>
  <c r="Q19" i="316"/>
  <c r="R19" i="316"/>
  <c r="S19" i="316"/>
  <c r="T19" i="316"/>
  <c r="U19" i="316"/>
  <c r="V19" i="316"/>
  <c r="W19" i="316"/>
  <c r="X19" i="316"/>
  <c r="S20" i="316"/>
  <c r="T20" i="316"/>
  <c r="U20" i="316"/>
  <c r="V20" i="316"/>
  <c r="W20" i="316"/>
  <c r="X20" i="316"/>
  <c r="Q21" i="316"/>
  <c r="R21" i="316"/>
  <c r="S21" i="316"/>
  <c r="T21" i="316"/>
  <c r="U21" i="316"/>
  <c r="V21" i="316"/>
  <c r="W21" i="316"/>
  <c r="X21" i="316"/>
  <c r="U22" i="316"/>
  <c r="V22" i="316"/>
  <c r="W22" i="316"/>
  <c r="X22" i="316"/>
  <c r="Q23" i="316"/>
  <c r="R23" i="316"/>
  <c r="S23" i="316"/>
  <c r="T23" i="316"/>
  <c r="U23" i="316"/>
  <c r="V23" i="316"/>
  <c r="W23" i="316"/>
  <c r="X23" i="316"/>
  <c r="U25" i="316"/>
  <c r="U28" i="316"/>
  <c r="V28" i="316"/>
  <c r="W28" i="316"/>
  <c r="X28" i="316"/>
  <c r="U49" i="316"/>
  <c r="V49" i="316"/>
  <c r="W49" i="316"/>
  <c r="X49" i="316"/>
  <c r="U52" i="316"/>
  <c r="V52" i="316"/>
  <c r="W52" i="316"/>
  <c r="X52" i="316"/>
  <c r="W96" i="316"/>
  <c r="K101" i="316"/>
  <c r="K119" i="316" s="1"/>
  <c r="M101" i="316"/>
  <c r="W106" i="316" s="1"/>
  <c r="N101" i="316"/>
  <c r="X96" i="316" s="1"/>
  <c r="X106" i="316"/>
  <c r="K112" i="316"/>
  <c r="L112" i="316"/>
  <c r="M112" i="316"/>
  <c r="N112" i="316"/>
  <c r="K113" i="316"/>
  <c r="L113" i="316"/>
  <c r="M113" i="316"/>
  <c r="N113" i="316"/>
  <c r="K114" i="316"/>
  <c r="L114" i="316"/>
  <c r="M114" i="316"/>
  <c r="N114" i="316"/>
  <c r="K115" i="316"/>
  <c r="L115" i="316"/>
  <c r="M115" i="316"/>
  <c r="N115" i="316"/>
  <c r="K116" i="316"/>
  <c r="L116" i="316"/>
  <c r="M116" i="316"/>
  <c r="N116" i="316"/>
  <c r="K117" i="316"/>
  <c r="L117" i="316"/>
  <c r="M117" i="316"/>
  <c r="N117" i="316"/>
  <c r="K118" i="316"/>
  <c r="L118" i="316"/>
  <c r="M118" i="316"/>
  <c r="N118" i="316"/>
  <c r="N119" i="316"/>
  <c r="L5" i="315"/>
  <c r="M5" i="315"/>
  <c r="N5" i="315"/>
  <c r="Q11" i="315"/>
  <c r="R11" i="315"/>
  <c r="S11" i="315"/>
  <c r="T11" i="315"/>
  <c r="U11" i="315"/>
  <c r="V11" i="315"/>
  <c r="V101" i="315" s="1"/>
  <c r="W11" i="315"/>
  <c r="X11" i="315"/>
  <c r="B12" i="315"/>
  <c r="Q12" i="315"/>
  <c r="R12" i="315"/>
  <c r="S12" i="315"/>
  <c r="T12" i="315"/>
  <c r="U12" i="315"/>
  <c r="V12" i="315"/>
  <c r="W12" i="315"/>
  <c r="X12" i="315"/>
  <c r="B13" i="315"/>
  <c r="B14" i="315" s="1"/>
  <c r="B15" i="315" s="1"/>
  <c r="B16" i="315" s="1"/>
  <c r="B17" i="315" s="1"/>
  <c r="B18" i="315" s="1"/>
  <c r="B19" i="315" s="1"/>
  <c r="B20" i="315" s="1"/>
  <c r="B21" i="315" s="1"/>
  <c r="B22" i="315" s="1"/>
  <c r="B23" i="315" s="1"/>
  <c r="B24" i="315" s="1"/>
  <c r="B25" i="315" s="1"/>
  <c r="B26" i="315" s="1"/>
  <c r="B27" i="315" s="1"/>
  <c r="B28" i="315" s="1"/>
  <c r="B29" i="315" s="1"/>
  <c r="B30" i="315" s="1"/>
  <c r="B31" i="315" s="1"/>
  <c r="B32" i="315" s="1"/>
  <c r="B33" i="315" s="1"/>
  <c r="B34" i="315" s="1"/>
  <c r="B35" i="315" s="1"/>
  <c r="B36" i="315" s="1"/>
  <c r="B37" i="315" s="1"/>
  <c r="B38" i="315" s="1"/>
  <c r="B39" i="315" s="1"/>
  <c r="B40" i="315" s="1"/>
  <c r="B41" i="315" s="1"/>
  <c r="B42" i="315" s="1"/>
  <c r="B43" i="315" s="1"/>
  <c r="B44" i="315" s="1"/>
  <c r="B45" i="315" s="1"/>
  <c r="B46" i="315" s="1"/>
  <c r="B47" i="315" s="1"/>
  <c r="B48" i="315" s="1"/>
  <c r="B49" i="315" s="1"/>
  <c r="B50" i="315" s="1"/>
  <c r="B51" i="315" s="1"/>
  <c r="B52" i="315" s="1"/>
  <c r="B53" i="315" s="1"/>
  <c r="B54" i="315" s="1"/>
  <c r="B55" i="315" s="1"/>
  <c r="B56" i="315" s="1"/>
  <c r="B57" i="315" s="1"/>
  <c r="B58" i="315" s="1"/>
  <c r="B59" i="315" s="1"/>
  <c r="B60" i="315" s="1"/>
  <c r="B61" i="315" s="1"/>
  <c r="B62" i="315" s="1"/>
  <c r="B63" i="315" s="1"/>
  <c r="B64" i="315" s="1"/>
  <c r="B65" i="315" s="1"/>
  <c r="B66" i="315" s="1"/>
  <c r="B67" i="315" s="1"/>
  <c r="B68" i="315" s="1"/>
  <c r="B69" i="315" s="1"/>
  <c r="B70" i="315" s="1"/>
  <c r="B71" i="315" s="1"/>
  <c r="B72" i="315" s="1"/>
  <c r="B73" i="315" s="1"/>
  <c r="B74" i="315" s="1"/>
  <c r="B75" i="315" s="1"/>
  <c r="B76" i="315" s="1"/>
  <c r="B77" i="315" s="1"/>
  <c r="B78" i="315" s="1"/>
  <c r="B79" i="315" s="1"/>
  <c r="B80" i="315" s="1"/>
  <c r="B81" i="315" s="1"/>
  <c r="B82" i="315" s="1"/>
  <c r="B83" i="315" s="1"/>
  <c r="B84" i="315" s="1"/>
  <c r="B85" i="315" s="1"/>
  <c r="B86" i="315" s="1"/>
  <c r="B87" i="315" s="1"/>
  <c r="B88" i="315" s="1"/>
  <c r="B89" i="315" s="1"/>
  <c r="B90" i="315" s="1"/>
  <c r="B91" i="315" s="1"/>
  <c r="B92" i="315" s="1"/>
  <c r="B93" i="315" s="1"/>
  <c r="B94" i="315" s="1"/>
  <c r="B95" i="315" s="1"/>
  <c r="B96" i="315" s="1"/>
  <c r="Q13" i="315"/>
  <c r="R13" i="315"/>
  <c r="S13" i="315"/>
  <c r="T13" i="315"/>
  <c r="U13" i="315"/>
  <c r="V13" i="315"/>
  <c r="W13" i="315"/>
  <c r="X13" i="315"/>
  <c r="X101" i="315" s="1"/>
  <c r="Q14" i="315"/>
  <c r="R14" i="315"/>
  <c r="S14" i="315"/>
  <c r="T14" i="315"/>
  <c r="U14" i="315"/>
  <c r="V14" i="315"/>
  <c r="W14" i="315"/>
  <c r="W101" i="315" s="1"/>
  <c r="X14" i="315"/>
  <c r="Q15" i="315"/>
  <c r="R15" i="315"/>
  <c r="S15" i="315"/>
  <c r="T15" i="315"/>
  <c r="U15" i="315"/>
  <c r="V15" i="315"/>
  <c r="L104" i="315" s="1"/>
  <c r="L103" i="315" s="1"/>
  <c r="W15" i="315"/>
  <c r="X15" i="315"/>
  <c r="Q16" i="315"/>
  <c r="R16" i="315"/>
  <c r="S16" i="315"/>
  <c r="T16" i="315"/>
  <c r="U16" i="315"/>
  <c r="V16" i="315"/>
  <c r="W16" i="315"/>
  <c r="X16" i="315"/>
  <c r="Q17" i="315"/>
  <c r="R17" i="315"/>
  <c r="S17" i="315"/>
  <c r="T17" i="315"/>
  <c r="U17" i="315"/>
  <c r="V17" i="315"/>
  <c r="W17" i="315"/>
  <c r="X17" i="315"/>
  <c r="Q18" i="315"/>
  <c r="R18" i="315"/>
  <c r="S18" i="315"/>
  <c r="T18" i="315"/>
  <c r="U18" i="315"/>
  <c r="V18" i="315"/>
  <c r="W18" i="315"/>
  <c r="X18" i="315"/>
  <c r="Q19" i="315"/>
  <c r="R19" i="315"/>
  <c r="S19" i="315"/>
  <c r="T19" i="315"/>
  <c r="U19" i="315"/>
  <c r="K104" i="315" s="1"/>
  <c r="K103" i="315" s="1"/>
  <c r="V19" i="315"/>
  <c r="W19" i="315"/>
  <c r="X19" i="315"/>
  <c r="Q20" i="315"/>
  <c r="R20" i="315"/>
  <c r="S20" i="315"/>
  <c r="T20" i="315"/>
  <c r="U20" i="315"/>
  <c r="V20" i="315"/>
  <c r="W20" i="315"/>
  <c r="X20" i="315"/>
  <c r="Q21" i="315"/>
  <c r="R21" i="315"/>
  <c r="S21" i="315"/>
  <c r="T21" i="315"/>
  <c r="U21" i="315"/>
  <c r="V21" i="315"/>
  <c r="W21" i="315"/>
  <c r="X21" i="315"/>
  <c r="Q22" i="315"/>
  <c r="R22" i="315"/>
  <c r="S22" i="315"/>
  <c r="T22" i="315"/>
  <c r="U22" i="315"/>
  <c r="V22" i="315"/>
  <c r="W22" i="315"/>
  <c r="X22" i="315"/>
  <c r="U23" i="315"/>
  <c r="V23" i="315"/>
  <c r="W23" i="315"/>
  <c r="X23" i="315"/>
  <c r="Q24" i="315"/>
  <c r="R24" i="315"/>
  <c r="S24" i="315"/>
  <c r="T24" i="315"/>
  <c r="U24" i="315"/>
  <c r="V24" i="315"/>
  <c r="W24" i="315"/>
  <c r="X24" i="315"/>
  <c r="U51" i="315"/>
  <c r="V51" i="315"/>
  <c r="W51" i="315"/>
  <c r="X51" i="315"/>
  <c r="U93" i="315"/>
  <c r="V93" i="315"/>
  <c r="W93" i="315"/>
  <c r="X93" i="315"/>
  <c r="U97" i="315"/>
  <c r="V97" i="315"/>
  <c r="W97" i="315"/>
  <c r="X97" i="315"/>
  <c r="U101" i="315"/>
  <c r="K102" i="315"/>
  <c r="L102" i="315"/>
  <c r="M102" i="315"/>
  <c r="N102" i="315"/>
  <c r="N104" i="315"/>
  <c r="N103" i="315" s="1"/>
  <c r="K105" i="315"/>
  <c r="L105" i="315"/>
  <c r="M105" i="315"/>
  <c r="N105" i="315"/>
  <c r="K106" i="315"/>
  <c r="L106" i="315"/>
  <c r="M106" i="315"/>
  <c r="N106" i="315"/>
  <c r="K107" i="315"/>
  <c r="L107" i="315"/>
  <c r="M107" i="315"/>
  <c r="N107" i="315"/>
  <c r="K108" i="315"/>
  <c r="L108" i="315"/>
  <c r="M108" i="315"/>
  <c r="N108" i="315"/>
  <c r="K109" i="315"/>
  <c r="L109" i="315"/>
  <c r="M109" i="315"/>
  <c r="N109" i="315"/>
  <c r="K110" i="315"/>
  <c r="L110" i="315"/>
  <c r="M110" i="315"/>
  <c r="N110" i="315"/>
  <c r="K111" i="315"/>
  <c r="L111" i="315"/>
  <c r="M111" i="315"/>
  <c r="N111" i="315"/>
  <c r="K112" i="315"/>
  <c r="L112" i="315"/>
  <c r="M112" i="315"/>
  <c r="N112" i="315"/>
  <c r="M110" i="316" l="1"/>
  <c r="V96" i="316"/>
  <c r="L119" i="316"/>
  <c r="V106" i="316"/>
  <c r="K110" i="316"/>
  <c r="X100" i="316"/>
  <c r="U106" i="316"/>
  <c r="M119" i="316"/>
  <c r="L111" i="316"/>
  <c r="L110" i="316" s="1"/>
  <c r="U100" i="316"/>
  <c r="U96" i="316"/>
  <c r="M104" i="315"/>
  <c r="M103" i="315" s="1"/>
  <c r="L5" i="314" l="1"/>
  <c r="L91" i="314" s="1"/>
  <c r="M5" i="314"/>
  <c r="M91" i="314" s="1"/>
  <c r="N5" i="314"/>
  <c r="Q11" i="314"/>
  <c r="R11" i="314"/>
  <c r="S11" i="314"/>
  <c r="T11" i="314"/>
  <c r="U11" i="314"/>
  <c r="V11" i="314"/>
  <c r="L93" i="314" s="1"/>
  <c r="L92" i="314" s="1"/>
  <c r="W11" i="314"/>
  <c r="M93" i="314" s="1"/>
  <c r="M92" i="314" s="1"/>
  <c r="X11" i="314"/>
  <c r="B12" i="314"/>
  <c r="Q12" i="314"/>
  <c r="R12" i="314"/>
  <c r="S12" i="314"/>
  <c r="T12" i="314"/>
  <c r="U12" i="314"/>
  <c r="V12" i="314"/>
  <c r="W12" i="314"/>
  <c r="X12" i="314"/>
  <c r="B13" i="314"/>
  <c r="Q13" i="314"/>
  <c r="R13" i="314"/>
  <c r="S13" i="314"/>
  <c r="T13" i="314"/>
  <c r="U13" i="314"/>
  <c r="U49" i="314" s="1"/>
  <c r="V13" i="314"/>
  <c r="W13" i="314"/>
  <c r="X13" i="314"/>
  <c r="B14" i="314"/>
  <c r="B15" i="314" s="1"/>
  <c r="B16" i="314" s="1"/>
  <c r="B17" i="314" s="1"/>
  <c r="B18" i="314" s="1"/>
  <c r="B19" i="314" s="1"/>
  <c r="B20" i="314" s="1"/>
  <c r="B21" i="314" s="1"/>
  <c r="B22" i="314" s="1"/>
  <c r="B23" i="314" s="1"/>
  <c r="B24" i="314" s="1"/>
  <c r="B25" i="314" s="1"/>
  <c r="B26" i="314" s="1"/>
  <c r="B27" i="314" s="1"/>
  <c r="B28" i="314" s="1"/>
  <c r="B29" i="314" s="1"/>
  <c r="B30" i="314" s="1"/>
  <c r="B31" i="314" s="1"/>
  <c r="B32" i="314" s="1"/>
  <c r="B33" i="314" s="1"/>
  <c r="B34" i="314" s="1"/>
  <c r="B35" i="314" s="1"/>
  <c r="B36" i="314" s="1"/>
  <c r="B37" i="314" s="1"/>
  <c r="B38" i="314" s="1"/>
  <c r="B39" i="314" s="1"/>
  <c r="B40" i="314" s="1"/>
  <c r="B41" i="314" s="1"/>
  <c r="B42" i="314" s="1"/>
  <c r="B43" i="314" s="1"/>
  <c r="B44" i="314" s="1"/>
  <c r="B45" i="314" s="1"/>
  <c r="B46" i="314" s="1"/>
  <c r="B47" i="314" s="1"/>
  <c r="B48" i="314" s="1"/>
  <c r="B49" i="314" s="1"/>
  <c r="B50" i="314" s="1"/>
  <c r="B51" i="314" s="1"/>
  <c r="B52" i="314" s="1"/>
  <c r="B53" i="314" s="1"/>
  <c r="B54" i="314" s="1"/>
  <c r="B55" i="314" s="1"/>
  <c r="B56" i="314" s="1"/>
  <c r="B57" i="314" s="1"/>
  <c r="B58" i="314" s="1"/>
  <c r="B59" i="314" s="1"/>
  <c r="B60" i="314" s="1"/>
  <c r="B61" i="314" s="1"/>
  <c r="B62" i="314" s="1"/>
  <c r="B63" i="314" s="1"/>
  <c r="B64" i="314" s="1"/>
  <c r="B65" i="314" s="1"/>
  <c r="B66" i="314" s="1"/>
  <c r="B67" i="314" s="1"/>
  <c r="B68" i="314" s="1"/>
  <c r="B69" i="314" s="1"/>
  <c r="B70" i="314" s="1"/>
  <c r="B71" i="314" s="1"/>
  <c r="B72" i="314" s="1"/>
  <c r="B73" i="314" s="1"/>
  <c r="B74" i="314" s="1"/>
  <c r="B75" i="314" s="1"/>
  <c r="B76" i="314" s="1"/>
  <c r="B77" i="314" s="1"/>
  <c r="B78" i="314" s="1"/>
  <c r="B79" i="314" s="1"/>
  <c r="B80" i="314" s="1"/>
  <c r="B81" i="314" s="1"/>
  <c r="B82" i="314" s="1"/>
  <c r="B83" i="314" s="1"/>
  <c r="B84" i="314" s="1"/>
  <c r="B85" i="314" s="1"/>
  <c r="Q14" i="314"/>
  <c r="R14" i="314"/>
  <c r="S14" i="314"/>
  <c r="T14" i="314"/>
  <c r="U14" i="314"/>
  <c r="V14" i="314"/>
  <c r="W14" i="314"/>
  <c r="X14" i="314"/>
  <c r="N93" i="314" s="1"/>
  <c r="N92" i="314" s="1"/>
  <c r="Q15" i="314"/>
  <c r="R15" i="314"/>
  <c r="S15" i="314"/>
  <c r="T15" i="314"/>
  <c r="U15" i="314"/>
  <c r="V15" i="314"/>
  <c r="W15" i="314"/>
  <c r="X15" i="314"/>
  <c r="Q16" i="314"/>
  <c r="R16" i="314"/>
  <c r="S16" i="314"/>
  <c r="T16" i="314"/>
  <c r="U16" i="314"/>
  <c r="V16" i="314"/>
  <c r="W16" i="314"/>
  <c r="X16" i="314"/>
  <c r="Q17" i="314"/>
  <c r="R17" i="314"/>
  <c r="S17" i="314"/>
  <c r="T17" i="314"/>
  <c r="U17" i="314"/>
  <c r="V17" i="314"/>
  <c r="W17" i="314"/>
  <c r="X17" i="314"/>
  <c r="Q18" i="314"/>
  <c r="R18" i="314"/>
  <c r="S18" i="314"/>
  <c r="T18" i="314"/>
  <c r="U18" i="314"/>
  <c r="V18" i="314"/>
  <c r="W18" i="314"/>
  <c r="X18" i="314"/>
  <c r="X90" i="314" s="1"/>
  <c r="Q19" i="314"/>
  <c r="R19" i="314"/>
  <c r="S19" i="314"/>
  <c r="T19" i="314"/>
  <c r="U19" i="314"/>
  <c r="V19" i="314"/>
  <c r="W19" i="314"/>
  <c r="X19" i="314"/>
  <c r="U20" i="314"/>
  <c r="V20" i="314"/>
  <c r="W20" i="314"/>
  <c r="X20" i="314"/>
  <c r="Q21" i="314"/>
  <c r="R21" i="314"/>
  <c r="S21" i="314"/>
  <c r="T21" i="314"/>
  <c r="U21" i="314"/>
  <c r="V21" i="314"/>
  <c r="W21" i="314"/>
  <c r="X21" i="314"/>
  <c r="U25" i="314"/>
  <c r="V25" i="314"/>
  <c r="W25" i="314"/>
  <c r="X25" i="314"/>
  <c r="U48" i="314"/>
  <c r="V48" i="314"/>
  <c r="W48" i="314"/>
  <c r="X48" i="314"/>
  <c r="U82" i="314"/>
  <c r="V82" i="314"/>
  <c r="W82" i="314"/>
  <c r="X82" i="314"/>
  <c r="U86" i="314"/>
  <c r="V86" i="314"/>
  <c r="W86" i="314"/>
  <c r="X86" i="314"/>
  <c r="K91" i="314"/>
  <c r="N91" i="314"/>
  <c r="K93" i="314"/>
  <c r="K92" i="314" s="1"/>
  <c r="K94" i="314"/>
  <c r="L94" i="314"/>
  <c r="M94" i="314"/>
  <c r="N94" i="314"/>
  <c r="K95" i="314"/>
  <c r="L95" i="314"/>
  <c r="M95" i="314"/>
  <c r="N95" i="314"/>
  <c r="K96" i="314"/>
  <c r="L96" i="314"/>
  <c r="M96" i="314"/>
  <c r="N96" i="314"/>
  <c r="K97" i="314"/>
  <c r="L97" i="314"/>
  <c r="M97" i="314"/>
  <c r="N97" i="314"/>
  <c r="K98" i="314"/>
  <c r="L98" i="314"/>
  <c r="M98" i="314"/>
  <c r="N98" i="314"/>
  <c r="K99" i="314"/>
  <c r="L99" i="314"/>
  <c r="M99" i="314"/>
  <c r="N99" i="314"/>
  <c r="K100" i="314"/>
  <c r="L100" i="314"/>
  <c r="M100" i="314"/>
  <c r="N100" i="314"/>
  <c r="K101" i="314"/>
  <c r="L101" i="314"/>
  <c r="M101" i="314"/>
  <c r="N101" i="314"/>
  <c r="L5" i="313"/>
  <c r="M5" i="313"/>
  <c r="N5" i="313"/>
  <c r="Q11" i="313"/>
  <c r="R11" i="313"/>
  <c r="S11" i="313"/>
  <c r="T11" i="313"/>
  <c r="U11" i="313"/>
  <c r="V11" i="313"/>
  <c r="W11" i="313"/>
  <c r="X11" i="313"/>
  <c r="B12" i="313"/>
  <c r="Q12" i="313"/>
  <c r="R12" i="313"/>
  <c r="S12" i="313"/>
  <c r="T12" i="313"/>
  <c r="U12" i="313"/>
  <c r="V12" i="313"/>
  <c r="W12" i="313"/>
  <c r="X12" i="313"/>
  <c r="B13" i="313"/>
  <c r="Q13" i="313"/>
  <c r="R13" i="313"/>
  <c r="S13" i="313"/>
  <c r="T13" i="313"/>
  <c r="U13" i="313"/>
  <c r="V13" i="313"/>
  <c r="W13" i="313"/>
  <c r="X13" i="313"/>
  <c r="B14" i="313"/>
  <c r="Q14" i="313"/>
  <c r="R14" i="313"/>
  <c r="S14" i="313"/>
  <c r="T14" i="313"/>
  <c r="U14" i="313"/>
  <c r="V14" i="313"/>
  <c r="W14" i="313"/>
  <c r="X14" i="313"/>
  <c r="N89" i="313" s="1"/>
  <c r="N88" i="313" s="1"/>
  <c r="B15" i="313"/>
  <c r="B16" i="313" s="1"/>
  <c r="B17" i="313" s="1"/>
  <c r="B18" i="313" s="1"/>
  <c r="B19" i="313" s="1"/>
  <c r="B20" i="313" s="1"/>
  <c r="B21" i="313" s="1"/>
  <c r="B22" i="313" s="1"/>
  <c r="B23" i="313" s="1"/>
  <c r="B24" i="313" s="1"/>
  <c r="B25" i="313" s="1"/>
  <c r="B26" i="313" s="1"/>
  <c r="B27" i="313" s="1"/>
  <c r="B28" i="313" s="1"/>
  <c r="B29" i="313" s="1"/>
  <c r="B30" i="313" s="1"/>
  <c r="B31" i="313" s="1"/>
  <c r="B32" i="313" s="1"/>
  <c r="B33" i="313" s="1"/>
  <c r="B34" i="313" s="1"/>
  <c r="B35" i="313" s="1"/>
  <c r="B36" i="313" s="1"/>
  <c r="B37" i="313" s="1"/>
  <c r="B38" i="313" s="1"/>
  <c r="B39" i="313" s="1"/>
  <c r="B40" i="313" s="1"/>
  <c r="B41" i="313" s="1"/>
  <c r="B42" i="313" s="1"/>
  <c r="B43" i="313" s="1"/>
  <c r="B44" i="313" s="1"/>
  <c r="B45" i="313" s="1"/>
  <c r="B46" i="313" s="1"/>
  <c r="B47" i="313" s="1"/>
  <c r="B48" i="313" s="1"/>
  <c r="B49" i="313" s="1"/>
  <c r="B50" i="313" s="1"/>
  <c r="B51" i="313" s="1"/>
  <c r="B52" i="313" s="1"/>
  <c r="B53" i="313" s="1"/>
  <c r="B54" i="313" s="1"/>
  <c r="B55" i="313" s="1"/>
  <c r="B56" i="313" s="1"/>
  <c r="B57" i="313" s="1"/>
  <c r="B58" i="313" s="1"/>
  <c r="B59" i="313" s="1"/>
  <c r="B60" i="313" s="1"/>
  <c r="B61" i="313" s="1"/>
  <c r="B62" i="313" s="1"/>
  <c r="B63" i="313" s="1"/>
  <c r="B64" i="313" s="1"/>
  <c r="B65" i="313" s="1"/>
  <c r="B66" i="313" s="1"/>
  <c r="B67" i="313" s="1"/>
  <c r="B68" i="313" s="1"/>
  <c r="B69" i="313" s="1"/>
  <c r="B70" i="313" s="1"/>
  <c r="B71" i="313" s="1"/>
  <c r="B72" i="313" s="1"/>
  <c r="B73" i="313" s="1"/>
  <c r="B74" i="313" s="1"/>
  <c r="B75" i="313" s="1"/>
  <c r="B76" i="313" s="1"/>
  <c r="B77" i="313" s="1"/>
  <c r="B78" i="313" s="1"/>
  <c r="B79" i="313" s="1"/>
  <c r="B80" i="313" s="1"/>
  <c r="B81" i="313" s="1"/>
  <c r="Q15" i="313"/>
  <c r="R15" i="313"/>
  <c r="S15" i="313"/>
  <c r="T15" i="313"/>
  <c r="U15" i="313"/>
  <c r="V15" i="313"/>
  <c r="W15" i="313"/>
  <c r="W86" i="313" s="1"/>
  <c r="X15" i="313"/>
  <c r="Q16" i="313"/>
  <c r="R16" i="313"/>
  <c r="S16" i="313"/>
  <c r="T16" i="313"/>
  <c r="U16" i="313"/>
  <c r="V16" i="313"/>
  <c r="V86" i="313" s="1"/>
  <c r="W16" i="313"/>
  <c r="X16" i="313"/>
  <c r="Q17" i="313"/>
  <c r="R17" i="313"/>
  <c r="S17" i="313"/>
  <c r="T17" i="313"/>
  <c r="U17" i="313"/>
  <c r="U86" i="313" s="1"/>
  <c r="V17" i="313"/>
  <c r="W17" i="313"/>
  <c r="X17" i="313"/>
  <c r="Q18" i="313"/>
  <c r="R18" i="313"/>
  <c r="S18" i="313"/>
  <c r="T18" i="313"/>
  <c r="U18" i="313"/>
  <c r="K89" i="313" s="1"/>
  <c r="K88" i="313" s="1"/>
  <c r="V18" i="313"/>
  <c r="W18" i="313"/>
  <c r="X18" i="313"/>
  <c r="U19" i="313"/>
  <c r="V19" i="313"/>
  <c r="W19" i="313"/>
  <c r="X19" i="313"/>
  <c r="Q20" i="313"/>
  <c r="R20" i="313"/>
  <c r="S20" i="313"/>
  <c r="T20" i="313"/>
  <c r="U20" i="313"/>
  <c r="V20" i="313"/>
  <c r="W20" i="313"/>
  <c r="X20" i="313"/>
  <c r="U45" i="313"/>
  <c r="V45" i="313"/>
  <c r="W45" i="313"/>
  <c r="X45" i="313"/>
  <c r="U78" i="313"/>
  <c r="V78" i="313"/>
  <c r="W78" i="313"/>
  <c r="X78" i="313"/>
  <c r="U82" i="313"/>
  <c r="V82" i="313"/>
  <c r="W82" i="313"/>
  <c r="X82" i="313"/>
  <c r="K87" i="313"/>
  <c r="L87" i="313"/>
  <c r="M87" i="313"/>
  <c r="N87" i="313"/>
  <c r="L89" i="313"/>
  <c r="L88" i="313" s="1"/>
  <c r="K90" i="313"/>
  <c r="L90" i="313"/>
  <c r="M90" i="313"/>
  <c r="N90" i="313"/>
  <c r="K91" i="313"/>
  <c r="L91" i="313"/>
  <c r="M91" i="313"/>
  <c r="N91" i="313"/>
  <c r="K92" i="313"/>
  <c r="L92" i="313"/>
  <c r="M92" i="313"/>
  <c r="N92" i="313"/>
  <c r="K93" i="313"/>
  <c r="L93" i="313"/>
  <c r="M93" i="313"/>
  <c r="N93" i="313"/>
  <c r="K94" i="313"/>
  <c r="L94" i="313"/>
  <c r="M94" i="313"/>
  <c r="N94" i="313"/>
  <c r="K95" i="313"/>
  <c r="L95" i="313"/>
  <c r="M95" i="313"/>
  <c r="N95" i="313"/>
  <c r="K96" i="313"/>
  <c r="L96" i="313"/>
  <c r="M96" i="313"/>
  <c r="N96" i="313"/>
  <c r="K97" i="313"/>
  <c r="L97" i="313"/>
  <c r="M97" i="313"/>
  <c r="N97" i="313"/>
  <c r="X49" i="314" l="1"/>
  <c r="W90" i="314"/>
  <c r="W49" i="314"/>
  <c r="V90" i="314"/>
  <c r="V49" i="314"/>
  <c r="U90" i="314"/>
  <c r="M89" i="313"/>
  <c r="M88" i="313" s="1"/>
  <c r="X86" i="313"/>
</calcChain>
</file>

<file path=xl/sharedStrings.xml><?xml version="1.0" encoding="utf-8"?>
<sst xmlns="http://schemas.openxmlformats.org/spreadsheetml/2006/main" count="7094" uniqueCount="516">
  <si>
    <t>肉質鞭毛虫</t>
  </si>
  <si>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</si>
  <si>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</si>
  <si>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</si>
  <si>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</si>
  <si>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</si>
  <si>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</si>
  <si>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</si>
  <si>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</si>
  <si>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</si>
  <si>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</si>
  <si>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</si>
  <si>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</si>
  <si>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</si>
  <si>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</si>
  <si>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</si>
  <si>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</si>
  <si>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</si>
  <si>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Nitzschia acicularis</t>
  </si>
  <si>
    <t>Skeletonema potamos</t>
  </si>
  <si>
    <t>Thalassiosiraceae－5</t>
  </si>
  <si>
    <t>Thalassiosiraceae－10</t>
  </si>
  <si>
    <t>Thalassiosiraceae－25</t>
  </si>
  <si>
    <t>BACILLARIOPHYCEAE</t>
  </si>
  <si>
    <t>クリプト植物</t>
  </si>
  <si>
    <t>クリプト藻</t>
  </si>
  <si>
    <t>渦鞭毛植物</t>
  </si>
  <si>
    <t>渦鞭毛藻</t>
  </si>
  <si>
    <t>緑藻</t>
  </si>
  <si>
    <t>Chodatella quadriseta</t>
  </si>
  <si>
    <t>Pediastrum duplex</t>
  </si>
  <si>
    <t>CHLOROPHYCEAE</t>
  </si>
  <si>
    <t>輪形動物</t>
  </si>
  <si>
    <t>輪虫</t>
  </si>
  <si>
    <t>EUROTATOREA</t>
  </si>
  <si>
    <t>多膜口</t>
  </si>
  <si>
    <t>POLYHYMENOPHORA</t>
  </si>
  <si>
    <t>－</t>
  </si>
  <si>
    <t>CILIOPHORA</t>
  </si>
  <si>
    <t>真正太陽虫</t>
  </si>
  <si>
    <t>HELIOZOA</t>
  </si>
  <si>
    <t>不明プランクトン</t>
  </si>
  <si>
    <t>微小鞭毛藻（５μｍ以下）</t>
  </si>
  <si>
    <t>鞭毛藻</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</si>
  <si>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</si>
  <si>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</si>
  <si>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</si>
  <si>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</si>
  <si>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</si>
  <si>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</si>
  <si>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</si>
  <si>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</si>
  <si>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</si>
  <si>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</si>
  <si>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</si>
  <si>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</si>
  <si>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</si>
  <si>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</si>
  <si>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</si>
  <si>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</si>
  <si>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</si>
  <si>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調査名：千葉県公共用水域水質監視調査（印旛沼）プランクトン同定計数結果</t>
  </si>
  <si>
    <t>阿　宗　橋</t>
  </si>
  <si>
    <t>上水道取水口下</t>
  </si>
  <si>
    <t>一 本 松 下</t>
  </si>
  <si>
    <t>北印旛沼中央</t>
  </si>
  <si>
    <t>阿宗</t>
  </si>
  <si>
    <t>上水</t>
  </si>
  <si>
    <t>一本</t>
  </si>
  <si>
    <t>北印</t>
  </si>
  <si>
    <t>Melosira varians</t>
  </si>
  <si>
    <t>節足動物</t>
  </si>
  <si>
    <t>甲殻</t>
  </si>
  <si>
    <t>鞭毛虫</t>
  </si>
  <si>
    <t>黄緑藻</t>
    <phoneticPr fontId="2"/>
  </si>
  <si>
    <t>ユーグレナ植物</t>
    <phoneticPr fontId="2"/>
  </si>
  <si>
    <t>ユーグレナ藻</t>
    <phoneticPr fontId="2"/>
  </si>
  <si>
    <t>　また、単独細胞を計数したものは,すべて M.aeruginosa とした。</t>
    <phoneticPr fontId="2"/>
  </si>
  <si>
    <t>黄金色藻</t>
    <rPh sb="0" eb="3">
      <t>コガネイロ</t>
    </rPh>
    <rPh sb="3" eb="4">
      <t>ソウ</t>
    </rPh>
    <phoneticPr fontId="2"/>
  </si>
  <si>
    <t>珪藻</t>
    <rPh sb="0" eb="2">
      <t>ケイソウ</t>
    </rPh>
    <phoneticPr fontId="2"/>
  </si>
  <si>
    <t>Scenedesmus acuminatus</t>
  </si>
  <si>
    <t>　　　　　により10倍に濃縮した。</t>
    <rPh sb="10" eb="11">
      <t>バイ</t>
    </rPh>
    <phoneticPr fontId="2"/>
  </si>
  <si>
    <t>Chodatella wratislawiensis</t>
  </si>
  <si>
    <t>藍色植物</t>
    <rPh sb="1" eb="2">
      <t>イロ</t>
    </rPh>
    <phoneticPr fontId="2"/>
  </si>
  <si>
    <t>不等毛植物</t>
    <rPh sb="0" eb="1">
      <t>フ</t>
    </rPh>
    <rPh sb="1" eb="2">
      <t>トウ</t>
    </rPh>
    <rPh sb="2" eb="3">
      <t>モウ</t>
    </rPh>
    <phoneticPr fontId="2"/>
  </si>
  <si>
    <t>緑色植物</t>
    <rPh sb="1" eb="2">
      <t>イロ</t>
    </rPh>
    <phoneticPr fontId="2"/>
  </si>
  <si>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</si>
  <si>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</si>
  <si>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定性試料：採水試料50mlをプランクトンネット（5μmメッシュ）</t>
  </si>
  <si>
    <t>　　　　　倒立型顕微鏡（100～ 400倍）で検鏡した。</t>
  </si>
  <si>
    <t>定性試料：枠付界線入スライドガラス (1.0ml）に検鏡試料を注入し、</t>
    <phoneticPr fontId="23"/>
  </si>
  <si>
    <t>　　　　　倒立型顕微鏡（100～ 400倍）で検鏡した。</t>
    <phoneticPr fontId="2"/>
  </si>
  <si>
    <t>定量試料：枠付界線入スライドガラス (1.0ml）に検鏡試料を注入し、</t>
    <rPh sb="5" eb="6">
      <t>ワク</t>
    </rPh>
    <rPh sb="6" eb="7">
      <t>ヅケ</t>
    </rPh>
    <rPh sb="7" eb="8">
      <t>カイ</t>
    </rPh>
    <rPh sb="8" eb="9">
      <t>セン</t>
    </rPh>
    <rPh sb="9" eb="10">
      <t>ニュウ</t>
    </rPh>
    <rPh sb="26" eb="28">
      <t>ケンキョウ</t>
    </rPh>
    <rPh sb="28" eb="30">
      <t>シリョウ</t>
    </rPh>
    <rPh sb="31" eb="33">
      <t>チュウニュウ</t>
    </rPh>
    <phoneticPr fontId="2"/>
  </si>
  <si>
    <t>Euglena spp.</t>
    <phoneticPr fontId="23"/>
  </si>
  <si>
    <t>Peridinium spp.</t>
    <phoneticPr fontId="2"/>
  </si>
  <si>
    <t>Aulacoseira ambigua</t>
  </si>
  <si>
    <t>Aulacoseira granulata</t>
  </si>
  <si>
    <t>Nitzschia fruticosa</t>
  </si>
  <si>
    <t>Nitzschia spp.</t>
    <phoneticPr fontId="23"/>
  </si>
  <si>
    <t>Dictyosphaerium spp.</t>
    <phoneticPr fontId="23"/>
  </si>
  <si>
    <t>Micractinium spp.</t>
    <phoneticPr fontId="23"/>
  </si>
  <si>
    <t>Monoraphidium spp.</t>
    <phoneticPr fontId="23"/>
  </si>
  <si>
    <t>Scenedesmus spp.</t>
    <phoneticPr fontId="23"/>
  </si>
  <si>
    <t>・珪藻綱 Thalassiosira 科の種（Cyclotella 属、Stephanodiscus 属等）は、光学顕微鏡下での同定が困難であるため細胞の殻面直径（３サイズ：５μｍ、１０μｍ、２５μｍ）で</t>
  </si>
  <si>
    <t>Asterionella formosa</t>
    <phoneticPr fontId="23"/>
  </si>
  <si>
    <t>Aulacoseira pusilla</t>
    <phoneticPr fontId="23"/>
  </si>
  <si>
    <t>CRYPTOPHYCEAE</t>
    <phoneticPr fontId="23"/>
  </si>
  <si>
    <t>OSCILLATORIALES</t>
    <phoneticPr fontId="23"/>
  </si>
  <si>
    <t>CHROOCOCCALES</t>
    <phoneticPr fontId="23"/>
  </si>
  <si>
    <t>CRUSTACEA</t>
    <phoneticPr fontId="23"/>
  </si>
  <si>
    <t>Tintinnidium spp.</t>
    <phoneticPr fontId="23"/>
  </si>
  <si>
    <t>Actinastrum spp.</t>
    <phoneticPr fontId="23"/>
  </si>
  <si>
    <t>Polyarthra spp.</t>
    <phoneticPr fontId="23"/>
  </si>
  <si>
    <t>　果もこれに従った。</t>
    <phoneticPr fontId="23"/>
  </si>
  <si>
    <t>Nostocaceae</t>
    <phoneticPr fontId="23"/>
  </si>
  <si>
    <t>Bacillaria paxillifer</t>
    <phoneticPr fontId="23"/>
  </si>
  <si>
    <t>Ulnaria japonica</t>
    <phoneticPr fontId="23"/>
  </si>
  <si>
    <t>　再分類されたため、本結果もこれに従うとともに、異質細胞とアキネートが形成されていないトリコームはNostocaceae 科として計数した。</t>
    <rPh sb="10" eb="11">
      <t>ホン</t>
    </rPh>
    <rPh sb="11" eb="13">
      <t>ケッカ</t>
    </rPh>
    <rPh sb="17" eb="18">
      <t>シタガ</t>
    </rPh>
    <phoneticPr fontId="23"/>
  </si>
  <si>
    <t>・緑藻綱 Chodatella 属、Lagerheimia 属、Franceia 属は、針状突起の形態等から区別されるが、本結果では区別せずにChodatella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4" eb="86">
      <t>イッカツ</t>
    </rPh>
    <rPh sb="88" eb="90">
      <t>ケイスウ</t>
    </rPh>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</si>
  <si>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</si>
  <si>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属に移されたため、本結果もこれに従った。</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rPh sb="95" eb="96">
      <t>シタガ</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</si>
  <si>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</si>
  <si>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</si>
  <si>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 Atteya zachariasii とされていたが、本結果では Acanthoceras zachariasii を採用した。</t>
    <rPh sb="31" eb="33">
      <t>ジュウライ</t>
    </rPh>
    <rPh sb="68" eb="69">
      <t>ホン</t>
    </rPh>
    <rPh sb="69" eb="71">
      <t>ケッカ</t>
    </rPh>
    <rPh sb="100" eb="102">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</si>
  <si>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</si>
  <si>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Asterionella formosa、Aulacoseira pusilla、Nitzschia acicularis は、それぞれ類似種を含めて計数した。</t>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</si>
  <si>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</si>
  <si>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</si>
  <si>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</si>
  <si>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繊毛虫</t>
    <phoneticPr fontId="23"/>
  </si>
  <si>
    <t>XANTHOPHYCEAE</t>
    <phoneticPr fontId="23"/>
  </si>
  <si>
    <t>・珪藻綱 Pinnularia 属は、類似の属を含めて計数した。</t>
    <rPh sb="16" eb="17">
      <t>ゾク</t>
    </rPh>
    <phoneticPr fontId="23"/>
  </si>
  <si>
    <t>Aphanizomenon spp.</t>
    <phoneticPr fontId="23"/>
  </si>
  <si>
    <t>Chlorogonium spp.</t>
    <phoneticPr fontId="23"/>
  </si>
  <si>
    <t>Mallomonas spp.</t>
    <phoneticPr fontId="23"/>
  </si>
  <si>
    <t>Surirella spp.</t>
    <phoneticPr fontId="23"/>
  </si>
  <si>
    <t>・緑藻綱 Crucigenia 属と Crucigeniella 属は、細胞の分裂様式から区別されるが、分裂様式が不明なものは Crucigenia 属に一括して計数した。</t>
    <rPh sb="1" eb="3">
      <t>リョクソウ</t>
    </rPh>
    <rPh sb="36" eb="38">
      <t>サイボウ</t>
    </rPh>
    <rPh sb="39" eb="41">
      <t>ブンレツ</t>
    </rPh>
    <rPh sb="41" eb="43">
      <t>ヨウシキ</t>
    </rPh>
    <rPh sb="45" eb="47">
      <t>クベツ</t>
    </rPh>
    <rPh sb="52" eb="54">
      <t>ブンレツ</t>
    </rPh>
    <rPh sb="54" eb="56">
      <t>ヨウシキ</t>
    </rPh>
    <rPh sb="57" eb="59">
      <t>フメイ</t>
    </rPh>
    <rPh sb="77" eb="79">
      <t>イッカツ</t>
    </rPh>
    <rPh sb="81" eb="83">
      <t>ケイスウ</t>
    </rPh>
    <phoneticPr fontId="23"/>
  </si>
  <si>
    <t>Pseudanabaena spp.</t>
    <phoneticPr fontId="23"/>
  </si>
  <si>
    <t>Synura sp.</t>
    <phoneticPr fontId="23"/>
  </si>
  <si>
    <t>Pandorina morum</t>
    <phoneticPr fontId="23"/>
  </si>
  <si>
    <t>Phacus spp.</t>
    <phoneticPr fontId="23"/>
  </si>
  <si>
    <t>(5)</t>
    <phoneticPr fontId="23"/>
  </si>
  <si>
    <t>(10)</t>
    <phoneticPr fontId="23"/>
  </si>
  <si>
    <t>＋</t>
    <phoneticPr fontId="23"/>
  </si>
  <si>
    <t>(＋)</t>
    <phoneticPr fontId="23"/>
  </si>
  <si>
    <t>(50)</t>
    <phoneticPr fontId="23"/>
  </si>
  <si>
    <t>(25)</t>
    <phoneticPr fontId="23"/>
  </si>
  <si>
    <t>Fragilaria spp.</t>
    <phoneticPr fontId="23"/>
  </si>
  <si>
    <t>Navicula sp.</t>
    <phoneticPr fontId="23"/>
  </si>
  <si>
    <t>Ulnaria spp.</t>
    <phoneticPr fontId="23"/>
  </si>
  <si>
    <t>Dichotomococcus sp.</t>
    <phoneticPr fontId="23"/>
  </si>
  <si>
    <t>Schroederia sp.</t>
    <phoneticPr fontId="23"/>
  </si>
  <si>
    <t>Staurastrum sp.</t>
    <phoneticPr fontId="23"/>
  </si>
  <si>
    <t>Brachionus spp.</t>
    <phoneticPr fontId="2"/>
  </si>
  <si>
    <t>Filinia spp.</t>
    <phoneticPr fontId="23"/>
  </si>
  <si>
    <t>Keratella sp.</t>
    <phoneticPr fontId="2"/>
  </si>
  <si>
    <t>（一財）千葉県環境財団　環境企画部　五味真人</t>
    <rPh sb="1" eb="2">
      <t>イチ</t>
    </rPh>
    <rPh sb="12" eb="16">
      <t>カンキョウキカク</t>
    </rPh>
    <rPh sb="16" eb="17">
      <t>ブ</t>
    </rPh>
    <rPh sb="18" eb="20">
      <t>ゴミ</t>
    </rPh>
    <rPh sb="20" eb="22">
      <t>マサト</t>
    </rPh>
    <phoneticPr fontId="2"/>
  </si>
  <si>
    <t>(85)</t>
    <phoneticPr fontId="23"/>
  </si>
  <si>
    <t>Merismopedia sp.</t>
    <phoneticPr fontId="23"/>
  </si>
  <si>
    <t>(125)</t>
    <phoneticPr fontId="23"/>
  </si>
  <si>
    <t>(225)</t>
    <phoneticPr fontId="23"/>
  </si>
  <si>
    <t>Surirella sp.</t>
    <phoneticPr fontId="23"/>
  </si>
  <si>
    <t>Ulnaria sp.</t>
    <phoneticPr fontId="23"/>
  </si>
  <si>
    <t>Ankistrodesmus spp.</t>
    <phoneticPr fontId="23"/>
  </si>
  <si>
    <t>Chodatella spp.</t>
    <phoneticPr fontId="23"/>
  </si>
  <si>
    <t>Coelastrum spp.</t>
    <phoneticPr fontId="23"/>
  </si>
  <si>
    <t>Golenkinia sp.</t>
    <phoneticPr fontId="23"/>
  </si>
  <si>
    <t>Pediastrum boryanum</t>
  </si>
  <si>
    <t>Pediastrum simplex</t>
  </si>
  <si>
    <t>Pediastrum tetras</t>
  </si>
  <si>
    <t>Schroederia spp.</t>
    <phoneticPr fontId="23"/>
  </si>
  <si>
    <t>Treubaria spp.</t>
    <phoneticPr fontId="23"/>
  </si>
  <si>
    <t>Filinia sp.</t>
    <phoneticPr fontId="23"/>
  </si>
  <si>
    <t>Keratella spp.</t>
    <phoneticPr fontId="2"/>
  </si>
  <si>
    <t>Synchaeta sp.</t>
    <phoneticPr fontId="2"/>
  </si>
  <si>
    <t>Trichocercidae</t>
    <phoneticPr fontId="23"/>
  </si>
  <si>
    <t>ｷﾈﾄﾌﾗｸﾞﾐﾉﾌｫｰﾗ</t>
  </si>
  <si>
    <t>Coleps sp.</t>
    <phoneticPr fontId="23"/>
  </si>
  <si>
    <t>貧膜口</t>
  </si>
  <si>
    <t>SESSILIDA</t>
    <phoneticPr fontId="23"/>
  </si>
  <si>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</si>
  <si>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(80)</t>
    <phoneticPr fontId="23"/>
  </si>
  <si>
    <t>Aphanocapsa spp.</t>
    <phoneticPr fontId="23"/>
  </si>
  <si>
    <t>(15)</t>
    <phoneticPr fontId="23"/>
  </si>
  <si>
    <t>(35)</t>
    <phoneticPr fontId="23"/>
  </si>
  <si>
    <t>(45)</t>
    <phoneticPr fontId="23"/>
  </si>
  <si>
    <t>Coelosphaerium sp.</t>
    <phoneticPr fontId="23"/>
  </si>
  <si>
    <t>Merismopedia spp.</t>
    <phoneticPr fontId="23"/>
  </si>
  <si>
    <t>(40)</t>
    <phoneticPr fontId="23"/>
  </si>
  <si>
    <t>(55)</t>
    <phoneticPr fontId="23"/>
  </si>
  <si>
    <t>Microcystis aeruginosa</t>
  </si>
  <si>
    <t>40</t>
    <phoneticPr fontId="23"/>
  </si>
  <si>
    <t>Microcystis wesenbergii</t>
    <phoneticPr fontId="23"/>
  </si>
  <si>
    <t>(1750)</t>
    <phoneticPr fontId="23"/>
  </si>
  <si>
    <t>Romeria spp.</t>
    <phoneticPr fontId="23"/>
  </si>
  <si>
    <t>(65)</t>
    <phoneticPr fontId="23"/>
  </si>
  <si>
    <t>ラフィド藻</t>
  </si>
  <si>
    <t>RAPHIDOPHYCEAE</t>
    <phoneticPr fontId="2"/>
  </si>
  <si>
    <t>Acanthoceras zachariasi</t>
    <phoneticPr fontId="23"/>
  </si>
  <si>
    <t>Staurosirella berolinensis</t>
  </si>
  <si>
    <t>Urosolenia spp.</t>
    <phoneticPr fontId="23"/>
  </si>
  <si>
    <t>Acanthosphaera sp.</t>
  </si>
  <si>
    <t>Chodatella chodatii</t>
  </si>
  <si>
    <t>Crucigenia lauterbornii</t>
  </si>
  <si>
    <t>Crucigeniella crucifera</t>
    <phoneticPr fontId="23"/>
  </si>
  <si>
    <t>Dichotomococcus spp.</t>
    <phoneticPr fontId="23"/>
  </si>
  <si>
    <t>Elakatothrix spp.</t>
    <phoneticPr fontId="23"/>
  </si>
  <si>
    <t>Golenkinia spp.</t>
    <phoneticPr fontId="23"/>
  </si>
  <si>
    <t>Gonium spp.</t>
    <phoneticPr fontId="23"/>
  </si>
  <si>
    <t>Oocystis sp.</t>
    <phoneticPr fontId="23"/>
  </si>
  <si>
    <t>Scenedesmus bicaudatus</t>
  </si>
  <si>
    <t>Tetraedron spp.</t>
    <phoneticPr fontId="23"/>
  </si>
  <si>
    <t>Schizocerca diversicornis</t>
    <phoneticPr fontId="23"/>
  </si>
  <si>
    <t>葉状根足虫</t>
  </si>
  <si>
    <t>LOBOSEA</t>
  </si>
  <si>
    <t>(75)</t>
    <phoneticPr fontId="23"/>
  </si>
  <si>
    <t>(200)</t>
    <phoneticPr fontId="23"/>
  </si>
  <si>
    <t>(725)</t>
    <phoneticPr fontId="23"/>
  </si>
  <si>
    <t>(300)</t>
    <phoneticPr fontId="23"/>
  </si>
  <si>
    <t>(175)</t>
    <phoneticPr fontId="23"/>
  </si>
  <si>
    <t>(600)</t>
    <phoneticPr fontId="23"/>
  </si>
  <si>
    <t>Snowella sp.</t>
    <phoneticPr fontId="23"/>
  </si>
  <si>
    <t>(250)</t>
    <phoneticPr fontId="23"/>
  </si>
  <si>
    <t>Cymbella sp.</t>
  </si>
  <si>
    <t>Trachelomonas spp.</t>
    <phoneticPr fontId="23"/>
  </si>
  <si>
    <t>Eudorina spp.</t>
    <phoneticPr fontId="23"/>
  </si>
  <si>
    <t>Lobomonas sp.</t>
    <phoneticPr fontId="23"/>
  </si>
  <si>
    <t>Staurastrum spp.</t>
    <phoneticPr fontId="23"/>
  </si>
  <si>
    <t>Anabaenopsis spp.</t>
    <phoneticPr fontId="23"/>
  </si>
  <si>
    <t>(20)</t>
    <phoneticPr fontId="23"/>
  </si>
  <si>
    <t>(400)</t>
    <phoneticPr fontId="23"/>
  </si>
  <si>
    <t>Cuspidothrix sp.</t>
    <phoneticPr fontId="23"/>
  </si>
  <si>
    <t>(100)</t>
    <phoneticPr fontId="23"/>
  </si>
  <si>
    <t>900</t>
    <phoneticPr fontId="23"/>
  </si>
  <si>
    <t>450</t>
    <phoneticPr fontId="23"/>
  </si>
  <si>
    <t>(350)</t>
    <phoneticPr fontId="23"/>
  </si>
  <si>
    <t>(500)</t>
    <phoneticPr fontId="23"/>
  </si>
  <si>
    <t>(425)</t>
    <phoneticPr fontId="23"/>
  </si>
  <si>
    <t>(275)</t>
    <phoneticPr fontId="23"/>
  </si>
  <si>
    <t>Ceratium hirundinella</t>
  </si>
  <si>
    <t>Closterium spp.</t>
    <phoneticPr fontId="23"/>
  </si>
  <si>
    <t>Gonium sp.</t>
    <phoneticPr fontId="23"/>
  </si>
  <si>
    <t>Lobomonas spp.</t>
    <phoneticPr fontId="23"/>
  </si>
  <si>
    <t>Oocystis spp.</t>
    <phoneticPr fontId="23"/>
  </si>
  <si>
    <t>Scenedesmus denticulatus</t>
  </si>
  <si>
    <t>Tetrastrum elegans</t>
  </si>
  <si>
    <t>Yamagishiella unicocca</t>
    <phoneticPr fontId="23"/>
  </si>
  <si>
    <t>Collothecidae</t>
    <phoneticPr fontId="23"/>
  </si>
  <si>
    <t>(750)</t>
    <phoneticPr fontId="23"/>
  </si>
  <si>
    <t>Dolichospermum sp.</t>
    <phoneticPr fontId="23"/>
  </si>
  <si>
    <t>(375)</t>
    <phoneticPr fontId="23"/>
  </si>
  <si>
    <t>Microcystis viridis</t>
    <phoneticPr fontId="23"/>
  </si>
  <si>
    <t>(150)</t>
    <phoneticPr fontId="23"/>
  </si>
  <si>
    <t>Gymnodinium spp.</t>
    <phoneticPr fontId="2"/>
  </si>
  <si>
    <t>Dinobryon sp.</t>
    <phoneticPr fontId="23"/>
  </si>
  <si>
    <t>Fragilaria sp.</t>
  </si>
  <si>
    <t>Cosmarium sp.</t>
    <phoneticPr fontId="23"/>
  </si>
  <si>
    <t>Polyedriopsis spinulosa</t>
    <phoneticPr fontId="23"/>
  </si>
  <si>
    <t>Hexarthra mira</t>
    <phoneticPr fontId="23"/>
  </si>
  <si>
    <t>Synchaeta spp.</t>
    <phoneticPr fontId="2"/>
  </si>
  <si>
    <t>Cuspidothrix spp.</t>
    <phoneticPr fontId="23"/>
  </si>
  <si>
    <t>800</t>
    <phoneticPr fontId="23"/>
  </si>
  <si>
    <t>Snowella spp.</t>
    <phoneticPr fontId="23"/>
  </si>
  <si>
    <t>(650)</t>
    <phoneticPr fontId="23"/>
  </si>
  <si>
    <t>(575)</t>
    <phoneticPr fontId="23"/>
  </si>
  <si>
    <t>Gymnodinium sp.</t>
    <phoneticPr fontId="2"/>
  </si>
  <si>
    <t>Elakatothrix sp.</t>
    <phoneticPr fontId="23"/>
  </si>
  <si>
    <t>Pteromonas sp.</t>
    <phoneticPr fontId="23"/>
  </si>
  <si>
    <t>Tetrastrum spp.</t>
    <phoneticPr fontId="23"/>
  </si>
  <si>
    <t>Treubaria sp.</t>
    <phoneticPr fontId="23"/>
  </si>
  <si>
    <t>Asplanchna sp.</t>
    <phoneticPr fontId="2"/>
  </si>
  <si>
    <t>Brachionus sp.</t>
    <phoneticPr fontId="2"/>
  </si>
  <si>
    <t>Coleps spp.</t>
    <phoneticPr fontId="23"/>
  </si>
  <si>
    <t>Tintinnopsis sp.</t>
    <phoneticPr fontId="23"/>
  </si>
  <si>
    <t>Anabaenopsis sp.</t>
    <phoneticPr fontId="23"/>
  </si>
  <si>
    <t>Coelosphaerium spp.</t>
    <phoneticPr fontId="23"/>
  </si>
  <si>
    <t>(325)</t>
    <phoneticPr fontId="23"/>
  </si>
  <si>
    <t>(450)</t>
    <phoneticPr fontId="23"/>
  </si>
  <si>
    <t>6000</t>
    <phoneticPr fontId="23"/>
  </si>
  <si>
    <t>Pseudanabaena mucicola</t>
  </si>
  <si>
    <t>(2000)</t>
    <phoneticPr fontId="23"/>
  </si>
  <si>
    <t>Cosmarium spp.</t>
    <phoneticPr fontId="23"/>
  </si>
  <si>
    <t>Testudinella sp.</t>
    <phoneticPr fontId="2"/>
  </si>
  <si>
    <t>Crucigenia tetrapedia</t>
    <phoneticPr fontId="23"/>
  </si>
  <si>
    <t>Mougeotia spp.</t>
    <phoneticPr fontId="23"/>
  </si>
  <si>
    <t>(850)</t>
    <phoneticPr fontId="23"/>
  </si>
  <si>
    <t>Dolichospermum spp.</t>
    <phoneticPr fontId="23"/>
  </si>
  <si>
    <t>(475)</t>
    <phoneticPr fontId="23"/>
  </si>
  <si>
    <t>(2250)</t>
    <phoneticPr fontId="23"/>
  </si>
  <si>
    <t>Pseudanabaenaceae</t>
    <phoneticPr fontId="23"/>
  </si>
  <si>
    <t>(1150)</t>
    <phoneticPr fontId="23"/>
  </si>
  <si>
    <t>Gyrosigma sp.</t>
    <phoneticPr fontId="23"/>
  </si>
  <si>
    <t>Navicula spp.</t>
    <phoneticPr fontId="23"/>
  </si>
  <si>
    <t>Trachelomonas sp.</t>
    <phoneticPr fontId="23"/>
  </si>
  <si>
    <t>Acanthosphaera spp.</t>
    <phoneticPr fontId="23"/>
  </si>
  <si>
    <t>Closterium sp.</t>
    <phoneticPr fontId="23"/>
  </si>
  <si>
    <t>BDELLOIDEA</t>
    <phoneticPr fontId="23"/>
  </si>
  <si>
    <t>Tintinnopsis spp.</t>
    <phoneticPr fontId="23"/>
  </si>
  <si>
    <t>(800)</t>
    <phoneticPr fontId="23"/>
  </si>
  <si>
    <t>3750</t>
    <phoneticPr fontId="23"/>
  </si>
  <si>
    <t>Mougeotia sp.</t>
    <phoneticPr fontId="23"/>
  </si>
  <si>
    <t>(950)</t>
    <phoneticPr fontId="23"/>
  </si>
  <si>
    <t>(1800)</t>
    <phoneticPr fontId="23"/>
  </si>
  <si>
    <t>(525)</t>
    <phoneticPr fontId="23"/>
  </si>
  <si>
    <t>(900)</t>
    <phoneticPr fontId="23"/>
  </si>
  <si>
    <t>(5000)</t>
    <phoneticPr fontId="23"/>
  </si>
  <si>
    <t>(550)</t>
    <phoneticPr fontId="23"/>
  </si>
  <si>
    <t>Urosolenia sp.</t>
    <phoneticPr fontId="23"/>
  </si>
  <si>
    <t>Pediastrum asymmetricum</t>
    <phoneticPr fontId="23"/>
  </si>
  <si>
    <t>175</t>
    <phoneticPr fontId="23"/>
  </si>
  <si>
    <t>1425</t>
    <phoneticPr fontId="23"/>
  </si>
  <si>
    <t>1100</t>
    <phoneticPr fontId="23"/>
  </si>
  <si>
    <t>(1000)</t>
    <phoneticPr fontId="23"/>
  </si>
  <si>
    <t>(230)</t>
    <phoneticPr fontId="23"/>
  </si>
  <si>
    <t>Mallomonas akrokomos</t>
    <phoneticPr fontId="2"/>
  </si>
  <si>
    <t>Cymatopleura solea</t>
  </si>
  <si>
    <t>Chodatella sp.</t>
    <phoneticPr fontId="23"/>
  </si>
  <si>
    <t>(6)</t>
    <phoneticPr fontId="23"/>
  </si>
  <si>
    <t>Coelastrum sp.</t>
    <phoneticPr fontId="23"/>
  </si>
  <si>
    <t>(8)</t>
    <phoneticPr fontId="23"/>
  </si>
  <si>
    <t>134</t>
    <phoneticPr fontId="23"/>
  </si>
  <si>
    <t>(2)</t>
    <phoneticPr fontId="23"/>
  </si>
  <si>
    <t>24</t>
    <phoneticPr fontId="23"/>
  </si>
  <si>
    <t>54</t>
    <phoneticPr fontId="23"/>
  </si>
  <si>
    <t>122</t>
    <phoneticPr fontId="23"/>
  </si>
  <si>
    <t>(60)</t>
    <phoneticPr fontId="23"/>
  </si>
  <si>
    <t>Actinastrum sp.</t>
    <phoneticPr fontId="23"/>
  </si>
  <si>
    <t>(95)</t>
    <phoneticPr fontId="23"/>
  </si>
  <si>
    <t>Dinobryon spp.</t>
    <phoneticPr fontId="23"/>
  </si>
  <si>
    <t>Synura spp.</t>
    <phoneticPr fontId="23"/>
  </si>
  <si>
    <t>Pinnularia sp.</t>
    <phoneticPr fontId="23"/>
  </si>
  <si>
    <t>Phacus sp.</t>
    <phoneticPr fontId="23"/>
  </si>
  <si>
    <t>Eudorina sp.</t>
    <phoneticPr fontId="23"/>
  </si>
  <si>
    <t>Mallomonas sp.</t>
    <phoneticPr fontId="23"/>
  </si>
  <si>
    <t>Polyarthra sp.</t>
    <phoneticPr fontId="23"/>
  </si>
  <si>
    <t>Gyrosigma spp.</t>
    <phoneticPr fontId="23"/>
  </si>
  <si>
    <t>(170)</t>
    <phoneticPr fontId="23"/>
  </si>
  <si>
    <t>(30)</t>
    <phoneticPr fontId="23"/>
  </si>
  <si>
    <t>(1875)</t>
    <phoneticPr fontId="23"/>
  </si>
  <si>
    <t>66</t>
    <phoneticPr fontId="23"/>
  </si>
  <si>
    <t>102</t>
    <phoneticPr fontId="23"/>
  </si>
  <si>
    <t>96</t>
    <phoneticPr fontId="23"/>
  </si>
  <si>
    <t>(625)</t>
    <phoneticPr fontId="23"/>
  </si>
  <si>
    <t>(775)</t>
    <phoneticPr fontId="23"/>
  </si>
  <si>
    <t>(128)</t>
    <phoneticPr fontId="23"/>
  </si>
  <si>
    <t>(12)</t>
    <phoneticPr fontId="23"/>
  </si>
  <si>
    <t>2023.4.17</t>
    <phoneticPr fontId="23"/>
  </si>
  <si>
    <t>Euglena sp.</t>
    <phoneticPr fontId="23"/>
  </si>
  <si>
    <t>33</t>
    <phoneticPr fontId="23"/>
  </si>
  <si>
    <t>64</t>
    <phoneticPr fontId="23"/>
  </si>
  <si>
    <t>(875)</t>
    <phoneticPr fontId="23"/>
  </si>
  <si>
    <t>(66)</t>
    <phoneticPr fontId="23"/>
  </si>
  <si>
    <t>2023.4.3</t>
    <phoneticPr fontId="23"/>
  </si>
  <si>
    <t>(4)</t>
    <phoneticPr fontId="23"/>
  </si>
  <si>
    <t>(1)</t>
    <phoneticPr fontId="23"/>
  </si>
  <si>
    <t>139</t>
    <phoneticPr fontId="23"/>
  </si>
  <si>
    <t>12</t>
    <phoneticPr fontId="23"/>
  </si>
  <si>
    <t>72</t>
    <phoneticPr fontId="23"/>
  </si>
  <si>
    <t>98</t>
    <phoneticPr fontId="23"/>
  </si>
  <si>
    <t>2023.5.11</t>
    <phoneticPr fontId="23"/>
  </si>
  <si>
    <t>Diaphanosoma sp.</t>
    <phoneticPr fontId="23"/>
  </si>
  <si>
    <t>(18)</t>
    <phoneticPr fontId="23"/>
  </si>
  <si>
    <t>Sphaerospermopsis sp.</t>
    <phoneticPr fontId="23"/>
  </si>
  <si>
    <t>283</t>
    <phoneticPr fontId="23"/>
  </si>
  <si>
    <t>23</t>
    <phoneticPr fontId="23"/>
  </si>
  <si>
    <t>182</t>
    <phoneticPr fontId="23"/>
  </si>
  <si>
    <t>447</t>
    <phoneticPr fontId="23"/>
  </si>
  <si>
    <t>374</t>
    <phoneticPr fontId="23"/>
  </si>
  <si>
    <t>1106</t>
    <phoneticPr fontId="23"/>
  </si>
  <si>
    <t>244</t>
    <phoneticPr fontId="23"/>
  </si>
  <si>
    <t>2023.5.25</t>
    <phoneticPr fontId="23"/>
  </si>
  <si>
    <t>Chlorogonium sp.</t>
    <phoneticPr fontId="23"/>
  </si>
  <si>
    <t>75</t>
    <phoneticPr fontId="23"/>
  </si>
  <si>
    <t>210</t>
    <phoneticPr fontId="23"/>
  </si>
  <si>
    <t>412</t>
    <phoneticPr fontId="23"/>
  </si>
  <si>
    <t>320</t>
    <phoneticPr fontId="23"/>
  </si>
  <si>
    <t>216</t>
    <phoneticPr fontId="23"/>
  </si>
  <si>
    <t>46</t>
    <phoneticPr fontId="23"/>
  </si>
  <si>
    <t>61</t>
    <phoneticPr fontId="23"/>
  </si>
  <si>
    <t>1150</t>
    <phoneticPr fontId="23"/>
  </si>
  <si>
    <t>846</t>
    <phoneticPr fontId="23"/>
  </si>
  <si>
    <t>452</t>
    <phoneticPr fontId="23"/>
  </si>
  <si>
    <t>Aphanizomenon sp.</t>
    <phoneticPr fontId="23"/>
  </si>
  <si>
    <t>2023.6.1</t>
    <phoneticPr fontId="23"/>
  </si>
  <si>
    <t>(14)</t>
    <phoneticPr fontId="23"/>
  </si>
  <si>
    <t>212</t>
    <phoneticPr fontId="23"/>
  </si>
  <si>
    <t>580</t>
    <phoneticPr fontId="23"/>
  </si>
  <si>
    <t>654</t>
    <phoneticPr fontId="23"/>
  </si>
  <si>
    <t>752</t>
    <phoneticPr fontId="23"/>
  </si>
  <si>
    <t>207</t>
    <phoneticPr fontId="23"/>
  </si>
  <si>
    <t>2023.6.16</t>
    <phoneticPr fontId="23"/>
  </si>
  <si>
    <t>Collotheca sp.</t>
    <phoneticPr fontId="23"/>
  </si>
  <si>
    <t>(34)</t>
    <phoneticPr fontId="23"/>
  </si>
  <si>
    <t>(24)</t>
    <phoneticPr fontId="23"/>
  </si>
  <si>
    <t>775</t>
    <phoneticPr fontId="23"/>
  </si>
  <si>
    <t>4500</t>
    <phoneticPr fontId="23"/>
  </si>
  <si>
    <t>5625</t>
    <phoneticPr fontId="23"/>
  </si>
  <si>
    <t>14000</t>
    <phoneticPr fontId="23"/>
  </si>
  <si>
    <t>2023.7.10</t>
    <phoneticPr fontId="23"/>
  </si>
  <si>
    <t>(330)</t>
    <phoneticPr fontId="23"/>
  </si>
  <si>
    <t>(2875)</t>
    <phoneticPr fontId="23"/>
  </si>
  <si>
    <t>(2275)</t>
    <phoneticPr fontId="23"/>
  </si>
  <si>
    <t>953</t>
    <phoneticPr fontId="23"/>
  </si>
  <si>
    <t>875</t>
    <phoneticPr fontId="23"/>
  </si>
  <si>
    <t>1725</t>
    <phoneticPr fontId="23"/>
  </si>
  <si>
    <t>6587</t>
    <phoneticPr fontId="23"/>
  </si>
  <si>
    <t>7265</t>
    <phoneticPr fontId="23"/>
  </si>
  <si>
    <t>104400</t>
    <phoneticPr fontId="23"/>
  </si>
  <si>
    <t>2023.7.24</t>
    <phoneticPr fontId="23"/>
  </si>
  <si>
    <t>Chodatella chodatii</t>
    <phoneticPr fontId="23"/>
  </si>
  <si>
    <t>(410)</t>
    <phoneticPr fontId="23"/>
  </si>
  <si>
    <t>(2625)</t>
    <phoneticPr fontId="23"/>
  </si>
  <si>
    <t>(3125)</t>
    <phoneticPr fontId="23"/>
  </si>
  <si>
    <t>(1600)</t>
    <phoneticPr fontId="23"/>
  </si>
  <si>
    <t>2800</t>
    <phoneticPr fontId="23"/>
  </si>
  <si>
    <t>1550</t>
    <phoneticPr fontId="23"/>
  </si>
  <si>
    <t>6500</t>
    <phoneticPr fontId="23"/>
  </si>
  <si>
    <t>14250</t>
    <phoneticPr fontId="23"/>
  </si>
  <si>
    <t>11250</t>
    <phoneticPr fontId="23"/>
  </si>
  <si>
    <t>88000</t>
    <phoneticPr fontId="23"/>
  </si>
  <si>
    <t>2023.8.24</t>
    <phoneticPr fontId="23"/>
  </si>
  <si>
    <t>(36)</t>
    <phoneticPr fontId="23"/>
  </si>
  <si>
    <t>(3250)</t>
    <phoneticPr fontId="23"/>
  </si>
  <si>
    <t>250</t>
    <phoneticPr fontId="23"/>
  </si>
  <si>
    <t>3675</t>
    <phoneticPr fontId="23"/>
  </si>
  <si>
    <t>8875</t>
    <phoneticPr fontId="23"/>
  </si>
  <si>
    <t>12500</t>
    <phoneticPr fontId="23"/>
  </si>
  <si>
    <t>20000</t>
    <phoneticPr fontId="23"/>
  </si>
  <si>
    <t>83000</t>
    <phoneticPr fontId="23"/>
  </si>
  <si>
    <t>2023.8.8</t>
    <phoneticPr fontId="23"/>
  </si>
  <si>
    <t>(1100)</t>
    <phoneticPr fontId="23"/>
  </si>
  <si>
    <t>（850)</t>
    <phoneticPr fontId="23"/>
  </si>
  <si>
    <t>(2375)</t>
    <phoneticPr fontId="23"/>
  </si>
  <si>
    <t>(1250)</t>
    <phoneticPr fontId="23"/>
  </si>
  <si>
    <t>2100</t>
    <phoneticPr fontId="23"/>
  </si>
  <si>
    <t>3150</t>
    <phoneticPr fontId="23"/>
  </si>
  <si>
    <t>2175</t>
    <phoneticPr fontId="23"/>
  </si>
  <si>
    <t>600</t>
    <phoneticPr fontId="23"/>
  </si>
  <si>
    <t>1075</t>
    <phoneticPr fontId="23"/>
  </si>
  <si>
    <t>28250</t>
    <phoneticPr fontId="23"/>
  </si>
  <si>
    <t>44500</t>
    <phoneticPr fontId="23"/>
  </si>
  <si>
    <t>65375</t>
    <phoneticPr fontId="23"/>
  </si>
  <si>
    <t>43750</t>
    <phoneticPr fontId="23"/>
  </si>
  <si>
    <t>(1300)</t>
    <phoneticPr fontId="23"/>
  </si>
  <si>
    <t>2023.9.7</t>
    <phoneticPr fontId="23"/>
  </si>
  <si>
    <t>Ankyra sp.</t>
  </si>
  <si>
    <t>(3875)</t>
    <phoneticPr fontId="23"/>
  </si>
  <si>
    <t>(4000)</t>
    <phoneticPr fontId="23"/>
  </si>
  <si>
    <t>1750</t>
    <phoneticPr fontId="23"/>
  </si>
  <si>
    <t>5550</t>
    <phoneticPr fontId="23"/>
  </si>
  <si>
    <t>2700</t>
    <phoneticPr fontId="23"/>
  </si>
  <si>
    <t>2023.9.26</t>
    <phoneticPr fontId="23"/>
  </si>
  <si>
    <t>Tetrastrum heterocanthum</t>
  </si>
  <si>
    <t>(110)</t>
    <phoneticPr fontId="23"/>
  </si>
  <si>
    <t>(8750)</t>
    <phoneticPr fontId="23"/>
  </si>
  <si>
    <t>(12750)</t>
    <phoneticPr fontId="23"/>
  </si>
  <si>
    <t>4000</t>
    <phoneticPr fontId="23"/>
  </si>
  <si>
    <t>3200</t>
    <phoneticPr fontId="23"/>
  </si>
  <si>
    <t>4150</t>
    <phoneticPr fontId="23"/>
  </si>
  <si>
    <t>2050</t>
    <phoneticPr fontId="23"/>
  </si>
  <si>
    <t>675</t>
    <phoneticPr fontId="23"/>
  </si>
  <si>
    <t>2023.10.10</t>
    <phoneticPr fontId="23"/>
  </si>
  <si>
    <t>Pediastrum biradiatum</t>
    <phoneticPr fontId="23"/>
  </si>
  <si>
    <t>184</t>
    <phoneticPr fontId="23"/>
  </si>
  <si>
    <t>150</t>
    <phoneticPr fontId="23"/>
  </si>
  <si>
    <t>347</t>
    <phoneticPr fontId="23"/>
  </si>
  <si>
    <t>5700</t>
    <phoneticPr fontId="23"/>
  </si>
  <si>
    <t>275</t>
    <phoneticPr fontId="23"/>
  </si>
  <si>
    <t>2023.10.25</t>
    <phoneticPr fontId="23"/>
  </si>
  <si>
    <t>Aulacoseira spp.</t>
    <phoneticPr fontId="23"/>
  </si>
  <si>
    <t>49</t>
    <phoneticPr fontId="23"/>
  </si>
  <si>
    <t>118</t>
    <phoneticPr fontId="23"/>
  </si>
  <si>
    <t>155</t>
    <phoneticPr fontId="23"/>
  </si>
  <si>
    <t>37</t>
    <phoneticPr fontId="23"/>
  </si>
  <si>
    <t>423</t>
    <phoneticPr fontId="23"/>
  </si>
  <si>
    <t>5150</t>
    <phoneticPr fontId="23"/>
  </si>
  <si>
    <t>3500</t>
    <phoneticPr fontId="23"/>
  </si>
  <si>
    <t>Cyanodictyon spp.</t>
    <phoneticPr fontId="23"/>
  </si>
  <si>
    <t>2023.11.6</t>
    <phoneticPr fontId="23"/>
  </si>
  <si>
    <t>180</t>
    <phoneticPr fontId="23"/>
  </si>
  <si>
    <t>43</t>
    <phoneticPr fontId="23"/>
  </si>
  <si>
    <t>1125</t>
    <phoneticPr fontId="23"/>
  </si>
  <si>
    <t>550</t>
    <phoneticPr fontId="23"/>
  </si>
  <si>
    <t>2023.11.20</t>
    <phoneticPr fontId="23"/>
  </si>
  <si>
    <t>Tetraedron sp.</t>
    <phoneticPr fontId="23"/>
  </si>
  <si>
    <t>Aulacoseira sp.</t>
  </si>
  <si>
    <t>92</t>
    <phoneticPr fontId="23"/>
  </si>
  <si>
    <t>128</t>
    <phoneticPr fontId="23"/>
  </si>
  <si>
    <t>2023.12.4</t>
    <phoneticPr fontId="23"/>
  </si>
  <si>
    <t>345</t>
    <phoneticPr fontId="23"/>
  </si>
  <si>
    <t>557</t>
    <phoneticPr fontId="23"/>
  </si>
  <si>
    <t>234</t>
    <phoneticPr fontId="23"/>
  </si>
  <si>
    <t>18</t>
    <phoneticPr fontId="23"/>
  </si>
  <si>
    <t>2023.12.22</t>
    <phoneticPr fontId="23"/>
  </si>
  <si>
    <t>36</t>
    <phoneticPr fontId="23"/>
  </si>
  <si>
    <t>94</t>
    <phoneticPr fontId="23"/>
  </si>
  <si>
    <t>257</t>
    <phoneticPr fontId="23"/>
  </si>
  <si>
    <t>2024.1.5</t>
    <phoneticPr fontId="23"/>
  </si>
  <si>
    <t xml:space="preserve">Crucigeniella spp. </t>
    <phoneticPr fontId="23"/>
  </si>
  <si>
    <t>47</t>
    <phoneticPr fontId="23"/>
  </si>
  <si>
    <t>2024.1.23</t>
    <phoneticPr fontId="23"/>
  </si>
  <si>
    <t>Amphora sp.</t>
    <phoneticPr fontId="23"/>
  </si>
  <si>
    <t>42</t>
    <phoneticPr fontId="23"/>
  </si>
  <si>
    <t>120</t>
    <phoneticPr fontId="23"/>
  </si>
  <si>
    <t>2024.2.1</t>
    <phoneticPr fontId="23"/>
  </si>
  <si>
    <t>(700)</t>
    <phoneticPr fontId="23"/>
  </si>
  <si>
    <t>16</t>
    <phoneticPr fontId="23"/>
  </si>
  <si>
    <t>51</t>
    <phoneticPr fontId="23"/>
  </si>
  <si>
    <t>124</t>
    <phoneticPr fontId="23"/>
  </si>
  <si>
    <t>2024.2.19</t>
    <phoneticPr fontId="23"/>
  </si>
  <si>
    <t>(590)</t>
    <phoneticPr fontId="23"/>
  </si>
  <si>
    <t>2024.3.4</t>
    <phoneticPr fontId="23"/>
  </si>
  <si>
    <t>(165)</t>
    <phoneticPr fontId="23"/>
  </si>
  <si>
    <t>104</t>
    <phoneticPr fontId="23"/>
  </si>
  <si>
    <t>(220)</t>
    <phoneticPr fontId="23"/>
  </si>
  <si>
    <t>2024.3.11</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</si>
</sst>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1"/>
      <name val="ＭＳ Ｐゴシック"/>
      <family val="3"/>
      <charset val="128"/>
    </font>
    <font>
      <u/>
      <sz val="8.25"/>
      <color indexed="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diagonal/>
    </border>
    <border>
      <left/>
      <right/>
      <top/>
      <bottom style="medium">
        <color indexed="64"/>
      </bottom>
      <diagonal/>
    </border>
    <border>
      <left/>
      <right/>
      <top style="double">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xf numFmtId="0" fontId="6" fillId="0" borderId="0">
      <alignment vertical="center"/>
    </xf>
    <xf numFmtId="0" fontId="25" fillId="0" borderId="0">
      <alignment vertical="center"/>
    </xf>
    <xf numFmtId="0" fontId="22" fillId="4" borderId="0" applyNumberFormat="0" applyBorder="0" applyAlignment="0" applyProtection="0">
      <alignment vertical="center"/>
    </xf>
    <xf numFmtId="0" fontId="1" fillId="0" borderId="0"/>
    <xf numFmtId="0" fontId="26" fillId="0" borderId="0" applyNumberFormat="0" applyFill="0" applyBorder="0" applyAlignment="0" applyProtection="0">
      <alignment vertical="top"/>
      <protection locked="0"/>
    </xf>
  </cellStyleXfs>
  <cellXfs count="158">
    <xf numFmtId="0" fontId="0" fillId="0" borderId="0" xfId="0"/>
    <xf numFmtId="0" fontId="0" fillId="0" borderId="10" xfId="0" applyBorder="1" applyAlignment="1">
      <alignment horizontal="center" vertical="center"/>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distributed" vertical="center"/>
    </xf>
    <xf numFmtId="0" fontId="0" fillId="0" borderId="24" xfId="0" applyBorder="1" applyAlignment="1">
      <alignment vertical="center"/>
    </xf>
    <xf numFmtId="0" fontId="0" fillId="0" borderId="19" xfId="0" applyBorder="1" applyAlignment="1">
      <alignment horizontal="center" vertical="center"/>
    </xf>
    <xf numFmtId="0" fontId="0" fillId="0" borderId="25" xfId="0" applyBorder="1" applyAlignment="1">
      <alignment horizontal="center" vertical="center"/>
    </xf>
    <xf numFmtId="49" fontId="0" fillId="0" borderId="15" xfId="0" applyNumberFormat="1" applyBorder="1" applyAlignment="1">
      <alignment horizontal="right" vertical="center"/>
    </xf>
    <xf numFmtId="49" fontId="0" fillId="0" borderId="16" xfId="0" applyNumberFormat="1" applyBorder="1" applyAlignment="1">
      <alignment horizontal="right" vertical="center"/>
    </xf>
    <xf numFmtId="0" fontId="0" fillId="0" borderId="26" xfId="0" applyBorder="1" applyAlignment="1">
      <alignment vertical="center"/>
    </xf>
    <xf numFmtId="0" fontId="0" fillId="0" borderId="27" xfId="0" applyBorder="1" applyAlignment="1">
      <alignment vertical="center"/>
    </xf>
    <xf numFmtId="0" fontId="0" fillId="0" borderId="15" xfId="0" applyBorder="1" applyAlignment="1">
      <alignment horizontal="right" vertical="center"/>
    </xf>
    <xf numFmtId="0" fontId="0" fillId="0" borderId="0" xfId="0" applyAlignment="1">
      <alignment horizontal="center"/>
    </xf>
    <xf numFmtId="0" fontId="5" fillId="0" borderId="0" xfId="0" applyFont="1" applyAlignment="1">
      <alignment vertical="center"/>
    </xf>
    <xf numFmtId="0" fontId="5" fillId="0" borderId="22" xfId="0" applyFont="1" applyBorder="1" applyAlignment="1">
      <alignment vertical="center"/>
    </xf>
    <xf numFmtId="0" fontId="0" fillId="0" borderId="28" xfId="0" applyBorder="1" applyAlignment="1">
      <alignment horizontal="center" vertical="center"/>
    </xf>
    <xf numFmtId="0" fontId="0" fillId="0" borderId="15" xfId="0" applyBorder="1" applyAlignment="1">
      <alignment horizontal="center" vertical="center"/>
    </xf>
    <xf numFmtId="2" fontId="0" fillId="0" borderId="11" xfId="0" applyNumberFormat="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0" fontId="0" fillId="0" borderId="11" xfId="0" applyBorder="1" applyAlignment="1">
      <alignment horizontal="center" vertical="center"/>
    </xf>
    <xf numFmtId="0" fontId="0" fillId="0" borderId="29" xfId="0" applyBorder="1" applyAlignment="1">
      <alignment vertical="center"/>
    </xf>
    <xf numFmtId="0" fontId="5" fillId="0" borderId="30" xfId="0" applyFont="1" applyBorder="1" applyAlignment="1">
      <alignment vertical="center"/>
    </xf>
    <xf numFmtId="0" fontId="5" fillId="0" borderId="13" xfId="0" applyFont="1" applyBorder="1" applyAlignment="1">
      <alignment vertical="center"/>
    </xf>
    <xf numFmtId="0" fontId="5" fillId="0" borderId="31" xfId="0" applyFont="1" applyBorder="1" applyAlignment="1">
      <alignment vertical="center"/>
    </xf>
    <xf numFmtId="0" fontId="5" fillId="0" borderId="12" xfId="0" applyFont="1" applyBorder="1" applyAlignment="1">
      <alignment vertical="center"/>
    </xf>
    <xf numFmtId="0" fontId="4" fillId="0" borderId="0" xfId="0" applyFont="1" applyAlignment="1">
      <alignment vertical="center"/>
    </xf>
    <xf numFmtId="0" fontId="4"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26" xfId="0" applyFont="1" applyBorder="1" applyAlignment="1">
      <alignment vertical="center"/>
    </xf>
    <xf numFmtId="0" fontId="5" fillId="0" borderId="14" xfId="0" applyFont="1" applyBorder="1" applyAlignment="1">
      <alignment vertical="center"/>
    </xf>
    <xf numFmtId="2" fontId="0" fillId="0" borderId="39" xfId="0" applyNumberFormat="1" applyBorder="1" applyAlignment="1">
      <alignment horizontal="center" vertical="center"/>
    </xf>
    <xf numFmtId="0" fontId="0" fillId="0" borderId="2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vertical="center"/>
    </xf>
    <xf numFmtId="0" fontId="5" fillId="0" borderId="42" xfId="0" applyFont="1" applyBorder="1" applyAlignment="1">
      <alignment vertical="center"/>
    </xf>
    <xf numFmtId="0" fontId="0" fillId="0" borderId="35" xfId="0" applyBorder="1" applyAlignment="1">
      <alignment vertical="center"/>
    </xf>
    <xf numFmtId="0" fontId="4" fillId="0" borderId="36" xfId="0" applyFont="1" applyBorder="1" applyAlignment="1">
      <alignment vertical="center"/>
    </xf>
    <xf numFmtId="0" fontId="0" fillId="0" borderId="16" xfId="0" quotePrefix="1" applyBorder="1" applyAlignment="1">
      <alignment horizontal="right" vertical="center"/>
    </xf>
    <xf numFmtId="0" fontId="0" fillId="0" borderId="32" xfId="0" applyBorder="1"/>
    <xf numFmtId="0" fontId="0" fillId="0" borderId="43" xfId="0" applyBorder="1"/>
    <xf numFmtId="0" fontId="0" fillId="0" borderId="36" xfId="0" applyBorder="1"/>
    <xf numFmtId="0" fontId="0" fillId="0" borderId="0" xfId="0"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23" xfId="0" applyBorder="1" applyAlignment="1">
      <alignment vertical="center"/>
    </xf>
    <xf numFmtId="0" fontId="0" fillId="0" borderId="14" xfId="0" applyBorder="1" applyAlignment="1">
      <alignment horizontal="righ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19" xfId="0" applyBorder="1" applyAlignment="1">
      <alignment horizontal="right" vertical="center"/>
    </xf>
    <xf numFmtId="0" fontId="0" fillId="0" borderId="25" xfId="0" applyBorder="1" applyAlignment="1">
      <alignment vertical="center"/>
    </xf>
    <xf numFmtId="0" fontId="0" fillId="0" borderId="51"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vertical="center"/>
    </xf>
    <xf numFmtId="0" fontId="0" fillId="0" borderId="34" xfId="0" applyBorder="1" applyAlignment="1">
      <alignment vertical="center"/>
    </xf>
    <xf numFmtId="0" fontId="0" fillId="0" borderId="52" xfId="0" applyBorder="1" applyAlignment="1">
      <alignment vertical="center"/>
    </xf>
    <xf numFmtId="0" fontId="0" fillId="0" borderId="0" xfId="0" applyAlignment="1">
      <alignment horizontal="right"/>
    </xf>
    <xf numFmtId="0" fontId="0" fillId="0" borderId="53" xfId="0" applyBorder="1" applyAlignment="1">
      <alignment horizontal="distributed" vertical="center" justifyLastLine="1"/>
    </xf>
    <xf numFmtId="0" fontId="0" fillId="0" borderId="27" xfId="0" applyBorder="1" applyAlignment="1">
      <alignment horizontal="center" vertical="center"/>
    </xf>
    <xf numFmtId="0" fontId="0" fillId="0" borderId="27" xfId="0" applyBorder="1" applyAlignment="1">
      <alignment horizontal="distributed" vertical="center" justifyLastLine="1"/>
    </xf>
    <xf numFmtId="0" fontId="0" fillId="0" borderId="54" xfId="0" applyBorder="1" applyAlignment="1">
      <alignment vertical="center"/>
    </xf>
    <xf numFmtId="0" fontId="0" fillId="0" borderId="55" xfId="0" applyBorder="1" applyAlignment="1">
      <alignment vertical="center"/>
    </xf>
    <xf numFmtId="0" fontId="0" fillId="0" borderId="53"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30"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distributed" vertical="center"/>
    </xf>
    <xf numFmtId="0" fontId="0" fillId="0" borderId="52" xfId="0" applyBorder="1" applyAlignment="1">
      <alignment horizontal="center" vertical="center"/>
    </xf>
    <xf numFmtId="0" fontId="0" fillId="0" borderId="31" xfId="0" applyBorder="1" applyAlignment="1">
      <alignment vertical="center"/>
    </xf>
    <xf numFmtId="0" fontId="0" fillId="0" borderId="12" xfId="0" applyBorder="1" applyAlignment="1">
      <alignment vertical="center"/>
    </xf>
    <xf numFmtId="0" fontId="0" fillId="0" borderId="0" xfId="0" applyAlignment="1">
      <alignment horizontal="distributed" vertical="center"/>
    </xf>
    <xf numFmtId="0" fontId="0" fillId="0" borderId="53" xfId="0" applyBorder="1" applyAlignment="1">
      <alignment horizontal="center" vertical="center"/>
    </xf>
    <xf numFmtId="0" fontId="0" fillId="0" borderId="60" xfId="0" applyBorder="1" applyAlignment="1">
      <alignment vertical="center"/>
    </xf>
    <xf numFmtId="0" fontId="4" fillId="0" borderId="55" xfId="0" applyFont="1" applyBorder="1" applyAlignment="1">
      <alignment horizontal="center" vertical="center"/>
    </xf>
    <xf numFmtId="0" fontId="4" fillId="0" borderId="0" xfId="0" applyFont="1" applyAlignment="1">
      <alignment horizontal="center" vertical="center"/>
    </xf>
    <xf numFmtId="0" fontId="4" fillId="0" borderId="55" xfId="0" applyFont="1" applyBorder="1" applyAlignment="1">
      <alignment vertical="center"/>
    </xf>
    <xf numFmtId="0" fontId="0" fillId="0" borderId="55" xfId="0" applyBorder="1"/>
    <xf numFmtId="0" fontId="0" fillId="0" borderId="61" xfId="0" applyBorder="1"/>
    <xf numFmtId="20" fontId="0" fillId="0" borderId="15" xfId="0" applyNumberFormat="1" applyBorder="1" applyAlignment="1">
      <alignment horizontal="center" vertical="center"/>
    </xf>
    <xf numFmtId="20" fontId="0" fillId="0" borderId="16" xfId="0" applyNumberFormat="1" applyBorder="1" applyAlignment="1">
      <alignment horizontal="center" vertical="center"/>
    </xf>
    <xf numFmtId="2" fontId="0" fillId="0" borderId="15" xfId="0" applyNumberFormat="1" applyBorder="1" applyAlignment="1">
      <alignment horizontal="center" vertical="center"/>
    </xf>
    <xf numFmtId="2" fontId="0" fillId="0" borderId="16" xfId="0" applyNumberFormat="1" applyBorder="1" applyAlignment="1">
      <alignment horizontal="center" vertical="center"/>
    </xf>
    <xf numFmtId="0" fontId="0" fillId="0" borderId="41" xfId="0" applyBorder="1" applyAlignment="1">
      <alignment horizontal="right" vertical="center"/>
    </xf>
    <xf numFmtId="0" fontId="0" fillId="0" borderId="16" xfId="0" applyBorder="1" applyAlignment="1">
      <alignment horizontal="center" vertical="center"/>
    </xf>
    <xf numFmtId="0" fontId="0" fillId="0" borderId="16" xfId="0" applyBorder="1" applyAlignment="1">
      <alignment horizontal="right" vertical="center"/>
    </xf>
    <xf numFmtId="0" fontId="0" fillId="0" borderId="16" xfId="0" applyBorder="1" applyAlignment="1">
      <alignment horizontal="right"/>
    </xf>
    <xf numFmtId="0" fontId="0" fillId="0" borderId="65" xfId="0" applyBorder="1" applyAlignment="1">
      <alignment horizontal="right" vertical="center"/>
    </xf>
    <xf numFmtId="0" fontId="0" fillId="0" borderId="26" xfId="0" applyBorder="1" applyAlignment="1">
      <alignment horizontal="center" vertical="center"/>
    </xf>
    <xf numFmtId="0" fontId="0" fillId="0" borderId="14" xfId="0" applyBorder="1" applyAlignment="1">
      <alignment horizontal="distributed"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vertical="center"/>
    </xf>
    <xf numFmtId="0" fontId="24" fillId="0" borderId="0" xfId="46" applyFont="1" applyAlignment="1">
      <alignment vertical="center"/>
    </xf>
    <xf numFmtId="0" fontId="1" fillId="0" borderId="0" xfId="46" applyAlignment="1">
      <alignment vertical="center"/>
    </xf>
    <xf numFmtId="0" fontId="0" fillId="0" borderId="0" xfId="46" applyFont="1" applyAlignment="1">
      <alignment vertical="center"/>
    </xf>
    <xf numFmtId="0" fontId="1" fillId="0" borderId="0" xfId="46"/>
    <xf numFmtId="0" fontId="0" fillId="0" borderId="15" xfId="0" applyBorder="1" applyAlignment="1">
      <alignment horizontal="right"/>
    </xf>
    <xf numFmtId="0" fontId="26" fillId="0" borderId="0" xfId="47" applyAlignment="1" applyProtection="1"/>
    <xf numFmtId="0" fontId="0" fillId="0" borderId="17" xfId="0" applyBorder="1"/>
    <xf numFmtId="49" fontId="0" fillId="0" borderId="22" xfId="0" applyNumberFormat="1" applyBorder="1" applyAlignment="1">
      <alignment horizontal="right"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29" xfId="0" applyBorder="1" applyAlignment="1">
      <alignment horizontal="center" vertical="center"/>
    </xf>
    <xf numFmtId="0" fontId="0" fillId="0" borderId="67" xfId="0" applyBorder="1" applyAlignment="1">
      <alignment vertical="center"/>
    </xf>
    <xf numFmtId="0" fontId="0" fillId="0" borderId="62" xfId="0" applyBorder="1" applyAlignment="1">
      <alignment vertical="center"/>
    </xf>
    <xf numFmtId="0" fontId="0" fillId="0" borderId="69" xfId="0" applyBorder="1" applyAlignment="1">
      <alignment horizontal="center" vertical="center"/>
    </xf>
    <xf numFmtId="0" fontId="0" fillId="0" borderId="70" xfId="0" applyBorder="1" applyAlignment="1">
      <alignment horizontal="distributed" vertical="center" justifyLastLine="1"/>
    </xf>
    <xf numFmtId="0" fontId="0" fillId="0" borderId="58" xfId="0" applyBorder="1" applyAlignment="1">
      <alignment horizontal="distributed" vertical="center" justifyLastLine="1"/>
    </xf>
    <xf numFmtId="0" fontId="0" fillId="0" borderId="20" xfId="0" applyBorder="1" applyAlignment="1">
      <alignment horizontal="right" vertical="center"/>
    </xf>
    <xf numFmtId="0" fontId="0" fillId="0" borderId="21" xfId="0" applyBorder="1" applyAlignment="1">
      <alignment horizontal="right" vertical="center"/>
    </xf>
    <xf numFmtId="0" fontId="0" fillId="0" borderId="68" xfId="0" applyBorder="1" applyAlignment="1">
      <alignment vertical="center"/>
    </xf>
    <xf numFmtId="0" fontId="0" fillId="0" borderId="14" xfId="0" applyBorder="1" applyAlignment="1">
      <alignment horizontal="distributed" vertical="center"/>
    </xf>
    <xf numFmtId="0" fontId="0" fillId="0" borderId="19" xfId="0" applyBorder="1" applyAlignment="1">
      <alignment horizontal="distributed" vertical="center"/>
    </xf>
    <xf numFmtId="0" fontId="0" fillId="0" borderId="45" xfId="0" applyBorder="1" applyAlignment="1">
      <alignment horizontal="distributed" vertical="center"/>
    </xf>
    <xf numFmtId="0" fontId="0" fillId="0" borderId="14" xfId="0" applyBorder="1" applyAlignment="1">
      <alignment vertical="center"/>
    </xf>
    <xf numFmtId="0" fontId="0" fillId="0" borderId="62" xfId="0" applyBorder="1" applyAlignment="1">
      <alignment horizontal="distributed" vertical="center"/>
    </xf>
    <xf numFmtId="0" fontId="0" fillId="0" borderId="31" xfId="0" applyBorder="1" applyAlignment="1">
      <alignment horizontal="distributed" vertical="center" justifyLastLine="1"/>
    </xf>
    <xf numFmtId="0" fontId="0" fillId="0" borderId="49" xfId="0" applyBorder="1" applyAlignment="1">
      <alignment horizontal="distributed" vertical="center" justifyLastLine="1"/>
    </xf>
    <xf numFmtId="0" fontId="3" fillId="0" borderId="60" xfId="0" applyFont="1" applyBorder="1" applyAlignment="1">
      <alignment horizontal="center" vertical="center"/>
    </xf>
    <xf numFmtId="0" fontId="0" fillId="0" borderId="34"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9" xfId="0" applyBorder="1" applyAlignment="1">
      <alignment horizontal="center" vertical="center"/>
    </xf>
    <xf numFmtId="0" fontId="0" fillId="0" borderId="26" xfId="0" applyBorder="1" applyAlignment="1">
      <alignment horizontal="distributed"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center" vertical="center"/>
    </xf>
    <xf numFmtId="0" fontId="0" fillId="0" borderId="33" xfId="0" applyBorder="1" applyAlignment="1">
      <alignment horizontal="distributed" vertical="center"/>
    </xf>
    <xf numFmtId="0" fontId="3" fillId="0" borderId="64" xfId="0" applyFont="1" applyBorder="1" applyAlignment="1">
      <alignment horizontal="center" vertical="center"/>
    </xf>
    <xf numFmtId="0" fontId="0" fillId="0" borderId="62" xfId="0" applyBorder="1" applyAlignment="1">
      <alignment horizontal="center" vertical="center"/>
    </xf>
    <xf numFmtId="0" fontId="3" fillId="0" borderId="34"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2" xr:uid="{00000000-0005-0000-0000-00002B000000}"/>
    <cellStyle name="標準 2_亀山Ｈ20入力0819" xfId="43" xr:uid="{00000000-0005-0000-0000-00002C000000}"/>
    <cellStyle name="標準 3" xfId="44" xr:uid="{00000000-0005-0000-0000-00002D000000}"/>
    <cellStyle name="標準_原本 2 2" xfId="46" xr:uid="{00000000-0005-0000-0000-00002F000000}"/>
    <cellStyle name="良い" xfId="45" builtinId="26" customBuiltin="1"/>
  </cellStyles>
  <dxfs count="34">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
      <font>
        <strike val="0"/>
      </font>
      <fill>
        <patternFill>
          <bgColor rgb="FFFFCC66"/>
        </patternFill>
      </fill>
    </dxf>
  </dxfs>
  <tableStyles count="0" defaultTableStyle="TableStyleMedium2" defaultPivotStyle="PivotStyleLight16"/>
  <colors>
    <mruColors>
      <color rgb="FF99FF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C0123-2AE3-4692-B6FF-486B652DF79F}">
  <sheetPr>
    <tabColor rgb="FFC00000"/>
  </sheetPr>
  <dimension ref="B1:AC132"/>
  <sheetViews>
    <sheetView tabSelected="1"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352</v>
      </c>
      <c r="L5" s="29" t="str">
        <f>K5</f>
        <v>2023.4.3</v>
      </c>
      <c r="M5" s="29" t="str">
        <f>K5</f>
        <v>2023.4.3</v>
      </c>
      <c r="N5" s="109" t="str">
        <f>K5</f>
        <v>2023.4.3</v>
      </c>
    </row>
    <row r="6" spans="2:24" ht="18" customHeight="1" x14ac:dyDescent="0.15">
      <c r="B6" s="64"/>
      <c r="C6" s="118"/>
      <c r="D6" s="138" t="s">
        <v>3</v>
      </c>
      <c r="E6" s="138"/>
      <c r="F6" s="138"/>
      <c r="G6" s="138"/>
      <c r="H6" s="118"/>
      <c r="I6" s="118"/>
      <c r="J6" s="65"/>
      <c r="K6" s="104">
        <v>0.42986111111111108</v>
      </c>
      <c r="L6" s="104">
        <v>0.39652777777777781</v>
      </c>
      <c r="M6" s="104">
        <v>0.38194444444444442</v>
      </c>
      <c r="N6" s="105">
        <v>0.47222222222222227</v>
      </c>
    </row>
    <row r="7" spans="2:24" ht="18" customHeight="1" x14ac:dyDescent="0.15">
      <c r="B7" s="64"/>
      <c r="C7" s="118"/>
      <c r="D7" s="138" t="s">
        <v>4</v>
      </c>
      <c r="E7" s="141"/>
      <c r="F7" s="141"/>
      <c r="G7" s="66" t="s">
        <v>5</v>
      </c>
      <c r="H7" s="118"/>
      <c r="I7" s="118"/>
      <c r="J7" s="65"/>
      <c r="K7" s="106">
        <v>2.23</v>
      </c>
      <c r="L7" s="106">
        <v>1.5</v>
      </c>
      <c r="M7" s="106">
        <v>1.55</v>
      </c>
      <c r="N7" s="107">
        <v>1.5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t="s">
        <v>337</v>
      </c>
      <c r="L11" s="20" t="s">
        <v>351</v>
      </c>
      <c r="M11" s="20" t="s">
        <v>252</v>
      </c>
      <c r="N11" s="21" t="s">
        <v>350</v>
      </c>
      <c r="P11" t="s">
        <v>14</v>
      </c>
      <c r="Q11">
        <f t="shared" ref="Q11:T12" si="0">IF(K11="",0,VALUE(MID(K11,2,LEN(K11)-2)))</f>
        <v>30</v>
      </c>
      <c r="R11">
        <f t="shared" si="0"/>
        <v>66</v>
      </c>
      <c r="S11">
        <f t="shared" si="0"/>
        <v>150</v>
      </c>
      <c r="T11">
        <f t="shared" si="0"/>
        <v>875</v>
      </c>
      <c r="U11">
        <f t="shared" ref="U11:U20" si="1">IF(K11="＋",0,IF(K11="(＋)",0,ABS(K11)))</f>
        <v>30</v>
      </c>
      <c r="V11">
        <f t="shared" ref="V11:V20" si="2">IF(L11="＋",0,IF(L11="(＋)",0,ABS(L11)))</f>
        <v>66</v>
      </c>
      <c r="W11">
        <f t="shared" ref="W11:W20" si="3">IF(M11="＋",0,IF(M11="(＋)",0,ABS(M11)))</f>
        <v>150</v>
      </c>
      <c r="X11">
        <f t="shared" ref="X11:X20" si="4">IF(N11="＋",0,IF(N11="(＋)",0,ABS(N11)))</f>
        <v>875</v>
      </c>
    </row>
    <row r="12" spans="2:24" ht="13.5" customHeight="1" x14ac:dyDescent="0.15">
      <c r="B12" s="1">
        <f t="shared" ref="B12:B43" si="5">B11+1</f>
        <v>2</v>
      </c>
      <c r="C12" s="3"/>
      <c r="D12" s="6"/>
      <c r="E12" s="118"/>
      <c r="F12" s="118" t="s">
        <v>182</v>
      </c>
      <c r="G12" s="118"/>
      <c r="H12" s="118"/>
      <c r="I12" s="118"/>
      <c r="J12" s="118"/>
      <c r="K12" s="20" t="s">
        <v>146</v>
      </c>
      <c r="L12" s="20" t="s">
        <v>146</v>
      </c>
      <c r="M12" s="20"/>
      <c r="N12" s="21" t="s">
        <v>146</v>
      </c>
      <c r="P12" t="s">
        <v>14</v>
      </c>
      <c r="Q12">
        <f t="shared" si="0"/>
        <v>25</v>
      </c>
      <c r="R12">
        <f t="shared" si="0"/>
        <v>25</v>
      </c>
      <c r="S12">
        <f t="shared" si="0"/>
        <v>0</v>
      </c>
      <c r="T12">
        <f t="shared" si="0"/>
        <v>25</v>
      </c>
      <c r="U12">
        <f t="shared" si="1"/>
        <v>25</v>
      </c>
      <c r="V12">
        <f t="shared" si="2"/>
        <v>25</v>
      </c>
      <c r="W12">
        <f t="shared" si="3"/>
        <v>0</v>
      </c>
      <c r="X12">
        <f t="shared" si="4"/>
        <v>25</v>
      </c>
    </row>
    <row r="13" spans="2:24" ht="13.9" customHeight="1" x14ac:dyDescent="0.15">
      <c r="B13" s="1">
        <f t="shared" si="5"/>
        <v>3</v>
      </c>
      <c r="C13" s="3"/>
      <c r="D13" s="6"/>
      <c r="E13" s="118"/>
      <c r="F13" s="118" t="s">
        <v>187</v>
      </c>
      <c r="G13" s="118"/>
      <c r="H13" s="118"/>
      <c r="I13" s="118"/>
      <c r="J13" s="118"/>
      <c r="K13" s="20"/>
      <c r="L13" s="20" t="s">
        <v>145</v>
      </c>
      <c r="M13" s="20"/>
      <c r="N13" s="21" t="s">
        <v>144</v>
      </c>
      <c r="P13" s="77" t="s">
        <v>15</v>
      </c>
      <c r="Q13">
        <f>K13</f>
        <v>0</v>
      </c>
      <c r="R13" t="str">
        <f>L13</f>
        <v>(50)</v>
      </c>
      <c r="S13">
        <f>M13</f>
        <v>0</v>
      </c>
      <c r="T13" t="str">
        <f>N13</f>
        <v>(＋)</v>
      </c>
      <c r="U13">
        <f t="shared" si="1"/>
        <v>0</v>
      </c>
      <c r="V13">
        <f t="shared" si="2"/>
        <v>50</v>
      </c>
      <c r="W13">
        <f t="shared" si="3"/>
        <v>0</v>
      </c>
      <c r="X13">
        <f t="shared" si="4"/>
        <v>0</v>
      </c>
    </row>
    <row r="14" spans="2:24" ht="13.9" customHeight="1" x14ac:dyDescent="0.15">
      <c r="B14" s="1">
        <f t="shared" si="5"/>
        <v>4</v>
      </c>
      <c r="C14" s="3"/>
      <c r="D14" s="6"/>
      <c r="E14" s="118"/>
      <c r="F14" s="118" t="s">
        <v>190</v>
      </c>
      <c r="G14" s="118"/>
      <c r="H14" s="118"/>
      <c r="I14" s="118"/>
      <c r="J14" s="118"/>
      <c r="K14" s="20"/>
      <c r="L14" s="20" t="s">
        <v>349</v>
      </c>
      <c r="M14" s="20"/>
      <c r="N14" s="21" t="s">
        <v>143</v>
      </c>
      <c r="P14" t="s">
        <v>14</v>
      </c>
      <c r="Q14">
        <f t="shared" ref="Q14:T17" si="6">IF(K14="",0,VALUE(MID(K14,2,LEN(K14)-2)))</f>
        <v>0</v>
      </c>
      <c r="R14" t="e">
        <f t="shared" si="6"/>
        <v>#VALUE!</v>
      </c>
      <c r="S14">
        <f t="shared" si="6"/>
        <v>0</v>
      </c>
      <c r="T14" t="e">
        <f t="shared" si="6"/>
        <v>#VALUE!</v>
      </c>
      <c r="U14">
        <f t="shared" si="1"/>
        <v>0</v>
      </c>
      <c r="V14">
        <f t="shared" si="2"/>
        <v>64</v>
      </c>
      <c r="W14">
        <f t="shared" si="3"/>
        <v>0</v>
      </c>
      <c r="X14">
        <f t="shared" si="4"/>
        <v>0</v>
      </c>
    </row>
    <row r="15" spans="2:24" ht="13.5" customHeight="1" x14ac:dyDescent="0.15">
      <c r="B15" s="1">
        <f t="shared" si="5"/>
        <v>5</v>
      </c>
      <c r="C15" s="3"/>
      <c r="D15" s="6"/>
      <c r="E15" s="118"/>
      <c r="F15" s="118" t="s">
        <v>251</v>
      </c>
      <c r="G15" s="118"/>
      <c r="H15" s="118"/>
      <c r="I15" s="118"/>
      <c r="J15" s="118"/>
      <c r="K15" s="20"/>
      <c r="L15" s="20"/>
      <c r="M15" s="20"/>
      <c r="N15" s="21" t="s">
        <v>348</v>
      </c>
      <c r="P15" t="s">
        <v>14</v>
      </c>
      <c r="Q15">
        <f t="shared" si="6"/>
        <v>0</v>
      </c>
      <c r="R15">
        <f t="shared" si="6"/>
        <v>0</v>
      </c>
      <c r="S15">
        <f t="shared" si="6"/>
        <v>0</v>
      </c>
      <c r="T15" t="e">
        <f t="shared" si="6"/>
        <v>#VALUE!</v>
      </c>
      <c r="U15">
        <f t="shared" si="1"/>
        <v>0</v>
      </c>
      <c r="V15">
        <f t="shared" si="2"/>
        <v>0</v>
      </c>
      <c r="W15">
        <f t="shared" si="3"/>
        <v>0</v>
      </c>
      <c r="X15">
        <f t="shared" si="4"/>
        <v>33</v>
      </c>
    </row>
    <row r="16" spans="2:24" ht="13.5" customHeight="1" x14ac:dyDescent="0.15">
      <c r="B16" s="1">
        <f t="shared" si="5"/>
        <v>6</v>
      </c>
      <c r="C16" s="3"/>
      <c r="D16" s="6"/>
      <c r="E16" s="118"/>
      <c r="F16" s="118" t="s">
        <v>192</v>
      </c>
      <c r="G16" s="118"/>
      <c r="H16" s="118"/>
      <c r="I16" s="118"/>
      <c r="J16" s="118"/>
      <c r="K16" s="20"/>
      <c r="L16" s="20" t="s">
        <v>320</v>
      </c>
      <c r="M16" s="20"/>
      <c r="N16" s="21" t="s">
        <v>143</v>
      </c>
      <c r="P16" t="s">
        <v>14</v>
      </c>
      <c r="Q16">
        <f t="shared" si="6"/>
        <v>0</v>
      </c>
      <c r="R16">
        <f t="shared" si="6"/>
        <v>3</v>
      </c>
      <c r="S16">
        <f t="shared" si="6"/>
        <v>0</v>
      </c>
      <c r="T16" t="e">
        <f t="shared" si="6"/>
        <v>#VALUE!</v>
      </c>
      <c r="U16">
        <f t="shared" si="1"/>
        <v>0</v>
      </c>
      <c r="V16">
        <f t="shared" si="2"/>
        <v>134</v>
      </c>
      <c r="W16">
        <f t="shared" si="3"/>
        <v>0</v>
      </c>
      <c r="X16">
        <f t="shared" si="4"/>
        <v>0</v>
      </c>
    </row>
    <row r="17" spans="2:24" ht="13.9" customHeight="1" x14ac:dyDescent="0.15">
      <c r="B17" s="1">
        <f t="shared" si="5"/>
        <v>7</v>
      </c>
      <c r="C17" s="3"/>
      <c r="D17" s="6"/>
      <c r="E17" s="118"/>
      <c r="F17" s="118" t="s">
        <v>137</v>
      </c>
      <c r="G17" s="118"/>
      <c r="H17" s="118"/>
      <c r="I17" s="118"/>
      <c r="J17" s="118"/>
      <c r="K17" s="20" t="s">
        <v>160</v>
      </c>
      <c r="L17" s="20" t="s">
        <v>219</v>
      </c>
      <c r="M17" s="20" t="s">
        <v>216</v>
      </c>
      <c r="N17" s="21" t="s">
        <v>287</v>
      </c>
      <c r="P17" t="s">
        <v>14</v>
      </c>
      <c r="Q17">
        <f t="shared" si="6"/>
        <v>225</v>
      </c>
      <c r="R17">
        <f t="shared" si="6"/>
        <v>175</v>
      </c>
      <c r="S17">
        <f t="shared" si="6"/>
        <v>200</v>
      </c>
      <c r="T17">
        <f t="shared" si="6"/>
        <v>475</v>
      </c>
      <c r="U17">
        <f t="shared" si="1"/>
        <v>225</v>
      </c>
      <c r="V17">
        <f t="shared" si="2"/>
        <v>175</v>
      </c>
      <c r="W17">
        <f t="shared" si="3"/>
        <v>200</v>
      </c>
      <c r="X17">
        <f t="shared" si="4"/>
        <v>475</v>
      </c>
    </row>
    <row r="18" spans="2:24" ht="13.9" customHeight="1" x14ac:dyDescent="0.15">
      <c r="B18" s="1">
        <f t="shared" si="5"/>
        <v>8</v>
      </c>
      <c r="C18" s="3"/>
      <c r="D18" s="6"/>
      <c r="E18" s="118"/>
      <c r="F18" s="118" t="s">
        <v>114</v>
      </c>
      <c r="G18" s="118"/>
      <c r="H18" s="118"/>
      <c r="I18" s="118"/>
      <c r="J18" s="118"/>
      <c r="K18" s="20"/>
      <c r="L18" s="20"/>
      <c r="M18" s="20"/>
      <c r="N18" s="21" t="s">
        <v>321</v>
      </c>
      <c r="P18" s="77" t="s">
        <v>15</v>
      </c>
      <c r="Q18">
        <f>K18</f>
        <v>0</v>
      </c>
      <c r="R18">
        <f>L18</f>
        <v>0</v>
      </c>
      <c r="S18">
        <f>M18</f>
        <v>0</v>
      </c>
      <c r="T18" t="str">
        <f>N18</f>
        <v>(2)</v>
      </c>
      <c r="U18">
        <f t="shared" si="1"/>
        <v>0</v>
      </c>
      <c r="V18">
        <f t="shared" si="2"/>
        <v>0</v>
      </c>
      <c r="W18">
        <f t="shared" si="3"/>
        <v>0</v>
      </c>
      <c r="X18">
        <f t="shared" si="4"/>
        <v>2</v>
      </c>
    </row>
    <row r="19" spans="2:24" ht="13.5" customHeight="1" x14ac:dyDescent="0.15">
      <c r="B19" s="1">
        <f t="shared" si="5"/>
        <v>9</v>
      </c>
      <c r="C19" s="3"/>
      <c r="D19" s="6"/>
      <c r="E19" s="118"/>
      <c r="F19" s="118" t="s">
        <v>108</v>
      </c>
      <c r="G19" s="118"/>
      <c r="H19" s="118"/>
      <c r="I19" s="118"/>
      <c r="J19" s="118"/>
      <c r="K19" s="20" t="s">
        <v>144</v>
      </c>
      <c r="L19" s="20" t="s">
        <v>215</v>
      </c>
      <c r="M19" s="20" t="s">
        <v>252</v>
      </c>
      <c r="N19" s="21" t="s">
        <v>232</v>
      </c>
      <c r="U19">
        <f t="shared" si="1"/>
        <v>0</v>
      </c>
      <c r="V19">
        <f t="shared" si="2"/>
        <v>75</v>
      </c>
      <c r="W19">
        <f t="shared" si="3"/>
        <v>150</v>
      </c>
      <c r="X19">
        <f t="shared" si="4"/>
        <v>100</v>
      </c>
    </row>
    <row r="20" spans="2:24" ht="13.5" customHeight="1" x14ac:dyDescent="0.15">
      <c r="B20" s="1">
        <f t="shared" si="5"/>
        <v>10</v>
      </c>
      <c r="C20" s="3"/>
      <c r="D20" s="6"/>
      <c r="E20" s="118"/>
      <c r="F20" s="118" t="s">
        <v>107</v>
      </c>
      <c r="G20" s="118"/>
      <c r="H20" s="118"/>
      <c r="I20" s="118"/>
      <c r="J20" s="118"/>
      <c r="K20" s="20" t="s">
        <v>145</v>
      </c>
      <c r="L20" s="20" t="s">
        <v>145</v>
      </c>
      <c r="M20" s="20" t="s">
        <v>145</v>
      </c>
      <c r="N20" s="21" t="s">
        <v>160</v>
      </c>
      <c r="P20" t="s">
        <v>14</v>
      </c>
      <c r="Q20">
        <f>IF(K20="",0,VALUE(MID(K20,2,LEN(K20)-2)))</f>
        <v>50</v>
      </c>
      <c r="R20" t="e">
        <f>IF(#REF!="",0,VALUE(MID(#REF!,2,LEN(#REF!)-2)))</f>
        <v>#REF!</v>
      </c>
      <c r="S20">
        <f>IF(M20="",0,VALUE(MID(M20,2,LEN(M20)-2)))</f>
        <v>50</v>
      </c>
      <c r="T20">
        <f>IF(N20="",0,VALUE(MID(N20,2,LEN(N20)-2)))</f>
        <v>225</v>
      </c>
      <c r="U20">
        <f t="shared" si="1"/>
        <v>50</v>
      </c>
      <c r="V20">
        <f t="shared" si="2"/>
        <v>50</v>
      </c>
      <c r="W20">
        <f t="shared" si="3"/>
        <v>50</v>
      </c>
      <c r="X20">
        <f t="shared" si="4"/>
        <v>225</v>
      </c>
    </row>
    <row r="21" spans="2:24" ht="13.5" customHeight="1" x14ac:dyDescent="0.15">
      <c r="B21" s="1">
        <f t="shared" si="5"/>
        <v>11</v>
      </c>
      <c r="C21" s="2" t="s">
        <v>24</v>
      </c>
      <c r="D21" s="2" t="s">
        <v>25</v>
      </c>
      <c r="E21" s="118"/>
      <c r="F21" s="118" t="s">
        <v>106</v>
      </c>
      <c r="G21" s="118"/>
      <c r="H21" s="118"/>
      <c r="I21" s="118"/>
      <c r="J21" s="118"/>
      <c r="K21" s="24">
        <v>2375</v>
      </c>
      <c r="L21" s="24">
        <v>325</v>
      </c>
      <c r="M21" s="24">
        <v>850</v>
      </c>
      <c r="N21" s="110">
        <v>800</v>
      </c>
      <c r="P21" s="77"/>
    </row>
    <row r="22" spans="2:24" ht="13.5" customHeight="1" x14ac:dyDescent="0.15">
      <c r="B22" s="1">
        <f t="shared" si="5"/>
        <v>12</v>
      </c>
      <c r="C22" s="2" t="s">
        <v>26</v>
      </c>
      <c r="D22" s="2" t="s">
        <v>27</v>
      </c>
      <c r="E22" s="118"/>
      <c r="F22" s="118" t="s">
        <v>94</v>
      </c>
      <c r="G22" s="118"/>
      <c r="H22" s="118"/>
      <c r="I22" s="118"/>
      <c r="J22" s="118"/>
      <c r="K22" s="24"/>
      <c r="L22" s="24">
        <v>75</v>
      </c>
      <c r="M22" s="24" t="s">
        <v>143</v>
      </c>
      <c r="N22" s="110">
        <v>25</v>
      </c>
      <c r="P22" s="77"/>
    </row>
    <row r="23" spans="2:24" ht="14.85" customHeight="1" x14ac:dyDescent="0.15">
      <c r="B23" s="1">
        <f t="shared" si="5"/>
        <v>13</v>
      </c>
      <c r="C23" s="2" t="s">
        <v>84</v>
      </c>
      <c r="D23" s="2" t="s">
        <v>16</v>
      </c>
      <c r="E23" s="118"/>
      <c r="F23" s="118" t="s">
        <v>333</v>
      </c>
      <c r="G23" s="118"/>
      <c r="H23" s="118"/>
      <c r="I23" s="118"/>
      <c r="J23" s="118"/>
      <c r="K23" s="24"/>
      <c r="L23" s="24" t="s">
        <v>143</v>
      </c>
      <c r="M23" s="24"/>
      <c r="N23" s="110"/>
    </row>
    <row r="24" spans="2:24" ht="13.9" customHeight="1" x14ac:dyDescent="0.15">
      <c r="B24" s="1">
        <f t="shared" si="5"/>
        <v>14</v>
      </c>
      <c r="C24" s="6"/>
      <c r="D24" s="2" t="s">
        <v>17</v>
      </c>
      <c r="E24" s="118"/>
      <c r="F24" s="118" t="s">
        <v>198</v>
      </c>
      <c r="G24" s="118"/>
      <c r="H24" s="118"/>
      <c r="I24" s="118"/>
      <c r="J24" s="118"/>
      <c r="K24" s="24"/>
      <c r="L24" s="24"/>
      <c r="M24" s="24">
        <v>25</v>
      </c>
      <c r="N24" s="110">
        <v>125</v>
      </c>
    </row>
    <row r="25" spans="2:24" ht="13.9" customHeight="1" x14ac:dyDescent="0.15">
      <c r="B25" s="1">
        <f t="shared" si="5"/>
        <v>15</v>
      </c>
      <c r="C25" s="6"/>
      <c r="D25" s="6"/>
      <c r="E25" s="118"/>
      <c r="F25" s="118" t="s">
        <v>104</v>
      </c>
      <c r="G25" s="118"/>
      <c r="H25" s="118"/>
      <c r="I25" s="118"/>
      <c r="J25" s="118"/>
      <c r="K25" s="24"/>
      <c r="L25" s="24">
        <v>4</v>
      </c>
      <c r="M25" s="24">
        <v>8</v>
      </c>
      <c r="N25" s="110">
        <v>60</v>
      </c>
    </row>
    <row r="26" spans="2:24" ht="13.5" customHeight="1" x14ac:dyDescent="0.15">
      <c r="B26" s="1">
        <f t="shared" si="5"/>
        <v>16</v>
      </c>
      <c r="C26" s="6"/>
      <c r="D26" s="6"/>
      <c r="E26" s="118"/>
      <c r="F26" s="118" t="s">
        <v>95</v>
      </c>
      <c r="G26" s="118"/>
      <c r="H26" s="118"/>
      <c r="I26" s="118"/>
      <c r="J26" s="118"/>
      <c r="K26" s="24">
        <v>250</v>
      </c>
      <c r="L26" s="24">
        <v>6500</v>
      </c>
      <c r="M26" s="24">
        <v>3800</v>
      </c>
      <c r="N26" s="110">
        <v>4350</v>
      </c>
    </row>
    <row r="27" spans="2:24" ht="13.9" customHeight="1" x14ac:dyDescent="0.15">
      <c r="B27" s="1">
        <f t="shared" si="5"/>
        <v>17</v>
      </c>
      <c r="C27" s="6"/>
      <c r="D27" s="6"/>
      <c r="E27" s="118"/>
      <c r="F27" s="118" t="s">
        <v>96</v>
      </c>
      <c r="G27" s="118"/>
      <c r="H27" s="118"/>
      <c r="I27" s="118"/>
      <c r="J27" s="118"/>
      <c r="K27" s="24">
        <v>350</v>
      </c>
      <c r="L27" s="24">
        <v>4750</v>
      </c>
      <c r="M27" s="24">
        <v>3575</v>
      </c>
      <c r="N27" s="110">
        <v>3600</v>
      </c>
    </row>
    <row r="28" spans="2:24" ht="13.9" customHeight="1" x14ac:dyDescent="0.15">
      <c r="B28" s="1">
        <f t="shared" si="5"/>
        <v>18</v>
      </c>
      <c r="C28" s="6"/>
      <c r="D28" s="6"/>
      <c r="E28" s="118"/>
      <c r="F28" s="118" t="s">
        <v>147</v>
      </c>
      <c r="G28" s="118"/>
      <c r="H28" s="118"/>
      <c r="I28" s="118"/>
      <c r="J28" s="118"/>
      <c r="K28" s="24" t="s">
        <v>143</v>
      </c>
      <c r="L28" s="24"/>
      <c r="M28" s="24">
        <v>25</v>
      </c>
      <c r="N28" s="110"/>
    </row>
    <row r="29" spans="2:24" ht="13.9" customHeight="1" x14ac:dyDescent="0.15">
      <c r="B29" s="1">
        <f t="shared" si="5"/>
        <v>19</v>
      </c>
      <c r="C29" s="6"/>
      <c r="D29" s="6"/>
      <c r="E29" s="118"/>
      <c r="F29" s="118" t="s">
        <v>335</v>
      </c>
      <c r="G29" s="118"/>
      <c r="H29" s="118"/>
      <c r="I29" s="118"/>
      <c r="J29" s="118"/>
      <c r="K29" s="24"/>
      <c r="L29" s="24"/>
      <c r="M29" s="24"/>
      <c r="N29" s="110">
        <v>3</v>
      </c>
    </row>
    <row r="30" spans="2:24" ht="13.5" customHeight="1" x14ac:dyDescent="0.15">
      <c r="B30" s="1">
        <f t="shared" si="5"/>
        <v>20</v>
      </c>
      <c r="C30" s="6"/>
      <c r="D30" s="6"/>
      <c r="E30" s="118"/>
      <c r="F30" s="118" t="s">
        <v>148</v>
      </c>
      <c r="G30" s="118"/>
      <c r="H30" s="118"/>
      <c r="I30" s="118"/>
      <c r="J30" s="118"/>
      <c r="K30" s="24"/>
      <c r="L30" s="24"/>
      <c r="M30" s="24"/>
      <c r="N30" s="110">
        <v>25</v>
      </c>
    </row>
    <row r="31" spans="2:24" ht="13.5" customHeight="1" x14ac:dyDescent="0.15">
      <c r="B31" s="1">
        <f t="shared" si="5"/>
        <v>21</v>
      </c>
      <c r="C31" s="6"/>
      <c r="D31" s="6"/>
      <c r="E31" s="118"/>
      <c r="F31" s="118" t="s">
        <v>18</v>
      </c>
      <c r="G31" s="118"/>
      <c r="H31" s="118"/>
      <c r="I31" s="118"/>
      <c r="J31" s="118"/>
      <c r="K31" s="24" t="s">
        <v>143</v>
      </c>
      <c r="L31" s="24">
        <v>300</v>
      </c>
      <c r="M31" s="24">
        <v>250</v>
      </c>
      <c r="N31" s="110">
        <v>350</v>
      </c>
    </row>
    <row r="32" spans="2:24" ht="13.5" customHeight="1" x14ac:dyDescent="0.15">
      <c r="B32" s="1">
        <f t="shared" si="5"/>
        <v>22</v>
      </c>
      <c r="C32" s="6"/>
      <c r="D32" s="6"/>
      <c r="E32" s="118"/>
      <c r="F32" s="118" t="s">
        <v>97</v>
      </c>
      <c r="G32" s="118"/>
      <c r="H32" s="118"/>
      <c r="I32" s="118"/>
      <c r="J32" s="118"/>
      <c r="K32" s="24"/>
      <c r="L32" s="24" t="s">
        <v>143</v>
      </c>
      <c r="M32" s="24" t="s">
        <v>143</v>
      </c>
      <c r="N32" s="110"/>
    </row>
    <row r="33" spans="2:29" ht="13.5" customHeight="1" x14ac:dyDescent="0.15">
      <c r="B33" s="1">
        <f t="shared" si="5"/>
        <v>23</v>
      </c>
      <c r="C33" s="6"/>
      <c r="D33" s="6"/>
      <c r="E33" s="118"/>
      <c r="F33" s="118" t="s">
        <v>98</v>
      </c>
      <c r="G33" s="118"/>
      <c r="H33" s="118"/>
      <c r="I33" s="118"/>
      <c r="J33" s="118"/>
      <c r="K33" s="24">
        <v>25</v>
      </c>
      <c r="L33" s="24" t="s">
        <v>143</v>
      </c>
      <c r="M33" s="24">
        <v>50</v>
      </c>
      <c r="N33" s="110">
        <v>75</v>
      </c>
    </row>
    <row r="34" spans="2:29" ht="13.5" customHeight="1" x14ac:dyDescent="0.15">
      <c r="B34" s="1">
        <f t="shared" si="5"/>
        <v>24</v>
      </c>
      <c r="C34" s="6"/>
      <c r="D34" s="6"/>
      <c r="E34" s="118"/>
      <c r="F34" s="118" t="s">
        <v>19</v>
      </c>
      <c r="G34" s="118"/>
      <c r="H34" s="118"/>
      <c r="I34" s="118"/>
      <c r="J34" s="118"/>
      <c r="K34" s="24">
        <v>125</v>
      </c>
      <c r="L34" s="24"/>
      <c r="M34" s="24"/>
      <c r="N34" s="110">
        <v>25</v>
      </c>
    </row>
    <row r="35" spans="2:29" ht="13.9" customHeight="1" x14ac:dyDescent="0.15">
      <c r="B35" s="1">
        <f t="shared" si="5"/>
        <v>25</v>
      </c>
      <c r="C35" s="6"/>
      <c r="D35" s="6"/>
      <c r="E35" s="118"/>
      <c r="F35" s="118" t="s">
        <v>199</v>
      </c>
      <c r="G35" s="118"/>
      <c r="H35" s="118"/>
      <c r="I35" s="118"/>
      <c r="J35" s="118"/>
      <c r="K35" s="24"/>
      <c r="L35" s="24"/>
      <c r="M35" s="24"/>
      <c r="N35" s="110" t="s">
        <v>143</v>
      </c>
    </row>
    <row r="36" spans="2:29" ht="13.5" customHeight="1" x14ac:dyDescent="0.15">
      <c r="B36" s="1">
        <f t="shared" si="5"/>
        <v>26</v>
      </c>
      <c r="C36" s="6"/>
      <c r="D36" s="6"/>
      <c r="E36" s="118"/>
      <c r="F36" s="118" t="s">
        <v>135</v>
      </c>
      <c r="G36" s="118"/>
      <c r="H36" s="118"/>
      <c r="I36" s="118"/>
      <c r="J36" s="118"/>
      <c r="K36" s="24"/>
      <c r="L36" s="24">
        <v>1</v>
      </c>
      <c r="M36" s="24"/>
      <c r="N36" s="110" t="s">
        <v>143</v>
      </c>
    </row>
    <row r="37" spans="2:29" ht="13.5" customHeight="1" x14ac:dyDescent="0.15">
      <c r="B37" s="1">
        <f t="shared" si="5"/>
        <v>27</v>
      </c>
      <c r="C37" s="6"/>
      <c r="D37" s="6"/>
      <c r="E37" s="118"/>
      <c r="F37" s="118" t="s">
        <v>116</v>
      </c>
      <c r="G37" s="118"/>
      <c r="H37" s="118"/>
      <c r="I37" s="118"/>
      <c r="J37" s="118"/>
      <c r="K37" s="24">
        <v>50</v>
      </c>
      <c r="L37" s="24">
        <v>75</v>
      </c>
      <c r="M37" s="24">
        <v>100</v>
      </c>
      <c r="N37" s="110">
        <v>1000</v>
      </c>
    </row>
    <row r="38" spans="2:29" ht="13.9" customHeight="1" x14ac:dyDescent="0.15">
      <c r="B38" s="1">
        <f t="shared" si="5"/>
        <v>28</v>
      </c>
      <c r="C38" s="6"/>
      <c r="D38" s="6"/>
      <c r="E38" s="118"/>
      <c r="F38" s="118" t="s">
        <v>20</v>
      </c>
      <c r="G38" s="118"/>
      <c r="H38" s="118"/>
      <c r="I38" s="118"/>
      <c r="J38" s="118"/>
      <c r="K38" s="24" t="s">
        <v>143</v>
      </c>
      <c r="L38" s="24">
        <v>300</v>
      </c>
      <c r="M38" s="24">
        <v>625</v>
      </c>
      <c r="N38" s="110">
        <v>200</v>
      </c>
    </row>
    <row r="39" spans="2:29" ht="13.5" customHeight="1" x14ac:dyDescent="0.15">
      <c r="B39" s="1">
        <f t="shared" si="5"/>
        <v>29</v>
      </c>
      <c r="C39" s="6"/>
      <c r="D39" s="6"/>
      <c r="E39" s="118"/>
      <c r="F39" s="118" t="s">
        <v>21</v>
      </c>
      <c r="G39" s="118"/>
      <c r="H39" s="118"/>
      <c r="I39" s="118"/>
      <c r="J39" s="118"/>
      <c r="K39" s="24">
        <v>15750</v>
      </c>
      <c r="L39" s="24">
        <v>16250</v>
      </c>
      <c r="M39" s="24">
        <v>14500</v>
      </c>
      <c r="N39" s="56">
        <v>2250</v>
      </c>
    </row>
    <row r="40" spans="2:29" ht="13.9" customHeight="1" x14ac:dyDescent="0.15">
      <c r="B40" s="1">
        <f t="shared" si="5"/>
        <v>30</v>
      </c>
      <c r="C40" s="6"/>
      <c r="D40" s="6"/>
      <c r="E40" s="118"/>
      <c r="F40" s="118" t="s">
        <v>22</v>
      </c>
      <c r="G40" s="118"/>
      <c r="H40" s="118"/>
      <c r="I40" s="118"/>
      <c r="J40" s="118"/>
      <c r="K40" s="24">
        <v>25</v>
      </c>
      <c r="L40" s="24">
        <v>100</v>
      </c>
      <c r="M40" s="24">
        <v>25</v>
      </c>
      <c r="N40" s="110">
        <v>25</v>
      </c>
    </row>
    <row r="41" spans="2:29" ht="13.5" customHeight="1" x14ac:dyDescent="0.15">
      <c r="B41" s="1">
        <f t="shared" si="5"/>
        <v>31</v>
      </c>
      <c r="C41" s="2" t="s">
        <v>75</v>
      </c>
      <c r="D41" s="2" t="s">
        <v>76</v>
      </c>
      <c r="E41" s="118"/>
      <c r="F41" s="118" t="s">
        <v>347</v>
      </c>
      <c r="G41" s="118"/>
      <c r="H41" s="118"/>
      <c r="I41" s="118"/>
      <c r="J41" s="118"/>
      <c r="K41" s="24"/>
      <c r="L41" s="24"/>
      <c r="M41" s="24"/>
      <c r="N41" s="110" t="s">
        <v>143</v>
      </c>
    </row>
    <row r="42" spans="2:29" ht="13.9" customHeight="1" x14ac:dyDescent="0.15">
      <c r="B42" s="1">
        <f t="shared" si="5"/>
        <v>32</v>
      </c>
      <c r="C42" s="6"/>
      <c r="D42" s="6"/>
      <c r="E42" s="118"/>
      <c r="F42" s="118" t="s">
        <v>331</v>
      </c>
      <c r="G42" s="118"/>
      <c r="H42" s="118"/>
      <c r="I42" s="118"/>
      <c r="J42" s="118"/>
      <c r="K42" s="24"/>
      <c r="L42" s="24"/>
      <c r="M42" s="24"/>
      <c r="N42" s="110" t="s">
        <v>143</v>
      </c>
    </row>
    <row r="43" spans="2:29" ht="13.9" customHeight="1" x14ac:dyDescent="0.15">
      <c r="B43" s="1">
        <f t="shared" si="5"/>
        <v>33</v>
      </c>
      <c r="C43" s="2" t="s">
        <v>85</v>
      </c>
      <c r="D43" s="2" t="s">
        <v>28</v>
      </c>
      <c r="E43" s="118"/>
      <c r="F43" s="118" t="s">
        <v>111</v>
      </c>
      <c r="G43" s="118"/>
      <c r="H43" s="118"/>
      <c r="I43" s="118"/>
      <c r="J43" s="118"/>
      <c r="K43" s="24"/>
      <c r="L43" s="24" t="s">
        <v>143</v>
      </c>
      <c r="M43" s="24" t="s">
        <v>143</v>
      </c>
      <c r="N43" s="110" t="s">
        <v>143</v>
      </c>
      <c r="Y43" s="120"/>
    </row>
    <row r="44" spans="2:29" ht="13.9" customHeight="1" x14ac:dyDescent="0.15">
      <c r="B44" s="1">
        <f t="shared" ref="B44:B75" si="7">B43+1</f>
        <v>34</v>
      </c>
      <c r="C44" s="6"/>
      <c r="D44" s="6"/>
      <c r="E44" s="118"/>
      <c r="F44" s="118" t="s">
        <v>163</v>
      </c>
      <c r="G44" s="118"/>
      <c r="H44" s="118"/>
      <c r="I44" s="118"/>
      <c r="J44" s="118"/>
      <c r="K44" s="24"/>
      <c r="L44" s="24"/>
      <c r="M44" s="24" t="s">
        <v>143</v>
      </c>
      <c r="N44" s="110" t="s">
        <v>143</v>
      </c>
      <c r="Y44" s="120"/>
    </row>
    <row r="45" spans="2:29" ht="13.9" customHeight="1" x14ac:dyDescent="0.15">
      <c r="B45" s="1">
        <f t="shared" si="7"/>
        <v>35</v>
      </c>
      <c r="C45" s="6"/>
      <c r="D45" s="6"/>
      <c r="E45" s="118"/>
      <c r="F45" s="118" t="s">
        <v>133</v>
      </c>
      <c r="G45" s="118"/>
      <c r="H45" s="118"/>
      <c r="I45" s="118"/>
      <c r="J45" s="118"/>
      <c r="K45" s="24" t="s">
        <v>143</v>
      </c>
      <c r="L45" s="24" t="s">
        <v>143</v>
      </c>
      <c r="M45" s="24">
        <v>25</v>
      </c>
      <c r="N45" s="110"/>
      <c r="U45" s="121">
        <f>COUNTA($K11:$K46)</f>
        <v>17</v>
      </c>
      <c r="V45" s="121">
        <f>COUNTA($L11:$L46)</f>
        <v>24</v>
      </c>
      <c r="W45" s="121">
        <f>COUNTA($M11:$M46)</f>
        <v>21</v>
      </c>
      <c r="X45" s="121">
        <f>COUNTA($N11:$N46)</f>
        <v>32</v>
      </c>
      <c r="Y45" s="121"/>
      <c r="Z45" s="121"/>
      <c r="AA45" s="121"/>
      <c r="AB45" s="121"/>
      <c r="AC45" s="120"/>
    </row>
    <row r="46" spans="2:29" ht="13.9" customHeight="1" x14ac:dyDescent="0.15">
      <c r="B46" s="1">
        <f t="shared" si="7"/>
        <v>36</v>
      </c>
      <c r="C46" s="6"/>
      <c r="D46" s="6"/>
      <c r="E46" s="118"/>
      <c r="F46" s="118" t="s">
        <v>29</v>
      </c>
      <c r="G46" s="118"/>
      <c r="H46" s="118"/>
      <c r="I46" s="118"/>
      <c r="J46" s="118"/>
      <c r="K46" s="24"/>
      <c r="L46" s="24"/>
      <c r="M46" s="24"/>
      <c r="N46" s="110">
        <v>25</v>
      </c>
      <c r="Y46" s="120"/>
    </row>
    <row r="47" spans="2:29" ht="13.9" customHeight="1" x14ac:dyDescent="0.15">
      <c r="B47" s="1">
        <f t="shared" si="7"/>
        <v>37</v>
      </c>
      <c r="C47" s="6"/>
      <c r="D47" s="6"/>
      <c r="E47" s="118"/>
      <c r="F47" s="118" t="s">
        <v>316</v>
      </c>
      <c r="G47" s="118"/>
      <c r="H47" s="118"/>
      <c r="I47" s="118"/>
      <c r="J47" s="118"/>
      <c r="K47" s="24"/>
      <c r="L47" s="24"/>
      <c r="M47" s="24" t="s">
        <v>143</v>
      </c>
      <c r="N47" s="110"/>
      <c r="Y47" s="122"/>
    </row>
    <row r="48" spans="2:29" ht="13.9" customHeight="1" x14ac:dyDescent="0.15">
      <c r="B48" s="1">
        <f t="shared" si="7"/>
        <v>38</v>
      </c>
      <c r="C48" s="6"/>
      <c r="D48" s="6"/>
      <c r="E48" s="118"/>
      <c r="F48" s="118" t="s">
        <v>240</v>
      </c>
      <c r="G48" s="118"/>
      <c r="H48" s="118"/>
      <c r="I48" s="118"/>
      <c r="J48" s="118"/>
      <c r="K48" s="24">
        <v>2</v>
      </c>
      <c r="L48" s="24"/>
      <c r="M48" s="24"/>
      <c r="N48" s="110">
        <v>1</v>
      </c>
      <c r="Y48" s="122"/>
    </row>
    <row r="49" spans="2:25" ht="13.5" customHeight="1" x14ac:dyDescent="0.15">
      <c r="B49" s="1">
        <f t="shared" si="7"/>
        <v>39</v>
      </c>
      <c r="C49" s="6"/>
      <c r="D49" s="6"/>
      <c r="E49" s="118"/>
      <c r="F49" s="118" t="s">
        <v>165</v>
      </c>
      <c r="G49" s="118"/>
      <c r="H49" s="118"/>
      <c r="I49" s="118"/>
      <c r="J49" s="118"/>
      <c r="K49" s="24"/>
      <c r="L49" s="24" t="s">
        <v>143</v>
      </c>
      <c r="M49" s="24"/>
      <c r="N49" s="110" t="s">
        <v>143</v>
      </c>
      <c r="Y49" s="122"/>
    </row>
    <row r="50" spans="2:25" ht="13.5" customHeight="1" x14ac:dyDescent="0.15">
      <c r="B50" s="1">
        <f t="shared" si="7"/>
        <v>40</v>
      </c>
      <c r="C50" s="6"/>
      <c r="D50" s="6"/>
      <c r="E50" s="118"/>
      <c r="F50" s="118" t="s">
        <v>99</v>
      </c>
      <c r="G50" s="118"/>
      <c r="H50" s="118"/>
      <c r="I50" s="118"/>
      <c r="J50" s="118"/>
      <c r="K50" s="24">
        <v>1600</v>
      </c>
      <c r="L50" s="24">
        <v>400</v>
      </c>
      <c r="M50" s="24">
        <v>900</v>
      </c>
      <c r="N50" s="110">
        <v>300</v>
      </c>
      <c r="Y50" s="122"/>
    </row>
    <row r="51" spans="2:25" ht="13.9" customHeight="1" x14ac:dyDescent="0.15">
      <c r="B51" s="1">
        <f t="shared" si="7"/>
        <v>41</v>
      </c>
      <c r="C51" s="6"/>
      <c r="D51" s="6"/>
      <c r="E51" s="118"/>
      <c r="F51" s="118" t="s">
        <v>207</v>
      </c>
      <c r="G51" s="118"/>
      <c r="H51" s="118"/>
      <c r="I51" s="118"/>
      <c r="J51" s="118"/>
      <c r="K51" s="24">
        <v>25</v>
      </c>
      <c r="L51" s="123"/>
      <c r="M51" s="24">
        <v>25</v>
      </c>
      <c r="N51" s="110"/>
      <c r="Y51" s="120"/>
    </row>
    <row r="52" spans="2:25" ht="13.9" customHeight="1" x14ac:dyDescent="0.15">
      <c r="B52" s="1">
        <f t="shared" si="7"/>
        <v>42</v>
      </c>
      <c r="C52" s="6"/>
      <c r="D52" s="6"/>
      <c r="E52" s="118"/>
      <c r="F52" s="118" t="s">
        <v>100</v>
      </c>
      <c r="G52" s="118"/>
      <c r="H52" s="118"/>
      <c r="I52" s="118"/>
      <c r="J52" s="118"/>
      <c r="K52" s="24">
        <v>2700</v>
      </c>
      <c r="L52" s="24">
        <v>650</v>
      </c>
      <c r="M52" s="24">
        <v>400</v>
      </c>
      <c r="N52" s="110">
        <v>1000</v>
      </c>
      <c r="Y52" s="120"/>
    </row>
    <row r="53" spans="2:25" ht="13.5" customHeight="1" x14ac:dyDescent="0.15">
      <c r="B53" s="1">
        <f t="shared" si="7"/>
        <v>43</v>
      </c>
      <c r="C53" s="6"/>
      <c r="D53" s="6"/>
      <c r="E53" s="118"/>
      <c r="F53" s="118" t="s">
        <v>101</v>
      </c>
      <c r="G53" s="118"/>
      <c r="H53" s="118"/>
      <c r="I53" s="118"/>
      <c r="J53" s="118"/>
      <c r="K53" s="24">
        <v>25</v>
      </c>
      <c r="L53" s="24">
        <v>300</v>
      </c>
      <c r="M53" s="24">
        <v>350</v>
      </c>
      <c r="N53" s="110">
        <v>350</v>
      </c>
      <c r="Y53" s="120"/>
    </row>
    <row r="54" spans="2:25" ht="14.25" customHeight="1" x14ac:dyDescent="0.15">
      <c r="B54" s="1">
        <f t="shared" si="7"/>
        <v>44</v>
      </c>
      <c r="C54" s="6"/>
      <c r="D54" s="6"/>
      <c r="E54" s="118"/>
      <c r="F54" s="118" t="s">
        <v>300</v>
      </c>
      <c r="G54" s="118"/>
      <c r="H54" s="118"/>
      <c r="I54" s="118"/>
      <c r="J54" s="118"/>
      <c r="K54" s="24"/>
      <c r="L54" s="24"/>
      <c r="M54" s="24"/>
      <c r="N54" s="110" t="s">
        <v>143</v>
      </c>
      <c r="Y54" s="120"/>
    </row>
    <row r="55" spans="2:25" ht="13.5" customHeight="1" x14ac:dyDescent="0.15">
      <c r="B55" s="1">
        <f t="shared" si="7"/>
        <v>45</v>
      </c>
      <c r="C55" s="6"/>
      <c r="D55" s="6"/>
      <c r="E55" s="118"/>
      <c r="F55" s="118" t="s">
        <v>209</v>
      </c>
      <c r="G55" s="118"/>
      <c r="H55" s="118"/>
      <c r="I55" s="118"/>
      <c r="J55" s="118"/>
      <c r="K55" s="24"/>
      <c r="L55" s="24"/>
      <c r="M55" s="24"/>
      <c r="N55" s="110" t="s">
        <v>143</v>
      </c>
      <c r="Y55" s="120"/>
    </row>
    <row r="56" spans="2:25" ht="13.5" customHeight="1" x14ac:dyDescent="0.15">
      <c r="B56" s="1">
        <f t="shared" si="7"/>
        <v>46</v>
      </c>
      <c r="C56" s="6"/>
      <c r="D56" s="6"/>
      <c r="E56" s="118"/>
      <c r="F56" s="118" t="s">
        <v>308</v>
      </c>
      <c r="G56" s="118"/>
      <c r="H56" s="118"/>
      <c r="I56" s="118"/>
      <c r="J56" s="118"/>
      <c r="K56" s="24"/>
      <c r="L56" s="24"/>
      <c r="M56" s="24" t="s">
        <v>143</v>
      </c>
      <c r="N56" s="110"/>
      <c r="Y56" s="120"/>
    </row>
    <row r="57" spans="2:25" ht="13.5" customHeight="1" x14ac:dyDescent="0.15">
      <c r="B57" s="1">
        <f t="shared" si="7"/>
        <v>47</v>
      </c>
      <c r="C57" s="6"/>
      <c r="D57" s="6"/>
      <c r="E57" s="118"/>
      <c r="F57" s="118" t="s">
        <v>167</v>
      </c>
      <c r="G57" s="118"/>
      <c r="H57" s="118"/>
      <c r="I57" s="118"/>
      <c r="J57" s="118"/>
      <c r="K57" s="24"/>
      <c r="L57" s="24">
        <v>16</v>
      </c>
      <c r="M57" s="24">
        <v>16</v>
      </c>
      <c r="N57" s="110"/>
      <c r="Y57" s="120"/>
    </row>
    <row r="58" spans="2:25" ht="13.5" customHeight="1" x14ac:dyDescent="0.15">
      <c r="B58" s="1">
        <f t="shared" si="7"/>
        <v>48</v>
      </c>
      <c r="C58" s="6"/>
      <c r="D58" s="6"/>
      <c r="E58" s="118"/>
      <c r="F58" s="118" t="s">
        <v>30</v>
      </c>
      <c r="G58" s="118"/>
      <c r="H58" s="118"/>
      <c r="I58" s="118"/>
      <c r="J58" s="118"/>
      <c r="K58" s="24">
        <v>16</v>
      </c>
      <c r="L58" s="24">
        <v>88</v>
      </c>
      <c r="M58" s="24">
        <v>56</v>
      </c>
      <c r="N58" s="110">
        <v>144</v>
      </c>
      <c r="Y58" s="120"/>
    </row>
    <row r="59" spans="2:25" ht="13.5" customHeight="1" x14ac:dyDescent="0.15">
      <c r="B59" s="1">
        <f t="shared" si="7"/>
        <v>49</v>
      </c>
      <c r="C59" s="6"/>
      <c r="D59" s="6"/>
      <c r="E59" s="118"/>
      <c r="F59" s="118" t="s">
        <v>168</v>
      </c>
      <c r="G59" s="118"/>
      <c r="H59" s="118"/>
      <c r="I59" s="118"/>
      <c r="J59" s="118"/>
      <c r="K59" s="24"/>
      <c r="L59" s="24"/>
      <c r="M59" s="24">
        <v>16</v>
      </c>
      <c r="N59" s="110">
        <v>32</v>
      </c>
      <c r="Y59" s="120"/>
    </row>
    <row r="60" spans="2:25" ht="13.9" customHeight="1" x14ac:dyDescent="0.15">
      <c r="B60" s="1">
        <f t="shared" si="7"/>
        <v>50</v>
      </c>
      <c r="C60" s="6"/>
      <c r="D60" s="6"/>
      <c r="E60" s="118"/>
      <c r="F60" s="118" t="s">
        <v>80</v>
      </c>
      <c r="G60" s="118"/>
      <c r="H60" s="118"/>
      <c r="I60" s="118"/>
      <c r="J60" s="118"/>
      <c r="K60" s="24" t="s">
        <v>143</v>
      </c>
      <c r="L60" s="24"/>
      <c r="M60" s="24" t="s">
        <v>143</v>
      </c>
      <c r="N60" s="110" t="s">
        <v>143</v>
      </c>
      <c r="Y60" s="120"/>
    </row>
    <row r="61" spans="2:25" ht="13.5" customHeight="1" x14ac:dyDescent="0.15">
      <c r="B61" s="1">
        <f t="shared" si="7"/>
        <v>51</v>
      </c>
      <c r="C61" s="6"/>
      <c r="D61" s="6"/>
      <c r="E61" s="118"/>
      <c r="F61" s="118" t="s">
        <v>102</v>
      </c>
      <c r="G61" s="118"/>
      <c r="H61" s="118"/>
      <c r="I61" s="118"/>
      <c r="J61" s="118"/>
      <c r="K61" s="24">
        <v>800</v>
      </c>
      <c r="L61" s="24">
        <v>750</v>
      </c>
      <c r="M61" s="24">
        <v>1250</v>
      </c>
      <c r="N61" s="110">
        <v>1000</v>
      </c>
      <c r="Y61" s="120"/>
    </row>
    <row r="62" spans="2:25" ht="13.9" customHeight="1" x14ac:dyDescent="0.15">
      <c r="B62" s="1">
        <f t="shared" si="7"/>
        <v>52</v>
      </c>
      <c r="C62" s="6"/>
      <c r="D62" s="6"/>
      <c r="E62" s="118"/>
      <c r="F62" s="118" t="s">
        <v>170</v>
      </c>
      <c r="G62" s="118"/>
      <c r="H62" s="118"/>
      <c r="I62" s="118"/>
      <c r="J62" s="118"/>
      <c r="K62" s="24" t="s">
        <v>143</v>
      </c>
      <c r="L62" s="24"/>
      <c r="M62" s="24" t="s">
        <v>143</v>
      </c>
      <c r="N62" s="110" t="s">
        <v>143</v>
      </c>
      <c r="Y62" s="120"/>
    </row>
    <row r="63" spans="2:25" ht="13.5" customHeight="1" x14ac:dyDescent="0.15">
      <c r="B63" s="1">
        <f t="shared" si="7"/>
        <v>53</v>
      </c>
      <c r="C63" s="6"/>
      <c r="D63" s="6"/>
      <c r="E63" s="118"/>
      <c r="F63" s="118" t="s">
        <v>227</v>
      </c>
      <c r="G63" s="118"/>
      <c r="H63" s="118"/>
      <c r="I63" s="118"/>
      <c r="J63" s="118"/>
      <c r="K63" s="24" t="s">
        <v>143</v>
      </c>
      <c r="L63" s="24">
        <v>1</v>
      </c>
      <c r="M63" s="24" t="s">
        <v>143</v>
      </c>
      <c r="N63" s="110" t="s">
        <v>143</v>
      </c>
      <c r="Y63" s="120"/>
    </row>
    <row r="64" spans="2:25" ht="13.9" customHeight="1" x14ac:dyDescent="0.15">
      <c r="B64" s="1">
        <f t="shared" si="7"/>
        <v>54</v>
      </c>
      <c r="C64" s="6"/>
      <c r="D64" s="6"/>
      <c r="E64" s="118"/>
      <c r="F64" s="118" t="s">
        <v>211</v>
      </c>
      <c r="G64" s="118"/>
      <c r="H64" s="118"/>
      <c r="I64" s="118"/>
      <c r="J64" s="118"/>
      <c r="K64" s="24"/>
      <c r="L64" s="24">
        <v>50</v>
      </c>
      <c r="M64" s="24">
        <v>25</v>
      </c>
      <c r="N64" s="110">
        <v>100</v>
      </c>
      <c r="Y64" s="120"/>
    </row>
    <row r="65" spans="2:25" ht="13.9" customHeight="1" x14ac:dyDescent="0.15">
      <c r="B65" s="1">
        <f t="shared" si="7"/>
        <v>55</v>
      </c>
      <c r="C65" s="6"/>
      <c r="D65" s="6"/>
      <c r="E65" s="118"/>
      <c r="F65" s="118" t="s">
        <v>171</v>
      </c>
      <c r="G65" s="118"/>
      <c r="H65" s="118"/>
      <c r="I65" s="118"/>
      <c r="J65" s="118"/>
      <c r="K65" s="24">
        <v>25</v>
      </c>
      <c r="L65" s="24">
        <v>25</v>
      </c>
      <c r="M65" s="24"/>
      <c r="N65" s="110"/>
      <c r="Y65" s="120"/>
    </row>
    <row r="66" spans="2:25" ht="13.9" customHeight="1" x14ac:dyDescent="0.15">
      <c r="B66" s="1">
        <f t="shared" si="7"/>
        <v>56</v>
      </c>
      <c r="C66" s="6"/>
      <c r="D66" s="6"/>
      <c r="E66" s="118"/>
      <c r="F66" s="118" t="s">
        <v>31</v>
      </c>
      <c r="G66" s="118"/>
      <c r="H66" s="118"/>
      <c r="I66" s="118"/>
      <c r="J66" s="118"/>
      <c r="K66" s="24">
        <v>75</v>
      </c>
      <c r="L66" s="24">
        <v>950</v>
      </c>
      <c r="M66" s="24">
        <v>525</v>
      </c>
      <c r="N66" s="110">
        <v>275</v>
      </c>
      <c r="Y66" s="120"/>
    </row>
    <row r="67" spans="2:25" ht="13.9" customHeight="1" x14ac:dyDescent="0.15">
      <c r="B67" s="1">
        <f t="shared" si="7"/>
        <v>57</v>
      </c>
      <c r="C67" s="2" t="s">
        <v>32</v>
      </c>
      <c r="D67" s="2" t="s">
        <v>33</v>
      </c>
      <c r="E67" s="118"/>
      <c r="F67" s="118" t="s">
        <v>153</v>
      </c>
      <c r="G67" s="118"/>
      <c r="H67" s="118"/>
      <c r="I67" s="118"/>
      <c r="J67" s="118"/>
      <c r="K67" s="24" t="s">
        <v>143</v>
      </c>
      <c r="L67" s="24">
        <v>1</v>
      </c>
      <c r="M67" s="24" t="s">
        <v>143</v>
      </c>
      <c r="N67" s="110" t="s">
        <v>143</v>
      </c>
    </row>
    <row r="68" spans="2:25" ht="14.25" customHeight="1" x14ac:dyDescent="0.15">
      <c r="B68" s="1">
        <f t="shared" si="7"/>
        <v>58</v>
      </c>
      <c r="C68" s="6"/>
      <c r="D68" s="6"/>
      <c r="E68" s="118"/>
      <c r="F68" s="118" t="s">
        <v>172</v>
      </c>
      <c r="G68" s="118"/>
      <c r="H68" s="118"/>
      <c r="I68" s="118"/>
      <c r="J68" s="118"/>
      <c r="K68" s="24">
        <v>1</v>
      </c>
      <c r="L68" s="24"/>
      <c r="M68" s="24"/>
      <c r="N68" s="110"/>
    </row>
    <row r="69" spans="2:25" ht="13.5" customHeight="1" x14ac:dyDescent="0.15">
      <c r="B69" s="1">
        <f t="shared" si="7"/>
        <v>59</v>
      </c>
      <c r="C69" s="6"/>
      <c r="D69" s="6"/>
      <c r="E69" s="118"/>
      <c r="F69" s="118" t="s">
        <v>173</v>
      </c>
      <c r="G69" s="118"/>
      <c r="H69" s="118"/>
      <c r="I69" s="118"/>
      <c r="J69" s="118"/>
      <c r="K69" s="24"/>
      <c r="L69" s="24">
        <v>2</v>
      </c>
      <c r="M69" s="24">
        <v>1</v>
      </c>
      <c r="N69" s="110">
        <v>3</v>
      </c>
    </row>
    <row r="70" spans="2:25" ht="13.9" customHeight="1" x14ac:dyDescent="0.15">
      <c r="B70" s="1">
        <f t="shared" si="7"/>
        <v>60</v>
      </c>
      <c r="C70" s="6"/>
      <c r="D70" s="6"/>
      <c r="E70" s="118"/>
      <c r="F70" s="118" t="s">
        <v>112</v>
      </c>
      <c r="G70" s="118"/>
      <c r="H70" s="118"/>
      <c r="I70" s="118"/>
      <c r="J70" s="118"/>
      <c r="K70" s="24" t="s">
        <v>143</v>
      </c>
      <c r="L70" s="24">
        <v>2</v>
      </c>
      <c r="M70" s="24">
        <v>1</v>
      </c>
      <c r="N70" s="110">
        <v>3</v>
      </c>
    </row>
    <row r="71" spans="2:25" ht="13.9" customHeight="1" x14ac:dyDescent="0.15">
      <c r="B71" s="1">
        <f t="shared" si="7"/>
        <v>61</v>
      </c>
      <c r="C71" s="6"/>
      <c r="D71" s="6"/>
      <c r="E71" s="118"/>
      <c r="F71" s="118" t="s">
        <v>175</v>
      </c>
      <c r="G71" s="118"/>
      <c r="H71" s="118"/>
      <c r="I71" s="118"/>
      <c r="J71" s="118"/>
      <c r="K71" s="24"/>
      <c r="L71" s="24"/>
      <c r="M71" s="24">
        <v>1</v>
      </c>
      <c r="N71" s="110"/>
    </row>
    <row r="72" spans="2:25" ht="13.5" customHeight="1" x14ac:dyDescent="0.15">
      <c r="B72" s="1">
        <f t="shared" si="7"/>
        <v>62</v>
      </c>
      <c r="C72" s="6"/>
      <c r="D72" s="6"/>
      <c r="E72" s="118"/>
      <c r="F72" s="118" t="s">
        <v>34</v>
      </c>
      <c r="G72" s="118"/>
      <c r="H72" s="118"/>
      <c r="I72" s="118"/>
      <c r="J72" s="118"/>
      <c r="K72" s="24"/>
      <c r="L72" s="24"/>
      <c r="M72" s="24">
        <v>2</v>
      </c>
      <c r="N72" s="110" t="s">
        <v>143</v>
      </c>
    </row>
    <row r="73" spans="2:25" ht="13.5" customHeight="1" x14ac:dyDescent="0.15">
      <c r="B73" s="1">
        <f t="shared" si="7"/>
        <v>63</v>
      </c>
      <c r="C73" s="2" t="s">
        <v>129</v>
      </c>
      <c r="D73" s="2" t="s">
        <v>176</v>
      </c>
      <c r="E73" s="118"/>
      <c r="F73" s="118" t="s">
        <v>177</v>
      </c>
      <c r="G73" s="118"/>
      <c r="H73" s="118"/>
      <c r="I73" s="118"/>
      <c r="J73" s="118"/>
      <c r="K73" s="24"/>
      <c r="L73" s="24"/>
      <c r="M73" s="24" t="s">
        <v>143</v>
      </c>
      <c r="N73" s="110"/>
    </row>
    <row r="74" spans="2:25" ht="13.5" customHeight="1" x14ac:dyDescent="0.15">
      <c r="B74" s="1">
        <f t="shared" si="7"/>
        <v>64</v>
      </c>
      <c r="C74" s="6"/>
      <c r="D74" s="2" t="s">
        <v>178</v>
      </c>
      <c r="E74" s="118"/>
      <c r="F74" s="118" t="s">
        <v>179</v>
      </c>
      <c r="G74" s="118"/>
      <c r="H74" s="118"/>
      <c r="I74" s="118"/>
      <c r="J74" s="118"/>
      <c r="K74" s="24">
        <v>3</v>
      </c>
      <c r="L74" s="24" t="s">
        <v>143</v>
      </c>
      <c r="M74" s="24"/>
      <c r="N74" s="110"/>
    </row>
    <row r="75" spans="2:25" ht="13.5" customHeight="1" x14ac:dyDescent="0.15">
      <c r="B75" s="1">
        <f t="shared" si="7"/>
        <v>65</v>
      </c>
      <c r="C75" s="6"/>
      <c r="D75" s="2" t="s">
        <v>35</v>
      </c>
      <c r="E75" s="118"/>
      <c r="F75" s="118" t="s">
        <v>110</v>
      </c>
      <c r="G75" s="118"/>
      <c r="H75" s="118"/>
      <c r="I75" s="118"/>
      <c r="J75" s="118"/>
      <c r="K75" s="24">
        <v>6</v>
      </c>
      <c r="L75" s="24">
        <v>2</v>
      </c>
      <c r="M75" s="24">
        <v>1</v>
      </c>
      <c r="N75" s="110">
        <v>10</v>
      </c>
    </row>
    <row r="76" spans="2:25" ht="13.5" customHeight="1" x14ac:dyDescent="0.15">
      <c r="B76" s="1">
        <f t="shared" ref="B76:B81" si="8">B75+1</f>
        <v>66</v>
      </c>
      <c r="C76" s="6"/>
      <c r="D76" s="7"/>
      <c r="E76" s="118"/>
      <c r="F76" s="118" t="s">
        <v>36</v>
      </c>
      <c r="G76" s="118"/>
      <c r="H76" s="118"/>
      <c r="I76" s="118"/>
      <c r="J76" s="118"/>
      <c r="K76" s="24"/>
      <c r="L76" s="24">
        <v>50</v>
      </c>
      <c r="M76" s="24">
        <v>50</v>
      </c>
      <c r="N76" s="110">
        <v>75</v>
      </c>
    </row>
    <row r="77" spans="2:25" ht="13.5" customHeight="1" x14ac:dyDescent="0.15">
      <c r="B77" s="1">
        <f t="shared" si="8"/>
        <v>67</v>
      </c>
      <c r="C77" s="7"/>
      <c r="D77" s="8" t="s">
        <v>37</v>
      </c>
      <c r="E77" s="118"/>
      <c r="F77" s="118" t="s">
        <v>38</v>
      </c>
      <c r="G77" s="118"/>
      <c r="H77" s="118"/>
      <c r="I77" s="118"/>
      <c r="J77" s="118"/>
      <c r="K77" s="24" t="s">
        <v>143</v>
      </c>
      <c r="L77" s="24">
        <v>75</v>
      </c>
      <c r="M77" s="24">
        <v>225</v>
      </c>
      <c r="N77" s="110">
        <v>50</v>
      </c>
    </row>
    <row r="78" spans="2:25" ht="13.5" customHeight="1" x14ac:dyDescent="0.15">
      <c r="B78" s="1">
        <f t="shared" si="8"/>
        <v>68</v>
      </c>
      <c r="C78" s="2" t="s">
        <v>0</v>
      </c>
      <c r="D78" s="8" t="s">
        <v>39</v>
      </c>
      <c r="E78" s="118"/>
      <c r="F78" s="118" t="s">
        <v>40</v>
      </c>
      <c r="G78" s="118"/>
      <c r="H78" s="118"/>
      <c r="I78" s="118"/>
      <c r="J78" s="118"/>
      <c r="K78" s="24"/>
      <c r="L78" s="24" t="s">
        <v>143</v>
      </c>
      <c r="M78" s="24">
        <v>25</v>
      </c>
      <c r="N78" s="110" t="s">
        <v>143</v>
      </c>
      <c r="U78">
        <f>COUNTA(K67:K78)</f>
        <v>6</v>
      </c>
      <c r="V78">
        <f>COUNTA(L67:L78)</f>
        <v>8</v>
      </c>
      <c r="W78">
        <f>COUNTA(M67:M78)</f>
        <v>10</v>
      </c>
      <c r="X78">
        <f>COUNTA(N67:N78)</f>
        <v>8</v>
      </c>
    </row>
    <row r="79" spans="2:25" ht="13.5" customHeight="1" x14ac:dyDescent="0.15">
      <c r="B79" s="1">
        <f t="shared" si="8"/>
        <v>69</v>
      </c>
      <c r="C79" s="143" t="s">
        <v>41</v>
      </c>
      <c r="D79" s="144"/>
      <c r="E79" s="118"/>
      <c r="F79" s="118" t="s">
        <v>42</v>
      </c>
      <c r="G79" s="118"/>
      <c r="H79" s="118"/>
      <c r="I79" s="118"/>
      <c r="J79" s="118"/>
      <c r="K79" s="24">
        <v>300</v>
      </c>
      <c r="L79" s="24">
        <v>250</v>
      </c>
      <c r="M79" s="24">
        <v>350</v>
      </c>
      <c r="N79" s="110">
        <v>200</v>
      </c>
    </row>
    <row r="80" spans="2:25" ht="13.5" customHeight="1" x14ac:dyDescent="0.15">
      <c r="B80" s="1">
        <f t="shared" si="8"/>
        <v>70</v>
      </c>
      <c r="C80" s="3"/>
      <c r="D80" s="78"/>
      <c r="E80" s="118"/>
      <c r="F80" s="118" t="s">
        <v>43</v>
      </c>
      <c r="G80" s="118"/>
      <c r="H80" s="118"/>
      <c r="I80" s="118"/>
      <c r="J80" s="118"/>
      <c r="K80" s="24">
        <v>150</v>
      </c>
      <c r="L80" s="24">
        <v>150</v>
      </c>
      <c r="M80" s="24">
        <v>50</v>
      </c>
      <c r="N80" s="110">
        <v>150</v>
      </c>
    </row>
    <row r="81" spans="2:24" ht="13.9" customHeight="1" thickBot="1" x14ac:dyDescent="0.2">
      <c r="B81" s="1">
        <f t="shared" si="8"/>
        <v>71</v>
      </c>
      <c r="C81" s="3"/>
      <c r="D81" s="78"/>
      <c r="E81" s="118"/>
      <c r="F81" s="118" t="s">
        <v>73</v>
      </c>
      <c r="G81" s="118"/>
      <c r="H81" s="118"/>
      <c r="I81" s="118"/>
      <c r="J81" s="118"/>
      <c r="K81" s="24">
        <v>150</v>
      </c>
      <c r="L81" s="24">
        <v>500</v>
      </c>
      <c r="M81" s="24">
        <v>300</v>
      </c>
      <c r="N81" s="112">
        <v>200</v>
      </c>
    </row>
    <row r="82" spans="2:24" ht="13.9" customHeight="1" x14ac:dyDescent="0.15">
      <c r="B82" s="79"/>
      <c r="C82" s="80"/>
      <c r="D82" s="80"/>
      <c r="E82" s="23"/>
      <c r="F82" s="23"/>
      <c r="G82" s="23"/>
      <c r="H82" s="23"/>
      <c r="I82" s="23"/>
      <c r="J82" s="23"/>
      <c r="K82" s="23"/>
      <c r="L82" s="23"/>
      <c r="M82" s="23"/>
      <c r="N82" s="23"/>
      <c r="U82">
        <f>COUNTA(K11:K81)</f>
        <v>38</v>
      </c>
      <c r="V82">
        <f>COUNTA(L11:L81)</f>
        <v>46</v>
      </c>
      <c r="W82">
        <f>COUNTA(M11:M81)</f>
        <v>49</v>
      </c>
      <c r="X82">
        <f>COUNTA(N11:N81)</f>
        <v>58</v>
      </c>
    </row>
    <row r="83" spans="2:24" ht="18" customHeight="1" x14ac:dyDescent="0.15"/>
    <row r="84" spans="2:24" ht="18" customHeight="1" x14ac:dyDescent="0.15">
      <c r="B84" s="60"/>
    </row>
    <row r="85" spans="2:24" ht="9" customHeight="1" thickBot="1" x14ac:dyDescent="0.2"/>
    <row r="86" spans="2:24" ht="18" customHeight="1" x14ac:dyDescent="0.15">
      <c r="B86" s="61"/>
      <c r="C86" s="62"/>
      <c r="D86" s="140" t="s">
        <v>1</v>
      </c>
      <c r="E86" s="140"/>
      <c r="F86" s="140"/>
      <c r="G86" s="140"/>
      <c r="H86" s="62"/>
      <c r="I86" s="62"/>
      <c r="J86" s="63"/>
      <c r="K86" s="28" t="s">
        <v>62</v>
      </c>
      <c r="L86" s="28" t="s">
        <v>63</v>
      </c>
      <c r="M86" s="28" t="s">
        <v>64</v>
      </c>
      <c r="N86" s="51" t="s">
        <v>65</v>
      </c>
      <c r="U86">
        <f>SUM(U11:U20,K21:K81)</f>
        <v>25158</v>
      </c>
      <c r="V86">
        <f>SUM(V11:V20,L21:L81)</f>
        <v>33581</v>
      </c>
      <c r="W86">
        <f>SUM(W11:W20,M21:M81)</f>
        <v>28977</v>
      </c>
      <c r="X86">
        <f>SUM(X11:X20,N21:N81)</f>
        <v>18566</v>
      </c>
    </row>
    <row r="87" spans="2:24" ht="18" customHeight="1" thickBot="1" x14ac:dyDescent="0.2">
      <c r="B87" s="69"/>
      <c r="C87" s="9"/>
      <c r="D87" s="139" t="s">
        <v>2</v>
      </c>
      <c r="E87" s="139"/>
      <c r="F87" s="139"/>
      <c r="G87" s="139"/>
      <c r="H87" s="9"/>
      <c r="I87" s="9"/>
      <c r="J87" s="71"/>
      <c r="K87" s="31" t="str">
        <f>K5</f>
        <v>2023.4.3</v>
      </c>
      <c r="L87" s="31" t="str">
        <f>L5</f>
        <v>2023.4.3</v>
      </c>
      <c r="M87" s="31" t="str">
        <f>M5</f>
        <v>2023.4.3</v>
      </c>
      <c r="N87" s="50" t="str">
        <f>N5</f>
        <v>2023.4.3</v>
      </c>
    </row>
    <row r="88" spans="2:24" ht="19.899999999999999" customHeight="1" thickTop="1" x14ac:dyDescent="0.15">
      <c r="B88" s="145" t="s">
        <v>45</v>
      </c>
      <c r="C88" s="146"/>
      <c r="D88" s="146"/>
      <c r="E88" s="146"/>
      <c r="F88" s="146"/>
      <c r="G88" s="146"/>
      <c r="H88" s="146"/>
      <c r="I88" s="146"/>
      <c r="J88" s="76"/>
      <c r="K88" s="32">
        <f>SUM(K89:K97)</f>
        <v>25158</v>
      </c>
      <c r="L88" s="32">
        <f>SUM(L89:L97)</f>
        <v>33581</v>
      </c>
      <c r="M88" s="32">
        <f>SUM(M89:M97)</f>
        <v>28977</v>
      </c>
      <c r="N88" s="137">
        <f>SUM(N89:N97)</f>
        <v>18566</v>
      </c>
    </row>
    <row r="89" spans="2:24" ht="13.9" customHeight="1" x14ac:dyDescent="0.15">
      <c r="B89" s="147" t="s">
        <v>46</v>
      </c>
      <c r="C89" s="148"/>
      <c r="D89" s="149"/>
      <c r="E89" s="12"/>
      <c r="F89" s="13"/>
      <c r="G89" s="138" t="s">
        <v>13</v>
      </c>
      <c r="H89" s="138"/>
      <c r="I89" s="13"/>
      <c r="J89" s="14"/>
      <c r="K89" s="4">
        <f>SUM(U$11:U$20)</f>
        <v>330</v>
      </c>
      <c r="L89" s="4">
        <f>SUM(V$11:V$20)</f>
        <v>639</v>
      </c>
      <c r="M89" s="4">
        <f>SUM(W$11:W$20)</f>
        <v>550</v>
      </c>
      <c r="N89" s="5">
        <f>SUM(X$11:X$20)</f>
        <v>1735</v>
      </c>
    </row>
    <row r="90" spans="2:24" ht="13.9" customHeight="1" x14ac:dyDescent="0.15">
      <c r="B90" s="82"/>
      <c r="C90" s="60"/>
      <c r="D90" s="83"/>
      <c r="E90" s="15"/>
      <c r="F90" s="118"/>
      <c r="G90" s="138" t="s">
        <v>25</v>
      </c>
      <c r="H90" s="138"/>
      <c r="I90" s="114"/>
      <c r="J90" s="16"/>
      <c r="K90" s="4">
        <f>SUM(K$21)</f>
        <v>2375</v>
      </c>
      <c r="L90" s="4">
        <f>SUM(L$21)</f>
        <v>325</v>
      </c>
      <c r="M90" s="4">
        <f>SUM(M$21)</f>
        <v>850</v>
      </c>
      <c r="N90" s="5">
        <f>SUM(N$21)</f>
        <v>800</v>
      </c>
    </row>
    <row r="91" spans="2:24" ht="13.9" customHeight="1" x14ac:dyDescent="0.15">
      <c r="B91" s="82"/>
      <c r="C91" s="60"/>
      <c r="D91" s="83"/>
      <c r="E91" s="15"/>
      <c r="F91" s="118"/>
      <c r="G91" s="138" t="s">
        <v>27</v>
      </c>
      <c r="H91" s="138"/>
      <c r="I91" s="13"/>
      <c r="J91" s="14"/>
      <c r="K91" s="4">
        <f>SUM(K$22:K$22)</f>
        <v>0</v>
      </c>
      <c r="L91" s="4">
        <f>SUM(L$22:L$22)</f>
        <v>75</v>
      </c>
      <c r="M91" s="4">
        <f>SUM(M$22:M$22)</f>
        <v>0</v>
      </c>
      <c r="N91" s="5">
        <f>SUM(N$22:N$22)</f>
        <v>25</v>
      </c>
    </row>
    <row r="92" spans="2:24" ht="13.9" customHeight="1" x14ac:dyDescent="0.15">
      <c r="B92" s="82"/>
      <c r="C92" s="60"/>
      <c r="D92" s="83"/>
      <c r="E92" s="15"/>
      <c r="F92" s="118"/>
      <c r="G92" s="138" t="s">
        <v>78</v>
      </c>
      <c r="H92" s="138"/>
      <c r="I92" s="13"/>
      <c r="J92" s="14"/>
      <c r="K92" s="4">
        <f>SUM(K$23:K$23)</f>
        <v>0</v>
      </c>
      <c r="L92" s="4">
        <f>SUM(L$23:L$23)</f>
        <v>0</v>
      </c>
      <c r="M92" s="4">
        <f>SUM(M$23:M$23)</f>
        <v>0</v>
      </c>
      <c r="N92" s="5">
        <f>SUM(N$23:N$23)</f>
        <v>0</v>
      </c>
    </row>
    <row r="93" spans="2:24" ht="13.9" customHeight="1" x14ac:dyDescent="0.15">
      <c r="B93" s="82"/>
      <c r="C93" s="60"/>
      <c r="D93" s="83"/>
      <c r="E93" s="15"/>
      <c r="F93" s="118"/>
      <c r="G93" s="138" t="s">
        <v>79</v>
      </c>
      <c r="H93" s="138"/>
      <c r="I93" s="13"/>
      <c r="J93" s="14"/>
      <c r="K93" s="4">
        <f>SUM(K24:K40)</f>
        <v>16575</v>
      </c>
      <c r="L93" s="4">
        <f>SUM(L$24:L$40)</f>
        <v>28280</v>
      </c>
      <c r="M93" s="4">
        <f>SUM(M$24:M$40)</f>
        <v>22983</v>
      </c>
      <c r="N93" s="5">
        <f>SUM(N$24:N$40)</f>
        <v>12088</v>
      </c>
    </row>
    <row r="94" spans="2:24" ht="13.9" customHeight="1" x14ac:dyDescent="0.15">
      <c r="B94" s="82"/>
      <c r="C94" s="60"/>
      <c r="D94" s="83"/>
      <c r="E94" s="15"/>
      <c r="F94" s="118"/>
      <c r="G94" s="138" t="s">
        <v>76</v>
      </c>
      <c r="H94" s="138"/>
      <c r="I94" s="13"/>
      <c r="J94" s="14"/>
      <c r="K94" s="4">
        <f>SUM(K$41:K$42)</f>
        <v>0</v>
      </c>
      <c r="L94" s="4">
        <f>SUM(L$41:L$42)</f>
        <v>0</v>
      </c>
      <c r="M94" s="4">
        <f>SUM(M$41:M$42)</f>
        <v>0</v>
      </c>
      <c r="N94" s="5">
        <f>SUM(N$41:N$42)</f>
        <v>0</v>
      </c>
    </row>
    <row r="95" spans="2:24" ht="13.9" customHeight="1" x14ac:dyDescent="0.15">
      <c r="B95" s="82"/>
      <c r="C95" s="60"/>
      <c r="D95" s="83"/>
      <c r="E95" s="15"/>
      <c r="F95" s="118"/>
      <c r="G95" s="138" t="s">
        <v>28</v>
      </c>
      <c r="H95" s="138"/>
      <c r="I95" s="13"/>
      <c r="J95" s="14"/>
      <c r="K95" s="4">
        <f>SUM(K$43:K$66)</f>
        <v>5268</v>
      </c>
      <c r="L95" s="4">
        <f>SUM(L$43:L$66)</f>
        <v>3230</v>
      </c>
      <c r="M95" s="4">
        <f>SUM(M$43:M$66)</f>
        <v>3588</v>
      </c>
      <c r="N95" s="5">
        <f>SUM(N$43:N$66)</f>
        <v>3227</v>
      </c>
    </row>
    <row r="96" spans="2:24" ht="13.9" customHeight="1" x14ac:dyDescent="0.15">
      <c r="B96" s="82"/>
      <c r="C96" s="60"/>
      <c r="D96" s="83"/>
      <c r="E96" s="15"/>
      <c r="F96" s="118"/>
      <c r="G96" s="138" t="s">
        <v>47</v>
      </c>
      <c r="H96" s="138"/>
      <c r="I96" s="13"/>
      <c r="J96" s="14"/>
      <c r="K96" s="4">
        <f>SUM(K$79:K$80)</f>
        <v>450</v>
      </c>
      <c r="L96" s="4">
        <f>SUM(L$79:L$80)</f>
        <v>400</v>
      </c>
      <c r="M96" s="4">
        <f>SUM(M$79:M$80)</f>
        <v>400</v>
      </c>
      <c r="N96" s="5">
        <f>SUM(N$79:N$80)</f>
        <v>350</v>
      </c>
    </row>
    <row r="97" spans="2:14" ht="13.9" customHeight="1" thickBot="1" x14ac:dyDescent="0.2">
      <c r="B97" s="84"/>
      <c r="C97" s="85"/>
      <c r="D97" s="86"/>
      <c r="E97" s="17"/>
      <c r="F97" s="9"/>
      <c r="G97" s="139" t="s">
        <v>44</v>
      </c>
      <c r="H97" s="139"/>
      <c r="I97" s="18"/>
      <c r="J97" s="19"/>
      <c r="K97" s="10">
        <f>SUM(K$67:K$78,K$81)</f>
        <v>160</v>
      </c>
      <c r="L97" s="10">
        <f>SUM(L$67:L$78,L$81)</f>
        <v>632</v>
      </c>
      <c r="M97" s="10">
        <f>SUM(M$67:M$78,M$81)</f>
        <v>606</v>
      </c>
      <c r="N97" s="11">
        <f>SUM(N$67:N$78,N$81)</f>
        <v>341</v>
      </c>
    </row>
    <row r="98" spans="2:14" ht="18" customHeight="1" thickTop="1" x14ac:dyDescent="0.15">
      <c r="B98" s="151" t="s">
        <v>48</v>
      </c>
      <c r="C98" s="152"/>
      <c r="D98" s="153"/>
      <c r="E98" s="87"/>
      <c r="F98" s="115"/>
      <c r="G98" s="154" t="s">
        <v>49</v>
      </c>
      <c r="H98" s="154"/>
      <c r="I98" s="115"/>
      <c r="J98" s="116"/>
      <c r="K98" s="35" t="s">
        <v>50</v>
      </c>
      <c r="L98" s="41"/>
      <c r="M98" s="41"/>
      <c r="N98" s="53"/>
    </row>
    <row r="99" spans="2:14" ht="18" customHeight="1" x14ac:dyDescent="0.15">
      <c r="B99" s="88"/>
      <c r="C99" s="89"/>
      <c r="D99" s="89"/>
      <c r="E99" s="90"/>
      <c r="F99" s="91"/>
      <c r="G99" s="92"/>
      <c r="H99" s="92"/>
      <c r="I99" s="91"/>
      <c r="J99" s="93"/>
      <c r="K99" s="36" t="s">
        <v>51</v>
      </c>
      <c r="L99" s="42"/>
      <c r="M99" s="42"/>
      <c r="N99" s="45"/>
    </row>
    <row r="100" spans="2:14" ht="18" customHeight="1" x14ac:dyDescent="0.15">
      <c r="B100" s="82"/>
      <c r="C100" s="60"/>
      <c r="D100" s="60"/>
      <c r="E100" s="94"/>
      <c r="F100" s="22"/>
      <c r="G100" s="150" t="s">
        <v>52</v>
      </c>
      <c r="H100" s="150"/>
      <c r="I100" s="113"/>
      <c r="J100" s="117"/>
      <c r="K100" s="37" t="s">
        <v>53</v>
      </c>
      <c r="L100" s="43"/>
      <c r="M100" s="47"/>
      <c r="N100" s="43"/>
    </row>
    <row r="101" spans="2:14" ht="18" customHeight="1" x14ac:dyDescent="0.15">
      <c r="B101" s="82"/>
      <c r="C101" s="60"/>
      <c r="D101" s="60"/>
      <c r="E101" s="95"/>
      <c r="F101" s="60"/>
      <c r="G101" s="96"/>
      <c r="H101" s="96"/>
      <c r="I101" s="89"/>
      <c r="J101" s="97"/>
      <c r="K101" s="38" t="s">
        <v>88</v>
      </c>
      <c r="L101" s="44"/>
      <c r="M101" s="26"/>
      <c r="N101" s="44"/>
    </row>
    <row r="102" spans="2:14" ht="18" customHeight="1" x14ac:dyDescent="0.15">
      <c r="B102" s="82"/>
      <c r="C102" s="60"/>
      <c r="D102" s="60"/>
      <c r="E102" s="95"/>
      <c r="F102" s="60"/>
      <c r="G102" s="96"/>
      <c r="H102" s="96"/>
      <c r="I102" s="89"/>
      <c r="J102" s="97"/>
      <c r="K102" s="38" t="s">
        <v>81</v>
      </c>
      <c r="L102" s="42"/>
      <c r="M102" s="26"/>
      <c r="N102" s="44"/>
    </row>
    <row r="103" spans="2:14" ht="18" customHeight="1" x14ac:dyDescent="0.15">
      <c r="B103" s="82"/>
      <c r="C103" s="60"/>
      <c r="D103" s="60"/>
      <c r="E103" s="94"/>
      <c r="F103" s="22"/>
      <c r="G103" s="150" t="s">
        <v>54</v>
      </c>
      <c r="H103" s="150"/>
      <c r="I103" s="113"/>
      <c r="J103" s="117"/>
      <c r="K103" s="37" t="s">
        <v>92</v>
      </c>
      <c r="L103" s="43"/>
      <c r="M103" s="47"/>
      <c r="N103" s="43"/>
    </row>
    <row r="104" spans="2:14" ht="18" customHeight="1" x14ac:dyDescent="0.15">
      <c r="B104" s="82"/>
      <c r="C104" s="60"/>
      <c r="D104" s="60"/>
      <c r="E104" s="95"/>
      <c r="F104" s="60"/>
      <c r="G104" s="96"/>
      <c r="H104" s="96"/>
      <c r="I104" s="89"/>
      <c r="J104" s="97"/>
      <c r="K104" s="38" t="s">
        <v>89</v>
      </c>
      <c r="L104" s="44"/>
      <c r="M104" s="26"/>
      <c r="N104" s="44"/>
    </row>
    <row r="105" spans="2:14" ht="18" customHeight="1" x14ac:dyDescent="0.15">
      <c r="B105" s="82"/>
      <c r="C105" s="60"/>
      <c r="D105" s="60"/>
      <c r="E105" s="95"/>
      <c r="F105" s="60"/>
      <c r="G105" s="96"/>
      <c r="H105" s="96"/>
      <c r="I105" s="89"/>
      <c r="J105" s="97"/>
      <c r="K105" s="38" t="s">
        <v>90</v>
      </c>
      <c r="L105" s="44"/>
      <c r="M105" s="44"/>
      <c r="N105" s="44"/>
    </row>
    <row r="106" spans="2:14" ht="18" customHeight="1" x14ac:dyDescent="0.15">
      <c r="B106" s="82"/>
      <c r="C106" s="60"/>
      <c r="D106" s="60"/>
      <c r="E106" s="74"/>
      <c r="F106" s="75"/>
      <c r="G106" s="92"/>
      <c r="H106" s="92"/>
      <c r="I106" s="91"/>
      <c r="J106" s="93"/>
      <c r="K106" s="38" t="s">
        <v>91</v>
      </c>
      <c r="L106" s="45"/>
      <c r="M106" s="42"/>
      <c r="N106" s="45"/>
    </row>
    <row r="107" spans="2:14" ht="18" customHeight="1" x14ac:dyDescent="0.15">
      <c r="B107" s="98"/>
      <c r="C107" s="75"/>
      <c r="D107" s="75"/>
      <c r="E107" s="15"/>
      <c r="F107" s="118"/>
      <c r="G107" s="138" t="s">
        <v>55</v>
      </c>
      <c r="H107" s="138"/>
      <c r="I107" s="13"/>
      <c r="J107" s="14"/>
      <c r="K107" s="27" t="s">
        <v>156</v>
      </c>
      <c r="L107" s="46"/>
      <c r="M107" s="48"/>
      <c r="N107" s="46"/>
    </row>
    <row r="108" spans="2:14" ht="18" customHeight="1" x14ac:dyDescent="0.15">
      <c r="B108" s="147" t="s">
        <v>56</v>
      </c>
      <c r="C108" s="148"/>
      <c r="D108" s="148"/>
      <c r="E108" s="22"/>
      <c r="F108" s="22"/>
      <c r="G108" s="22"/>
      <c r="H108" s="22"/>
      <c r="I108" s="22"/>
      <c r="J108" s="22"/>
      <c r="K108" s="22"/>
      <c r="L108" s="22"/>
      <c r="M108" s="22"/>
      <c r="N108" s="54"/>
    </row>
    <row r="109" spans="2:14" ht="14.1" customHeight="1" x14ac:dyDescent="0.15">
      <c r="B109" s="99"/>
      <c r="C109" s="39" t="s">
        <v>57</v>
      </c>
      <c r="D109" s="100"/>
      <c r="E109" s="39"/>
      <c r="F109" s="39"/>
      <c r="G109" s="39"/>
      <c r="H109" s="39"/>
      <c r="I109" s="39"/>
      <c r="J109" s="39"/>
      <c r="K109" s="39"/>
      <c r="L109" s="39"/>
      <c r="M109" s="39"/>
      <c r="N109" s="55"/>
    </row>
    <row r="110" spans="2:14" ht="14.1" customHeight="1" x14ac:dyDescent="0.15">
      <c r="B110" s="99"/>
      <c r="C110" s="39" t="s">
        <v>58</v>
      </c>
      <c r="D110" s="100"/>
      <c r="E110" s="39"/>
      <c r="F110" s="39"/>
      <c r="G110" s="39"/>
      <c r="H110" s="39"/>
      <c r="I110" s="39"/>
      <c r="J110" s="39"/>
      <c r="K110" s="39"/>
      <c r="L110" s="39"/>
      <c r="M110" s="39"/>
      <c r="N110" s="55"/>
    </row>
    <row r="111" spans="2:14" ht="14.1" customHeight="1" x14ac:dyDescent="0.15">
      <c r="B111" s="99"/>
      <c r="C111" s="39" t="s">
        <v>59</v>
      </c>
      <c r="D111" s="100"/>
      <c r="E111" s="39"/>
      <c r="F111" s="39"/>
      <c r="G111" s="39"/>
      <c r="H111" s="39"/>
      <c r="I111" s="39"/>
      <c r="J111" s="39"/>
      <c r="K111" s="39"/>
      <c r="L111" s="39"/>
      <c r="M111" s="39"/>
      <c r="N111" s="55"/>
    </row>
    <row r="112" spans="2:14" ht="14.1" customHeight="1" x14ac:dyDescent="0.15">
      <c r="B112" s="99"/>
      <c r="C112" s="39" t="s">
        <v>120</v>
      </c>
      <c r="D112" s="100"/>
      <c r="E112" s="39"/>
      <c r="F112" s="39"/>
      <c r="G112" s="39"/>
      <c r="H112" s="39"/>
      <c r="I112" s="39"/>
      <c r="J112" s="39"/>
      <c r="K112" s="39"/>
      <c r="L112" s="39"/>
      <c r="M112" s="39"/>
      <c r="N112" s="55"/>
    </row>
    <row r="113" spans="2:14" ht="14.1" customHeight="1" x14ac:dyDescent="0.15">
      <c r="B113" s="101"/>
      <c r="C113" s="39" t="s">
        <v>121</v>
      </c>
      <c r="D113" s="39"/>
      <c r="E113" s="39"/>
      <c r="F113" s="39"/>
      <c r="G113" s="39"/>
      <c r="H113" s="39"/>
      <c r="I113" s="39"/>
      <c r="J113" s="39"/>
      <c r="K113" s="39"/>
      <c r="L113" s="39"/>
      <c r="M113" s="39"/>
      <c r="N113" s="55"/>
    </row>
    <row r="114" spans="2:14" ht="14.1" customHeight="1" x14ac:dyDescent="0.15">
      <c r="B114" s="101"/>
      <c r="C114" s="39" t="s">
        <v>117</v>
      </c>
      <c r="D114" s="39"/>
      <c r="E114" s="39"/>
      <c r="F114" s="39"/>
      <c r="G114" s="39"/>
      <c r="H114" s="39"/>
      <c r="I114" s="39"/>
      <c r="J114" s="39"/>
      <c r="K114" s="39"/>
      <c r="L114" s="39"/>
      <c r="M114" s="39"/>
      <c r="N114" s="55"/>
    </row>
    <row r="115" spans="2:14" ht="14.1" customHeight="1" x14ac:dyDescent="0.15">
      <c r="B115" s="101"/>
      <c r="C115" s="39" t="s">
        <v>86</v>
      </c>
      <c r="D115" s="39"/>
      <c r="E115" s="39"/>
      <c r="F115" s="39"/>
      <c r="G115" s="39"/>
      <c r="H115" s="39"/>
      <c r="I115" s="39"/>
      <c r="J115" s="39"/>
      <c r="K115" s="39"/>
      <c r="L115" s="39"/>
      <c r="M115" s="39"/>
      <c r="N115" s="55"/>
    </row>
    <row r="116" spans="2:14" ht="14.1" customHeight="1" x14ac:dyDescent="0.15">
      <c r="B116" s="101"/>
      <c r="C116" s="39" t="s">
        <v>87</v>
      </c>
      <c r="D116" s="39"/>
      <c r="E116" s="39"/>
      <c r="F116" s="39"/>
      <c r="G116" s="39"/>
      <c r="H116" s="39"/>
      <c r="I116" s="39"/>
      <c r="J116" s="39"/>
      <c r="K116" s="39"/>
      <c r="L116" s="39"/>
      <c r="M116" s="39"/>
      <c r="N116" s="55"/>
    </row>
    <row r="117" spans="2:14" ht="14.1" customHeight="1" x14ac:dyDescent="0.15">
      <c r="B117" s="101"/>
      <c r="C117" s="39" t="s">
        <v>77</v>
      </c>
      <c r="D117" s="39"/>
      <c r="E117" s="39"/>
      <c r="F117" s="39"/>
      <c r="G117" s="39"/>
      <c r="H117" s="39"/>
      <c r="I117" s="39"/>
      <c r="J117" s="39"/>
      <c r="K117" s="39"/>
      <c r="L117" s="39"/>
      <c r="M117" s="39"/>
      <c r="N117" s="55"/>
    </row>
    <row r="118" spans="2:14" ht="14.1" customHeight="1" x14ac:dyDescent="0.15">
      <c r="B118" s="101"/>
      <c r="C118" s="39" t="s">
        <v>126</v>
      </c>
      <c r="D118" s="39"/>
      <c r="E118" s="39"/>
      <c r="F118" s="39"/>
      <c r="G118" s="39"/>
      <c r="H118" s="39"/>
      <c r="I118" s="39"/>
      <c r="J118" s="39"/>
      <c r="K118" s="39"/>
      <c r="L118" s="39"/>
      <c r="M118" s="39"/>
      <c r="N118" s="55"/>
    </row>
    <row r="119" spans="2:14" ht="14.1" customHeight="1" x14ac:dyDescent="0.15">
      <c r="B119" s="101"/>
      <c r="C119" s="39" t="s">
        <v>122</v>
      </c>
      <c r="D119" s="39"/>
      <c r="E119" s="39"/>
      <c r="F119" s="39"/>
      <c r="G119" s="39"/>
      <c r="H119" s="39"/>
      <c r="I119" s="39"/>
      <c r="J119" s="39"/>
      <c r="K119" s="39"/>
      <c r="L119" s="39"/>
      <c r="M119" s="39"/>
      <c r="N119" s="55"/>
    </row>
    <row r="120" spans="2:14" ht="14.1" customHeight="1" x14ac:dyDescent="0.15">
      <c r="B120" s="101"/>
      <c r="C120" s="39" t="s">
        <v>123</v>
      </c>
      <c r="D120" s="39"/>
      <c r="E120" s="39"/>
      <c r="F120" s="39"/>
      <c r="G120" s="39"/>
      <c r="H120" s="39"/>
      <c r="I120" s="39"/>
      <c r="J120" s="39"/>
      <c r="K120" s="39"/>
      <c r="L120" s="39"/>
      <c r="M120" s="39"/>
      <c r="N120" s="55"/>
    </row>
    <row r="121" spans="2:14" ht="14.1" customHeight="1" x14ac:dyDescent="0.15">
      <c r="B121" s="101"/>
      <c r="C121" s="39" t="s">
        <v>124</v>
      </c>
      <c r="D121" s="39"/>
      <c r="E121" s="39"/>
      <c r="F121" s="39"/>
      <c r="G121" s="39"/>
      <c r="H121" s="39"/>
      <c r="I121" s="39"/>
      <c r="J121" s="39"/>
      <c r="K121" s="39"/>
      <c r="L121" s="39"/>
      <c r="M121" s="39"/>
      <c r="N121" s="55"/>
    </row>
    <row r="122" spans="2:14" ht="14.1" customHeight="1" x14ac:dyDescent="0.15">
      <c r="B122" s="101"/>
      <c r="C122" s="39" t="s">
        <v>113</v>
      </c>
      <c r="D122" s="39"/>
      <c r="E122" s="39"/>
      <c r="F122" s="39"/>
      <c r="G122" s="39"/>
      <c r="H122" s="39"/>
      <c r="I122" s="39"/>
      <c r="J122" s="39"/>
      <c r="K122" s="39"/>
      <c r="L122" s="39"/>
      <c r="M122" s="39"/>
      <c r="N122" s="55"/>
    </row>
    <row r="123" spans="2:14" ht="14.1" customHeight="1" x14ac:dyDescent="0.15">
      <c r="B123" s="101"/>
      <c r="C123" s="39" t="s">
        <v>125</v>
      </c>
      <c r="D123" s="39"/>
      <c r="E123" s="39"/>
      <c r="F123" s="39"/>
      <c r="G123" s="39"/>
      <c r="H123" s="39"/>
      <c r="I123" s="39"/>
      <c r="J123" s="39"/>
      <c r="K123" s="39"/>
      <c r="L123" s="39"/>
      <c r="M123" s="39"/>
      <c r="N123" s="55"/>
    </row>
    <row r="124" spans="2:14" ht="14.1" customHeight="1" x14ac:dyDescent="0.15">
      <c r="B124" s="101"/>
      <c r="C124" s="39" t="s">
        <v>180</v>
      </c>
      <c r="D124" s="39"/>
      <c r="E124" s="39"/>
      <c r="F124" s="39"/>
      <c r="G124" s="39"/>
      <c r="H124" s="39"/>
      <c r="I124" s="39"/>
      <c r="J124" s="39"/>
      <c r="K124" s="39"/>
      <c r="L124" s="39"/>
      <c r="M124" s="39"/>
      <c r="N124" s="55"/>
    </row>
    <row r="125" spans="2:14" ht="14.1" customHeight="1" x14ac:dyDescent="0.15">
      <c r="B125" s="101"/>
      <c r="C125" s="39" t="s">
        <v>119</v>
      </c>
      <c r="D125" s="39"/>
      <c r="E125" s="39"/>
      <c r="F125" s="39"/>
      <c r="G125" s="39"/>
      <c r="H125" s="39"/>
      <c r="I125" s="39"/>
      <c r="J125" s="39"/>
      <c r="K125" s="39"/>
      <c r="L125" s="39"/>
      <c r="M125" s="39"/>
      <c r="N125" s="55"/>
    </row>
    <row r="126" spans="2:14" x14ac:dyDescent="0.15">
      <c r="B126" s="102"/>
      <c r="C126" s="39" t="s">
        <v>131</v>
      </c>
      <c r="N126" s="59"/>
    </row>
    <row r="127" spans="2:14" x14ac:dyDescent="0.15">
      <c r="B127" s="102"/>
      <c r="C127" s="39" t="s">
        <v>127</v>
      </c>
      <c r="N127" s="59"/>
    </row>
    <row r="128" spans="2:14" ht="14.1" customHeight="1" x14ac:dyDescent="0.15">
      <c r="B128" s="101"/>
      <c r="C128" s="39" t="s">
        <v>103</v>
      </c>
      <c r="D128" s="39"/>
      <c r="E128" s="39"/>
      <c r="F128" s="39"/>
      <c r="G128" s="39"/>
      <c r="H128" s="39"/>
      <c r="I128" s="39"/>
      <c r="J128" s="39"/>
      <c r="K128" s="39"/>
      <c r="L128" s="39"/>
      <c r="M128" s="39"/>
      <c r="N128" s="55"/>
    </row>
    <row r="129" spans="2:14" ht="18" customHeight="1" x14ac:dyDescent="0.15">
      <c r="B129" s="101"/>
      <c r="C129" s="39" t="s">
        <v>60</v>
      </c>
      <c r="D129" s="39"/>
      <c r="E129" s="39"/>
      <c r="F129" s="39"/>
      <c r="G129" s="39"/>
      <c r="H129" s="39"/>
      <c r="I129" s="39"/>
      <c r="J129" s="39"/>
      <c r="K129" s="39"/>
      <c r="L129" s="39"/>
      <c r="M129" s="39"/>
      <c r="N129" s="55"/>
    </row>
    <row r="130" spans="2:14" x14ac:dyDescent="0.15">
      <c r="B130" s="102"/>
      <c r="C130" s="39" t="s">
        <v>118</v>
      </c>
      <c r="N130" s="59"/>
    </row>
    <row r="131" spans="2:14" x14ac:dyDescent="0.15">
      <c r="B131" s="102"/>
      <c r="C131" s="39" t="s">
        <v>136</v>
      </c>
      <c r="N131" s="59"/>
    </row>
    <row r="132" spans="2:14" ht="14.25" thickBot="1" x14ac:dyDescent="0.2">
      <c r="B132" s="103"/>
      <c r="C132" s="40" t="s">
        <v>128</v>
      </c>
      <c r="D132" s="57"/>
      <c r="E132" s="57"/>
      <c r="F132" s="57"/>
      <c r="G132" s="57"/>
      <c r="H132" s="57"/>
      <c r="I132" s="57"/>
      <c r="J132" s="57"/>
      <c r="K132" s="57"/>
      <c r="L132" s="57"/>
      <c r="M132" s="57"/>
      <c r="N132" s="58"/>
    </row>
  </sheetData>
  <mergeCells count="27">
    <mergeCell ref="G100:H100"/>
    <mergeCell ref="G103:H103"/>
    <mergeCell ref="G107:H107"/>
    <mergeCell ref="B108:D108"/>
    <mergeCell ref="G94:H94"/>
    <mergeCell ref="G95:H95"/>
    <mergeCell ref="G96:H96"/>
    <mergeCell ref="G97:H97"/>
    <mergeCell ref="B98:D98"/>
    <mergeCell ref="G98:H98"/>
    <mergeCell ref="G93:H93"/>
    <mergeCell ref="G10:H10"/>
    <mergeCell ref="C79:D79"/>
    <mergeCell ref="D86:G86"/>
    <mergeCell ref="D87:G87"/>
    <mergeCell ref="B88:I88"/>
    <mergeCell ref="B89:D89"/>
    <mergeCell ref="G89:H89"/>
    <mergeCell ref="G90:H90"/>
    <mergeCell ref="G91:H91"/>
    <mergeCell ref="G92:H92"/>
    <mergeCell ref="D9:F9"/>
    <mergeCell ref="D4:G4"/>
    <mergeCell ref="D5:G5"/>
    <mergeCell ref="D6:G6"/>
    <mergeCell ref="D7:F7"/>
    <mergeCell ref="D8:F8"/>
  </mergeCells>
  <phoneticPr fontId="23"/>
  <conditionalFormatting sqref="O11:O81">
    <cfRule type="expression" dxfId="3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2"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FD42C-D509-419E-9941-DE071CA85FC4}">
  <sheetPr>
    <tabColor rgb="FFC00000"/>
  </sheetPr>
  <dimension ref="B1:AC157"/>
  <sheetViews>
    <sheetView view="pageBreakPreview" zoomScale="75" zoomScaleNormal="75" zoomScaleSheetLayoutView="75" workbookViewId="0">
      <pane xSplit="10" ySplit="10" topLeftCell="K11" activePane="bottomRight" state="frozen"/>
      <selection activeCell="O7" sqref="O7"/>
      <selection pane="topRight" activeCell="O7" sqref="O7"/>
      <selection pane="bottomLeft" activeCell="O7" sqref="O7"/>
      <selection pane="bottomRight" activeCell="X26" sqref="X26"/>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420</v>
      </c>
      <c r="L5" s="29" t="str">
        <f>K5</f>
        <v>2023.8.24</v>
      </c>
      <c r="M5" s="29" t="str">
        <f>K5</f>
        <v>2023.8.24</v>
      </c>
      <c r="N5" s="109" t="str">
        <f>K5</f>
        <v>2023.8.24</v>
      </c>
    </row>
    <row r="6" spans="2:24" ht="18" customHeight="1" x14ac:dyDescent="0.15">
      <c r="B6" s="64"/>
      <c r="C6" s="118"/>
      <c r="D6" s="138" t="s">
        <v>3</v>
      </c>
      <c r="E6" s="138"/>
      <c r="F6" s="138"/>
      <c r="G6" s="138"/>
      <c r="H6" s="118"/>
      <c r="I6" s="118"/>
      <c r="J6" s="65"/>
      <c r="K6" s="104">
        <v>0.43958333333333338</v>
      </c>
      <c r="L6" s="104">
        <v>0.40069444444444446</v>
      </c>
      <c r="M6" s="104">
        <v>0.47222222222222227</v>
      </c>
      <c r="N6" s="105">
        <v>0.375</v>
      </c>
    </row>
    <row r="7" spans="2:24" ht="18" customHeight="1" x14ac:dyDescent="0.15">
      <c r="B7" s="64"/>
      <c r="C7" s="118"/>
      <c r="D7" s="138" t="s">
        <v>4</v>
      </c>
      <c r="E7" s="141"/>
      <c r="F7" s="141"/>
      <c r="G7" s="66" t="s">
        <v>5</v>
      </c>
      <c r="H7" s="118"/>
      <c r="I7" s="118"/>
      <c r="J7" s="65"/>
      <c r="K7" s="106">
        <v>2.5</v>
      </c>
      <c r="L7" s="106">
        <v>1.76</v>
      </c>
      <c r="M7" s="106">
        <v>1.77</v>
      </c>
      <c r="N7" s="107">
        <v>1.8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c r="M11" s="20" t="s">
        <v>144</v>
      </c>
      <c r="N11" s="21" t="s">
        <v>144</v>
      </c>
      <c r="P11" t="s">
        <v>14</v>
      </c>
      <c r="Q11">
        <f t="shared" ref="Q11:T14" si="0">IF(K11="",0,VALUE(MID(K11,2,LEN(K11)-2)))</f>
        <v>0</v>
      </c>
      <c r="R11">
        <f t="shared" si="0"/>
        <v>0</v>
      </c>
      <c r="S11" t="e">
        <f t="shared" si="0"/>
        <v>#VALUE!</v>
      </c>
      <c r="T11" t="e">
        <f t="shared" si="0"/>
        <v>#VALUE!</v>
      </c>
      <c r="U11">
        <f t="shared" ref="U11:U26" si="1">IF(K11="＋",0,IF(K11="(＋)",0,ABS(K11)))</f>
        <v>0</v>
      </c>
      <c r="V11">
        <f t="shared" ref="V11:V26" si="2">IF(L11="＋",0,IF(L11="(＋)",0,ABS(L11)))</f>
        <v>0</v>
      </c>
      <c r="W11">
        <f t="shared" ref="W11:W26" si="3">IF(M11="＋",0,IF(M11="(＋)",0,ABS(M11)))</f>
        <v>0</v>
      </c>
      <c r="X11">
        <f t="shared" ref="X11:X26" si="4">IF(N11="＋",0,IF(N11="(＋)",0,ABS(N11)))</f>
        <v>0</v>
      </c>
    </row>
    <row r="12" spans="2:24" ht="13.5" customHeight="1" x14ac:dyDescent="0.15">
      <c r="B12" s="1">
        <f t="shared" ref="B12:B43" si="5">B11+1</f>
        <v>2</v>
      </c>
      <c r="C12" s="3"/>
      <c r="D12" s="6"/>
      <c r="E12" s="118"/>
      <c r="F12" s="118" t="s">
        <v>182</v>
      </c>
      <c r="G12" s="118"/>
      <c r="H12" s="118"/>
      <c r="I12" s="118"/>
      <c r="J12" s="118"/>
      <c r="K12" s="20" t="s">
        <v>145</v>
      </c>
      <c r="L12" s="20" t="s">
        <v>215</v>
      </c>
      <c r="M12" s="20" t="s">
        <v>252</v>
      </c>
      <c r="N12" s="21" t="s">
        <v>238</v>
      </c>
      <c r="P12" t="s">
        <v>14</v>
      </c>
      <c r="Q12">
        <f t="shared" si="0"/>
        <v>50</v>
      </c>
      <c r="R12">
        <f t="shared" si="0"/>
        <v>75</v>
      </c>
      <c r="S12">
        <f t="shared" si="0"/>
        <v>150</v>
      </c>
      <c r="T12">
        <f t="shared" si="0"/>
        <v>275</v>
      </c>
      <c r="U12">
        <f t="shared" si="1"/>
        <v>50</v>
      </c>
      <c r="V12">
        <f t="shared" si="2"/>
        <v>75</v>
      </c>
      <c r="W12">
        <f t="shared" si="3"/>
        <v>150</v>
      </c>
      <c r="X12">
        <f t="shared" si="4"/>
        <v>275</v>
      </c>
    </row>
    <row r="13" spans="2:24" ht="13.5" customHeight="1" x14ac:dyDescent="0.15">
      <c r="B13" s="1">
        <f t="shared" si="5"/>
        <v>3</v>
      </c>
      <c r="C13" s="3"/>
      <c r="D13" s="6"/>
      <c r="E13" s="118"/>
      <c r="F13" s="118" t="s">
        <v>275</v>
      </c>
      <c r="G13" s="118"/>
      <c r="H13" s="118"/>
      <c r="I13" s="118"/>
      <c r="J13" s="118"/>
      <c r="K13" s="20"/>
      <c r="L13" s="20"/>
      <c r="M13" s="20" t="s">
        <v>146</v>
      </c>
      <c r="N13" s="21" t="s">
        <v>146</v>
      </c>
      <c r="P13" t="s">
        <v>14</v>
      </c>
      <c r="Q13">
        <f t="shared" si="0"/>
        <v>0</v>
      </c>
      <c r="R13">
        <f t="shared" si="0"/>
        <v>0</v>
      </c>
      <c r="S13">
        <f t="shared" si="0"/>
        <v>25</v>
      </c>
      <c r="T13">
        <f t="shared" si="0"/>
        <v>25</v>
      </c>
      <c r="U13">
        <f t="shared" si="1"/>
        <v>0</v>
      </c>
      <c r="V13">
        <f t="shared" si="2"/>
        <v>0</v>
      </c>
      <c r="W13">
        <f t="shared" si="3"/>
        <v>25</v>
      </c>
      <c r="X13">
        <f t="shared" si="4"/>
        <v>25</v>
      </c>
    </row>
    <row r="14" spans="2:24" ht="13.5" customHeight="1" x14ac:dyDescent="0.15">
      <c r="B14" s="1">
        <f t="shared" si="5"/>
        <v>4</v>
      </c>
      <c r="C14" s="3"/>
      <c r="D14" s="6"/>
      <c r="E14" s="118"/>
      <c r="F14" s="118" t="s">
        <v>260</v>
      </c>
      <c r="G14" s="118"/>
      <c r="H14" s="118"/>
      <c r="I14" s="118"/>
      <c r="J14" s="118"/>
      <c r="K14" s="20" t="s">
        <v>144</v>
      </c>
      <c r="L14" s="20"/>
      <c r="M14" s="20"/>
      <c r="N14" s="21" t="s">
        <v>141</v>
      </c>
      <c r="P14" t="s">
        <v>14</v>
      </c>
      <c r="Q14" t="e">
        <f t="shared" si="0"/>
        <v>#VALUE!</v>
      </c>
      <c r="R14">
        <f t="shared" si="0"/>
        <v>0</v>
      </c>
      <c r="S14">
        <f t="shared" si="0"/>
        <v>0</v>
      </c>
      <c r="T14">
        <f t="shared" si="0"/>
        <v>5</v>
      </c>
      <c r="U14">
        <f t="shared" si="1"/>
        <v>0</v>
      </c>
      <c r="V14">
        <f t="shared" si="2"/>
        <v>0</v>
      </c>
      <c r="W14">
        <f t="shared" si="3"/>
        <v>0</v>
      </c>
      <c r="X14">
        <f t="shared" si="4"/>
        <v>5</v>
      </c>
    </row>
    <row r="15" spans="2:24" ht="13.5" customHeight="1" x14ac:dyDescent="0.15">
      <c r="B15" s="1">
        <f t="shared" si="5"/>
        <v>5</v>
      </c>
      <c r="C15" s="3"/>
      <c r="D15" s="6"/>
      <c r="E15" s="118"/>
      <c r="F15" s="118" t="s">
        <v>286</v>
      </c>
      <c r="G15" s="118"/>
      <c r="H15" s="118"/>
      <c r="I15" s="118"/>
      <c r="J15" s="118"/>
      <c r="K15" s="20"/>
      <c r="L15" s="20" t="s">
        <v>142</v>
      </c>
      <c r="M15" s="20"/>
      <c r="N15" s="21" t="s">
        <v>188</v>
      </c>
      <c r="S15">
        <f>IF(M15="",0,VALUE(MID(M15,2,LEN(M15)-2)))</f>
        <v>0</v>
      </c>
      <c r="T15">
        <f>IF(N15="",0,VALUE(MID(N15,2,LEN(N15)-2)))</f>
        <v>40</v>
      </c>
      <c r="U15">
        <f t="shared" si="1"/>
        <v>0</v>
      </c>
      <c r="V15">
        <f t="shared" si="2"/>
        <v>10</v>
      </c>
      <c r="W15">
        <f t="shared" si="3"/>
        <v>0</v>
      </c>
      <c r="X15">
        <f t="shared" si="4"/>
        <v>40</v>
      </c>
    </row>
    <row r="16" spans="2:24" ht="13.9" customHeight="1" x14ac:dyDescent="0.15">
      <c r="B16" s="1">
        <f t="shared" si="5"/>
        <v>6</v>
      </c>
      <c r="C16" s="3"/>
      <c r="D16" s="6"/>
      <c r="E16" s="118"/>
      <c r="F16" s="118" t="s">
        <v>187</v>
      </c>
      <c r="G16" s="118"/>
      <c r="H16" s="118"/>
      <c r="I16" s="118"/>
      <c r="J16" s="118"/>
      <c r="K16" s="20" t="s">
        <v>159</v>
      </c>
      <c r="L16" s="20" t="s">
        <v>232</v>
      </c>
      <c r="M16" s="20" t="s">
        <v>232</v>
      </c>
      <c r="N16" s="21" t="s">
        <v>145</v>
      </c>
      <c r="P16" s="77" t="s">
        <v>15</v>
      </c>
      <c r="Q16" t="str">
        <f>K16</f>
        <v>(125)</v>
      </c>
      <c r="R16" t="str">
        <f>L16</f>
        <v>(100)</v>
      </c>
      <c r="S16" t="str">
        <f>M16</f>
        <v>(100)</v>
      </c>
      <c r="T16" t="str">
        <f>N16</f>
        <v>(50)</v>
      </c>
      <c r="U16">
        <f t="shared" si="1"/>
        <v>125</v>
      </c>
      <c r="V16">
        <f t="shared" si="2"/>
        <v>100</v>
      </c>
      <c r="W16">
        <f t="shared" si="3"/>
        <v>100</v>
      </c>
      <c r="X16">
        <f t="shared" si="4"/>
        <v>50</v>
      </c>
    </row>
    <row r="17" spans="2:24" ht="13.9" customHeight="1" x14ac:dyDescent="0.15">
      <c r="B17" s="1">
        <f t="shared" si="5"/>
        <v>7</v>
      </c>
      <c r="C17" s="3"/>
      <c r="D17" s="6"/>
      <c r="E17" s="118"/>
      <c r="F17" s="118" t="s">
        <v>190</v>
      </c>
      <c r="G17" s="118"/>
      <c r="H17" s="118"/>
      <c r="I17" s="118"/>
      <c r="J17" s="118"/>
      <c r="K17" s="20" t="s">
        <v>419</v>
      </c>
      <c r="L17" s="20" t="s">
        <v>418</v>
      </c>
      <c r="M17" s="20" t="s">
        <v>417</v>
      </c>
      <c r="N17" s="21" t="s">
        <v>416</v>
      </c>
      <c r="P17" t="s">
        <v>14</v>
      </c>
      <c r="Q17">
        <f t="shared" ref="Q17:T18" si="6">IF(K17="",0,VALUE(MID(K17,2,LEN(K17)-2)))</f>
        <v>800</v>
      </c>
      <c r="R17">
        <f t="shared" si="6"/>
        <v>125</v>
      </c>
      <c r="S17">
        <f t="shared" si="6"/>
        <v>425</v>
      </c>
      <c r="T17">
        <f t="shared" si="6"/>
        <v>50</v>
      </c>
      <c r="U17">
        <f t="shared" si="1"/>
        <v>88000</v>
      </c>
      <c r="V17">
        <f t="shared" si="2"/>
        <v>11250</v>
      </c>
      <c r="W17">
        <f t="shared" si="3"/>
        <v>14250</v>
      </c>
      <c r="X17">
        <f t="shared" si="4"/>
        <v>6500</v>
      </c>
    </row>
    <row r="18" spans="2:24" ht="13.5" customHeight="1" x14ac:dyDescent="0.15">
      <c r="B18" s="1">
        <f t="shared" si="5"/>
        <v>8</v>
      </c>
      <c r="C18" s="3"/>
      <c r="D18" s="6"/>
      <c r="E18" s="118"/>
      <c r="F18" s="118" t="s">
        <v>192</v>
      </c>
      <c r="G18" s="118"/>
      <c r="H18" s="118"/>
      <c r="I18" s="118"/>
      <c r="J18" s="118"/>
      <c r="K18" s="20" t="s">
        <v>415</v>
      </c>
      <c r="L18" s="20" t="s">
        <v>143</v>
      </c>
      <c r="M18" s="20" t="s">
        <v>414</v>
      </c>
      <c r="N18" s="21" t="s">
        <v>234</v>
      </c>
      <c r="P18" t="s">
        <v>14</v>
      </c>
      <c r="Q18">
        <f t="shared" si="6"/>
        <v>55</v>
      </c>
      <c r="R18" t="e">
        <f t="shared" si="6"/>
        <v>#VALUE!</v>
      </c>
      <c r="S18">
        <f t="shared" si="6"/>
        <v>80</v>
      </c>
      <c r="T18">
        <f t="shared" si="6"/>
        <v>5</v>
      </c>
      <c r="U18">
        <f t="shared" si="1"/>
        <v>1550</v>
      </c>
      <c r="V18">
        <f t="shared" si="2"/>
        <v>0</v>
      </c>
      <c r="W18">
        <f t="shared" si="3"/>
        <v>2800</v>
      </c>
      <c r="X18">
        <f t="shared" si="4"/>
        <v>450</v>
      </c>
    </row>
    <row r="19" spans="2:24" ht="13.9" customHeight="1" x14ac:dyDescent="0.15">
      <c r="B19" s="1">
        <f t="shared" si="5"/>
        <v>9</v>
      </c>
      <c r="C19" s="3"/>
      <c r="D19" s="6"/>
      <c r="E19" s="118"/>
      <c r="F19" s="118" t="s">
        <v>279</v>
      </c>
      <c r="G19" s="118"/>
      <c r="H19" s="118"/>
      <c r="I19" s="118"/>
      <c r="J19" s="118"/>
      <c r="K19" s="20" t="s">
        <v>302</v>
      </c>
      <c r="L19" s="20"/>
      <c r="M19" s="20" t="s">
        <v>252</v>
      </c>
      <c r="N19" s="21" t="s">
        <v>277</v>
      </c>
      <c r="P19" s="77" t="s">
        <v>15</v>
      </c>
      <c r="Q19" t="str">
        <f>K19</f>
        <v>(1800)</v>
      </c>
      <c r="R19">
        <f>L19</f>
        <v>0</v>
      </c>
      <c r="S19" t="str">
        <f>M19</f>
        <v>(150)</v>
      </c>
      <c r="T19" t="str">
        <f>N19</f>
        <v>(450)</v>
      </c>
      <c r="U19">
        <f t="shared" si="1"/>
        <v>1800</v>
      </c>
      <c r="V19">
        <f t="shared" si="2"/>
        <v>0</v>
      </c>
      <c r="W19">
        <f t="shared" si="3"/>
        <v>150</v>
      </c>
      <c r="X19">
        <f t="shared" si="4"/>
        <v>450</v>
      </c>
    </row>
    <row r="20" spans="2:24" ht="13.9" customHeight="1" x14ac:dyDescent="0.15">
      <c r="B20" s="1">
        <f t="shared" si="5"/>
        <v>10</v>
      </c>
      <c r="C20" s="3"/>
      <c r="D20" s="6"/>
      <c r="E20" s="118"/>
      <c r="F20" s="118" t="s">
        <v>137</v>
      </c>
      <c r="G20" s="118"/>
      <c r="H20" s="118"/>
      <c r="I20" s="118"/>
      <c r="J20" s="118"/>
      <c r="K20" s="20" t="s">
        <v>288</v>
      </c>
      <c r="L20" s="20" t="s">
        <v>413</v>
      </c>
      <c r="M20" s="20" t="s">
        <v>412</v>
      </c>
      <c r="N20" s="21" t="s">
        <v>411</v>
      </c>
      <c r="P20" t="s">
        <v>14</v>
      </c>
      <c r="Q20">
        <f t="shared" ref="Q20:T22" si="7">IF(K20="",0,VALUE(MID(K20,2,LEN(K20)-2)))</f>
        <v>2250</v>
      </c>
      <c r="R20">
        <f t="shared" si="7"/>
        <v>1600</v>
      </c>
      <c r="S20">
        <f t="shared" si="7"/>
        <v>3125</v>
      </c>
      <c r="T20">
        <f t="shared" si="7"/>
        <v>2625</v>
      </c>
      <c r="U20">
        <f t="shared" si="1"/>
        <v>2250</v>
      </c>
      <c r="V20">
        <f t="shared" si="2"/>
        <v>1600</v>
      </c>
      <c r="W20">
        <f t="shared" si="3"/>
        <v>3125</v>
      </c>
      <c r="X20">
        <f t="shared" si="4"/>
        <v>2625</v>
      </c>
    </row>
    <row r="21" spans="2:24" ht="13.5" customHeight="1" x14ac:dyDescent="0.15">
      <c r="B21" s="1">
        <f t="shared" si="5"/>
        <v>11</v>
      </c>
      <c r="C21" s="3"/>
      <c r="D21" s="6"/>
      <c r="E21" s="118"/>
      <c r="F21" s="118" t="s">
        <v>194</v>
      </c>
      <c r="G21" s="118"/>
      <c r="H21" s="118"/>
      <c r="I21" s="118"/>
      <c r="J21" s="118"/>
      <c r="K21" s="20"/>
      <c r="L21" s="20" t="s">
        <v>144</v>
      </c>
      <c r="M21" s="20" t="s">
        <v>146</v>
      </c>
      <c r="N21" s="21"/>
      <c r="Q21">
        <f t="shared" si="7"/>
        <v>0</v>
      </c>
      <c r="R21" t="e">
        <f t="shared" si="7"/>
        <v>#VALUE!</v>
      </c>
      <c r="S21">
        <f t="shared" si="7"/>
        <v>25</v>
      </c>
      <c r="T21">
        <f t="shared" si="7"/>
        <v>0</v>
      </c>
      <c r="U21">
        <f t="shared" si="1"/>
        <v>0</v>
      </c>
      <c r="V21">
        <f t="shared" si="2"/>
        <v>0</v>
      </c>
      <c r="W21">
        <f t="shared" si="3"/>
        <v>25</v>
      </c>
      <c r="X21">
        <f t="shared" si="4"/>
        <v>0</v>
      </c>
    </row>
    <row r="22" spans="2:24" ht="13.5" customHeight="1" x14ac:dyDescent="0.15">
      <c r="B22" s="1">
        <f t="shared" si="5"/>
        <v>12</v>
      </c>
      <c r="C22" s="3"/>
      <c r="D22" s="6"/>
      <c r="E22" s="118"/>
      <c r="F22" s="118" t="s">
        <v>262</v>
      </c>
      <c r="G22" s="126"/>
      <c r="H22" s="118"/>
      <c r="I22" s="118"/>
      <c r="J22" s="118"/>
      <c r="K22" s="20" t="s">
        <v>144</v>
      </c>
      <c r="L22" s="20" t="s">
        <v>144</v>
      </c>
      <c r="M22" s="20" t="s">
        <v>144</v>
      </c>
      <c r="N22" s="21" t="s">
        <v>219</v>
      </c>
      <c r="Q22" t="e">
        <f t="shared" si="7"/>
        <v>#VALUE!</v>
      </c>
      <c r="R22" t="e">
        <f t="shared" si="7"/>
        <v>#VALUE!</v>
      </c>
      <c r="S22" t="e">
        <f t="shared" si="7"/>
        <v>#VALUE!</v>
      </c>
      <c r="T22">
        <f t="shared" si="7"/>
        <v>175</v>
      </c>
      <c r="U22">
        <f t="shared" si="1"/>
        <v>0</v>
      </c>
      <c r="V22">
        <f t="shared" si="2"/>
        <v>0</v>
      </c>
      <c r="W22">
        <f t="shared" si="3"/>
        <v>0</v>
      </c>
      <c r="X22">
        <f t="shared" si="4"/>
        <v>175</v>
      </c>
    </row>
    <row r="23" spans="2:24" ht="13.9" customHeight="1" x14ac:dyDescent="0.15">
      <c r="B23" s="1">
        <f t="shared" si="5"/>
        <v>13</v>
      </c>
      <c r="C23" s="3"/>
      <c r="D23" s="6"/>
      <c r="E23" s="118"/>
      <c r="F23" s="118" t="s">
        <v>114</v>
      </c>
      <c r="G23" s="118"/>
      <c r="H23" s="118"/>
      <c r="I23" s="118"/>
      <c r="J23" s="118"/>
      <c r="K23" s="20" t="s">
        <v>215</v>
      </c>
      <c r="L23" s="20" t="s">
        <v>410</v>
      </c>
      <c r="M23" s="20" t="s">
        <v>312</v>
      </c>
      <c r="N23" s="21" t="s">
        <v>193</v>
      </c>
      <c r="P23" s="77" t="s">
        <v>15</v>
      </c>
      <c r="Q23" t="str">
        <f>K23</f>
        <v>(75)</v>
      </c>
      <c r="R23" t="str">
        <f>L23</f>
        <v>(410)</v>
      </c>
      <c r="S23" t="str">
        <f>M23</f>
        <v>(1000)</v>
      </c>
      <c r="T23" t="str">
        <f>N23</f>
        <v>(1750)</v>
      </c>
      <c r="U23">
        <f t="shared" si="1"/>
        <v>75</v>
      </c>
      <c r="V23">
        <f t="shared" si="2"/>
        <v>410</v>
      </c>
      <c r="W23">
        <f t="shared" si="3"/>
        <v>1000</v>
      </c>
      <c r="X23">
        <f t="shared" si="4"/>
        <v>1750</v>
      </c>
    </row>
    <row r="24" spans="2:24" ht="13.9" customHeight="1" x14ac:dyDescent="0.15">
      <c r="B24" s="1">
        <f t="shared" si="5"/>
        <v>14</v>
      </c>
      <c r="C24" s="3"/>
      <c r="D24" s="6"/>
      <c r="E24" s="118"/>
      <c r="F24" s="118" t="s">
        <v>289</v>
      </c>
      <c r="G24" s="118"/>
      <c r="H24" s="118"/>
      <c r="I24" s="118"/>
      <c r="J24" s="118"/>
      <c r="K24" s="20"/>
      <c r="L24" s="20" t="s">
        <v>144</v>
      </c>
      <c r="M24" s="20" t="s">
        <v>144</v>
      </c>
      <c r="N24" s="21" t="s">
        <v>145</v>
      </c>
      <c r="P24" t="s">
        <v>14</v>
      </c>
      <c r="Q24">
        <f>IF(K24="",0,VALUE(MID(K24,2,LEN(K24)-2)))</f>
        <v>0</v>
      </c>
      <c r="R24">
        <f>IF(L26="",0,VALUE(MID(L26,2,LEN(L26)-2)))</f>
        <v>425</v>
      </c>
      <c r="S24" t="e">
        <f>IF(M24="",0,VALUE(MID(M24,2,LEN(M24)-2)))</f>
        <v>#VALUE!</v>
      </c>
      <c r="T24">
        <f>IF(N24="",0,VALUE(MID(N24,2,LEN(N24)-2)))</f>
        <v>50</v>
      </c>
      <c r="U24">
        <f t="shared" si="1"/>
        <v>0</v>
      </c>
      <c r="V24">
        <f t="shared" si="2"/>
        <v>0</v>
      </c>
      <c r="W24">
        <f t="shared" si="3"/>
        <v>0</v>
      </c>
      <c r="X24">
        <f t="shared" si="4"/>
        <v>50</v>
      </c>
    </row>
    <row r="25" spans="2:24" ht="13.5" customHeight="1" x14ac:dyDescent="0.15">
      <c r="B25" s="1">
        <f t="shared" si="5"/>
        <v>15</v>
      </c>
      <c r="C25" s="3"/>
      <c r="D25" s="6"/>
      <c r="E25" s="118"/>
      <c r="F25" s="118" t="s">
        <v>108</v>
      </c>
      <c r="G25" s="118"/>
      <c r="H25" s="118"/>
      <c r="I25" s="118"/>
      <c r="J25" s="118"/>
      <c r="K25" s="20" t="s">
        <v>146</v>
      </c>
      <c r="L25" s="20"/>
      <c r="M25" s="20" t="s">
        <v>145</v>
      </c>
      <c r="N25" s="21"/>
      <c r="U25">
        <f t="shared" si="1"/>
        <v>25</v>
      </c>
      <c r="V25">
        <f t="shared" si="2"/>
        <v>0</v>
      </c>
      <c r="W25">
        <f t="shared" si="3"/>
        <v>50</v>
      </c>
      <c r="X25">
        <f t="shared" si="4"/>
        <v>0</v>
      </c>
    </row>
    <row r="26" spans="2:24" ht="13.5" customHeight="1" x14ac:dyDescent="0.15">
      <c r="B26" s="1">
        <f t="shared" si="5"/>
        <v>16</v>
      </c>
      <c r="C26" s="3"/>
      <c r="D26" s="6"/>
      <c r="E26" s="118"/>
      <c r="F26" s="118" t="s">
        <v>107</v>
      </c>
      <c r="G26" s="118"/>
      <c r="H26" s="118"/>
      <c r="I26" s="118"/>
      <c r="J26" s="118"/>
      <c r="K26" s="20" t="s">
        <v>276</v>
      </c>
      <c r="L26" s="20" t="s">
        <v>237</v>
      </c>
      <c r="M26" s="20" t="s">
        <v>312</v>
      </c>
      <c r="N26" s="21" t="s">
        <v>217</v>
      </c>
      <c r="P26" t="s">
        <v>14</v>
      </c>
      <c r="Q26">
        <f>IF(K26="",0,VALUE(MID(K26,2,LEN(K26)-2)))</f>
        <v>325</v>
      </c>
      <c r="R26" t="e">
        <f>IF(#REF!="",0,VALUE(MID(#REF!,2,LEN(#REF!)-2)))</f>
        <v>#REF!</v>
      </c>
      <c r="S26">
        <f>IF(M26="",0,VALUE(MID(M26,2,LEN(M26)-2)))</f>
        <v>1000</v>
      </c>
      <c r="T26">
        <f>IF(N26="",0,VALUE(MID(N26,2,LEN(N26)-2)))</f>
        <v>725</v>
      </c>
      <c r="U26">
        <f t="shared" si="1"/>
        <v>325</v>
      </c>
      <c r="V26">
        <f t="shared" si="2"/>
        <v>425</v>
      </c>
      <c r="W26">
        <f t="shared" si="3"/>
        <v>1000</v>
      </c>
      <c r="X26">
        <f t="shared" si="4"/>
        <v>725</v>
      </c>
    </row>
    <row r="27" spans="2:24" ht="13.5" customHeight="1" x14ac:dyDescent="0.15">
      <c r="B27" s="1">
        <f t="shared" si="5"/>
        <v>17</v>
      </c>
      <c r="C27" s="2" t="s">
        <v>24</v>
      </c>
      <c r="D27" s="2" t="s">
        <v>25</v>
      </c>
      <c r="E27" s="118"/>
      <c r="F27" s="118" t="s">
        <v>106</v>
      </c>
      <c r="G27" s="118"/>
      <c r="H27" s="118"/>
      <c r="I27" s="118"/>
      <c r="J27" s="118"/>
      <c r="K27" s="24">
        <v>500</v>
      </c>
      <c r="L27" s="24">
        <v>900</v>
      </c>
      <c r="M27" s="24">
        <v>650</v>
      </c>
      <c r="N27" s="110">
        <v>475</v>
      </c>
      <c r="P27" s="77"/>
    </row>
    <row r="28" spans="2:24" ht="13.5" customHeight="1" x14ac:dyDescent="0.15">
      <c r="B28" s="1">
        <f t="shared" si="5"/>
        <v>18</v>
      </c>
      <c r="C28" s="2" t="s">
        <v>26</v>
      </c>
      <c r="D28" s="2" t="s">
        <v>27</v>
      </c>
      <c r="E28" s="118"/>
      <c r="F28" s="118" t="s">
        <v>239</v>
      </c>
      <c r="G28" s="118"/>
      <c r="H28" s="118"/>
      <c r="I28" s="118"/>
      <c r="J28" s="118"/>
      <c r="K28" s="24"/>
      <c r="L28" s="24"/>
      <c r="M28" s="24">
        <v>2</v>
      </c>
      <c r="N28" s="110"/>
      <c r="P28" s="77"/>
      <c r="U28">
        <f>COUNTA(K11:K26)</f>
        <v>11</v>
      </c>
    </row>
    <row r="29" spans="2:24" ht="13.5" customHeight="1" x14ac:dyDescent="0.15">
      <c r="B29" s="1">
        <f t="shared" si="5"/>
        <v>19</v>
      </c>
      <c r="C29" s="6"/>
      <c r="D29" s="6"/>
      <c r="E29" s="118"/>
      <c r="F29" s="118" t="s">
        <v>94</v>
      </c>
      <c r="G29" s="118"/>
      <c r="H29" s="118"/>
      <c r="I29" s="118"/>
      <c r="J29" s="118"/>
      <c r="K29" s="24" t="s">
        <v>143</v>
      </c>
      <c r="L29" s="24"/>
      <c r="M29" s="24" t="s">
        <v>143</v>
      </c>
      <c r="N29" s="110" t="s">
        <v>143</v>
      </c>
      <c r="P29" s="77"/>
    </row>
    <row r="30" spans="2:24" ht="14.85" customHeight="1" x14ac:dyDescent="0.15">
      <c r="B30" s="1">
        <f t="shared" si="5"/>
        <v>20</v>
      </c>
      <c r="C30" s="2" t="s">
        <v>84</v>
      </c>
      <c r="D30" s="2" t="s">
        <v>16</v>
      </c>
      <c r="E30" s="118"/>
      <c r="F30" s="118" t="s">
        <v>134</v>
      </c>
      <c r="G30" s="118"/>
      <c r="H30" s="118"/>
      <c r="I30" s="118"/>
      <c r="J30" s="118"/>
      <c r="K30" s="24" t="s">
        <v>143</v>
      </c>
      <c r="L30" s="24"/>
      <c r="M30" s="24" t="s">
        <v>143</v>
      </c>
      <c r="N30" s="110">
        <v>25</v>
      </c>
    </row>
    <row r="31" spans="2:24" ht="13.9" customHeight="1" x14ac:dyDescent="0.15">
      <c r="B31" s="1">
        <f t="shared" si="5"/>
        <v>21</v>
      </c>
      <c r="C31" s="6"/>
      <c r="D31" s="2" t="s">
        <v>74</v>
      </c>
      <c r="E31" s="118"/>
      <c r="F31" s="118" t="s">
        <v>130</v>
      </c>
      <c r="G31" s="118"/>
      <c r="H31" s="118"/>
      <c r="I31" s="118"/>
      <c r="J31" s="118"/>
      <c r="K31" s="24"/>
      <c r="L31" s="24"/>
      <c r="M31" s="24"/>
      <c r="N31" s="111">
        <v>25</v>
      </c>
      <c r="U31">
        <f>COUNTA(K31:K31)</f>
        <v>0</v>
      </c>
      <c r="V31">
        <f>COUNTA(L31:L31)</f>
        <v>0</v>
      </c>
      <c r="W31">
        <f>COUNTA(M31:M31)</f>
        <v>0</v>
      </c>
      <c r="X31">
        <f>COUNTA(N31:N31)</f>
        <v>1</v>
      </c>
    </row>
    <row r="32" spans="2:24" ht="13.5" customHeight="1" x14ac:dyDescent="0.15">
      <c r="B32" s="1">
        <f t="shared" si="5"/>
        <v>22</v>
      </c>
      <c r="C32" s="6"/>
      <c r="D32" s="8" t="s">
        <v>196</v>
      </c>
      <c r="E32" s="118"/>
      <c r="F32" s="118" t="s">
        <v>197</v>
      </c>
      <c r="G32" s="118"/>
      <c r="H32" s="118"/>
      <c r="I32" s="118"/>
      <c r="J32" s="118"/>
      <c r="K32" s="24">
        <v>1</v>
      </c>
      <c r="L32" s="24">
        <v>1</v>
      </c>
      <c r="M32" s="24"/>
      <c r="N32" s="110" t="s">
        <v>143</v>
      </c>
      <c r="U32">
        <f>COUNTA(K32)</f>
        <v>1</v>
      </c>
      <c r="V32">
        <f>COUNTA(L32)</f>
        <v>1</v>
      </c>
      <c r="W32">
        <f>COUNTA(M32)</f>
        <v>0</v>
      </c>
      <c r="X32">
        <f>COUNTA(N32)</f>
        <v>1</v>
      </c>
    </row>
    <row r="33" spans="2:25" ht="13.9" customHeight="1" x14ac:dyDescent="0.15">
      <c r="B33" s="1">
        <f t="shared" si="5"/>
        <v>23</v>
      </c>
      <c r="C33" s="6"/>
      <c r="D33" s="2" t="s">
        <v>17</v>
      </c>
      <c r="E33" s="118"/>
      <c r="F33" s="118" t="s">
        <v>198</v>
      </c>
      <c r="G33" s="118"/>
      <c r="H33" s="118"/>
      <c r="I33" s="118"/>
      <c r="J33" s="118"/>
      <c r="K33" s="24"/>
      <c r="L33" s="24">
        <v>25</v>
      </c>
      <c r="M33" s="24" t="s">
        <v>143</v>
      </c>
      <c r="N33" s="110">
        <v>25</v>
      </c>
    </row>
    <row r="34" spans="2:25" ht="13.5" customHeight="1" x14ac:dyDescent="0.15">
      <c r="B34" s="1">
        <f t="shared" si="5"/>
        <v>24</v>
      </c>
      <c r="C34" s="6"/>
      <c r="D34" s="6"/>
      <c r="E34" s="118"/>
      <c r="F34" s="118" t="s">
        <v>95</v>
      </c>
      <c r="G34" s="118"/>
      <c r="H34" s="118"/>
      <c r="I34" s="118"/>
      <c r="J34" s="118"/>
      <c r="K34" s="24">
        <v>1750</v>
      </c>
      <c r="L34" s="24">
        <v>7150</v>
      </c>
      <c r="M34" s="24">
        <v>11750</v>
      </c>
      <c r="N34" s="110">
        <v>3425</v>
      </c>
    </row>
    <row r="35" spans="2:25" ht="13.9" customHeight="1" x14ac:dyDescent="0.15">
      <c r="B35" s="1">
        <f t="shared" si="5"/>
        <v>25</v>
      </c>
      <c r="C35" s="6"/>
      <c r="D35" s="6"/>
      <c r="E35" s="118"/>
      <c r="F35" s="118" t="s">
        <v>96</v>
      </c>
      <c r="G35" s="118"/>
      <c r="H35" s="118"/>
      <c r="I35" s="118"/>
      <c r="J35" s="118"/>
      <c r="K35" s="24">
        <v>1625</v>
      </c>
      <c r="L35" s="24">
        <v>1200</v>
      </c>
      <c r="M35" s="24">
        <v>1625</v>
      </c>
      <c r="N35" s="110">
        <v>925</v>
      </c>
    </row>
    <row r="36" spans="2:25" ht="13.5" customHeight="1" x14ac:dyDescent="0.15">
      <c r="B36" s="1">
        <f t="shared" si="5"/>
        <v>26</v>
      </c>
      <c r="C36" s="6"/>
      <c r="D36" s="6"/>
      <c r="E36" s="118"/>
      <c r="F36" s="118" t="s">
        <v>148</v>
      </c>
      <c r="G36" s="118"/>
      <c r="H36" s="118"/>
      <c r="I36" s="118"/>
      <c r="J36" s="118"/>
      <c r="K36" s="24" t="s">
        <v>143</v>
      </c>
      <c r="L36" s="24"/>
      <c r="M36" s="24"/>
      <c r="N36" s="110"/>
    </row>
    <row r="37" spans="2:25" ht="13.5" customHeight="1" x14ac:dyDescent="0.15">
      <c r="B37" s="1">
        <f t="shared" si="5"/>
        <v>27</v>
      </c>
      <c r="C37" s="6"/>
      <c r="D37" s="6"/>
      <c r="E37" s="118"/>
      <c r="F37" s="118" t="s">
        <v>18</v>
      </c>
      <c r="G37" s="118"/>
      <c r="H37" s="118"/>
      <c r="I37" s="118"/>
      <c r="J37" s="118"/>
      <c r="K37" s="24">
        <v>350</v>
      </c>
      <c r="L37" s="24">
        <v>850</v>
      </c>
      <c r="M37" s="24">
        <v>500</v>
      </c>
      <c r="N37" s="110">
        <v>425</v>
      </c>
    </row>
    <row r="38" spans="2:25" ht="13.5" customHeight="1" x14ac:dyDescent="0.15">
      <c r="B38" s="1">
        <f t="shared" si="5"/>
        <v>28</v>
      </c>
      <c r="C38" s="6"/>
      <c r="D38" s="6"/>
      <c r="E38" s="118"/>
      <c r="F38" s="118" t="s">
        <v>97</v>
      </c>
      <c r="G38" s="118"/>
      <c r="H38" s="118"/>
      <c r="I38" s="118"/>
      <c r="J38" s="118"/>
      <c r="K38" s="24" t="s">
        <v>143</v>
      </c>
      <c r="L38" s="24">
        <v>100</v>
      </c>
      <c r="M38" s="24" t="s">
        <v>143</v>
      </c>
      <c r="N38" s="110">
        <v>400</v>
      </c>
    </row>
    <row r="39" spans="2:25" ht="13.5" customHeight="1" x14ac:dyDescent="0.15">
      <c r="B39" s="1">
        <f t="shared" si="5"/>
        <v>29</v>
      </c>
      <c r="C39" s="6"/>
      <c r="D39" s="6"/>
      <c r="E39" s="118"/>
      <c r="F39" s="118" t="s">
        <v>98</v>
      </c>
      <c r="G39" s="118"/>
      <c r="H39" s="118"/>
      <c r="I39" s="118"/>
      <c r="J39" s="118"/>
      <c r="K39" s="24">
        <v>175</v>
      </c>
      <c r="L39" s="24">
        <v>450</v>
      </c>
      <c r="M39" s="24">
        <v>375</v>
      </c>
      <c r="N39" s="110">
        <v>225</v>
      </c>
    </row>
    <row r="40" spans="2:25" ht="13.9" customHeight="1" x14ac:dyDescent="0.15">
      <c r="B40" s="1">
        <f t="shared" si="5"/>
        <v>30</v>
      </c>
      <c r="C40" s="6"/>
      <c r="D40" s="6"/>
      <c r="E40" s="118"/>
      <c r="F40" s="118" t="s">
        <v>199</v>
      </c>
      <c r="G40" s="118"/>
      <c r="H40" s="118"/>
      <c r="I40" s="118"/>
      <c r="J40" s="118"/>
      <c r="K40" s="24"/>
      <c r="L40" s="24"/>
      <c r="M40" s="24" t="s">
        <v>143</v>
      </c>
      <c r="N40" s="110"/>
    </row>
    <row r="41" spans="2:25" ht="13.5" customHeight="1" x14ac:dyDescent="0.15">
      <c r="B41" s="1">
        <f t="shared" si="5"/>
        <v>31</v>
      </c>
      <c r="C41" s="6"/>
      <c r="D41" s="6"/>
      <c r="E41" s="118"/>
      <c r="F41" s="118" t="s">
        <v>135</v>
      </c>
      <c r="G41" s="118"/>
      <c r="H41" s="118"/>
      <c r="I41" s="118"/>
      <c r="J41" s="118"/>
      <c r="K41" s="24"/>
      <c r="L41" s="24" t="s">
        <v>143</v>
      </c>
      <c r="M41" s="24">
        <v>1</v>
      </c>
      <c r="N41" s="110">
        <v>6</v>
      </c>
    </row>
    <row r="42" spans="2:25" ht="13.5" customHeight="1" x14ac:dyDescent="0.15">
      <c r="B42" s="1">
        <f t="shared" si="5"/>
        <v>32</v>
      </c>
      <c r="C42" s="6"/>
      <c r="D42" s="6"/>
      <c r="E42" s="118"/>
      <c r="F42" s="118" t="s">
        <v>116</v>
      </c>
      <c r="G42" s="118"/>
      <c r="H42" s="118"/>
      <c r="I42" s="118"/>
      <c r="J42" s="118"/>
      <c r="K42" s="24">
        <v>125</v>
      </c>
      <c r="L42" s="24">
        <v>25</v>
      </c>
      <c r="M42" s="24">
        <v>100</v>
      </c>
      <c r="N42" s="110">
        <v>100</v>
      </c>
    </row>
    <row r="43" spans="2:25" ht="13.9" customHeight="1" x14ac:dyDescent="0.15">
      <c r="B43" s="1">
        <f t="shared" si="5"/>
        <v>33</v>
      </c>
      <c r="C43" s="6"/>
      <c r="D43" s="6"/>
      <c r="E43" s="118"/>
      <c r="F43" s="118" t="s">
        <v>162</v>
      </c>
      <c r="G43" s="118"/>
      <c r="H43" s="118"/>
      <c r="I43" s="118"/>
      <c r="J43" s="118"/>
      <c r="K43" s="24"/>
      <c r="L43" s="24" t="s">
        <v>143</v>
      </c>
      <c r="M43" s="24"/>
      <c r="N43" s="110"/>
    </row>
    <row r="44" spans="2:25" ht="13.9" customHeight="1" x14ac:dyDescent="0.15">
      <c r="B44" s="1">
        <f t="shared" ref="B44:B75" si="8">B43+1</f>
        <v>34</v>
      </c>
      <c r="C44" s="6"/>
      <c r="D44" s="6"/>
      <c r="E44" s="118"/>
      <c r="F44" s="118" t="s">
        <v>200</v>
      </c>
      <c r="G44" s="118"/>
      <c r="H44" s="118"/>
      <c r="I44" s="118"/>
      <c r="J44" s="118"/>
      <c r="K44" s="24">
        <v>25</v>
      </c>
      <c r="L44" s="24"/>
      <c r="M44" s="24">
        <v>25</v>
      </c>
      <c r="N44" s="110"/>
      <c r="Y44" s="124"/>
    </row>
    <row r="45" spans="2:25" ht="13.9" customHeight="1" x14ac:dyDescent="0.15">
      <c r="B45" s="1">
        <f t="shared" si="8"/>
        <v>35</v>
      </c>
      <c r="C45" s="6"/>
      <c r="D45" s="6"/>
      <c r="E45" s="118"/>
      <c r="F45" s="118" t="s">
        <v>20</v>
      </c>
      <c r="G45" s="118"/>
      <c r="H45" s="118"/>
      <c r="I45" s="118"/>
      <c r="J45" s="118"/>
      <c r="K45" s="24" t="s">
        <v>143</v>
      </c>
      <c r="L45" s="24">
        <v>175</v>
      </c>
      <c r="M45" s="24">
        <v>75</v>
      </c>
      <c r="N45" s="110"/>
    </row>
    <row r="46" spans="2:25" ht="13.5" customHeight="1" x14ac:dyDescent="0.15">
      <c r="B46" s="1">
        <f t="shared" si="8"/>
        <v>36</v>
      </c>
      <c r="C46" s="6"/>
      <c r="D46" s="6"/>
      <c r="E46" s="118"/>
      <c r="F46" s="118" t="s">
        <v>21</v>
      </c>
      <c r="G46" s="118"/>
      <c r="H46" s="118"/>
      <c r="I46" s="118"/>
      <c r="J46" s="118"/>
      <c r="K46" s="24">
        <v>250</v>
      </c>
      <c r="L46" s="24">
        <v>500</v>
      </c>
      <c r="M46" s="24">
        <v>350</v>
      </c>
      <c r="N46" s="56">
        <v>475</v>
      </c>
    </row>
    <row r="47" spans="2:25" ht="13.9" customHeight="1" x14ac:dyDescent="0.15">
      <c r="B47" s="1">
        <f t="shared" si="8"/>
        <v>37</v>
      </c>
      <c r="C47" s="6"/>
      <c r="D47" s="6"/>
      <c r="E47" s="118"/>
      <c r="F47" s="118" t="s">
        <v>22</v>
      </c>
      <c r="G47" s="118"/>
      <c r="H47" s="118"/>
      <c r="I47" s="118"/>
      <c r="J47" s="118"/>
      <c r="K47" s="24">
        <v>25</v>
      </c>
      <c r="L47" s="24"/>
      <c r="M47" s="24">
        <v>25</v>
      </c>
      <c r="N47" s="110">
        <v>75</v>
      </c>
    </row>
    <row r="48" spans="2:25" ht="13.5" customHeight="1" x14ac:dyDescent="0.15">
      <c r="B48" s="1">
        <f t="shared" si="8"/>
        <v>38</v>
      </c>
      <c r="C48" s="2" t="s">
        <v>75</v>
      </c>
      <c r="D48" s="2" t="s">
        <v>76</v>
      </c>
      <c r="E48" s="118"/>
      <c r="F48" s="118" t="s">
        <v>93</v>
      </c>
      <c r="G48" s="118"/>
      <c r="H48" s="118"/>
      <c r="I48" s="118"/>
      <c r="J48" s="118"/>
      <c r="K48" s="24" t="s">
        <v>143</v>
      </c>
      <c r="L48" s="24">
        <v>25</v>
      </c>
      <c r="M48" s="24" t="s">
        <v>143</v>
      </c>
      <c r="N48" s="110">
        <v>75</v>
      </c>
    </row>
    <row r="49" spans="2:29" ht="13.9" customHeight="1" x14ac:dyDescent="0.15">
      <c r="B49" s="1">
        <f t="shared" si="8"/>
        <v>39</v>
      </c>
      <c r="C49" s="6"/>
      <c r="D49" s="6"/>
      <c r="E49" s="118"/>
      <c r="F49" s="118" t="s">
        <v>140</v>
      </c>
      <c r="G49" s="118"/>
      <c r="H49" s="118"/>
      <c r="I49" s="118"/>
      <c r="J49" s="118"/>
      <c r="K49" s="24"/>
      <c r="L49" s="24" t="s">
        <v>143</v>
      </c>
      <c r="M49" s="24"/>
      <c r="N49" s="110">
        <v>50</v>
      </c>
    </row>
    <row r="50" spans="2:29" ht="13.9" customHeight="1" x14ac:dyDescent="0.15">
      <c r="B50" s="1">
        <f t="shared" si="8"/>
        <v>40</v>
      </c>
      <c r="C50" s="6"/>
      <c r="D50" s="6"/>
      <c r="E50" s="118"/>
      <c r="F50" s="118" t="s">
        <v>224</v>
      </c>
      <c r="G50" s="118"/>
      <c r="H50" s="118"/>
      <c r="I50" s="118"/>
      <c r="J50" s="118"/>
      <c r="K50" s="24">
        <v>25</v>
      </c>
      <c r="L50" s="24">
        <v>25</v>
      </c>
      <c r="M50" s="24"/>
      <c r="N50" s="110"/>
      <c r="U50">
        <f>COUNTA(K48:K50)</f>
        <v>2</v>
      </c>
      <c r="V50">
        <f>COUNTA(L48:L50)</f>
        <v>3</v>
      </c>
      <c r="W50">
        <f>COUNTA(M48:M50)</f>
        <v>1</v>
      </c>
      <c r="X50">
        <f>COUNTA(N48:N50)</f>
        <v>2</v>
      </c>
    </row>
    <row r="51" spans="2:29" ht="13.5" customHeight="1" x14ac:dyDescent="0.15">
      <c r="B51" s="1">
        <f t="shared" si="8"/>
        <v>41</v>
      </c>
      <c r="C51" s="2" t="s">
        <v>85</v>
      </c>
      <c r="D51" s="2" t="s">
        <v>28</v>
      </c>
      <c r="E51" s="118"/>
      <c r="F51" s="118" t="s">
        <v>294</v>
      </c>
      <c r="G51" s="118"/>
      <c r="H51" s="118"/>
      <c r="I51" s="118"/>
      <c r="J51" s="118"/>
      <c r="K51" s="24" t="s">
        <v>143</v>
      </c>
      <c r="L51" s="24" t="s">
        <v>143</v>
      </c>
      <c r="M51" s="24"/>
      <c r="N51" s="110" t="s">
        <v>143</v>
      </c>
    </row>
    <row r="52" spans="2:29" ht="13.9" customHeight="1" x14ac:dyDescent="0.15">
      <c r="B52" s="1">
        <f t="shared" si="8"/>
        <v>42</v>
      </c>
      <c r="C52" s="125"/>
      <c r="D52" s="125"/>
      <c r="E52" s="118"/>
      <c r="F52" s="118" t="s">
        <v>111</v>
      </c>
      <c r="G52" s="118"/>
      <c r="H52" s="118"/>
      <c r="I52" s="118"/>
      <c r="J52" s="118"/>
      <c r="K52" s="24" t="s">
        <v>143</v>
      </c>
      <c r="L52" s="24" t="s">
        <v>143</v>
      </c>
      <c r="M52" s="24" t="s">
        <v>143</v>
      </c>
      <c r="N52" s="110" t="s">
        <v>143</v>
      </c>
      <c r="Y52" s="120"/>
    </row>
    <row r="53" spans="2:29" ht="13.9" customHeight="1" x14ac:dyDescent="0.15">
      <c r="B53" s="1">
        <f t="shared" si="8"/>
        <v>43</v>
      </c>
      <c r="C53" s="6"/>
      <c r="D53" s="6"/>
      <c r="E53" s="118"/>
      <c r="F53" s="118" t="s">
        <v>163</v>
      </c>
      <c r="G53" s="118"/>
      <c r="H53" s="118"/>
      <c r="I53" s="118"/>
      <c r="J53" s="118"/>
      <c r="K53" s="24"/>
      <c r="L53" s="24" t="s">
        <v>143</v>
      </c>
      <c r="M53" s="24"/>
      <c r="N53" s="110" t="s">
        <v>143</v>
      </c>
      <c r="Y53" s="120"/>
    </row>
    <row r="54" spans="2:29" ht="13.9" customHeight="1" x14ac:dyDescent="0.15">
      <c r="B54" s="1">
        <f t="shared" si="8"/>
        <v>44</v>
      </c>
      <c r="C54" s="6"/>
      <c r="D54" s="6"/>
      <c r="E54" s="118"/>
      <c r="F54" s="118" t="s">
        <v>133</v>
      </c>
      <c r="G54" s="118"/>
      <c r="H54" s="118"/>
      <c r="I54" s="118"/>
      <c r="J54" s="118"/>
      <c r="K54" s="24">
        <v>100</v>
      </c>
      <c r="L54" s="24">
        <v>25</v>
      </c>
      <c r="M54" s="24">
        <v>25</v>
      </c>
      <c r="N54" s="110" t="s">
        <v>143</v>
      </c>
      <c r="U54" s="121">
        <f>COUNTA($K11:$K55)</f>
        <v>31</v>
      </c>
      <c r="V54" s="121">
        <f>COUNTA($L11:$L55)</f>
        <v>32</v>
      </c>
      <c r="W54" s="121">
        <f>COUNTA($M11:$M55)</f>
        <v>34</v>
      </c>
      <c r="X54" s="121">
        <f>COUNTA($N11:$N55)</f>
        <v>36</v>
      </c>
      <c r="Y54" s="121"/>
      <c r="Z54" s="121"/>
      <c r="AA54" s="121"/>
      <c r="AB54" s="121"/>
      <c r="AC54" s="120"/>
    </row>
    <row r="55" spans="2:29" ht="13.9" customHeight="1" x14ac:dyDescent="0.15">
      <c r="B55" s="1">
        <f t="shared" si="8"/>
        <v>45</v>
      </c>
      <c r="C55" s="6"/>
      <c r="D55" s="6"/>
      <c r="E55" s="118"/>
      <c r="F55" s="118" t="s">
        <v>409</v>
      </c>
      <c r="G55" s="118"/>
      <c r="H55" s="118"/>
      <c r="I55" s="118"/>
      <c r="J55" s="118"/>
      <c r="K55" s="24"/>
      <c r="L55" s="24">
        <v>25</v>
      </c>
      <c r="M55" s="24"/>
      <c r="N55" s="110" t="s">
        <v>143</v>
      </c>
      <c r="U55" s="120">
        <f>SUM($U11:$U26,$K27:$K55)</f>
        <v>99151</v>
      </c>
      <c r="V55" s="120">
        <f>SUM($V11:$V26,$L27:$L55)</f>
        <v>25346</v>
      </c>
      <c r="W55" s="120">
        <f>SUM($W11:$W26,$M27:$M55)</f>
        <v>38178</v>
      </c>
      <c r="X55" s="120">
        <f>SUM($X11:$X26,$N27:$N55)</f>
        <v>19851</v>
      </c>
      <c r="Y55" s="120"/>
      <c r="Z55" s="120"/>
      <c r="AA55" s="120"/>
      <c r="AB55" s="120"/>
      <c r="AC55" s="120"/>
    </row>
    <row r="56" spans="2:29" ht="13.9" customHeight="1" x14ac:dyDescent="0.15">
      <c r="B56" s="1">
        <f t="shared" si="8"/>
        <v>46</v>
      </c>
      <c r="C56" s="6"/>
      <c r="D56" s="6"/>
      <c r="E56" s="118"/>
      <c r="F56" s="118" t="s">
        <v>164</v>
      </c>
      <c r="G56" s="118"/>
      <c r="H56" s="118"/>
      <c r="I56" s="118"/>
      <c r="J56" s="118"/>
      <c r="K56" s="24" t="s">
        <v>143</v>
      </c>
      <c r="L56" s="24"/>
      <c r="M56" s="24"/>
      <c r="N56" s="110">
        <v>25</v>
      </c>
      <c r="Y56" s="122"/>
    </row>
    <row r="57" spans="2:29" ht="13.9" customHeight="1" x14ac:dyDescent="0.15">
      <c r="B57" s="1">
        <f t="shared" si="8"/>
        <v>47</v>
      </c>
      <c r="C57" s="6"/>
      <c r="D57" s="6"/>
      <c r="E57" s="118"/>
      <c r="F57" s="118" t="s">
        <v>240</v>
      </c>
      <c r="G57" s="118"/>
      <c r="H57" s="118"/>
      <c r="I57" s="118"/>
      <c r="J57" s="118"/>
      <c r="K57" s="24"/>
      <c r="L57" s="24" t="s">
        <v>143</v>
      </c>
      <c r="M57" s="24" t="s">
        <v>143</v>
      </c>
      <c r="N57" s="110" t="s">
        <v>143</v>
      </c>
      <c r="Y57" s="122"/>
    </row>
    <row r="58" spans="2:29" ht="13.5" customHeight="1" x14ac:dyDescent="0.15">
      <c r="B58" s="1">
        <f t="shared" si="8"/>
        <v>48</v>
      </c>
      <c r="C58" s="6"/>
      <c r="D58" s="6"/>
      <c r="E58" s="118"/>
      <c r="F58" s="118" t="s">
        <v>165</v>
      </c>
      <c r="G58" s="118"/>
      <c r="H58" s="118"/>
      <c r="I58" s="118"/>
      <c r="J58" s="118"/>
      <c r="K58" s="24" t="s">
        <v>143</v>
      </c>
      <c r="L58" s="24" t="s">
        <v>143</v>
      </c>
      <c r="M58" s="24"/>
      <c r="N58" s="110"/>
      <c r="Y58" s="122"/>
    </row>
    <row r="59" spans="2:29" ht="13.5" customHeight="1" x14ac:dyDescent="0.15">
      <c r="B59" s="1">
        <f t="shared" si="8"/>
        <v>49</v>
      </c>
      <c r="C59" s="6"/>
      <c r="D59" s="6"/>
      <c r="E59" s="118"/>
      <c r="F59" s="118" t="s">
        <v>281</v>
      </c>
      <c r="G59" s="118"/>
      <c r="H59" s="118"/>
      <c r="I59" s="118"/>
      <c r="J59" s="118"/>
      <c r="K59" s="24" t="s">
        <v>143</v>
      </c>
      <c r="L59" s="24" t="s">
        <v>143</v>
      </c>
      <c r="M59" s="24" t="s">
        <v>143</v>
      </c>
      <c r="N59" s="110"/>
      <c r="Y59" s="122"/>
    </row>
    <row r="60" spans="2:29" ht="13.5" customHeight="1" x14ac:dyDescent="0.15">
      <c r="B60" s="1">
        <f t="shared" si="8"/>
        <v>50</v>
      </c>
      <c r="C60" s="6"/>
      <c r="D60" s="6"/>
      <c r="E60" s="118"/>
      <c r="F60" s="118" t="s">
        <v>203</v>
      </c>
      <c r="G60" s="118"/>
      <c r="H60" s="118"/>
      <c r="I60" s="118"/>
      <c r="J60" s="118"/>
      <c r="K60" s="24" t="s">
        <v>143</v>
      </c>
      <c r="L60" s="24"/>
      <c r="M60" s="24"/>
      <c r="N60" s="110"/>
      <c r="Y60" s="122"/>
    </row>
    <row r="61" spans="2:29" ht="13.5" customHeight="1" x14ac:dyDescent="0.15">
      <c r="B61" s="1">
        <f t="shared" si="8"/>
        <v>51</v>
      </c>
      <c r="C61" s="6"/>
      <c r="D61" s="6"/>
      <c r="E61" s="118"/>
      <c r="F61" s="118" t="s">
        <v>204</v>
      </c>
      <c r="G61" s="118"/>
      <c r="H61" s="118"/>
      <c r="I61" s="118"/>
      <c r="J61" s="118"/>
      <c r="K61" s="24" t="s">
        <v>143</v>
      </c>
      <c r="L61" s="24"/>
      <c r="M61" s="24"/>
      <c r="N61" s="110">
        <v>400</v>
      </c>
      <c r="Y61" s="122"/>
    </row>
    <row r="62" spans="2:29" ht="13.9" customHeight="1" x14ac:dyDescent="0.15">
      <c r="B62" s="1">
        <f t="shared" si="8"/>
        <v>52</v>
      </c>
      <c r="C62" s="6"/>
      <c r="D62" s="6"/>
      <c r="E62" s="118"/>
      <c r="F62" s="118" t="s">
        <v>205</v>
      </c>
      <c r="G62" s="118"/>
      <c r="H62" s="118"/>
      <c r="I62" s="118"/>
      <c r="J62" s="118"/>
      <c r="K62" s="24" t="s">
        <v>143</v>
      </c>
      <c r="L62" s="24"/>
      <c r="M62" s="24">
        <v>100</v>
      </c>
      <c r="N62" s="110" t="s">
        <v>143</v>
      </c>
      <c r="Y62" s="120"/>
    </row>
    <row r="63" spans="2:29" ht="13.5" customHeight="1" x14ac:dyDescent="0.15">
      <c r="B63" s="1">
        <f t="shared" si="8"/>
        <v>53</v>
      </c>
      <c r="C63" s="6"/>
      <c r="D63" s="6"/>
      <c r="E63" s="118"/>
      <c r="F63" s="118" t="s">
        <v>99</v>
      </c>
      <c r="G63" s="118"/>
      <c r="H63" s="118"/>
      <c r="I63" s="118"/>
      <c r="J63" s="118"/>
      <c r="K63" s="24">
        <v>400</v>
      </c>
      <c r="L63" s="24" t="s">
        <v>143</v>
      </c>
      <c r="M63" s="24">
        <v>1400</v>
      </c>
      <c r="N63" s="110">
        <v>1400</v>
      </c>
      <c r="Y63" s="122"/>
    </row>
    <row r="64" spans="2:29" ht="13.9" customHeight="1" x14ac:dyDescent="0.15">
      <c r="B64" s="1">
        <f t="shared" si="8"/>
        <v>54</v>
      </c>
      <c r="C64" s="6"/>
      <c r="D64" s="6"/>
      <c r="E64" s="118"/>
      <c r="F64" s="118" t="s">
        <v>266</v>
      </c>
      <c r="G64" s="118"/>
      <c r="H64" s="118"/>
      <c r="I64" s="118"/>
      <c r="J64" s="118"/>
      <c r="K64" s="24"/>
      <c r="L64" s="24"/>
      <c r="M64" s="24"/>
      <c r="N64" s="110">
        <v>50</v>
      </c>
      <c r="Y64" s="120"/>
    </row>
    <row r="65" spans="2:25" ht="13.5" customHeight="1" x14ac:dyDescent="0.15">
      <c r="B65" s="1">
        <f t="shared" si="8"/>
        <v>55</v>
      </c>
      <c r="C65" s="6"/>
      <c r="D65" s="6"/>
      <c r="E65" s="118"/>
      <c r="F65" s="118" t="s">
        <v>225</v>
      </c>
      <c r="G65" s="118"/>
      <c r="H65" s="118"/>
      <c r="I65" s="118"/>
      <c r="J65" s="118"/>
      <c r="K65" s="24">
        <v>32</v>
      </c>
      <c r="L65" s="24"/>
      <c r="M65" s="24">
        <v>32</v>
      </c>
      <c r="N65" s="110"/>
      <c r="Y65" s="120"/>
    </row>
    <row r="66" spans="2:25" ht="13.9" customHeight="1" x14ac:dyDescent="0.15">
      <c r="B66" s="1">
        <f t="shared" si="8"/>
        <v>56</v>
      </c>
      <c r="C66" s="6"/>
      <c r="D66" s="6"/>
      <c r="E66" s="118"/>
      <c r="F66" s="118" t="s">
        <v>207</v>
      </c>
      <c r="G66" s="118"/>
      <c r="H66" s="118"/>
      <c r="I66" s="118"/>
      <c r="J66" s="118"/>
      <c r="K66" s="24">
        <v>250</v>
      </c>
      <c r="L66" s="123">
        <v>125</v>
      </c>
      <c r="M66" s="24">
        <v>175</v>
      </c>
      <c r="N66" s="110">
        <v>125</v>
      </c>
      <c r="Y66" s="120"/>
    </row>
    <row r="67" spans="2:25" ht="13.5" customHeight="1" x14ac:dyDescent="0.15">
      <c r="B67" s="1">
        <f t="shared" si="8"/>
        <v>57</v>
      </c>
      <c r="C67" s="6"/>
      <c r="D67" s="6"/>
      <c r="E67" s="118"/>
      <c r="F67" s="118" t="s">
        <v>208</v>
      </c>
      <c r="G67" s="118"/>
      <c r="H67" s="118"/>
      <c r="I67" s="118"/>
      <c r="J67" s="118"/>
      <c r="K67" s="24">
        <v>480</v>
      </c>
      <c r="L67" s="123"/>
      <c r="M67" s="123"/>
      <c r="N67" s="110"/>
      <c r="Y67" s="120"/>
    </row>
    <row r="68" spans="2:25" ht="13.9" customHeight="1" x14ac:dyDescent="0.15">
      <c r="B68" s="1">
        <f t="shared" si="8"/>
        <v>58</v>
      </c>
      <c r="C68" s="6"/>
      <c r="D68" s="6"/>
      <c r="E68" s="118"/>
      <c r="F68" s="118" t="s">
        <v>100</v>
      </c>
      <c r="G68" s="118"/>
      <c r="H68" s="118"/>
      <c r="I68" s="118"/>
      <c r="J68" s="118"/>
      <c r="K68" s="24" t="s">
        <v>143</v>
      </c>
      <c r="L68" s="24" t="s">
        <v>143</v>
      </c>
      <c r="M68" s="24" t="s">
        <v>143</v>
      </c>
      <c r="N68" s="110" t="s">
        <v>143</v>
      </c>
      <c r="Y68" s="120"/>
    </row>
    <row r="69" spans="2:25" ht="13.5" customHeight="1" x14ac:dyDescent="0.15">
      <c r="B69" s="1">
        <f t="shared" si="8"/>
        <v>59</v>
      </c>
      <c r="C69" s="6"/>
      <c r="D69" s="6"/>
      <c r="E69" s="118"/>
      <c r="F69" s="118" t="s">
        <v>101</v>
      </c>
      <c r="G69" s="118"/>
      <c r="H69" s="118"/>
      <c r="I69" s="118"/>
      <c r="J69" s="118"/>
      <c r="K69" s="24">
        <v>50</v>
      </c>
      <c r="L69" s="24" t="s">
        <v>143</v>
      </c>
      <c r="M69" s="24"/>
      <c r="N69" s="110">
        <v>25</v>
      </c>
      <c r="Y69" s="120"/>
    </row>
    <row r="70" spans="2:25" ht="14.25" customHeight="1" x14ac:dyDescent="0.15">
      <c r="B70" s="1">
        <f t="shared" si="8"/>
        <v>60</v>
      </c>
      <c r="C70" s="6"/>
      <c r="D70" s="6"/>
      <c r="E70" s="118"/>
      <c r="F70" s="118" t="s">
        <v>284</v>
      </c>
      <c r="G70" s="118"/>
      <c r="H70" s="118"/>
      <c r="I70" s="118"/>
      <c r="J70" s="118"/>
      <c r="K70" s="24"/>
      <c r="L70" s="24" t="s">
        <v>143</v>
      </c>
      <c r="M70" s="24"/>
      <c r="N70" s="110">
        <v>475</v>
      </c>
      <c r="Y70" s="120"/>
    </row>
    <row r="71" spans="2:25" ht="13.5" customHeight="1" x14ac:dyDescent="0.15">
      <c r="B71" s="1">
        <f t="shared" si="8"/>
        <v>61</v>
      </c>
      <c r="C71" s="6"/>
      <c r="D71" s="6"/>
      <c r="E71" s="118"/>
      <c r="F71" s="118" t="s">
        <v>243</v>
      </c>
      <c r="G71" s="118"/>
      <c r="H71" s="118"/>
      <c r="I71" s="118"/>
      <c r="J71" s="118"/>
      <c r="K71" s="24">
        <v>50</v>
      </c>
      <c r="L71" s="24">
        <v>100</v>
      </c>
      <c r="M71" s="24" t="s">
        <v>143</v>
      </c>
      <c r="N71" s="110" t="s">
        <v>143</v>
      </c>
      <c r="Y71" s="120"/>
    </row>
    <row r="72" spans="2:25" ht="13.9" customHeight="1" x14ac:dyDescent="0.15">
      <c r="B72" s="1">
        <f t="shared" si="8"/>
        <v>62</v>
      </c>
      <c r="C72" s="6"/>
      <c r="D72" s="6"/>
      <c r="E72" s="118"/>
      <c r="F72" s="118" t="s">
        <v>139</v>
      </c>
      <c r="G72" s="118"/>
      <c r="H72" s="118"/>
      <c r="I72" s="118"/>
      <c r="J72" s="118"/>
      <c r="K72" s="24" t="s">
        <v>143</v>
      </c>
      <c r="L72" s="24"/>
      <c r="M72" s="24"/>
      <c r="N72" s="110"/>
      <c r="Y72" s="120"/>
    </row>
    <row r="73" spans="2:25" ht="13.5" customHeight="1" x14ac:dyDescent="0.15">
      <c r="B73" s="1">
        <f t="shared" si="8"/>
        <v>63</v>
      </c>
      <c r="C73" s="6"/>
      <c r="D73" s="6"/>
      <c r="E73" s="118"/>
      <c r="F73" s="118" t="s">
        <v>308</v>
      </c>
      <c r="G73" s="118"/>
      <c r="H73" s="118"/>
      <c r="I73" s="118"/>
      <c r="J73" s="118"/>
      <c r="K73" s="24">
        <v>48</v>
      </c>
      <c r="L73" s="24" t="s">
        <v>143</v>
      </c>
      <c r="M73" s="24" t="s">
        <v>143</v>
      </c>
      <c r="N73" s="110" t="s">
        <v>143</v>
      </c>
      <c r="Y73" s="120"/>
    </row>
    <row r="74" spans="2:25" ht="13.5" customHeight="1" x14ac:dyDescent="0.15">
      <c r="B74" s="1">
        <f t="shared" si="8"/>
        <v>64</v>
      </c>
      <c r="C74" s="6"/>
      <c r="D74" s="6"/>
      <c r="E74" s="118"/>
      <c r="F74" s="118" t="s">
        <v>30</v>
      </c>
      <c r="G74" s="118"/>
      <c r="H74" s="118"/>
      <c r="I74" s="118"/>
      <c r="J74" s="118"/>
      <c r="K74" s="24">
        <v>32</v>
      </c>
      <c r="L74" s="24">
        <v>16</v>
      </c>
      <c r="M74" s="24">
        <v>24</v>
      </c>
      <c r="N74" s="110">
        <v>32</v>
      </c>
      <c r="Y74" s="120"/>
    </row>
    <row r="75" spans="2:25" ht="13.5" customHeight="1" x14ac:dyDescent="0.15">
      <c r="B75" s="1">
        <f t="shared" si="8"/>
        <v>65</v>
      </c>
      <c r="C75" s="6"/>
      <c r="D75" s="6"/>
      <c r="E75" s="118"/>
      <c r="F75" s="118" t="s">
        <v>168</v>
      </c>
      <c r="G75" s="118"/>
      <c r="H75" s="118"/>
      <c r="I75" s="118"/>
      <c r="J75" s="118"/>
      <c r="K75" s="24">
        <v>136</v>
      </c>
      <c r="L75" s="24">
        <v>56</v>
      </c>
      <c r="M75" s="24">
        <v>40</v>
      </c>
      <c r="N75" s="110">
        <v>56</v>
      </c>
      <c r="Y75" s="120"/>
    </row>
    <row r="76" spans="2:25" ht="13.9" customHeight="1" x14ac:dyDescent="0.15">
      <c r="B76" s="1">
        <f t="shared" ref="B76:B95" si="9">B75+1</f>
        <v>66</v>
      </c>
      <c r="C76" s="6"/>
      <c r="D76" s="6"/>
      <c r="E76" s="118"/>
      <c r="F76" s="118" t="s">
        <v>169</v>
      </c>
      <c r="G76" s="118"/>
      <c r="H76" s="118"/>
      <c r="I76" s="118"/>
      <c r="J76" s="118"/>
      <c r="K76" s="24"/>
      <c r="L76" s="24"/>
      <c r="M76" s="24"/>
      <c r="N76" s="110">
        <v>16</v>
      </c>
      <c r="Y76" s="120"/>
    </row>
    <row r="77" spans="2:25" ht="13.9" customHeight="1" x14ac:dyDescent="0.15">
      <c r="B77" s="1">
        <f t="shared" si="9"/>
        <v>67</v>
      </c>
      <c r="C77" s="6"/>
      <c r="D77" s="6"/>
      <c r="E77" s="118"/>
      <c r="F77" s="118" t="s">
        <v>257</v>
      </c>
      <c r="G77" s="118"/>
      <c r="H77" s="118"/>
      <c r="I77" s="118"/>
      <c r="J77" s="118"/>
      <c r="K77" s="24"/>
      <c r="L77" s="24" t="s">
        <v>143</v>
      </c>
      <c r="M77" s="24" t="s">
        <v>143</v>
      </c>
      <c r="N77" s="110">
        <v>25</v>
      </c>
      <c r="Y77" s="120"/>
    </row>
    <row r="78" spans="2:25" ht="13.9" customHeight="1" x14ac:dyDescent="0.15">
      <c r="B78" s="1">
        <f t="shared" si="9"/>
        <v>68</v>
      </c>
      <c r="C78" s="6"/>
      <c r="D78" s="6"/>
      <c r="E78" s="118"/>
      <c r="F78" s="118" t="s">
        <v>80</v>
      </c>
      <c r="G78" s="118"/>
      <c r="H78" s="118"/>
      <c r="I78" s="118"/>
      <c r="J78" s="118"/>
      <c r="K78" s="24">
        <v>200</v>
      </c>
      <c r="L78" s="24" t="s">
        <v>143</v>
      </c>
      <c r="M78" s="24" t="s">
        <v>143</v>
      </c>
      <c r="N78" s="110" t="s">
        <v>143</v>
      </c>
      <c r="Y78" s="120"/>
    </row>
    <row r="79" spans="2:25" ht="13.9" customHeight="1" x14ac:dyDescent="0.15">
      <c r="B79" s="1">
        <f t="shared" si="9"/>
        <v>69</v>
      </c>
      <c r="C79" s="6"/>
      <c r="D79" s="6"/>
      <c r="E79" s="118"/>
      <c r="F79" s="118" t="s">
        <v>244</v>
      </c>
      <c r="G79" s="118"/>
      <c r="H79" s="118"/>
      <c r="I79" s="118"/>
      <c r="J79" s="118"/>
      <c r="K79" s="24"/>
      <c r="L79" s="24" t="s">
        <v>143</v>
      </c>
      <c r="M79" s="24"/>
      <c r="N79" s="110"/>
      <c r="Y79" s="120"/>
    </row>
    <row r="80" spans="2:25" ht="13.5" customHeight="1" x14ac:dyDescent="0.15">
      <c r="B80" s="1">
        <f t="shared" si="9"/>
        <v>70</v>
      </c>
      <c r="C80" s="6"/>
      <c r="D80" s="6"/>
      <c r="E80" s="118"/>
      <c r="F80" s="118" t="s">
        <v>102</v>
      </c>
      <c r="G80" s="118"/>
      <c r="H80" s="118"/>
      <c r="I80" s="118"/>
      <c r="J80" s="118"/>
      <c r="K80" s="24">
        <v>1300</v>
      </c>
      <c r="L80" s="24">
        <v>1250</v>
      </c>
      <c r="M80" s="24">
        <v>800</v>
      </c>
      <c r="N80" s="110">
        <v>250</v>
      </c>
      <c r="Y80" s="120"/>
    </row>
    <row r="81" spans="2:25" ht="13.9" customHeight="1" x14ac:dyDescent="0.15">
      <c r="B81" s="1">
        <f t="shared" si="9"/>
        <v>71</v>
      </c>
      <c r="C81" s="6"/>
      <c r="D81" s="6"/>
      <c r="E81" s="118"/>
      <c r="F81" s="118" t="s">
        <v>170</v>
      </c>
      <c r="G81" s="118"/>
      <c r="H81" s="118"/>
      <c r="I81" s="118"/>
      <c r="J81" s="118"/>
      <c r="K81" s="24">
        <v>25</v>
      </c>
      <c r="L81" s="24">
        <v>50</v>
      </c>
      <c r="M81" s="24">
        <v>50</v>
      </c>
      <c r="N81" s="110"/>
      <c r="Y81" s="120"/>
    </row>
    <row r="82" spans="2:25" ht="13.5" customHeight="1" x14ac:dyDescent="0.15">
      <c r="B82" s="1">
        <f t="shared" si="9"/>
        <v>72</v>
      </c>
      <c r="C82" s="6"/>
      <c r="D82" s="6"/>
      <c r="E82" s="118"/>
      <c r="F82" s="118" t="s">
        <v>227</v>
      </c>
      <c r="G82" s="118"/>
      <c r="H82" s="118"/>
      <c r="I82" s="118"/>
      <c r="J82" s="118"/>
      <c r="K82" s="24">
        <v>2</v>
      </c>
      <c r="L82" s="24">
        <v>2</v>
      </c>
      <c r="M82" s="24">
        <v>1</v>
      </c>
      <c r="N82" s="110" t="s">
        <v>143</v>
      </c>
      <c r="Y82" s="120"/>
    </row>
    <row r="83" spans="2:25" ht="13.9" customHeight="1" x14ac:dyDescent="0.15">
      <c r="B83" s="1">
        <f t="shared" si="9"/>
        <v>73</v>
      </c>
      <c r="C83" s="6"/>
      <c r="D83" s="6"/>
      <c r="E83" s="118"/>
      <c r="F83" s="118" t="s">
        <v>211</v>
      </c>
      <c r="G83" s="118"/>
      <c r="H83" s="118"/>
      <c r="I83" s="118"/>
      <c r="J83" s="118"/>
      <c r="K83" s="24">
        <v>25</v>
      </c>
      <c r="L83" s="24">
        <v>25</v>
      </c>
      <c r="M83" s="24"/>
      <c r="N83" s="110">
        <v>50</v>
      </c>
      <c r="Y83" s="120"/>
    </row>
    <row r="84" spans="2:25" ht="13.9" customHeight="1" x14ac:dyDescent="0.15">
      <c r="B84" s="1">
        <f t="shared" si="9"/>
        <v>74</v>
      </c>
      <c r="C84" s="6"/>
      <c r="D84" s="6"/>
      <c r="E84" s="118"/>
      <c r="F84" s="118" t="s">
        <v>171</v>
      </c>
      <c r="G84" s="118"/>
      <c r="H84" s="118"/>
      <c r="I84" s="118"/>
      <c r="J84" s="118"/>
      <c r="K84" s="24"/>
      <c r="L84" s="24" t="s">
        <v>143</v>
      </c>
      <c r="M84" s="24" t="s">
        <v>143</v>
      </c>
      <c r="N84" s="110">
        <v>25</v>
      </c>
      <c r="Y84" s="120"/>
    </row>
    <row r="85" spans="2:25" ht="13.9" customHeight="1" x14ac:dyDescent="0.15">
      <c r="B85" s="1">
        <f t="shared" si="9"/>
        <v>75</v>
      </c>
      <c r="C85" s="6"/>
      <c r="D85" s="6"/>
      <c r="E85" s="118"/>
      <c r="F85" s="118" t="s">
        <v>31</v>
      </c>
      <c r="G85" s="118"/>
      <c r="H85" s="118"/>
      <c r="I85" s="118"/>
      <c r="J85" s="118"/>
      <c r="K85" s="24">
        <v>575</v>
      </c>
      <c r="L85" s="24">
        <v>500</v>
      </c>
      <c r="M85" s="24">
        <v>600</v>
      </c>
      <c r="N85" s="110">
        <v>225</v>
      </c>
      <c r="Y85" s="120"/>
    </row>
    <row r="86" spans="2:25" ht="13.9" customHeight="1" x14ac:dyDescent="0.15">
      <c r="B86" s="1">
        <f t="shared" si="9"/>
        <v>76</v>
      </c>
      <c r="C86" s="2" t="s">
        <v>71</v>
      </c>
      <c r="D86" s="2" t="s">
        <v>72</v>
      </c>
      <c r="E86" s="118"/>
      <c r="F86" s="118" t="s">
        <v>109</v>
      </c>
      <c r="G86" s="118"/>
      <c r="H86" s="118"/>
      <c r="I86" s="118"/>
      <c r="J86" s="118"/>
      <c r="K86" s="24"/>
      <c r="L86" s="24"/>
      <c r="M86" s="24">
        <v>1</v>
      </c>
      <c r="N86" s="110">
        <v>1</v>
      </c>
    </row>
    <row r="87" spans="2:25" ht="13.5" customHeight="1" x14ac:dyDescent="0.15">
      <c r="B87" s="1">
        <f t="shared" si="9"/>
        <v>77</v>
      </c>
      <c r="C87" s="2" t="s">
        <v>32</v>
      </c>
      <c r="D87" s="2" t="s">
        <v>33</v>
      </c>
      <c r="E87" s="118"/>
      <c r="F87" s="118" t="s">
        <v>270</v>
      </c>
      <c r="G87" s="118"/>
      <c r="H87" s="118"/>
      <c r="I87" s="118"/>
      <c r="J87" s="118"/>
      <c r="K87" s="24"/>
      <c r="L87" s="24"/>
      <c r="M87" s="24"/>
      <c r="N87" s="110">
        <v>1</v>
      </c>
    </row>
    <row r="88" spans="2:25" ht="13.9" customHeight="1" x14ac:dyDescent="0.15">
      <c r="B88" s="1">
        <f t="shared" si="9"/>
        <v>78</v>
      </c>
      <c r="C88" s="6"/>
      <c r="D88" s="6"/>
      <c r="E88" s="118"/>
      <c r="F88" s="118" t="s">
        <v>271</v>
      </c>
      <c r="G88" s="118"/>
      <c r="H88" s="118"/>
      <c r="I88" s="118"/>
      <c r="J88" s="118"/>
      <c r="K88" s="24">
        <v>1</v>
      </c>
      <c r="L88" s="24"/>
      <c r="M88" s="24"/>
      <c r="N88" s="110"/>
    </row>
    <row r="89" spans="2:25" ht="14.25" customHeight="1" x14ac:dyDescent="0.15">
      <c r="B89" s="1">
        <f t="shared" si="9"/>
        <v>79</v>
      </c>
      <c r="C89" s="6"/>
      <c r="D89" s="6"/>
      <c r="E89" s="118"/>
      <c r="F89" s="118" t="s">
        <v>172</v>
      </c>
      <c r="G89" s="118"/>
      <c r="H89" s="118"/>
      <c r="I89" s="118"/>
      <c r="J89" s="118"/>
      <c r="K89" s="24"/>
      <c r="L89" s="24"/>
      <c r="M89" s="24">
        <v>1</v>
      </c>
      <c r="N89" s="110"/>
    </row>
    <row r="90" spans="2:25" ht="13.5" customHeight="1" x14ac:dyDescent="0.15">
      <c r="B90" s="1">
        <f t="shared" si="9"/>
        <v>80</v>
      </c>
      <c r="C90" s="6"/>
      <c r="D90" s="6"/>
      <c r="E90" s="118"/>
      <c r="F90" s="118" t="s">
        <v>173</v>
      </c>
      <c r="G90" s="118"/>
      <c r="H90" s="118"/>
      <c r="I90" s="118"/>
      <c r="J90" s="118"/>
      <c r="K90" s="24"/>
      <c r="L90" s="24">
        <v>1</v>
      </c>
      <c r="M90" s="24" t="s">
        <v>143</v>
      </c>
      <c r="N90" s="110">
        <v>1</v>
      </c>
    </row>
    <row r="91" spans="2:25" ht="13.9" customHeight="1" x14ac:dyDescent="0.15">
      <c r="B91" s="1">
        <f t="shared" si="9"/>
        <v>81</v>
      </c>
      <c r="C91" s="6"/>
      <c r="D91" s="6"/>
      <c r="E91" s="118"/>
      <c r="F91" s="118" t="s">
        <v>112</v>
      </c>
      <c r="G91" s="118"/>
      <c r="H91" s="118"/>
      <c r="I91" s="118"/>
      <c r="J91" s="118"/>
      <c r="K91" s="24"/>
      <c r="L91" s="24">
        <v>2</v>
      </c>
      <c r="M91" s="24" t="s">
        <v>143</v>
      </c>
      <c r="N91" s="110" t="s">
        <v>143</v>
      </c>
    </row>
    <row r="92" spans="2:25" ht="13.9" customHeight="1" x14ac:dyDescent="0.15">
      <c r="B92" s="1">
        <f t="shared" si="9"/>
        <v>82</v>
      </c>
      <c r="C92" s="6"/>
      <c r="D92" s="6"/>
      <c r="E92" s="118"/>
      <c r="F92" s="118" t="s">
        <v>247</v>
      </c>
      <c r="G92" s="118"/>
      <c r="H92" s="118"/>
      <c r="I92" s="118"/>
      <c r="J92" s="118"/>
      <c r="K92" s="24" t="s">
        <v>143</v>
      </c>
      <c r="L92" s="24"/>
      <c r="M92" s="24"/>
      <c r="N92" s="110"/>
    </row>
    <row r="93" spans="2:25" ht="13.9" customHeight="1" x14ac:dyDescent="0.15">
      <c r="B93" s="1">
        <f t="shared" si="9"/>
        <v>83</v>
      </c>
      <c r="C93" s="6"/>
      <c r="D93" s="6"/>
      <c r="E93" s="118"/>
      <c r="F93" s="118" t="s">
        <v>175</v>
      </c>
      <c r="G93" s="118"/>
      <c r="H93" s="118"/>
      <c r="I93" s="118"/>
      <c r="J93" s="118"/>
      <c r="K93" s="24">
        <v>2</v>
      </c>
      <c r="L93" s="24">
        <v>5</v>
      </c>
      <c r="M93" s="24">
        <v>4</v>
      </c>
      <c r="N93" s="110">
        <v>2</v>
      </c>
    </row>
    <row r="94" spans="2:25" ht="13.5" customHeight="1" x14ac:dyDescent="0.15">
      <c r="B94" s="1">
        <f t="shared" si="9"/>
        <v>84</v>
      </c>
      <c r="C94" s="6"/>
      <c r="D94" s="6"/>
      <c r="E94" s="118"/>
      <c r="F94" s="118" t="s">
        <v>34</v>
      </c>
      <c r="G94" s="118"/>
      <c r="H94" s="118"/>
      <c r="I94" s="118"/>
      <c r="J94" s="118"/>
      <c r="K94" s="24"/>
      <c r="L94" s="24">
        <v>2</v>
      </c>
      <c r="M94" s="24">
        <v>3</v>
      </c>
      <c r="N94" s="110">
        <v>3</v>
      </c>
    </row>
    <row r="95" spans="2:25" ht="13.5" customHeight="1" thickBot="1" x14ac:dyDescent="0.2">
      <c r="B95" s="1">
        <f t="shared" si="9"/>
        <v>85</v>
      </c>
      <c r="C95" s="2" t="s">
        <v>129</v>
      </c>
      <c r="D95" s="2" t="s">
        <v>176</v>
      </c>
      <c r="E95" s="118"/>
      <c r="F95" s="118" t="s">
        <v>177</v>
      </c>
      <c r="G95" s="118"/>
      <c r="H95" s="118"/>
      <c r="I95" s="118"/>
      <c r="J95" s="118"/>
      <c r="K95" s="24"/>
      <c r="L95" s="24"/>
      <c r="M95" s="24" t="s">
        <v>143</v>
      </c>
      <c r="N95" s="110"/>
    </row>
    <row r="96" spans="2:25" ht="13.9" customHeight="1" x14ac:dyDescent="0.15">
      <c r="B96" s="79"/>
      <c r="C96" s="80"/>
      <c r="D96" s="80"/>
      <c r="E96" s="23"/>
      <c r="F96" s="23"/>
      <c r="G96" s="23"/>
      <c r="H96" s="23"/>
      <c r="I96" s="23"/>
      <c r="J96" s="23"/>
      <c r="K96" s="23"/>
      <c r="L96" s="23"/>
      <c r="M96" s="23"/>
      <c r="N96" s="23"/>
      <c r="U96">
        <f>COUNTA(K11:K112)</f>
        <v>65</v>
      </c>
      <c r="V96">
        <f>COUNTA(L11:L112)</f>
        <v>65</v>
      </c>
      <c r="W96">
        <f>COUNTA(M11:M112)</f>
        <v>67</v>
      </c>
      <c r="X96">
        <f>COUNTA(N11:N112)</f>
        <v>75</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SUM(U11:U26,K27:K112)</f>
        <v>102934</v>
      </c>
      <c r="V100">
        <f>SUM(V11:V26,L27:L112)</f>
        <v>27733</v>
      </c>
      <c r="W100">
        <f>SUM(W11:W26,M27:M112)</f>
        <v>41788</v>
      </c>
      <c r="X100">
        <f>SUM(X11:X26,N27:N112)</f>
        <v>23549</v>
      </c>
    </row>
    <row r="101" spans="2:24" ht="18" customHeight="1" thickBot="1" x14ac:dyDescent="0.2">
      <c r="B101" s="67"/>
      <c r="C101" s="22"/>
      <c r="D101" s="150" t="s">
        <v>2</v>
      </c>
      <c r="E101" s="150"/>
      <c r="F101" s="150"/>
      <c r="G101" s="150"/>
      <c r="H101" s="22"/>
      <c r="I101" s="22"/>
      <c r="J101" s="68"/>
      <c r="K101" s="33" t="str">
        <f>K5</f>
        <v>2023.8.24</v>
      </c>
      <c r="L101" s="33" t="str">
        <f>L5</f>
        <v>2023.8.24</v>
      </c>
      <c r="M101" s="33" t="str">
        <f>M5</f>
        <v>2023.8.24</v>
      </c>
      <c r="N101" s="127" t="str">
        <f>N5</f>
        <v>2023.8.24</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178</v>
      </c>
      <c r="E103" s="118"/>
      <c r="F103" s="118" t="s">
        <v>179</v>
      </c>
      <c r="G103" s="118"/>
      <c r="H103" s="118"/>
      <c r="I103" s="118"/>
      <c r="J103" s="118"/>
      <c r="K103" s="24"/>
      <c r="L103" s="24">
        <v>1</v>
      </c>
      <c r="M103" s="24"/>
      <c r="N103" s="110"/>
    </row>
    <row r="104" spans="2:24" ht="13.5" customHeight="1" x14ac:dyDescent="0.15">
      <c r="B104" s="1">
        <f t="shared" ref="B104:B112" si="10">B103+1</f>
        <v>87</v>
      </c>
      <c r="C104" s="6"/>
      <c r="D104" s="2" t="s">
        <v>35</v>
      </c>
      <c r="E104" s="118"/>
      <c r="F104" s="118" t="s">
        <v>110</v>
      </c>
      <c r="G104" s="118"/>
      <c r="H104" s="118"/>
      <c r="I104" s="118"/>
      <c r="J104" s="118"/>
      <c r="K104" s="24"/>
      <c r="L104" s="24">
        <v>2</v>
      </c>
      <c r="M104" s="24">
        <v>4</v>
      </c>
      <c r="N104" s="110">
        <v>10</v>
      </c>
    </row>
    <row r="105" spans="2:24" ht="13.5" customHeight="1" x14ac:dyDescent="0.15">
      <c r="B105" s="1">
        <f t="shared" si="10"/>
        <v>88</v>
      </c>
      <c r="C105" s="6"/>
      <c r="D105" s="6"/>
      <c r="E105" s="118"/>
      <c r="F105" s="118" t="s">
        <v>273</v>
      </c>
      <c r="G105" s="118"/>
      <c r="H105" s="118"/>
      <c r="I105" s="118"/>
      <c r="J105" s="118"/>
      <c r="K105" s="24"/>
      <c r="L105" s="24"/>
      <c r="M105" s="24"/>
      <c r="N105" s="110">
        <v>1</v>
      </c>
    </row>
    <row r="106" spans="2:24" ht="13.5" customHeight="1" x14ac:dyDescent="0.15">
      <c r="B106" s="1">
        <f t="shared" si="10"/>
        <v>89</v>
      </c>
      <c r="C106" s="6"/>
      <c r="D106" s="7"/>
      <c r="E106" s="118"/>
      <c r="F106" s="118" t="s">
        <v>36</v>
      </c>
      <c r="G106" s="118"/>
      <c r="H106" s="118"/>
      <c r="I106" s="118"/>
      <c r="J106" s="118"/>
      <c r="K106" s="24" t="s">
        <v>143</v>
      </c>
      <c r="L106" s="24">
        <v>25</v>
      </c>
      <c r="M106" s="24">
        <v>50</v>
      </c>
      <c r="N106" s="110">
        <v>50</v>
      </c>
    </row>
    <row r="107" spans="2:24" ht="13.5" customHeight="1" x14ac:dyDescent="0.15">
      <c r="B107" s="1">
        <f t="shared" si="10"/>
        <v>90</v>
      </c>
      <c r="C107" s="7"/>
      <c r="D107" s="8" t="s">
        <v>37</v>
      </c>
      <c r="E107" s="118"/>
      <c r="F107" s="118" t="s">
        <v>38</v>
      </c>
      <c r="G107" s="118"/>
      <c r="H107" s="118"/>
      <c r="I107" s="118"/>
      <c r="J107" s="118"/>
      <c r="K107" s="24">
        <v>25</v>
      </c>
      <c r="L107" s="24">
        <v>25</v>
      </c>
      <c r="M107" s="24">
        <v>25</v>
      </c>
      <c r="N107" s="110">
        <v>75</v>
      </c>
    </row>
    <row r="108" spans="2:24" ht="13.9" customHeight="1" x14ac:dyDescent="0.15">
      <c r="B108" s="1">
        <f t="shared" si="10"/>
        <v>91</v>
      </c>
      <c r="C108" s="2" t="s">
        <v>0</v>
      </c>
      <c r="D108" s="2" t="s">
        <v>213</v>
      </c>
      <c r="E108" s="118"/>
      <c r="F108" s="118" t="s">
        <v>214</v>
      </c>
      <c r="G108" s="118"/>
      <c r="H108" s="118"/>
      <c r="I108" s="118"/>
      <c r="J108" s="118"/>
      <c r="K108" s="24"/>
      <c r="L108" s="24"/>
      <c r="M108" s="24"/>
      <c r="N108" s="110">
        <v>25</v>
      </c>
    </row>
    <row r="109" spans="2:24" ht="13.5" customHeight="1" x14ac:dyDescent="0.15">
      <c r="B109" s="1">
        <f t="shared" si="10"/>
        <v>92</v>
      </c>
      <c r="C109" s="6"/>
      <c r="D109" s="8" t="s">
        <v>39</v>
      </c>
      <c r="E109" s="118"/>
      <c r="F109" s="118" t="s">
        <v>40</v>
      </c>
      <c r="G109" s="118"/>
      <c r="H109" s="118"/>
      <c r="I109" s="118"/>
      <c r="J109" s="118"/>
      <c r="K109" s="24" t="s">
        <v>143</v>
      </c>
      <c r="L109" s="24"/>
      <c r="M109" s="24" t="s">
        <v>143</v>
      </c>
      <c r="N109" s="110">
        <v>25</v>
      </c>
      <c r="U109">
        <f>COUNTA(K86:K109)</f>
        <v>8</v>
      </c>
      <c r="V109">
        <f>COUNTA(L86:L109)</f>
        <v>10</v>
      </c>
      <c r="W109">
        <f>COUNTA(M86:M109)</f>
        <v>13</v>
      </c>
      <c r="X109">
        <f>COUNTA(N86:N109)</f>
        <v>14</v>
      </c>
    </row>
    <row r="110" spans="2:24" ht="13.5" customHeight="1" x14ac:dyDescent="0.15">
      <c r="B110" s="1">
        <f t="shared" si="10"/>
        <v>93</v>
      </c>
      <c r="C110" s="143" t="s">
        <v>41</v>
      </c>
      <c r="D110" s="144"/>
      <c r="E110" s="118"/>
      <c r="F110" s="118" t="s">
        <v>42</v>
      </c>
      <c r="G110" s="118"/>
      <c r="H110" s="118"/>
      <c r="I110" s="118"/>
      <c r="J110" s="118"/>
      <c r="K110" s="24">
        <v>25</v>
      </c>
      <c r="L110" s="24">
        <v>125</v>
      </c>
      <c r="M110" s="24">
        <v>125</v>
      </c>
      <c r="N110" s="110">
        <v>250</v>
      </c>
    </row>
    <row r="111" spans="2:24" ht="13.5" customHeight="1" x14ac:dyDescent="0.15">
      <c r="B111" s="1">
        <f t="shared" si="10"/>
        <v>94</v>
      </c>
      <c r="C111" s="3"/>
      <c r="D111" s="78"/>
      <c r="E111" s="118"/>
      <c r="F111" s="118" t="s">
        <v>43</v>
      </c>
      <c r="G111" s="118"/>
      <c r="H111" s="118"/>
      <c r="I111" s="118"/>
      <c r="J111" s="118"/>
      <c r="K111" s="24">
        <v>25</v>
      </c>
      <c r="L111" s="24">
        <v>75</v>
      </c>
      <c r="M111" s="24"/>
      <c r="N111" s="110">
        <v>25</v>
      </c>
    </row>
    <row r="112" spans="2:24" ht="13.9" customHeight="1" thickBot="1" x14ac:dyDescent="0.2">
      <c r="B112" s="132">
        <f t="shared" si="10"/>
        <v>95</v>
      </c>
      <c r="C112" s="133"/>
      <c r="D112" s="134"/>
      <c r="E112" s="9"/>
      <c r="F112" s="9" t="s">
        <v>73</v>
      </c>
      <c r="G112" s="9"/>
      <c r="H112" s="9"/>
      <c r="I112" s="9"/>
      <c r="J112" s="9"/>
      <c r="K112" s="135">
        <v>100</v>
      </c>
      <c r="L112" s="135"/>
      <c r="M112" s="135">
        <v>175</v>
      </c>
      <c r="N112" s="136">
        <v>50</v>
      </c>
    </row>
    <row r="113" spans="2:14" ht="19.899999999999999" customHeight="1" thickTop="1" x14ac:dyDescent="0.15">
      <c r="B113" s="145" t="s">
        <v>45</v>
      </c>
      <c r="C113" s="146"/>
      <c r="D113" s="146"/>
      <c r="E113" s="146"/>
      <c r="F113" s="146"/>
      <c r="G113" s="146"/>
      <c r="H113" s="146"/>
      <c r="I113" s="146"/>
      <c r="J113" s="76"/>
      <c r="K113" s="32">
        <f>SUM(K114:K122)</f>
        <v>102934</v>
      </c>
      <c r="L113" s="32">
        <f>SUM(L114:L122)</f>
        <v>27733</v>
      </c>
      <c r="M113" s="32">
        <f>SUM(M114:M122)</f>
        <v>41788</v>
      </c>
      <c r="N113" s="137">
        <f>SUM(N114:N122)</f>
        <v>23549</v>
      </c>
    </row>
    <row r="114" spans="2:14" ht="13.9" customHeight="1" x14ac:dyDescent="0.15">
      <c r="B114" s="147" t="s">
        <v>46</v>
      </c>
      <c r="C114" s="148"/>
      <c r="D114" s="149"/>
      <c r="E114" s="12"/>
      <c r="F114" s="13"/>
      <c r="G114" s="138" t="s">
        <v>13</v>
      </c>
      <c r="H114" s="138"/>
      <c r="I114" s="13"/>
      <c r="J114" s="14"/>
      <c r="K114" s="4">
        <f>SUM(U$11:U$26)</f>
        <v>94200</v>
      </c>
      <c r="L114" s="4">
        <f>SUM(V$11:V$26)</f>
        <v>13870</v>
      </c>
      <c r="M114" s="4">
        <f>SUM(W$11:W$26)</f>
        <v>22675</v>
      </c>
      <c r="N114" s="5">
        <f>SUM(X$11:X$26)</f>
        <v>13120</v>
      </c>
    </row>
    <row r="115" spans="2:14" ht="13.9" customHeight="1" x14ac:dyDescent="0.15">
      <c r="B115" s="82"/>
      <c r="C115" s="60"/>
      <c r="D115" s="83"/>
      <c r="E115" s="15"/>
      <c r="F115" s="118"/>
      <c r="G115" s="138" t="s">
        <v>25</v>
      </c>
      <c r="H115" s="138"/>
      <c r="I115" s="114"/>
      <c r="J115" s="16"/>
      <c r="K115" s="4">
        <f>SUM(K$27)</f>
        <v>500</v>
      </c>
      <c r="L115" s="4">
        <f>SUM(L$27)</f>
        <v>900</v>
      </c>
      <c r="M115" s="4">
        <f>SUM(M$27)</f>
        <v>650</v>
      </c>
      <c r="N115" s="5">
        <f>SUM(N$27)</f>
        <v>475</v>
      </c>
    </row>
    <row r="116" spans="2:14" ht="13.9" customHeight="1" x14ac:dyDescent="0.15">
      <c r="B116" s="82"/>
      <c r="C116" s="60"/>
      <c r="D116" s="83"/>
      <c r="E116" s="15"/>
      <c r="F116" s="118"/>
      <c r="G116" s="138" t="s">
        <v>27</v>
      </c>
      <c r="H116" s="138"/>
      <c r="I116" s="13"/>
      <c r="J116" s="14"/>
      <c r="K116" s="4">
        <f>SUM(K$28:K$29)</f>
        <v>0</v>
      </c>
      <c r="L116" s="4">
        <f>SUM(L$28:L$29)</f>
        <v>0</v>
      </c>
      <c r="M116" s="4">
        <f>SUM(M$28:M$29)</f>
        <v>2</v>
      </c>
      <c r="N116" s="5">
        <f>SUM(N$28:N$29)</f>
        <v>0</v>
      </c>
    </row>
    <row r="117" spans="2:14" ht="13.9" customHeight="1" x14ac:dyDescent="0.15">
      <c r="B117" s="82"/>
      <c r="C117" s="60"/>
      <c r="D117" s="83"/>
      <c r="E117" s="15"/>
      <c r="F117" s="118"/>
      <c r="G117" s="138" t="s">
        <v>78</v>
      </c>
      <c r="H117" s="138"/>
      <c r="I117" s="13"/>
      <c r="J117" s="14"/>
      <c r="K117" s="4">
        <f>SUM(K$30:K$30)</f>
        <v>0</v>
      </c>
      <c r="L117" s="4">
        <f>SUM(L$30:L$30)</f>
        <v>0</v>
      </c>
      <c r="M117" s="4">
        <f>SUM(M$30:M$30)</f>
        <v>0</v>
      </c>
      <c r="N117" s="5">
        <f>SUM(N$30:N$30)</f>
        <v>25</v>
      </c>
    </row>
    <row r="118" spans="2:14" ht="13.9" customHeight="1" x14ac:dyDescent="0.15">
      <c r="B118" s="82"/>
      <c r="C118" s="60"/>
      <c r="D118" s="83"/>
      <c r="E118" s="15"/>
      <c r="F118" s="118"/>
      <c r="G118" s="138" t="s">
        <v>79</v>
      </c>
      <c r="H118" s="138"/>
      <c r="I118" s="13"/>
      <c r="J118" s="14"/>
      <c r="K118" s="4">
        <f>SUM(K33:K47)</f>
        <v>4325</v>
      </c>
      <c r="L118" s="4">
        <f>SUM(L$33:L$47)</f>
        <v>10475</v>
      </c>
      <c r="M118" s="4">
        <f>SUM(M$33:M$47)</f>
        <v>14826</v>
      </c>
      <c r="N118" s="5">
        <f>SUM(N$33:N$47)</f>
        <v>6081</v>
      </c>
    </row>
    <row r="119" spans="2:14" ht="13.9" customHeight="1" x14ac:dyDescent="0.15">
      <c r="B119" s="82"/>
      <c r="C119" s="60"/>
      <c r="D119" s="83"/>
      <c r="E119" s="15"/>
      <c r="F119" s="118"/>
      <c r="G119" s="138" t="s">
        <v>76</v>
      </c>
      <c r="H119" s="138"/>
      <c r="I119" s="13"/>
      <c r="J119" s="14"/>
      <c r="K119" s="4">
        <f>SUM(K$48:K$50)</f>
        <v>25</v>
      </c>
      <c r="L119" s="4">
        <f>SUM(L$48:L$50)</f>
        <v>50</v>
      </c>
      <c r="M119" s="4">
        <f>SUM(M$48:M$50)</f>
        <v>0</v>
      </c>
      <c r="N119" s="5">
        <f>SUM(N$48:N$50)</f>
        <v>125</v>
      </c>
    </row>
    <row r="120" spans="2:14" ht="13.9" customHeight="1" x14ac:dyDescent="0.15">
      <c r="B120" s="82"/>
      <c r="C120" s="60"/>
      <c r="D120" s="83"/>
      <c r="E120" s="15"/>
      <c r="F120" s="118"/>
      <c r="G120" s="138" t="s">
        <v>28</v>
      </c>
      <c r="H120" s="138"/>
      <c r="I120" s="13"/>
      <c r="J120" s="14"/>
      <c r="K120" s="4">
        <f>SUM(K$51:K$85)</f>
        <v>3705</v>
      </c>
      <c r="L120" s="4">
        <f>SUM(L$51:L$85)</f>
        <v>2174</v>
      </c>
      <c r="M120" s="4">
        <f>SUM(M$51:M$85)</f>
        <v>3247</v>
      </c>
      <c r="N120" s="5">
        <f>SUM(N$51:N$85)</f>
        <v>3179</v>
      </c>
    </row>
    <row r="121" spans="2:14" ht="13.9" customHeight="1" x14ac:dyDescent="0.15">
      <c r="B121" s="82"/>
      <c r="C121" s="60"/>
      <c r="D121" s="83"/>
      <c r="E121" s="15"/>
      <c r="F121" s="118"/>
      <c r="G121" s="138" t="s">
        <v>47</v>
      </c>
      <c r="H121" s="138"/>
      <c r="I121" s="13"/>
      <c r="J121" s="14"/>
      <c r="K121" s="4">
        <f>SUM(K$31:K$32,K$110:K$111)</f>
        <v>51</v>
      </c>
      <c r="L121" s="4">
        <f>SUM(L31:L32,L$110:L$111)</f>
        <v>201</v>
      </c>
      <c r="M121" s="4">
        <f>SUM(M31:M32,M$110:M$111)</f>
        <v>125</v>
      </c>
      <c r="N121" s="5">
        <f>SUM(N31:N32,N$110:N$111)</f>
        <v>300</v>
      </c>
    </row>
    <row r="122" spans="2:14" ht="13.9" customHeight="1" thickBot="1" x14ac:dyDescent="0.2">
      <c r="B122" s="84"/>
      <c r="C122" s="85"/>
      <c r="D122" s="86"/>
      <c r="E122" s="17"/>
      <c r="F122" s="9"/>
      <c r="G122" s="139" t="s">
        <v>44</v>
      </c>
      <c r="H122" s="139"/>
      <c r="I122" s="18"/>
      <c r="J122" s="19"/>
      <c r="K122" s="10">
        <f>SUM(K$86:K$109,K$112)</f>
        <v>128</v>
      </c>
      <c r="L122" s="10">
        <f>SUM(L$86:L$109,L$112)</f>
        <v>63</v>
      </c>
      <c r="M122" s="10">
        <f>SUM(M$86:M$109,M$112)</f>
        <v>263</v>
      </c>
      <c r="N122" s="11">
        <f>SUM(N$86:N$109,N$112)</f>
        <v>244</v>
      </c>
    </row>
    <row r="123" spans="2:14" ht="18" customHeight="1" thickTop="1" x14ac:dyDescent="0.15">
      <c r="B123" s="151" t="s">
        <v>48</v>
      </c>
      <c r="C123" s="152"/>
      <c r="D123" s="153"/>
      <c r="E123" s="87"/>
      <c r="F123" s="115"/>
      <c r="G123" s="154" t="s">
        <v>49</v>
      </c>
      <c r="H123" s="154"/>
      <c r="I123" s="115"/>
      <c r="J123" s="116"/>
      <c r="K123" s="35" t="s">
        <v>50</v>
      </c>
      <c r="L123" s="41"/>
      <c r="M123" s="41"/>
      <c r="N123" s="53"/>
    </row>
    <row r="124" spans="2:14" ht="18" customHeight="1" x14ac:dyDescent="0.15">
      <c r="B124" s="88"/>
      <c r="C124" s="89"/>
      <c r="D124" s="89"/>
      <c r="E124" s="90"/>
      <c r="F124" s="91"/>
      <c r="G124" s="92"/>
      <c r="H124" s="92"/>
      <c r="I124" s="91"/>
      <c r="J124" s="93"/>
      <c r="K124" s="36" t="s">
        <v>51</v>
      </c>
      <c r="L124" s="42"/>
      <c r="M124" s="42"/>
      <c r="N124" s="45"/>
    </row>
    <row r="125" spans="2:14" ht="18" customHeight="1" x14ac:dyDescent="0.15">
      <c r="B125" s="82"/>
      <c r="C125" s="60"/>
      <c r="D125" s="60"/>
      <c r="E125" s="94"/>
      <c r="F125" s="22"/>
      <c r="G125" s="150" t="s">
        <v>52</v>
      </c>
      <c r="H125" s="150"/>
      <c r="I125" s="113"/>
      <c r="J125" s="117"/>
      <c r="K125" s="37" t="s">
        <v>53</v>
      </c>
      <c r="L125" s="43"/>
      <c r="M125" s="47"/>
      <c r="N125" s="43"/>
    </row>
    <row r="126" spans="2:14" ht="18" customHeight="1" x14ac:dyDescent="0.15">
      <c r="B126" s="82"/>
      <c r="C126" s="60"/>
      <c r="D126" s="60"/>
      <c r="E126" s="95"/>
      <c r="F126" s="60"/>
      <c r="G126" s="96"/>
      <c r="H126" s="96"/>
      <c r="I126" s="89"/>
      <c r="J126" s="97"/>
      <c r="K126" s="38" t="s">
        <v>88</v>
      </c>
      <c r="L126" s="44"/>
      <c r="M126" s="26"/>
      <c r="N126" s="44"/>
    </row>
    <row r="127" spans="2:14" ht="18" customHeight="1" x14ac:dyDescent="0.15">
      <c r="B127" s="82"/>
      <c r="C127" s="60"/>
      <c r="D127" s="60"/>
      <c r="E127" s="95"/>
      <c r="F127" s="60"/>
      <c r="G127" s="96"/>
      <c r="H127" s="96"/>
      <c r="I127" s="89"/>
      <c r="J127" s="97"/>
      <c r="K127" s="38" t="s">
        <v>81</v>
      </c>
      <c r="L127" s="42"/>
      <c r="M127" s="26"/>
      <c r="N127" s="44"/>
    </row>
    <row r="128" spans="2:14" ht="18" customHeight="1" x14ac:dyDescent="0.15">
      <c r="B128" s="82"/>
      <c r="C128" s="60"/>
      <c r="D128" s="60"/>
      <c r="E128" s="94"/>
      <c r="F128" s="22"/>
      <c r="G128" s="150" t="s">
        <v>54</v>
      </c>
      <c r="H128" s="150"/>
      <c r="I128" s="113"/>
      <c r="J128" s="117"/>
      <c r="K128" s="37" t="s">
        <v>92</v>
      </c>
      <c r="L128" s="43"/>
      <c r="M128" s="47"/>
      <c r="N128" s="43"/>
    </row>
    <row r="129" spans="2:14" ht="18" customHeight="1" x14ac:dyDescent="0.15">
      <c r="B129" s="82"/>
      <c r="C129" s="60"/>
      <c r="D129" s="60"/>
      <c r="E129" s="95"/>
      <c r="F129" s="60"/>
      <c r="G129" s="96"/>
      <c r="H129" s="96"/>
      <c r="I129" s="89"/>
      <c r="J129" s="97"/>
      <c r="K129" s="38" t="s">
        <v>89</v>
      </c>
      <c r="L129" s="44"/>
      <c r="M129" s="26"/>
      <c r="N129" s="44"/>
    </row>
    <row r="130" spans="2:14" ht="18" customHeight="1" x14ac:dyDescent="0.15">
      <c r="B130" s="82"/>
      <c r="C130" s="60"/>
      <c r="D130" s="60"/>
      <c r="E130" s="95"/>
      <c r="F130" s="60"/>
      <c r="G130" s="96"/>
      <c r="H130" s="96"/>
      <c r="I130" s="89"/>
      <c r="J130" s="97"/>
      <c r="K130" s="38" t="s">
        <v>90</v>
      </c>
      <c r="L130" s="44"/>
      <c r="M130" s="44"/>
      <c r="N130" s="44"/>
    </row>
    <row r="131" spans="2:14" ht="18" customHeight="1" x14ac:dyDescent="0.15">
      <c r="B131" s="82"/>
      <c r="C131" s="60"/>
      <c r="D131" s="60"/>
      <c r="E131" s="74"/>
      <c r="F131" s="75"/>
      <c r="G131" s="92"/>
      <c r="H131" s="92"/>
      <c r="I131" s="91"/>
      <c r="J131" s="93"/>
      <c r="K131" s="38" t="s">
        <v>91</v>
      </c>
      <c r="L131" s="45"/>
      <c r="M131" s="42"/>
      <c r="N131" s="45"/>
    </row>
    <row r="132" spans="2:14" ht="18" customHeight="1" x14ac:dyDescent="0.15">
      <c r="B132" s="98"/>
      <c r="C132" s="75"/>
      <c r="D132" s="75"/>
      <c r="E132" s="15"/>
      <c r="F132" s="118"/>
      <c r="G132" s="138" t="s">
        <v>55</v>
      </c>
      <c r="H132" s="138"/>
      <c r="I132" s="13"/>
      <c r="J132" s="14"/>
      <c r="K132" s="27" t="s">
        <v>156</v>
      </c>
      <c r="L132" s="46"/>
      <c r="M132" s="48"/>
      <c r="N132" s="46"/>
    </row>
    <row r="133" spans="2:14" ht="18" customHeight="1" x14ac:dyDescent="0.15">
      <c r="B133" s="147" t="s">
        <v>56</v>
      </c>
      <c r="C133" s="148"/>
      <c r="D133" s="148"/>
      <c r="E133" s="22"/>
      <c r="F133" s="22"/>
      <c r="G133" s="22"/>
      <c r="H133" s="22"/>
      <c r="I133" s="22"/>
      <c r="J133" s="22"/>
      <c r="K133" s="22"/>
      <c r="L133" s="22"/>
      <c r="M133" s="22"/>
      <c r="N133" s="54"/>
    </row>
    <row r="134" spans="2:14" ht="14.1" customHeight="1" x14ac:dyDescent="0.15">
      <c r="B134" s="99"/>
      <c r="C134" s="39" t="s">
        <v>57</v>
      </c>
      <c r="D134" s="100"/>
      <c r="E134" s="39"/>
      <c r="F134" s="39"/>
      <c r="G134" s="39"/>
      <c r="H134" s="39"/>
      <c r="I134" s="39"/>
      <c r="J134" s="39"/>
      <c r="K134" s="39"/>
      <c r="L134" s="39"/>
      <c r="M134" s="39"/>
      <c r="N134" s="55"/>
    </row>
    <row r="135" spans="2:14" ht="14.1" customHeight="1" x14ac:dyDescent="0.15">
      <c r="B135" s="99"/>
      <c r="C135" s="39" t="s">
        <v>58</v>
      </c>
      <c r="D135" s="100"/>
      <c r="E135" s="39"/>
      <c r="F135" s="39"/>
      <c r="G135" s="39"/>
      <c r="H135" s="39"/>
      <c r="I135" s="39"/>
      <c r="J135" s="39"/>
      <c r="K135" s="39"/>
      <c r="L135" s="39"/>
      <c r="M135" s="39"/>
      <c r="N135" s="55"/>
    </row>
    <row r="136" spans="2:14" ht="14.1" customHeight="1" x14ac:dyDescent="0.15">
      <c r="B136" s="99"/>
      <c r="C136" s="39" t="s">
        <v>59</v>
      </c>
      <c r="D136" s="100"/>
      <c r="E136" s="39"/>
      <c r="F136" s="39"/>
      <c r="G136" s="39"/>
      <c r="H136" s="39"/>
      <c r="I136" s="39"/>
      <c r="J136" s="39"/>
      <c r="K136" s="39"/>
      <c r="L136" s="39"/>
      <c r="M136" s="39"/>
      <c r="N136" s="55"/>
    </row>
    <row r="137" spans="2:14" ht="14.1" customHeight="1" x14ac:dyDescent="0.15">
      <c r="B137" s="99"/>
      <c r="C137" s="39" t="s">
        <v>120</v>
      </c>
      <c r="D137" s="100"/>
      <c r="E137" s="39"/>
      <c r="F137" s="39"/>
      <c r="G137" s="39"/>
      <c r="H137" s="39"/>
      <c r="I137" s="39"/>
      <c r="J137" s="39"/>
      <c r="K137" s="39"/>
      <c r="L137" s="39"/>
      <c r="M137" s="39"/>
      <c r="N137" s="55"/>
    </row>
    <row r="138" spans="2:14" ht="14.1" customHeight="1" x14ac:dyDescent="0.15">
      <c r="B138" s="101"/>
      <c r="C138" s="39" t="s">
        <v>121</v>
      </c>
      <c r="D138" s="39"/>
      <c r="E138" s="39"/>
      <c r="F138" s="39"/>
      <c r="G138" s="39"/>
      <c r="H138" s="39"/>
      <c r="I138" s="39"/>
      <c r="J138" s="39"/>
      <c r="K138" s="39"/>
      <c r="L138" s="39"/>
      <c r="M138" s="39"/>
      <c r="N138" s="55"/>
    </row>
    <row r="139" spans="2:14" ht="14.1" customHeight="1" x14ac:dyDescent="0.15">
      <c r="B139" s="101"/>
      <c r="C139" s="39" t="s">
        <v>117</v>
      </c>
      <c r="D139" s="39"/>
      <c r="E139" s="39"/>
      <c r="F139" s="39"/>
      <c r="G139" s="39"/>
      <c r="H139" s="39"/>
      <c r="I139" s="39"/>
      <c r="J139" s="39"/>
      <c r="K139" s="39"/>
      <c r="L139" s="39"/>
      <c r="M139" s="39"/>
      <c r="N139" s="55"/>
    </row>
    <row r="140" spans="2:14" ht="14.1" customHeight="1" x14ac:dyDescent="0.15">
      <c r="B140" s="101"/>
      <c r="C140" s="39" t="s">
        <v>86</v>
      </c>
      <c r="D140" s="39"/>
      <c r="E140" s="39"/>
      <c r="F140" s="39"/>
      <c r="G140" s="39"/>
      <c r="H140" s="39"/>
      <c r="I140" s="39"/>
      <c r="J140" s="39"/>
      <c r="K140" s="39"/>
      <c r="L140" s="39"/>
      <c r="M140" s="39"/>
      <c r="N140" s="55"/>
    </row>
    <row r="141" spans="2:14" ht="14.1" customHeight="1" x14ac:dyDescent="0.15">
      <c r="B141" s="101"/>
      <c r="C141" s="39" t="s">
        <v>87</v>
      </c>
      <c r="D141" s="39"/>
      <c r="E141" s="39"/>
      <c r="F141" s="39"/>
      <c r="G141" s="39"/>
      <c r="H141" s="39"/>
      <c r="I141" s="39"/>
      <c r="J141" s="39"/>
      <c r="K141" s="39"/>
      <c r="L141" s="39"/>
      <c r="M141" s="39"/>
      <c r="N141" s="55"/>
    </row>
    <row r="142" spans="2:14" ht="14.1" customHeight="1" x14ac:dyDescent="0.15">
      <c r="B142" s="101"/>
      <c r="C142" s="39" t="s">
        <v>77</v>
      </c>
      <c r="D142" s="39"/>
      <c r="E142" s="39"/>
      <c r="F142" s="39"/>
      <c r="G142" s="39"/>
      <c r="H142" s="39"/>
      <c r="I142" s="39"/>
      <c r="J142" s="39"/>
      <c r="K142" s="39"/>
      <c r="L142" s="39"/>
      <c r="M142" s="39"/>
      <c r="N142" s="55"/>
    </row>
    <row r="143" spans="2:14" ht="14.1" customHeight="1" x14ac:dyDescent="0.15">
      <c r="B143" s="101"/>
      <c r="C143" s="39" t="s">
        <v>126</v>
      </c>
      <c r="D143" s="39"/>
      <c r="E143" s="39"/>
      <c r="F143" s="39"/>
      <c r="G143" s="39"/>
      <c r="H143" s="39"/>
      <c r="I143" s="39"/>
      <c r="J143" s="39"/>
      <c r="K143" s="39"/>
      <c r="L143" s="39"/>
      <c r="M143" s="39"/>
      <c r="N143" s="55"/>
    </row>
    <row r="144" spans="2:14" ht="14.1" customHeight="1" x14ac:dyDescent="0.15">
      <c r="B144" s="101"/>
      <c r="C144" s="39" t="s">
        <v>122</v>
      </c>
      <c r="D144" s="39"/>
      <c r="E144" s="39"/>
      <c r="F144" s="39"/>
      <c r="G144" s="39"/>
      <c r="H144" s="39"/>
      <c r="I144" s="39"/>
      <c r="J144" s="39"/>
      <c r="K144" s="39"/>
      <c r="L144" s="39"/>
      <c r="M144" s="39"/>
      <c r="N144" s="55"/>
    </row>
    <row r="145" spans="2:14" ht="14.1" customHeight="1" x14ac:dyDescent="0.15">
      <c r="B145" s="101"/>
      <c r="C145" s="39" t="s">
        <v>123</v>
      </c>
      <c r="D145" s="39"/>
      <c r="E145" s="39"/>
      <c r="F145" s="39"/>
      <c r="G145" s="39"/>
      <c r="H145" s="39"/>
      <c r="I145" s="39"/>
      <c r="J145" s="39"/>
      <c r="K145" s="39"/>
      <c r="L145" s="39"/>
      <c r="M145" s="39"/>
      <c r="N145" s="55"/>
    </row>
    <row r="146" spans="2:14" ht="14.1" customHeight="1" x14ac:dyDescent="0.15">
      <c r="B146" s="101"/>
      <c r="C146" s="39" t="s">
        <v>124</v>
      </c>
      <c r="D146" s="39"/>
      <c r="E146" s="39"/>
      <c r="F146" s="39"/>
      <c r="G146" s="39"/>
      <c r="H146" s="39"/>
      <c r="I146" s="39"/>
      <c r="J146" s="39"/>
      <c r="K146" s="39"/>
      <c r="L146" s="39"/>
      <c r="M146" s="39"/>
      <c r="N146" s="55"/>
    </row>
    <row r="147" spans="2:14" ht="14.1" customHeight="1" x14ac:dyDescent="0.15">
      <c r="B147" s="101"/>
      <c r="C147" s="39" t="s">
        <v>113</v>
      </c>
      <c r="D147" s="39"/>
      <c r="E147" s="39"/>
      <c r="F147" s="39"/>
      <c r="G147" s="39"/>
      <c r="H147" s="39"/>
      <c r="I147" s="39"/>
      <c r="J147" s="39"/>
      <c r="K147" s="39"/>
      <c r="L147" s="39"/>
      <c r="M147" s="39"/>
      <c r="N147" s="55"/>
    </row>
    <row r="148" spans="2:14" ht="14.1" customHeight="1" x14ac:dyDescent="0.15">
      <c r="B148" s="101"/>
      <c r="C148" s="39" t="s">
        <v>125</v>
      </c>
      <c r="D148" s="39"/>
      <c r="E148" s="39"/>
      <c r="F148" s="39"/>
      <c r="G148" s="39"/>
      <c r="H148" s="39"/>
      <c r="I148" s="39"/>
      <c r="J148" s="39"/>
      <c r="K148" s="39"/>
      <c r="L148" s="39"/>
      <c r="M148" s="39"/>
      <c r="N148" s="55"/>
    </row>
    <row r="149" spans="2:14" ht="14.1" customHeight="1" x14ac:dyDescent="0.15">
      <c r="B149" s="101"/>
      <c r="C149" s="39" t="s">
        <v>180</v>
      </c>
      <c r="D149" s="39"/>
      <c r="E149" s="39"/>
      <c r="F149" s="39"/>
      <c r="G149" s="39"/>
      <c r="H149" s="39"/>
      <c r="I149" s="39"/>
      <c r="J149" s="39"/>
      <c r="K149" s="39"/>
      <c r="L149" s="39"/>
      <c r="M149" s="39"/>
      <c r="N149" s="55"/>
    </row>
    <row r="150" spans="2:14" ht="14.1" customHeight="1" x14ac:dyDescent="0.15">
      <c r="B150" s="101"/>
      <c r="C150" s="39" t="s">
        <v>119</v>
      </c>
      <c r="D150" s="39"/>
      <c r="E150" s="39"/>
      <c r="F150" s="39"/>
      <c r="G150" s="39"/>
      <c r="H150" s="39"/>
      <c r="I150" s="39"/>
      <c r="J150" s="39"/>
      <c r="K150" s="39"/>
      <c r="L150" s="39"/>
      <c r="M150" s="39"/>
      <c r="N150" s="55"/>
    </row>
    <row r="151" spans="2:14" x14ac:dyDescent="0.15">
      <c r="B151" s="102"/>
      <c r="C151" s="39" t="s">
        <v>131</v>
      </c>
      <c r="N151" s="59"/>
    </row>
    <row r="152" spans="2:14" x14ac:dyDescent="0.15">
      <c r="B152" s="102"/>
      <c r="C152" s="39" t="s">
        <v>127</v>
      </c>
      <c r="N152" s="59"/>
    </row>
    <row r="153" spans="2:14" ht="14.1" customHeight="1" x14ac:dyDescent="0.15">
      <c r="B153" s="101"/>
      <c r="C153" s="39" t="s">
        <v>103</v>
      </c>
      <c r="D153" s="39"/>
      <c r="E153" s="39"/>
      <c r="F153" s="39"/>
      <c r="G153" s="39"/>
      <c r="H153" s="39"/>
      <c r="I153" s="39"/>
      <c r="J153" s="39"/>
      <c r="K153" s="39"/>
      <c r="L153" s="39"/>
      <c r="M153" s="39"/>
      <c r="N153" s="55"/>
    </row>
    <row r="154" spans="2:14" ht="18" customHeight="1" x14ac:dyDescent="0.15">
      <c r="B154" s="101"/>
      <c r="C154" s="39" t="s">
        <v>60</v>
      </c>
      <c r="D154" s="39"/>
      <c r="E154" s="39"/>
      <c r="F154" s="39"/>
      <c r="G154" s="39"/>
      <c r="H154" s="39"/>
      <c r="I154" s="39"/>
      <c r="J154" s="39"/>
      <c r="K154" s="39"/>
      <c r="L154" s="39"/>
      <c r="M154" s="39"/>
      <c r="N154" s="55"/>
    </row>
    <row r="155" spans="2:14" x14ac:dyDescent="0.15">
      <c r="B155" s="102"/>
      <c r="C155" s="39" t="s">
        <v>118</v>
      </c>
      <c r="N155" s="59"/>
    </row>
    <row r="156" spans="2:14" x14ac:dyDescent="0.15">
      <c r="B156" s="102"/>
      <c r="C156" s="39" t="s">
        <v>136</v>
      </c>
      <c r="N156" s="59"/>
    </row>
    <row r="157" spans="2:14" ht="14.25" thickBot="1" x14ac:dyDescent="0.2">
      <c r="B157" s="103"/>
      <c r="C157" s="40" t="s">
        <v>128</v>
      </c>
      <c r="D157" s="57"/>
      <c r="E157" s="57"/>
      <c r="F157" s="57"/>
      <c r="G157" s="57"/>
      <c r="H157" s="57"/>
      <c r="I157" s="57"/>
      <c r="J157" s="57"/>
      <c r="K157" s="57"/>
      <c r="L157" s="57"/>
      <c r="M157" s="57"/>
      <c r="N157" s="58"/>
    </row>
  </sheetData>
  <mergeCells count="28">
    <mergeCell ref="G125:H125"/>
    <mergeCell ref="G128:H128"/>
    <mergeCell ref="G132:H132"/>
    <mergeCell ref="B133:D133"/>
    <mergeCell ref="G119:H119"/>
    <mergeCell ref="G120:H120"/>
    <mergeCell ref="G121:H121"/>
    <mergeCell ref="G122:H122"/>
    <mergeCell ref="B123:D123"/>
    <mergeCell ref="G123:H123"/>
    <mergeCell ref="G118:H118"/>
    <mergeCell ref="G10:H10"/>
    <mergeCell ref="D100:G100"/>
    <mergeCell ref="D101:G101"/>
    <mergeCell ref="G102:H102"/>
    <mergeCell ref="C110:D110"/>
    <mergeCell ref="B113:I113"/>
    <mergeCell ref="B114:D114"/>
    <mergeCell ref="G114:H114"/>
    <mergeCell ref="G115:H115"/>
    <mergeCell ref="G116:H116"/>
    <mergeCell ref="G117:H117"/>
    <mergeCell ref="D9:F9"/>
    <mergeCell ref="D4:G4"/>
    <mergeCell ref="D5:G5"/>
    <mergeCell ref="D6:G6"/>
    <mergeCell ref="D7:F7"/>
    <mergeCell ref="D8:F8"/>
  </mergeCells>
  <phoneticPr fontId="23"/>
  <conditionalFormatting sqref="O11:O95">
    <cfRule type="expression" dxfId="20" priority="1" stopIfTrue="1">
      <formula>COUNTBLANK(K11:N11)=4</formula>
    </cfRule>
  </conditionalFormatting>
  <conditionalFormatting sqref="O103:O112">
    <cfRule type="expression" dxfId="19"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411E-69D9-44DA-9F7F-3FC5A1D3E595}">
  <sheetPr>
    <tabColor rgb="FFC00000"/>
  </sheetPr>
  <dimension ref="B1:AC150"/>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I42" sqref="I4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444</v>
      </c>
      <c r="L5" s="29" t="str">
        <f>K5</f>
        <v>2023.9.7</v>
      </c>
      <c r="M5" s="29" t="str">
        <f>K5</f>
        <v>2023.9.7</v>
      </c>
      <c r="N5" s="109" t="str">
        <f>K5</f>
        <v>2023.9.7</v>
      </c>
    </row>
    <row r="6" spans="2:24" ht="18" customHeight="1" x14ac:dyDescent="0.15">
      <c r="B6" s="64"/>
      <c r="C6" s="118"/>
      <c r="D6" s="138" t="s">
        <v>3</v>
      </c>
      <c r="E6" s="138"/>
      <c r="F6" s="138"/>
      <c r="G6" s="138"/>
      <c r="H6" s="118"/>
      <c r="I6" s="118"/>
      <c r="J6" s="65"/>
      <c r="K6" s="104">
        <v>0.43055555555555558</v>
      </c>
      <c r="L6" s="104">
        <v>0.39652777777777781</v>
      </c>
      <c r="M6" s="104">
        <v>0.45694444444444443</v>
      </c>
      <c r="N6" s="105">
        <v>0.3743055555555555</v>
      </c>
    </row>
    <row r="7" spans="2:24" ht="18" customHeight="1" x14ac:dyDescent="0.15">
      <c r="B7" s="64"/>
      <c r="C7" s="118"/>
      <c r="D7" s="138" t="s">
        <v>4</v>
      </c>
      <c r="E7" s="141"/>
      <c r="F7" s="141"/>
      <c r="G7" s="66" t="s">
        <v>5</v>
      </c>
      <c r="H7" s="118"/>
      <c r="I7" s="118"/>
      <c r="J7" s="65"/>
      <c r="K7" s="106">
        <v>2.1</v>
      </c>
      <c r="L7" s="106">
        <v>1.55</v>
      </c>
      <c r="M7" s="106">
        <v>1.51</v>
      </c>
      <c r="N7" s="107">
        <v>1.53</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274</v>
      </c>
      <c r="G11" s="118"/>
      <c r="H11" s="118"/>
      <c r="I11" s="118"/>
      <c r="J11" s="118"/>
      <c r="K11" s="20"/>
      <c r="L11" s="20"/>
      <c r="M11" s="20"/>
      <c r="N11" s="21" t="s">
        <v>144</v>
      </c>
      <c r="P11" t="s">
        <v>14</v>
      </c>
      <c r="Q11">
        <f t="shared" ref="Q11:T14" si="0">IF(K11="",0,VALUE(MID(K11,2,LEN(K11)-2)))</f>
        <v>0</v>
      </c>
      <c r="R11">
        <f t="shared" si="0"/>
        <v>0</v>
      </c>
      <c r="S11">
        <f t="shared" si="0"/>
        <v>0</v>
      </c>
      <c r="T11" t="e">
        <f t="shared" si="0"/>
        <v>#VALUE!</v>
      </c>
      <c r="U11">
        <f t="shared" ref="U11:U27" si="1">IF(K11="＋",0,IF(K11="(＋)",0,ABS(K11)))</f>
        <v>0</v>
      </c>
      <c r="V11">
        <f t="shared" ref="V11:V27" si="2">IF(L11="＋",0,IF(L11="(＋)",0,ABS(L11)))</f>
        <v>0</v>
      </c>
      <c r="W11">
        <f t="shared" ref="W11:W27" si="3">IF(M11="＋",0,IF(M11="(＋)",0,ABS(M11)))</f>
        <v>0</v>
      </c>
      <c r="X11">
        <f t="shared" ref="X11:X27" si="4">IF(N11="＋",0,IF(N11="(＋)",0,ABS(N11)))</f>
        <v>0</v>
      </c>
    </row>
    <row r="12" spans="2:24" ht="13.5" customHeight="1" x14ac:dyDescent="0.15">
      <c r="B12" s="1">
        <f t="shared" ref="B12:B43" si="5">B11+1</f>
        <v>2</v>
      </c>
      <c r="C12" s="3"/>
      <c r="D12" s="6"/>
      <c r="E12" s="118"/>
      <c r="F12" s="118" t="s">
        <v>182</v>
      </c>
      <c r="G12" s="118"/>
      <c r="H12" s="118"/>
      <c r="I12" s="118"/>
      <c r="J12" s="118"/>
      <c r="K12" s="20" t="s">
        <v>252</v>
      </c>
      <c r="L12" s="20" t="s">
        <v>144</v>
      </c>
      <c r="M12" s="20" t="s">
        <v>219</v>
      </c>
      <c r="N12" s="21" t="s">
        <v>160</v>
      </c>
      <c r="P12" t="s">
        <v>14</v>
      </c>
      <c r="Q12">
        <f t="shared" si="0"/>
        <v>150</v>
      </c>
      <c r="R12" t="e">
        <f t="shared" si="0"/>
        <v>#VALUE!</v>
      </c>
      <c r="S12">
        <f t="shared" si="0"/>
        <v>175</v>
      </c>
      <c r="T12">
        <f t="shared" si="0"/>
        <v>225</v>
      </c>
      <c r="U12">
        <f t="shared" si="1"/>
        <v>150</v>
      </c>
      <c r="V12">
        <f t="shared" si="2"/>
        <v>0</v>
      </c>
      <c r="W12">
        <f t="shared" si="3"/>
        <v>175</v>
      </c>
      <c r="X12">
        <f t="shared" si="4"/>
        <v>225</v>
      </c>
    </row>
    <row r="13" spans="2:24" ht="13.5" customHeight="1" x14ac:dyDescent="0.15">
      <c r="B13" s="1">
        <f t="shared" si="5"/>
        <v>3</v>
      </c>
      <c r="C13" s="3"/>
      <c r="D13" s="6"/>
      <c r="E13" s="118"/>
      <c r="F13" s="118" t="s">
        <v>275</v>
      </c>
      <c r="G13" s="118"/>
      <c r="H13" s="118"/>
      <c r="I13" s="118"/>
      <c r="J13" s="118"/>
      <c r="K13" s="20"/>
      <c r="L13" s="20"/>
      <c r="M13" s="20" t="s">
        <v>146</v>
      </c>
      <c r="N13" s="21" t="s">
        <v>144</v>
      </c>
      <c r="P13" t="s">
        <v>14</v>
      </c>
      <c r="Q13">
        <f t="shared" si="0"/>
        <v>0</v>
      </c>
      <c r="R13">
        <f t="shared" si="0"/>
        <v>0</v>
      </c>
      <c r="S13">
        <f t="shared" si="0"/>
        <v>25</v>
      </c>
      <c r="T13" t="e">
        <f t="shared" si="0"/>
        <v>#VALUE!</v>
      </c>
      <c r="U13">
        <f t="shared" si="1"/>
        <v>0</v>
      </c>
      <c r="V13">
        <f t="shared" si="2"/>
        <v>0</v>
      </c>
      <c r="W13">
        <f t="shared" si="3"/>
        <v>25</v>
      </c>
      <c r="X13">
        <f t="shared" si="4"/>
        <v>0</v>
      </c>
    </row>
    <row r="14" spans="2:24" ht="13.5" customHeight="1" x14ac:dyDescent="0.15">
      <c r="B14" s="1">
        <f t="shared" si="5"/>
        <v>4</v>
      </c>
      <c r="C14" s="3"/>
      <c r="D14" s="6"/>
      <c r="E14" s="118"/>
      <c r="F14" s="118" t="s">
        <v>260</v>
      </c>
      <c r="G14" s="118"/>
      <c r="H14" s="118"/>
      <c r="I14" s="118"/>
      <c r="J14" s="118"/>
      <c r="K14" s="20" t="s">
        <v>146</v>
      </c>
      <c r="L14" s="20"/>
      <c r="M14" s="20" t="s">
        <v>144</v>
      </c>
      <c r="N14" s="21"/>
      <c r="P14" t="s">
        <v>14</v>
      </c>
      <c r="Q14">
        <f t="shared" si="0"/>
        <v>25</v>
      </c>
      <c r="R14">
        <f t="shared" si="0"/>
        <v>0</v>
      </c>
      <c r="S14" t="e">
        <f t="shared" si="0"/>
        <v>#VALUE!</v>
      </c>
      <c r="T14">
        <f t="shared" si="0"/>
        <v>0</v>
      </c>
      <c r="U14">
        <f t="shared" si="1"/>
        <v>25</v>
      </c>
      <c r="V14">
        <f t="shared" si="2"/>
        <v>0</v>
      </c>
      <c r="W14">
        <f t="shared" si="3"/>
        <v>0</v>
      </c>
      <c r="X14">
        <f t="shared" si="4"/>
        <v>0</v>
      </c>
    </row>
    <row r="15" spans="2:24" ht="13.5" customHeight="1" x14ac:dyDescent="0.15">
      <c r="B15" s="1">
        <f t="shared" si="5"/>
        <v>5</v>
      </c>
      <c r="C15" s="3"/>
      <c r="D15" s="6"/>
      <c r="E15" s="118"/>
      <c r="F15" s="118" t="s">
        <v>286</v>
      </c>
      <c r="G15" s="118"/>
      <c r="H15" s="118"/>
      <c r="I15" s="118"/>
      <c r="J15" s="118"/>
      <c r="K15" s="20"/>
      <c r="L15" s="20" t="s">
        <v>215</v>
      </c>
      <c r="M15" s="20" t="s">
        <v>146</v>
      </c>
      <c r="N15" s="21" t="s">
        <v>215</v>
      </c>
      <c r="S15">
        <f>IF(M15="",0,VALUE(MID(M15,2,LEN(M15)-2)))</f>
        <v>25</v>
      </c>
      <c r="T15">
        <f>IF(N15="",0,VALUE(MID(N15,2,LEN(N15)-2)))</f>
        <v>75</v>
      </c>
      <c r="U15">
        <f t="shared" si="1"/>
        <v>0</v>
      </c>
      <c r="V15">
        <f t="shared" si="2"/>
        <v>75</v>
      </c>
      <c r="W15">
        <f t="shared" si="3"/>
        <v>25</v>
      </c>
      <c r="X15">
        <f t="shared" si="4"/>
        <v>75</v>
      </c>
    </row>
    <row r="16" spans="2:24" ht="13.9" customHeight="1" x14ac:dyDescent="0.15">
      <c r="B16" s="1">
        <f t="shared" si="5"/>
        <v>6</v>
      </c>
      <c r="C16" s="3"/>
      <c r="D16" s="6"/>
      <c r="E16" s="118"/>
      <c r="F16" s="118" t="s">
        <v>187</v>
      </c>
      <c r="G16" s="118"/>
      <c r="H16" s="118"/>
      <c r="I16" s="118"/>
      <c r="J16" s="118"/>
      <c r="K16" s="20" t="s">
        <v>443</v>
      </c>
      <c r="L16" s="20" t="s">
        <v>236</v>
      </c>
      <c r="M16" s="20" t="s">
        <v>276</v>
      </c>
      <c r="N16" s="21" t="s">
        <v>306</v>
      </c>
      <c r="P16" s="77" t="s">
        <v>15</v>
      </c>
      <c r="Q16" t="str">
        <f>K16</f>
        <v>(1300)</v>
      </c>
      <c r="R16" t="str">
        <f>L16</f>
        <v>(500)</v>
      </c>
      <c r="S16" t="str">
        <f>M16</f>
        <v>(325)</v>
      </c>
      <c r="T16" t="str">
        <f>N16</f>
        <v>(550)</v>
      </c>
      <c r="U16">
        <f t="shared" si="1"/>
        <v>1300</v>
      </c>
      <c r="V16">
        <f t="shared" si="2"/>
        <v>500</v>
      </c>
      <c r="W16">
        <f t="shared" si="3"/>
        <v>325</v>
      </c>
      <c r="X16">
        <f t="shared" si="4"/>
        <v>550</v>
      </c>
    </row>
    <row r="17" spans="2:24" ht="13.9" customHeight="1" x14ac:dyDescent="0.15">
      <c r="B17" s="1">
        <f t="shared" si="5"/>
        <v>7</v>
      </c>
      <c r="C17" s="3"/>
      <c r="D17" s="6"/>
      <c r="E17" s="118"/>
      <c r="F17" s="118" t="s">
        <v>190</v>
      </c>
      <c r="G17" s="118"/>
      <c r="H17" s="118"/>
      <c r="I17" s="118"/>
      <c r="J17" s="118"/>
      <c r="K17" s="20" t="s">
        <v>442</v>
      </c>
      <c r="L17" s="20" t="s">
        <v>441</v>
      </c>
      <c r="M17" s="20" t="s">
        <v>440</v>
      </c>
      <c r="N17" s="21" t="s">
        <v>439</v>
      </c>
      <c r="P17" t="s">
        <v>14</v>
      </c>
      <c r="Q17">
        <f t="shared" ref="Q17:T19" si="6">IF(K17="",0,VALUE(MID(K17,2,LEN(K17)-2)))</f>
        <v>375</v>
      </c>
      <c r="R17">
        <f t="shared" si="6"/>
        <v>537</v>
      </c>
      <c r="S17">
        <f t="shared" si="6"/>
        <v>450</v>
      </c>
      <c r="T17">
        <f t="shared" si="6"/>
        <v>825</v>
      </c>
      <c r="U17">
        <f t="shared" si="1"/>
        <v>43750</v>
      </c>
      <c r="V17">
        <f t="shared" si="2"/>
        <v>65375</v>
      </c>
      <c r="W17">
        <f t="shared" si="3"/>
        <v>44500</v>
      </c>
      <c r="X17">
        <f t="shared" si="4"/>
        <v>28250</v>
      </c>
    </row>
    <row r="18" spans="2:24" ht="13.5" customHeight="1" x14ac:dyDescent="0.15">
      <c r="B18" s="1">
        <f t="shared" si="5"/>
        <v>8</v>
      </c>
      <c r="C18" s="3"/>
      <c r="D18" s="6"/>
      <c r="E18" s="118"/>
      <c r="F18" s="118" t="s">
        <v>251</v>
      </c>
      <c r="G18" s="118"/>
      <c r="H18" s="118"/>
      <c r="I18" s="118"/>
      <c r="J18" s="118"/>
      <c r="K18" s="20"/>
      <c r="L18" s="20" t="s">
        <v>438</v>
      </c>
      <c r="M18" s="20" t="s">
        <v>437</v>
      </c>
      <c r="N18" s="21" t="s">
        <v>143</v>
      </c>
      <c r="P18" t="s">
        <v>14</v>
      </c>
      <c r="Q18">
        <f t="shared" si="6"/>
        <v>0</v>
      </c>
      <c r="R18">
        <f t="shared" si="6"/>
        <v>7</v>
      </c>
      <c r="S18">
        <f t="shared" si="6"/>
        <v>0</v>
      </c>
      <c r="T18" t="e">
        <f t="shared" si="6"/>
        <v>#VALUE!</v>
      </c>
      <c r="U18">
        <f t="shared" si="1"/>
        <v>0</v>
      </c>
      <c r="V18">
        <f t="shared" si="2"/>
        <v>1075</v>
      </c>
      <c r="W18">
        <f t="shared" si="3"/>
        <v>600</v>
      </c>
      <c r="X18">
        <f t="shared" si="4"/>
        <v>0</v>
      </c>
    </row>
    <row r="19" spans="2:24" ht="13.5" customHeight="1" x14ac:dyDescent="0.15">
      <c r="B19" s="1">
        <f t="shared" si="5"/>
        <v>9</v>
      </c>
      <c r="C19" s="3"/>
      <c r="D19" s="6"/>
      <c r="E19" s="118"/>
      <c r="F19" s="118" t="s">
        <v>192</v>
      </c>
      <c r="G19" s="118"/>
      <c r="H19" s="118"/>
      <c r="I19" s="118"/>
      <c r="J19" s="118"/>
      <c r="K19" s="20" t="s">
        <v>436</v>
      </c>
      <c r="L19" s="20" t="s">
        <v>234</v>
      </c>
      <c r="M19" s="20" t="s">
        <v>435</v>
      </c>
      <c r="N19" s="21" t="s">
        <v>434</v>
      </c>
      <c r="P19" t="s">
        <v>14</v>
      </c>
      <c r="Q19">
        <f t="shared" si="6"/>
        <v>17</v>
      </c>
      <c r="R19">
        <f t="shared" si="6"/>
        <v>5</v>
      </c>
      <c r="S19">
        <f t="shared" si="6"/>
        <v>15</v>
      </c>
      <c r="T19">
        <f t="shared" si="6"/>
        <v>10</v>
      </c>
      <c r="U19">
        <f t="shared" si="1"/>
        <v>2175</v>
      </c>
      <c r="V19">
        <f t="shared" si="2"/>
        <v>450</v>
      </c>
      <c r="W19">
        <f t="shared" si="3"/>
        <v>3150</v>
      </c>
      <c r="X19">
        <f t="shared" si="4"/>
        <v>2100</v>
      </c>
    </row>
    <row r="20" spans="2:24" ht="13.9" customHeight="1" x14ac:dyDescent="0.15">
      <c r="B20" s="1">
        <f t="shared" si="5"/>
        <v>10</v>
      </c>
      <c r="C20" s="3"/>
      <c r="D20" s="6"/>
      <c r="E20" s="118"/>
      <c r="F20" s="118" t="s">
        <v>279</v>
      </c>
      <c r="G20" s="118"/>
      <c r="H20" s="118"/>
      <c r="I20" s="118"/>
      <c r="J20" s="118"/>
      <c r="K20" s="20" t="s">
        <v>252</v>
      </c>
      <c r="L20" s="20" t="s">
        <v>144</v>
      </c>
      <c r="M20" s="20" t="s">
        <v>159</v>
      </c>
      <c r="N20" s="21" t="s">
        <v>235</v>
      </c>
      <c r="P20" s="77" t="s">
        <v>15</v>
      </c>
      <c r="Q20" t="str">
        <f>K20</f>
        <v>(150)</v>
      </c>
      <c r="R20" t="str">
        <f>L20</f>
        <v>(＋)</v>
      </c>
      <c r="S20" t="str">
        <f>M20</f>
        <v>(125)</v>
      </c>
      <c r="T20" t="str">
        <f>N20</f>
        <v>(350)</v>
      </c>
      <c r="U20">
        <f t="shared" si="1"/>
        <v>150</v>
      </c>
      <c r="V20">
        <f t="shared" si="2"/>
        <v>0</v>
      </c>
      <c r="W20">
        <f t="shared" si="3"/>
        <v>125</v>
      </c>
      <c r="X20">
        <f t="shared" si="4"/>
        <v>350</v>
      </c>
    </row>
    <row r="21" spans="2:24" ht="13.9" customHeight="1" x14ac:dyDescent="0.15">
      <c r="B21" s="1">
        <f t="shared" si="5"/>
        <v>11</v>
      </c>
      <c r="C21" s="3"/>
      <c r="D21" s="6"/>
      <c r="E21" s="118"/>
      <c r="F21" s="118" t="s">
        <v>137</v>
      </c>
      <c r="G21" s="118"/>
      <c r="H21" s="118"/>
      <c r="I21" s="118"/>
      <c r="J21" s="118"/>
      <c r="K21" s="20" t="s">
        <v>433</v>
      </c>
      <c r="L21" s="20" t="s">
        <v>343</v>
      </c>
      <c r="M21" s="20" t="s">
        <v>280</v>
      </c>
      <c r="N21" s="21" t="s">
        <v>432</v>
      </c>
      <c r="P21" t="s">
        <v>14</v>
      </c>
      <c r="Q21">
        <f t="shared" ref="Q21:T23" si="7">IF(K21="",0,VALUE(MID(K21,2,LEN(K21)-2)))</f>
        <v>1250</v>
      </c>
      <c r="R21">
        <f t="shared" si="7"/>
        <v>775</v>
      </c>
      <c r="S21">
        <f t="shared" si="7"/>
        <v>2000</v>
      </c>
      <c r="T21">
        <f t="shared" si="7"/>
        <v>2375</v>
      </c>
      <c r="U21">
        <f t="shared" si="1"/>
        <v>1250</v>
      </c>
      <c r="V21">
        <f t="shared" si="2"/>
        <v>775</v>
      </c>
      <c r="W21">
        <f t="shared" si="3"/>
        <v>2000</v>
      </c>
      <c r="X21">
        <f t="shared" si="4"/>
        <v>2375</v>
      </c>
    </row>
    <row r="22" spans="2:24" ht="13.5" customHeight="1" x14ac:dyDescent="0.15">
      <c r="B22" s="1">
        <f t="shared" si="5"/>
        <v>12</v>
      </c>
      <c r="C22" s="3"/>
      <c r="D22" s="6"/>
      <c r="E22" s="118"/>
      <c r="F22" s="118" t="s">
        <v>194</v>
      </c>
      <c r="G22" s="118"/>
      <c r="H22" s="118"/>
      <c r="I22" s="118"/>
      <c r="J22" s="118"/>
      <c r="K22" s="20" t="s">
        <v>145</v>
      </c>
      <c r="L22" s="20"/>
      <c r="M22" s="20"/>
      <c r="N22" s="21" t="s">
        <v>145</v>
      </c>
      <c r="Q22">
        <f t="shared" si="7"/>
        <v>50</v>
      </c>
      <c r="R22">
        <f t="shared" si="7"/>
        <v>0</v>
      </c>
      <c r="S22">
        <f t="shared" si="7"/>
        <v>0</v>
      </c>
      <c r="T22">
        <f t="shared" si="7"/>
        <v>50</v>
      </c>
      <c r="U22">
        <f t="shared" si="1"/>
        <v>50</v>
      </c>
      <c r="V22">
        <f t="shared" si="2"/>
        <v>0</v>
      </c>
      <c r="W22">
        <f t="shared" si="3"/>
        <v>0</v>
      </c>
      <c r="X22">
        <f t="shared" si="4"/>
        <v>50</v>
      </c>
    </row>
    <row r="23" spans="2:24" ht="13.5" customHeight="1" x14ac:dyDescent="0.15">
      <c r="B23" s="1">
        <f t="shared" si="5"/>
        <v>13</v>
      </c>
      <c r="C23" s="3"/>
      <c r="D23" s="6"/>
      <c r="E23" s="118"/>
      <c r="F23" s="118" t="s">
        <v>262</v>
      </c>
      <c r="G23" s="126"/>
      <c r="H23" s="118"/>
      <c r="I23" s="118"/>
      <c r="J23" s="118"/>
      <c r="K23" s="20"/>
      <c r="L23" s="20" t="s">
        <v>144</v>
      </c>
      <c r="M23" s="20" t="s">
        <v>144</v>
      </c>
      <c r="N23" s="21" t="s">
        <v>144</v>
      </c>
      <c r="Q23">
        <f t="shared" si="7"/>
        <v>0</v>
      </c>
      <c r="R23" t="e">
        <f t="shared" si="7"/>
        <v>#VALUE!</v>
      </c>
      <c r="S23" t="e">
        <f t="shared" si="7"/>
        <v>#VALUE!</v>
      </c>
      <c r="T23" t="e">
        <f t="shared" si="7"/>
        <v>#VALUE!</v>
      </c>
      <c r="U23">
        <f t="shared" si="1"/>
        <v>0</v>
      </c>
      <c r="V23">
        <f t="shared" si="2"/>
        <v>0</v>
      </c>
      <c r="W23">
        <f t="shared" si="3"/>
        <v>0</v>
      </c>
      <c r="X23">
        <f t="shared" si="4"/>
        <v>0</v>
      </c>
    </row>
    <row r="24" spans="2:24" ht="13.9" customHeight="1" x14ac:dyDescent="0.15">
      <c r="B24" s="1">
        <f t="shared" si="5"/>
        <v>14</v>
      </c>
      <c r="C24" s="3"/>
      <c r="D24" s="6"/>
      <c r="E24" s="118"/>
      <c r="F24" s="118" t="s">
        <v>114</v>
      </c>
      <c r="G24" s="118"/>
      <c r="H24" s="118"/>
      <c r="I24" s="118"/>
      <c r="J24" s="118"/>
      <c r="K24" s="20" t="s">
        <v>145</v>
      </c>
      <c r="L24" s="20" t="s">
        <v>343</v>
      </c>
      <c r="M24" s="20" t="s">
        <v>280</v>
      </c>
      <c r="N24" s="21" t="s">
        <v>431</v>
      </c>
      <c r="P24" s="77" t="s">
        <v>15</v>
      </c>
      <c r="Q24" t="str">
        <f>K24</f>
        <v>(50)</v>
      </c>
      <c r="R24" t="str">
        <f>L24</f>
        <v>(775)</v>
      </c>
      <c r="S24" t="str">
        <f>M24</f>
        <v>(2000)</v>
      </c>
      <c r="T24" t="str">
        <f>N24</f>
        <v>（850)</v>
      </c>
      <c r="U24">
        <f t="shared" si="1"/>
        <v>50</v>
      </c>
      <c r="V24">
        <f t="shared" si="2"/>
        <v>775</v>
      </c>
      <c r="W24">
        <f t="shared" si="3"/>
        <v>2000</v>
      </c>
      <c r="X24">
        <f t="shared" si="4"/>
        <v>850</v>
      </c>
    </row>
    <row r="25" spans="2:24" ht="13.9" customHeight="1" x14ac:dyDescent="0.15">
      <c r="B25" s="1">
        <f t="shared" si="5"/>
        <v>15</v>
      </c>
      <c r="C25" s="3"/>
      <c r="D25" s="6"/>
      <c r="E25" s="118"/>
      <c r="F25" s="118" t="s">
        <v>289</v>
      </c>
      <c r="G25" s="118"/>
      <c r="H25" s="118"/>
      <c r="I25" s="118"/>
      <c r="J25" s="118"/>
      <c r="K25" s="20"/>
      <c r="L25" s="20" t="s">
        <v>144</v>
      </c>
      <c r="M25" s="20" t="s">
        <v>146</v>
      </c>
      <c r="N25" s="21" t="s">
        <v>146</v>
      </c>
      <c r="P25" t="s">
        <v>14</v>
      </c>
      <c r="Q25">
        <f>IF(K25="",0,VALUE(MID(K25,2,LEN(K25)-2)))</f>
        <v>0</v>
      </c>
      <c r="R25">
        <f>IF(L27="",0,VALUE(MID(L27,2,LEN(L27)-2)))</f>
        <v>600</v>
      </c>
      <c r="S25">
        <f>IF(M25="",0,VALUE(MID(M25,2,LEN(M25)-2)))</f>
        <v>25</v>
      </c>
      <c r="T25">
        <f>IF(N25="",0,VALUE(MID(N25,2,LEN(N25)-2)))</f>
        <v>25</v>
      </c>
      <c r="U25">
        <f t="shared" si="1"/>
        <v>0</v>
      </c>
      <c r="V25">
        <f t="shared" si="2"/>
        <v>0</v>
      </c>
      <c r="W25">
        <f t="shared" si="3"/>
        <v>25</v>
      </c>
      <c r="X25">
        <f t="shared" si="4"/>
        <v>25</v>
      </c>
    </row>
    <row r="26" spans="2:24" ht="13.5" customHeight="1" x14ac:dyDescent="0.15">
      <c r="B26" s="1">
        <f t="shared" si="5"/>
        <v>16</v>
      </c>
      <c r="C26" s="3"/>
      <c r="D26" s="6"/>
      <c r="E26" s="118"/>
      <c r="F26" s="118" t="s">
        <v>108</v>
      </c>
      <c r="G26" s="118"/>
      <c r="H26" s="118"/>
      <c r="I26" s="118"/>
      <c r="J26" s="118"/>
      <c r="K26" s="20" t="s">
        <v>232</v>
      </c>
      <c r="L26" s="20" t="s">
        <v>145</v>
      </c>
      <c r="M26" s="20" t="s">
        <v>215</v>
      </c>
      <c r="N26" s="21" t="s">
        <v>144</v>
      </c>
      <c r="U26">
        <f t="shared" si="1"/>
        <v>100</v>
      </c>
      <c r="V26">
        <f t="shared" si="2"/>
        <v>50</v>
      </c>
      <c r="W26">
        <f t="shared" si="3"/>
        <v>75</v>
      </c>
      <c r="X26">
        <f t="shared" si="4"/>
        <v>0</v>
      </c>
    </row>
    <row r="27" spans="2:24" ht="13.5" customHeight="1" x14ac:dyDescent="0.15">
      <c r="B27" s="1">
        <f t="shared" si="5"/>
        <v>17</v>
      </c>
      <c r="C27" s="3"/>
      <c r="D27" s="6"/>
      <c r="E27" s="118"/>
      <c r="F27" s="118" t="s">
        <v>107</v>
      </c>
      <c r="G27" s="118"/>
      <c r="H27" s="118"/>
      <c r="I27" s="118"/>
      <c r="J27" s="118"/>
      <c r="K27" s="20" t="s">
        <v>430</v>
      </c>
      <c r="L27" s="20" t="s">
        <v>220</v>
      </c>
      <c r="M27" s="20" t="s">
        <v>280</v>
      </c>
      <c r="N27" s="21" t="s">
        <v>301</v>
      </c>
      <c r="P27" t="s">
        <v>14</v>
      </c>
      <c r="Q27">
        <f>IF(K27="",0,VALUE(MID(K27,2,LEN(K27)-2)))</f>
        <v>1100</v>
      </c>
      <c r="R27" t="e">
        <f>IF(#REF!="",0,VALUE(MID(#REF!,2,LEN(#REF!)-2)))</f>
        <v>#REF!</v>
      </c>
      <c r="S27">
        <f>IF(M27="",0,VALUE(MID(M27,2,LEN(M27)-2)))</f>
        <v>2000</v>
      </c>
      <c r="T27">
        <f>IF(N27="",0,VALUE(MID(N27,2,LEN(N27)-2)))</f>
        <v>950</v>
      </c>
      <c r="U27">
        <f t="shared" si="1"/>
        <v>1100</v>
      </c>
      <c r="V27">
        <f t="shared" si="2"/>
        <v>600</v>
      </c>
      <c r="W27">
        <f t="shared" si="3"/>
        <v>2000</v>
      </c>
      <c r="X27">
        <f t="shared" si="4"/>
        <v>950</v>
      </c>
    </row>
    <row r="28" spans="2:24" ht="13.5" customHeight="1" x14ac:dyDescent="0.15">
      <c r="B28" s="1">
        <f t="shared" si="5"/>
        <v>18</v>
      </c>
      <c r="C28" s="2" t="s">
        <v>24</v>
      </c>
      <c r="D28" s="2" t="s">
        <v>25</v>
      </c>
      <c r="E28" s="118"/>
      <c r="F28" s="118" t="s">
        <v>106</v>
      </c>
      <c r="G28" s="118"/>
      <c r="H28" s="118"/>
      <c r="I28" s="118"/>
      <c r="J28" s="118"/>
      <c r="K28" s="24">
        <v>1100</v>
      </c>
      <c r="L28" s="24">
        <v>1050</v>
      </c>
      <c r="M28" s="24">
        <v>400</v>
      </c>
      <c r="N28" s="110">
        <v>800</v>
      </c>
      <c r="P28" s="77"/>
    </row>
    <row r="29" spans="2:24" ht="13.5" customHeight="1" x14ac:dyDescent="0.15">
      <c r="B29" s="1">
        <f t="shared" si="5"/>
        <v>19</v>
      </c>
      <c r="C29" s="2" t="s">
        <v>26</v>
      </c>
      <c r="D29" s="2" t="s">
        <v>27</v>
      </c>
      <c r="E29" s="118"/>
      <c r="F29" s="118" t="s">
        <v>94</v>
      </c>
      <c r="G29" s="118"/>
      <c r="H29" s="118"/>
      <c r="I29" s="118"/>
      <c r="J29" s="118"/>
      <c r="K29" s="24">
        <v>25</v>
      </c>
      <c r="L29" s="24"/>
      <c r="M29" s="24" t="s">
        <v>143</v>
      </c>
      <c r="N29" s="110" t="s">
        <v>143</v>
      </c>
      <c r="P29" s="77"/>
    </row>
    <row r="30" spans="2:24" ht="14.85" customHeight="1" x14ac:dyDescent="0.15">
      <c r="B30" s="1">
        <f t="shared" si="5"/>
        <v>20</v>
      </c>
      <c r="C30" s="2" t="s">
        <v>84</v>
      </c>
      <c r="D30" s="2" t="s">
        <v>16</v>
      </c>
      <c r="E30" s="118"/>
      <c r="F30" s="118" t="s">
        <v>134</v>
      </c>
      <c r="G30" s="118"/>
      <c r="H30" s="118"/>
      <c r="I30" s="118"/>
      <c r="J30" s="118"/>
      <c r="K30" s="24"/>
      <c r="L30" s="24" t="s">
        <v>143</v>
      </c>
      <c r="M30" s="24"/>
      <c r="N30" s="110" t="s">
        <v>143</v>
      </c>
    </row>
    <row r="31" spans="2:24" ht="13.5" customHeight="1" x14ac:dyDescent="0.15">
      <c r="B31" s="1">
        <f t="shared" si="5"/>
        <v>21</v>
      </c>
      <c r="C31" s="6"/>
      <c r="D31" s="8" t="s">
        <v>196</v>
      </c>
      <c r="E31" s="118"/>
      <c r="F31" s="118" t="s">
        <v>197</v>
      </c>
      <c r="G31" s="118"/>
      <c r="H31" s="118"/>
      <c r="I31" s="118"/>
      <c r="J31" s="118"/>
      <c r="K31" s="24" t="s">
        <v>143</v>
      </c>
      <c r="L31" s="24" t="s">
        <v>143</v>
      </c>
      <c r="M31" s="24"/>
      <c r="N31" s="110">
        <v>1</v>
      </c>
      <c r="U31">
        <f>COUNTA(K31)</f>
        <v>1</v>
      </c>
      <c r="V31">
        <f>COUNTA(L31)</f>
        <v>1</v>
      </c>
      <c r="W31">
        <f>COUNTA(M31)</f>
        <v>0</v>
      </c>
      <c r="X31">
        <f>COUNTA(N31)</f>
        <v>1</v>
      </c>
    </row>
    <row r="32" spans="2:24" ht="13.9" customHeight="1" x14ac:dyDescent="0.15">
      <c r="B32" s="1">
        <f t="shared" si="5"/>
        <v>22</v>
      </c>
      <c r="C32" s="6"/>
      <c r="D32" s="2" t="s">
        <v>17</v>
      </c>
      <c r="E32" s="118"/>
      <c r="F32" s="118" t="s">
        <v>198</v>
      </c>
      <c r="G32" s="118"/>
      <c r="H32" s="118"/>
      <c r="I32" s="118"/>
      <c r="J32" s="118"/>
      <c r="K32" s="24"/>
      <c r="L32" s="24" t="s">
        <v>143</v>
      </c>
      <c r="M32" s="24"/>
      <c r="N32" s="110">
        <v>25</v>
      </c>
    </row>
    <row r="33" spans="2:24" ht="13.5" customHeight="1" x14ac:dyDescent="0.15">
      <c r="B33" s="1">
        <f t="shared" si="5"/>
        <v>23</v>
      </c>
      <c r="C33" s="6"/>
      <c r="D33" s="6"/>
      <c r="E33" s="118"/>
      <c r="F33" s="118" t="s">
        <v>95</v>
      </c>
      <c r="G33" s="118"/>
      <c r="H33" s="118"/>
      <c r="I33" s="118"/>
      <c r="J33" s="118"/>
      <c r="K33" s="24">
        <v>7500</v>
      </c>
      <c r="L33" s="24">
        <v>9650</v>
      </c>
      <c r="M33" s="24">
        <v>13250</v>
      </c>
      <c r="N33" s="110">
        <v>13375</v>
      </c>
    </row>
    <row r="34" spans="2:24" ht="13.9" customHeight="1" x14ac:dyDescent="0.15">
      <c r="B34" s="1">
        <f t="shared" si="5"/>
        <v>24</v>
      </c>
      <c r="C34" s="6"/>
      <c r="D34" s="6"/>
      <c r="E34" s="118"/>
      <c r="F34" s="118" t="s">
        <v>96</v>
      </c>
      <c r="G34" s="118"/>
      <c r="H34" s="118"/>
      <c r="I34" s="118"/>
      <c r="J34" s="118"/>
      <c r="K34" s="24">
        <v>1275</v>
      </c>
      <c r="L34" s="24">
        <v>1375</v>
      </c>
      <c r="M34" s="24">
        <v>2150</v>
      </c>
      <c r="N34" s="110">
        <v>1350</v>
      </c>
    </row>
    <row r="35" spans="2:24" ht="13.9" customHeight="1" x14ac:dyDescent="0.15">
      <c r="B35" s="1">
        <f t="shared" si="5"/>
        <v>25</v>
      </c>
      <c r="C35" s="6"/>
      <c r="D35" s="6"/>
      <c r="E35" s="118"/>
      <c r="F35" s="118" t="s">
        <v>255</v>
      </c>
      <c r="G35" s="118"/>
      <c r="H35" s="118"/>
      <c r="I35" s="118"/>
      <c r="J35" s="118"/>
      <c r="K35" s="24"/>
      <c r="L35" s="24">
        <v>25</v>
      </c>
      <c r="M35" s="24"/>
      <c r="N35" s="110"/>
    </row>
    <row r="36" spans="2:24" ht="13.5" customHeight="1" x14ac:dyDescent="0.15">
      <c r="B36" s="1">
        <f t="shared" si="5"/>
        <v>26</v>
      </c>
      <c r="C36" s="6"/>
      <c r="D36" s="6"/>
      <c r="E36" s="118"/>
      <c r="F36" s="118" t="s">
        <v>18</v>
      </c>
      <c r="G36" s="118"/>
      <c r="H36" s="118"/>
      <c r="I36" s="118"/>
      <c r="J36" s="118"/>
      <c r="K36" s="24">
        <v>675</v>
      </c>
      <c r="L36" s="24">
        <v>350</v>
      </c>
      <c r="M36" s="24">
        <v>1350</v>
      </c>
      <c r="N36" s="110">
        <v>500</v>
      </c>
    </row>
    <row r="37" spans="2:24" ht="13.5" customHeight="1" x14ac:dyDescent="0.15">
      <c r="B37" s="1">
        <f t="shared" si="5"/>
        <v>27</v>
      </c>
      <c r="C37" s="6"/>
      <c r="D37" s="6"/>
      <c r="E37" s="118"/>
      <c r="F37" s="118" t="s">
        <v>97</v>
      </c>
      <c r="G37" s="118"/>
      <c r="H37" s="118"/>
      <c r="I37" s="118"/>
      <c r="J37" s="118"/>
      <c r="K37" s="24">
        <v>400</v>
      </c>
      <c r="L37" s="24" t="s">
        <v>143</v>
      </c>
      <c r="M37" s="24" t="s">
        <v>143</v>
      </c>
      <c r="N37" s="110">
        <v>50</v>
      </c>
    </row>
    <row r="38" spans="2:24" ht="13.5" customHeight="1" x14ac:dyDescent="0.15">
      <c r="B38" s="1">
        <f t="shared" si="5"/>
        <v>28</v>
      </c>
      <c r="C38" s="6"/>
      <c r="D38" s="6"/>
      <c r="E38" s="118"/>
      <c r="F38" s="118" t="s">
        <v>98</v>
      </c>
      <c r="G38" s="118"/>
      <c r="H38" s="118"/>
      <c r="I38" s="118"/>
      <c r="J38" s="118"/>
      <c r="K38" s="24">
        <v>200</v>
      </c>
      <c r="L38" s="24">
        <v>300</v>
      </c>
      <c r="M38" s="24">
        <v>300</v>
      </c>
      <c r="N38" s="110">
        <v>275</v>
      </c>
    </row>
    <row r="39" spans="2:24" ht="13.5" customHeight="1" x14ac:dyDescent="0.15">
      <c r="B39" s="1">
        <f t="shared" si="5"/>
        <v>29</v>
      </c>
      <c r="C39" s="6"/>
      <c r="D39" s="6"/>
      <c r="E39" s="118"/>
      <c r="F39" s="118" t="s">
        <v>19</v>
      </c>
      <c r="G39" s="118"/>
      <c r="H39" s="118"/>
      <c r="I39" s="118"/>
      <c r="J39" s="118"/>
      <c r="K39" s="24"/>
      <c r="L39" s="24">
        <v>2025</v>
      </c>
      <c r="M39" s="24">
        <v>50</v>
      </c>
      <c r="N39" s="110">
        <v>125</v>
      </c>
    </row>
    <row r="40" spans="2:24" ht="13.9" customHeight="1" x14ac:dyDescent="0.15">
      <c r="B40" s="1">
        <f t="shared" si="5"/>
        <v>30</v>
      </c>
      <c r="C40" s="6"/>
      <c r="D40" s="6"/>
      <c r="E40" s="118"/>
      <c r="F40" s="118" t="s">
        <v>199</v>
      </c>
      <c r="G40" s="118"/>
      <c r="H40" s="118"/>
      <c r="I40" s="118"/>
      <c r="J40" s="118"/>
      <c r="K40" s="24"/>
      <c r="L40" s="24" t="s">
        <v>143</v>
      </c>
      <c r="M40" s="24"/>
      <c r="N40" s="110"/>
    </row>
    <row r="41" spans="2:24" ht="13.5" customHeight="1" x14ac:dyDescent="0.15">
      <c r="B41" s="1">
        <f t="shared" si="5"/>
        <v>31</v>
      </c>
      <c r="C41" s="6"/>
      <c r="D41" s="6"/>
      <c r="E41" s="118"/>
      <c r="F41" s="118" t="s">
        <v>135</v>
      </c>
      <c r="G41" s="118"/>
      <c r="H41" s="118"/>
      <c r="I41" s="118"/>
      <c r="J41" s="118"/>
      <c r="K41" s="24"/>
      <c r="L41" s="24">
        <v>1</v>
      </c>
      <c r="M41" s="24">
        <v>3</v>
      </c>
      <c r="N41" s="110">
        <v>4</v>
      </c>
    </row>
    <row r="42" spans="2:24" ht="13.5" customHeight="1" x14ac:dyDescent="0.15">
      <c r="B42" s="1">
        <f t="shared" si="5"/>
        <v>32</v>
      </c>
      <c r="C42" s="6"/>
      <c r="D42" s="6"/>
      <c r="E42" s="118"/>
      <c r="F42" s="118" t="s">
        <v>116</v>
      </c>
      <c r="G42" s="118"/>
      <c r="H42" s="118"/>
      <c r="I42" s="118"/>
      <c r="J42" s="118"/>
      <c r="K42" s="24">
        <v>100</v>
      </c>
      <c r="L42" s="24">
        <v>50</v>
      </c>
      <c r="M42" s="24">
        <v>100</v>
      </c>
      <c r="N42" s="110">
        <v>100</v>
      </c>
    </row>
    <row r="43" spans="2:24" ht="13.9" customHeight="1" x14ac:dyDescent="0.15">
      <c r="B43" s="1">
        <f t="shared" si="5"/>
        <v>33</v>
      </c>
      <c r="C43" s="6"/>
      <c r="D43" s="6"/>
      <c r="E43" s="118"/>
      <c r="F43" s="118" t="s">
        <v>20</v>
      </c>
      <c r="G43" s="118"/>
      <c r="H43" s="118"/>
      <c r="I43" s="118"/>
      <c r="J43" s="118"/>
      <c r="K43" s="24">
        <v>50</v>
      </c>
      <c r="L43" s="24">
        <v>2000</v>
      </c>
      <c r="M43" s="24" t="s">
        <v>143</v>
      </c>
      <c r="N43" s="110">
        <v>125</v>
      </c>
    </row>
    <row r="44" spans="2:24" ht="13.5" customHeight="1" x14ac:dyDescent="0.15">
      <c r="B44" s="1">
        <f t="shared" ref="B44:B75" si="8">B43+1</f>
        <v>34</v>
      </c>
      <c r="C44" s="6"/>
      <c r="D44" s="6"/>
      <c r="E44" s="118"/>
      <c r="F44" s="118" t="s">
        <v>21</v>
      </c>
      <c r="G44" s="118"/>
      <c r="H44" s="118"/>
      <c r="I44" s="118"/>
      <c r="J44" s="118"/>
      <c r="K44" s="24">
        <v>2000</v>
      </c>
      <c r="L44" s="24">
        <v>2625</v>
      </c>
      <c r="M44" s="24">
        <v>525</v>
      </c>
      <c r="N44" s="56">
        <v>850</v>
      </c>
    </row>
    <row r="45" spans="2:24" ht="13.9" customHeight="1" x14ac:dyDescent="0.15">
      <c r="B45" s="1">
        <f t="shared" si="8"/>
        <v>35</v>
      </c>
      <c r="C45" s="6"/>
      <c r="D45" s="6"/>
      <c r="E45" s="118"/>
      <c r="F45" s="118" t="s">
        <v>22</v>
      </c>
      <c r="G45" s="118"/>
      <c r="H45" s="118"/>
      <c r="I45" s="118"/>
      <c r="J45" s="118"/>
      <c r="K45" s="24" t="s">
        <v>143</v>
      </c>
      <c r="L45" s="24">
        <v>50</v>
      </c>
      <c r="M45" s="24" t="s">
        <v>143</v>
      </c>
      <c r="N45" s="110">
        <v>25</v>
      </c>
    </row>
    <row r="46" spans="2:24" ht="13.5" customHeight="1" x14ac:dyDescent="0.15">
      <c r="B46" s="1">
        <f t="shared" si="8"/>
        <v>36</v>
      </c>
      <c r="C46" s="2" t="s">
        <v>75</v>
      </c>
      <c r="D46" s="2" t="s">
        <v>76</v>
      </c>
      <c r="E46" s="118"/>
      <c r="F46" s="118" t="s">
        <v>93</v>
      </c>
      <c r="G46" s="118"/>
      <c r="H46" s="118"/>
      <c r="I46" s="118"/>
      <c r="J46" s="118"/>
      <c r="K46" s="24" t="s">
        <v>143</v>
      </c>
      <c r="L46" s="24" t="s">
        <v>143</v>
      </c>
      <c r="M46" s="24" t="s">
        <v>143</v>
      </c>
      <c r="N46" s="110">
        <v>125</v>
      </c>
    </row>
    <row r="47" spans="2:24" ht="13.9" customHeight="1" x14ac:dyDescent="0.15">
      <c r="B47" s="1">
        <f t="shared" si="8"/>
        <v>37</v>
      </c>
      <c r="C47" s="6"/>
      <c r="D47" s="6"/>
      <c r="E47" s="118"/>
      <c r="F47" s="118" t="s">
        <v>140</v>
      </c>
      <c r="G47" s="118"/>
      <c r="H47" s="118"/>
      <c r="I47" s="118"/>
      <c r="J47" s="118"/>
      <c r="K47" s="24"/>
      <c r="L47" s="24" t="s">
        <v>143</v>
      </c>
      <c r="M47" s="24"/>
      <c r="N47" s="110" t="s">
        <v>143</v>
      </c>
    </row>
    <row r="48" spans="2:24" ht="13.9" customHeight="1" x14ac:dyDescent="0.15">
      <c r="B48" s="1">
        <f t="shared" si="8"/>
        <v>38</v>
      </c>
      <c r="C48" s="6"/>
      <c r="D48" s="6"/>
      <c r="E48" s="118"/>
      <c r="F48" s="118" t="s">
        <v>293</v>
      </c>
      <c r="G48" s="118"/>
      <c r="H48" s="118"/>
      <c r="I48" s="118"/>
      <c r="J48" s="118"/>
      <c r="K48" s="24"/>
      <c r="L48" s="24"/>
      <c r="M48" s="24"/>
      <c r="N48" s="110">
        <v>25</v>
      </c>
      <c r="U48">
        <f>COUNTA(K46:K48)</f>
        <v>1</v>
      </c>
      <c r="V48">
        <f>COUNTA(L46:L48)</f>
        <v>2</v>
      </c>
      <c r="W48">
        <f>COUNTA(M46:M48)</f>
        <v>1</v>
      </c>
      <c r="X48">
        <f>COUNTA(N46:N48)</f>
        <v>3</v>
      </c>
    </row>
    <row r="49" spans="2:29" ht="13.9" customHeight="1" x14ac:dyDescent="0.15">
      <c r="B49" s="1">
        <f t="shared" si="8"/>
        <v>39</v>
      </c>
      <c r="C49" s="2" t="s">
        <v>85</v>
      </c>
      <c r="D49" s="2" t="s">
        <v>28</v>
      </c>
      <c r="E49" s="118"/>
      <c r="F49" s="118" t="s">
        <v>111</v>
      </c>
      <c r="G49" s="118"/>
      <c r="H49" s="118"/>
      <c r="I49" s="118"/>
      <c r="J49" s="118"/>
      <c r="K49" s="24"/>
      <c r="L49" s="24" t="s">
        <v>143</v>
      </c>
      <c r="M49" s="24">
        <v>750</v>
      </c>
      <c r="N49" s="110">
        <v>1400</v>
      </c>
      <c r="Y49" s="120"/>
    </row>
    <row r="50" spans="2:29" ht="13.9" customHeight="1" x14ac:dyDescent="0.15">
      <c r="B50" s="1">
        <f t="shared" si="8"/>
        <v>40</v>
      </c>
      <c r="C50" s="6"/>
      <c r="D50" s="6"/>
      <c r="E50" s="118"/>
      <c r="F50" s="118" t="s">
        <v>163</v>
      </c>
      <c r="G50" s="118"/>
      <c r="H50" s="118"/>
      <c r="I50" s="118"/>
      <c r="J50" s="118"/>
      <c r="K50" s="24">
        <v>100</v>
      </c>
      <c r="L50" s="24" t="s">
        <v>143</v>
      </c>
      <c r="M50" s="24" t="s">
        <v>143</v>
      </c>
      <c r="N50" s="110" t="s">
        <v>143</v>
      </c>
      <c r="Y50" s="120"/>
    </row>
    <row r="51" spans="2:29" ht="13.9" customHeight="1" x14ac:dyDescent="0.15">
      <c r="B51" s="1">
        <f t="shared" si="8"/>
        <v>41</v>
      </c>
      <c r="C51" s="6"/>
      <c r="D51" s="6"/>
      <c r="E51" s="118"/>
      <c r="F51" s="118" t="s">
        <v>133</v>
      </c>
      <c r="G51" s="118"/>
      <c r="H51" s="118"/>
      <c r="I51" s="118"/>
      <c r="J51" s="118"/>
      <c r="K51" s="24">
        <v>100</v>
      </c>
      <c r="L51" s="24"/>
      <c r="M51" s="24">
        <v>25</v>
      </c>
      <c r="N51" s="110"/>
      <c r="U51" s="121">
        <f>COUNTA($K11:$K52)</f>
        <v>27</v>
      </c>
      <c r="V51" s="121">
        <f>COUNTA($L11:$L52)</f>
        <v>34</v>
      </c>
      <c r="W51" s="121">
        <f>COUNTA($M11:$M52)</f>
        <v>32</v>
      </c>
      <c r="X51" s="121">
        <f>COUNTA($N11:$N52)</f>
        <v>38</v>
      </c>
      <c r="Y51" s="121"/>
      <c r="Z51" s="121"/>
      <c r="AA51" s="121"/>
      <c r="AB51" s="121"/>
      <c r="AC51" s="120"/>
    </row>
    <row r="52" spans="2:29" ht="13.9" customHeight="1" x14ac:dyDescent="0.15">
      <c r="B52" s="1">
        <f t="shared" si="8"/>
        <v>42</v>
      </c>
      <c r="C52" s="6"/>
      <c r="D52" s="6"/>
      <c r="E52" s="118"/>
      <c r="F52" s="118" t="s">
        <v>202</v>
      </c>
      <c r="G52" s="118"/>
      <c r="H52" s="118"/>
      <c r="I52" s="118"/>
      <c r="J52" s="118"/>
      <c r="K52" s="24">
        <v>50</v>
      </c>
      <c r="L52" s="24"/>
      <c r="M52" s="24"/>
      <c r="N52" s="110" t="s">
        <v>143</v>
      </c>
      <c r="U52" s="120">
        <f>SUM($U11:$U27,$K28:$K52)</f>
        <v>63675</v>
      </c>
      <c r="V52" s="120">
        <f>SUM($V11:$V27,$L28:$L52)</f>
        <v>89176</v>
      </c>
      <c r="W52" s="120">
        <f>SUM($W11:$W27,$M28:$M52)</f>
        <v>73928</v>
      </c>
      <c r="X52" s="120">
        <f>SUM($X11:$X27,$N28:$N52)</f>
        <v>54955</v>
      </c>
      <c r="Y52" s="120"/>
      <c r="Z52" s="120"/>
      <c r="AA52" s="120"/>
      <c r="AB52" s="120"/>
      <c r="AC52" s="120"/>
    </row>
    <row r="53" spans="2:29" ht="13.9" customHeight="1" x14ac:dyDescent="0.15">
      <c r="B53" s="1">
        <f t="shared" si="8"/>
        <v>43</v>
      </c>
      <c r="C53" s="6"/>
      <c r="D53" s="6"/>
      <c r="E53" s="118"/>
      <c r="F53" s="118" t="s">
        <v>316</v>
      </c>
      <c r="G53" s="118"/>
      <c r="H53" s="118"/>
      <c r="I53" s="118"/>
      <c r="J53" s="118"/>
      <c r="K53" s="24"/>
      <c r="L53" s="24"/>
      <c r="M53" s="24"/>
      <c r="N53" s="110">
        <v>25</v>
      </c>
      <c r="Y53" s="122"/>
    </row>
    <row r="54" spans="2:29" ht="13.9" customHeight="1" x14ac:dyDescent="0.15">
      <c r="B54" s="1">
        <f t="shared" si="8"/>
        <v>44</v>
      </c>
      <c r="C54" s="6"/>
      <c r="D54" s="6"/>
      <c r="E54" s="118"/>
      <c r="F54" s="118" t="s">
        <v>240</v>
      </c>
      <c r="G54" s="118"/>
      <c r="H54" s="118"/>
      <c r="I54" s="118"/>
      <c r="J54" s="118"/>
      <c r="K54" s="24">
        <v>1</v>
      </c>
      <c r="L54" s="24" t="s">
        <v>143</v>
      </c>
      <c r="M54" s="24">
        <v>1</v>
      </c>
      <c r="N54" s="110">
        <v>1</v>
      </c>
      <c r="Y54" s="122"/>
    </row>
    <row r="55" spans="2:29" ht="13.5" customHeight="1" x14ac:dyDescent="0.15">
      <c r="B55" s="1">
        <f t="shared" si="8"/>
        <v>45</v>
      </c>
      <c r="C55" s="6"/>
      <c r="D55" s="6"/>
      <c r="E55" s="118"/>
      <c r="F55" s="118" t="s">
        <v>165</v>
      </c>
      <c r="G55" s="118"/>
      <c r="H55" s="118"/>
      <c r="I55" s="118"/>
      <c r="J55" s="118"/>
      <c r="K55" s="24"/>
      <c r="L55" s="24"/>
      <c r="M55" s="24" t="s">
        <v>143</v>
      </c>
      <c r="N55" s="110">
        <v>200</v>
      </c>
      <c r="Y55" s="122"/>
    </row>
    <row r="56" spans="2:29" ht="13.5" customHeight="1" x14ac:dyDescent="0.15">
      <c r="B56" s="1">
        <f t="shared" si="8"/>
        <v>46</v>
      </c>
      <c r="C56" s="6"/>
      <c r="D56" s="6"/>
      <c r="E56" s="118"/>
      <c r="F56" s="118" t="s">
        <v>281</v>
      </c>
      <c r="G56" s="118"/>
      <c r="H56" s="118"/>
      <c r="I56" s="118"/>
      <c r="J56" s="118"/>
      <c r="K56" s="24"/>
      <c r="L56" s="24" t="s">
        <v>143</v>
      </c>
      <c r="M56" s="24" t="s">
        <v>143</v>
      </c>
      <c r="N56" s="110" t="s">
        <v>143</v>
      </c>
      <c r="Y56" s="122"/>
    </row>
    <row r="57" spans="2:29" ht="13.5" customHeight="1" x14ac:dyDescent="0.15">
      <c r="B57" s="1">
        <f t="shared" si="8"/>
        <v>47</v>
      </c>
      <c r="C57" s="6"/>
      <c r="D57" s="6"/>
      <c r="E57" s="118"/>
      <c r="F57" s="118" t="s">
        <v>203</v>
      </c>
      <c r="G57" s="118"/>
      <c r="H57" s="118"/>
      <c r="I57" s="118"/>
      <c r="J57" s="118"/>
      <c r="K57" s="24"/>
      <c r="L57" s="24" t="s">
        <v>143</v>
      </c>
      <c r="M57" s="24"/>
      <c r="N57" s="110"/>
      <c r="Y57" s="122"/>
    </row>
    <row r="58" spans="2:29" ht="13.9" customHeight="1" x14ac:dyDescent="0.15">
      <c r="B58" s="1">
        <f t="shared" si="8"/>
        <v>48</v>
      </c>
      <c r="C58" s="6"/>
      <c r="D58" s="6"/>
      <c r="E58" s="118"/>
      <c r="F58" s="118" t="s">
        <v>205</v>
      </c>
      <c r="G58" s="118"/>
      <c r="H58" s="118"/>
      <c r="I58" s="118"/>
      <c r="J58" s="118"/>
      <c r="K58" s="24"/>
      <c r="L58" s="24">
        <v>100</v>
      </c>
      <c r="M58" s="24"/>
      <c r="N58" s="110" t="s">
        <v>143</v>
      </c>
      <c r="Y58" s="120"/>
    </row>
    <row r="59" spans="2:29" ht="13.5" customHeight="1" x14ac:dyDescent="0.15">
      <c r="B59" s="1">
        <f t="shared" si="8"/>
        <v>49</v>
      </c>
      <c r="C59" s="6"/>
      <c r="D59" s="6"/>
      <c r="E59" s="118"/>
      <c r="F59" s="118" t="s">
        <v>99</v>
      </c>
      <c r="G59" s="118"/>
      <c r="H59" s="118"/>
      <c r="I59" s="118"/>
      <c r="J59" s="118"/>
      <c r="K59" s="24">
        <v>100</v>
      </c>
      <c r="L59" s="24" t="s">
        <v>143</v>
      </c>
      <c r="M59" s="24" t="s">
        <v>143</v>
      </c>
      <c r="N59" s="110" t="s">
        <v>143</v>
      </c>
      <c r="Y59" s="122"/>
    </row>
    <row r="60" spans="2:29" ht="13.5" customHeight="1" x14ac:dyDescent="0.15">
      <c r="B60" s="1">
        <f t="shared" si="8"/>
        <v>50</v>
      </c>
      <c r="C60" s="6"/>
      <c r="D60" s="6"/>
      <c r="E60" s="118"/>
      <c r="F60" s="118" t="s">
        <v>225</v>
      </c>
      <c r="G60" s="118"/>
      <c r="H60" s="118"/>
      <c r="I60" s="118"/>
      <c r="J60" s="118"/>
      <c r="K60" s="24">
        <v>112</v>
      </c>
      <c r="L60" s="24">
        <v>16</v>
      </c>
      <c r="M60" s="24" t="s">
        <v>143</v>
      </c>
      <c r="N60" s="110"/>
      <c r="Y60" s="120"/>
    </row>
    <row r="61" spans="2:29" ht="13.9" customHeight="1" x14ac:dyDescent="0.15">
      <c r="B61" s="1">
        <f t="shared" si="8"/>
        <v>51</v>
      </c>
      <c r="C61" s="6"/>
      <c r="D61" s="6"/>
      <c r="E61" s="118"/>
      <c r="F61" s="118" t="s">
        <v>207</v>
      </c>
      <c r="G61" s="118"/>
      <c r="H61" s="118"/>
      <c r="I61" s="118"/>
      <c r="J61" s="118"/>
      <c r="K61" s="24"/>
      <c r="L61" s="123">
        <v>275</v>
      </c>
      <c r="M61" s="24">
        <v>375</v>
      </c>
      <c r="N61" s="110">
        <v>225</v>
      </c>
      <c r="Y61" s="120"/>
    </row>
    <row r="62" spans="2:29" ht="13.5" customHeight="1" x14ac:dyDescent="0.15">
      <c r="B62" s="1">
        <f t="shared" si="8"/>
        <v>52</v>
      </c>
      <c r="C62" s="6"/>
      <c r="D62" s="6"/>
      <c r="E62" s="118"/>
      <c r="F62" s="118" t="s">
        <v>208</v>
      </c>
      <c r="G62" s="118"/>
      <c r="H62" s="118"/>
      <c r="I62" s="118"/>
      <c r="J62" s="118"/>
      <c r="K62" s="24">
        <v>48</v>
      </c>
      <c r="L62" s="123"/>
      <c r="M62" s="123">
        <v>16</v>
      </c>
      <c r="N62" s="110"/>
      <c r="Y62" s="120"/>
    </row>
    <row r="63" spans="2:29" ht="13.9" customHeight="1" x14ac:dyDescent="0.15">
      <c r="B63" s="1">
        <f t="shared" si="8"/>
        <v>53</v>
      </c>
      <c r="C63" s="6"/>
      <c r="D63" s="6"/>
      <c r="E63" s="118"/>
      <c r="F63" s="118" t="s">
        <v>100</v>
      </c>
      <c r="G63" s="118"/>
      <c r="H63" s="118"/>
      <c r="I63" s="118"/>
      <c r="J63" s="118"/>
      <c r="K63" s="24">
        <v>400</v>
      </c>
      <c r="L63" s="24">
        <v>100</v>
      </c>
      <c r="M63" s="24"/>
      <c r="N63" s="110">
        <v>300</v>
      </c>
      <c r="Y63" s="120"/>
    </row>
    <row r="64" spans="2:29" ht="13.5" customHeight="1" x14ac:dyDescent="0.15">
      <c r="B64" s="1">
        <f t="shared" si="8"/>
        <v>54</v>
      </c>
      <c r="C64" s="6"/>
      <c r="D64" s="6"/>
      <c r="E64" s="118"/>
      <c r="F64" s="118" t="s">
        <v>101</v>
      </c>
      <c r="G64" s="118"/>
      <c r="H64" s="118"/>
      <c r="I64" s="118"/>
      <c r="J64" s="118"/>
      <c r="K64" s="24">
        <v>25</v>
      </c>
      <c r="L64" s="24"/>
      <c r="M64" s="24">
        <v>25</v>
      </c>
      <c r="N64" s="110">
        <v>25</v>
      </c>
      <c r="Y64" s="120"/>
    </row>
    <row r="65" spans="2:25" ht="14.25" customHeight="1" x14ac:dyDescent="0.15">
      <c r="B65" s="1">
        <f t="shared" si="8"/>
        <v>55</v>
      </c>
      <c r="C65" s="6"/>
      <c r="D65" s="6"/>
      <c r="E65" s="118"/>
      <c r="F65" s="118" t="s">
        <v>300</v>
      </c>
      <c r="G65" s="118"/>
      <c r="H65" s="118"/>
      <c r="I65" s="118"/>
      <c r="J65" s="118"/>
      <c r="K65" s="24"/>
      <c r="L65" s="24"/>
      <c r="M65" s="24"/>
      <c r="N65" s="110">
        <v>4</v>
      </c>
      <c r="Y65" s="120"/>
    </row>
    <row r="66" spans="2:25" ht="13.5" customHeight="1" x14ac:dyDescent="0.15">
      <c r="B66" s="1">
        <f t="shared" si="8"/>
        <v>56</v>
      </c>
      <c r="C66" s="6"/>
      <c r="D66" s="6"/>
      <c r="E66" s="118"/>
      <c r="F66" s="118" t="s">
        <v>243</v>
      </c>
      <c r="G66" s="118"/>
      <c r="H66" s="118"/>
      <c r="I66" s="118"/>
      <c r="J66" s="118"/>
      <c r="K66" s="24"/>
      <c r="L66" s="24" t="s">
        <v>143</v>
      </c>
      <c r="M66" s="24">
        <v>75</v>
      </c>
      <c r="N66" s="110" t="s">
        <v>143</v>
      </c>
      <c r="Y66" s="120"/>
    </row>
    <row r="67" spans="2:25" ht="13.9" customHeight="1" x14ac:dyDescent="0.15">
      <c r="B67" s="1">
        <f t="shared" si="8"/>
        <v>57</v>
      </c>
      <c r="C67" s="6"/>
      <c r="D67" s="6"/>
      <c r="E67" s="118"/>
      <c r="F67" s="118" t="s">
        <v>139</v>
      </c>
      <c r="G67" s="118"/>
      <c r="H67" s="118"/>
      <c r="I67" s="118"/>
      <c r="J67" s="118"/>
      <c r="K67" s="24">
        <v>32</v>
      </c>
      <c r="L67" s="24"/>
      <c r="M67" s="24"/>
      <c r="N67" s="110"/>
      <c r="Y67" s="120"/>
    </row>
    <row r="68" spans="2:25" ht="13.5" customHeight="1" x14ac:dyDescent="0.15">
      <c r="B68" s="1">
        <f t="shared" si="8"/>
        <v>58</v>
      </c>
      <c r="C68" s="6"/>
      <c r="D68" s="6"/>
      <c r="E68" s="118"/>
      <c r="F68" s="118" t="s">
        <v>308</v>
      </c>
      <c r="G68" s="118"/>
      <c r="H68" s="118"/>
      <c r="I68" s="118"/>
      <c r="J68" s="118"/>
      <c r="K68" s="24"/>
      <c r="L68" s="24" t="s">
        <v>143</v>
      </c>
      <c r="M68" s="24">
        <v>8</v>
      </c>
      <c r="N68" s="110">
        <v>16</v>
      </c>
      <c r="Y68" s="120"/>
    </row>
    <row r="69" spans="2:25" ht="13.5" customHeight="1" x14ac:dyDescent="0.15">
      <c r="B69" s="1">
        <f t="shared" si="8"/>
        <v>59</v>
      </c>
      <c r="C69" s="6"/>
      <c r="D69" s="6"/>
      <c r="E69" s="118"/>
      <c r="F69" s="118" t="s">
        <v>30</v>
      </c>
      <c r="G69" s="118"/>
      <c r="H69" s="118"/>
      <c r="I69" s="118"/>
      <c r="J69" s="118"/>
      <c r="K69" s="24">
        <v>16</v>
      </c>
      <c r="L69" s="24">
        <v>16</v>
      </c>
      <c r="M69" s="24"/>
      <c r="N69" s="110">
        <v>16</v>
      </c>
      <c r="Y69" s="120"/>
    </row>
    <row r="70" spans="2:25" ht="13.5" customHeight="1" x14ac:dyDescent="0.15">
      <c r="B70" s="1">
        <f t="shared" si="8"/>
        <v>60</v>
      </c>
      <c r="C70" s="6"/>
      <c r="D70" s="6"/>
      <c r="E70" s="118"/>
      <c r="F70" s="118" t="s">
        <v>168</v>
      </c>
      <c r="G70" s="118"/>
      <c r="H70" s="118"/>
      <c r="I70" s="118"/>
      <c r="J70" s="118"/>
      <c r="K70" s="24">
        <v>104</v>
      </c>
      <c r="L70" s="24">
        <v>40</v>
      </c>
      <c r="M70" s="24" t="s">
        <v>143</v>
      </c>
      <c r="N70" s="110">
        <v>40</v>
      </c>
      <c r="Y70" s="120"/>
    </row>
    <row r="71" spans="2:25" ht="13.9" customHeight="1" x14ac:dyDescent="0.15">
      <c r="B71" s="1">
        <f t="shared" si="8"/>
        <v>61</v>
      </c>
      <c r="C71" s="6"/>
      <c r="D71" s="6"/>
      <c r="E71" s="118"/>
      <c r="F71" s="118" t="s">
        <v>257</v>
      </c>
      <c r="G71" s="118"/>
      <c r="H71" s="118"/>
      <c r="I71" s="118"/>
      <c r="J71" s="118"/>
      <c r="K71" s="24"/>
      <c r="L71" s="24"/>
      <c r="M71" s="24" t="s">
        <v>143</v>
      </c>
      <c r="N71" s="110" t="s">
        <v>143</v>
      </c>
      <c r="Y71" s="120"/>
    </row>
    <row r="72" spans="2:25" ht="13.9" customHeight="1" x14ac:dyDescent="0.15">
      <c r="B72" s="1">
        <f t="shared" si="8"/>
        <v>62</v>
      </c>
      <c r="C72" s="6"/>
      <c r="D72" s="6"/>
      <c r="E72" s="118"/>
      <c r="F72" s="118" t="s">
        <v>80</v>
      </c>
      <c r="G72" s="118"/>
      <c r="H72" s="118"/>
      <c r="I72" s="118"/>
      <c r="J72" s="118"/>
      <c r="K72" s="24"/>
      <c r="L72" s="24"/>
      <c r="M72" s="24" t="s">
        <v>143</v>
      </c>
      <c r="N72" s="110" t="s">
        <v>143</v>
      </c>
      <c r="Y72" s="120"/>
    </row>
    <row r="73" spans="2:25" ht="13.9" customHeight="1" x14ac:dyDescent="0.15">
      <c r="B73" s="1">
        <f t="shared" si="8"/>
        <v>63</v>
      </c>
      <c r="C73" s="6"/>
      <c r="D73" s="6"/>
      <c r="E73" s="118"/>
      <c r="F73" s="118" t="s">
        <v>210</v>
      </c>
      <c r="G73" s="118"/>
      <c r="H73" s="118"/>
      <c r="I73" s="118"/>
      <c r="J73" s="118"/>
      <c r="K73" s="24"/>
      <c r="L73" s="24"/>
      <c r="M73" s="24"/>
      <c r="N73" s="110">
        <v>100</v>
      </c>
      <c r="Y73" s="120"/>
    </row>
    <row r="74" spans="2:25" ht="13.9" customHeight="1" x14ac:dyDescent="0.15">
      <c r="B74" s="1">
        <f t="shared" si="8"/>
        <v>64</v>
      </c>
      <c r="C74" s="6"/>
      <c r="D74" s="6"/>
      <c r="E74" s="118"/>
      <c r="F74" s="118" t="s">
        <v>244</v>
      </c>
      <c r="G74" s="118"/>
      <c r="H74" s="118"/>
      <c r="I74" s="118"/>
      <c r="J74" s="118"/>
      <c r="K74" s="24">
        <v>100</v>
      </c>
      <c r="L74" s="24" t="s">
        <v>143</v>
      </c>
      <c r="M74" s="24"/>
      <c r="N74" s="110" t="s">
        <v>143</v>
      </c>
      <c r="Y74" s="120"/>
    </row>
    <row r="75" spans="2:25" ht="13.5" customHeight="1" x14ac:dyDescent="0.15">
      <c r="B75" s="1">
        <f t="shared" si="8"/>
        <v>65</v>
      </c>
      <c r="C75" s="6"/>
      <c r="D75" s="6"/>
      <c r="E75" s="118"/>
      <c r="F75" s="118" t="s">
        <v>102</v>
      </c>
      <c r="G75" s="118"/>
      <c r="H75" s="118"/>
      <c r="I75" s="118"/>
      <c r="J75" s="118"/>
      <c r="K75" s="24">
        <v>2900</v>
      </c>
      <c r="L75" s="24">
        <v>2400</v>
      </c>
      <c r="M75" s="24">
        <v>1450</v>
      </c>
      <c r="N75" s="110">
        <v>1050</v>
      </c>
      <c r="Y75" s="120"/>
    </row>
    <row r="76" spans="2:25" ht="13.9" customHeight="1" x14ac:dyDescent="0.15">
      <c r="B76" s="1">
        <f t="shared" ref="B76:B95" si="9">B75+1</f>
        <v>66</v>
      </c>
      <c r="C76" s="6"/>
      <c r="D76" s="6"/>
      <c r="E76" s="118"/>
      <c r="F76" s="118" t="s">
        <v>170</v>
      </c>
      <c r="G76" s="118"/>
      <c r="H76" s="118"/>
      <c r="I76" s="118"/>
      <c r="J76" s="118"/>
      <c r="K76" s="24">
        <v>75</v>
      </c>
      <c r="L76" s="24">
        <v>100</v>
      </c>
      <c r="M76" s="24"/>
      <c r="N76" s="110">
        <v>25</v>
      </c>
      <c r="Y76" s="120"/>
    </row>
    <row r="77" spans="2:25" ht="13.5" customHeight="1" x14ac:dyDescent="0.15">
      <c r="B77" s="1">
        <f t="shared" si="9"/>
        <v>67</v>
      </c>
      <c r="C77" s="6"/>
      <c r="D77" s="6"/>
      <c r="E77" s="118"/>
      <c r="F77" s="118" t="s">
        <v>227</v>
      </c>
      <c r="G77" s="118"/>
      <c r="H77" s="118"/>
      <c r="I77" s="118"/>
      <c r="J77" s="118"/>
      <c r="K77" s="24" t="s">
        <v>143</v>
      </c>
      <c r="L77" s="24"/>
      <c r="M77" s="24" t="s">
        <v>143</v>
      </c>
      <c r="N77" s="110" t="s">
        <v>143</v>
      </c>
      <c r="Y77" s="120"/>
    </row>
    <row r="78" spans="2:25" ht="13.9" customHeight="1" x14ac:dyDescent="0.15">
      <c r="B78" s="1">
        <f t="shared" si="9"/>
        <v>68</v>
      </c>
      <c r="C78" s="6"/>
      <c r="D78" s="6"/>
      <c r="E78" s="118"/>
      <c r="F78" s="118" t="s">
        <v>211</v>
      </c>
      <c r="G78" s="118"/>
      <c r="H78" s="118"/>
      <c r="I78" s="118"/>
      <c r="J78" s="118"/>
      <c r="K78" s="24"/>
      <c r="L78" s="24" t="s">
        <v>143</v>
      </c>
      <c r="M78" s="24">
        <v>75</v>
      </c>
      <c r="N78" s="110" t="s">
        <v>143</v>
      </c>
      <c r="Y78" s="120"/>
    </row>
    <row r="79" spans="2:25" ht="13.9" customHeight="1" x14ac:dyDescent="0.15">
      <c r="B79" s="1">
        <f t="shared" si="9"/>
        <v>69</v>
      </c>
      <c r="C79" s="6"/>
      <c r="D79" s="6"/>
      <c r="E79" s="118"/>
      <c r="F79" s="118" t="s">
        <v>268</v>
      </c>
      <c r="G79" s="118"/>
      <c r="H79" s="118"/>
      <c r="I79" s="118"/>
      <c r="J79" s="118"/>
      <c r="K79" s="24"/>
      <c r="L79" s="24" t="s">
        <v>143</v>
      </c>
      <c r="M79" s="24"/>
      <c r="N79" s="110" t="s">
        <v>143</v>
      </c>
      <c r="Y79" s="120"/>
    </row>
    <row r="80" spans="2:25" ht="13.9" customHeight="1" x14ac:dyDescent="0.15">
      <c r="B80" s="1">
        <f t="shared" si="9"/>
        <v>70</v>
      </c>
      <c r="C80" s="6"/>
      <c r="D80" s="6"/>
      <c r="E80" s="118"/>
      <c r="F80" s="118" t="s">
        <v>171</v>
      </c>
      <c r="G80" s="118"/>
      <c r="H80" s="118"/>
      <c r="I80" s="118"/>
      <c r="J80" s="118"/>
      <c r="K80" s="24">
        <v>25</v>
      </c>
      <c r="L80" s="24"/>
      <c r="M80" s="24">
        <v>25</v>
      </c>
      <c r="N80" s="110">
        <v>25</v>
      </c>
      <c r="Y80" s="120"/>
    </row>
    <row r="81" spans="2:25" ht="13.9" customHeight="1" x14ac:dyDescent="0.15">
      <c r="B81" s="1">
        <f t="shared" si="9"/>
        <v>71</v>
      </c>
      <c r="C81" s="6"/>
      <c r="D81" s="6"/>
      <c r="E81" s="118"/>
      <c r="F81" s="118" t="s">
        <v>31</v>
      </c>
      <c r="G81" s="118"/>
      <c r="H81" s="118"/>
      <c r="I81" s="118"/>
      <c r="J81" s="118"/>
      <c r="K81" s="24">
        <v>1500</v>
      </c>
      <c r="L81" s="24">
        <v>500</v>
      </c>
      <c r="M81" s="24">
        <v>475</v>
      </c>
      <c r="N81" s="110">
        <v>1100</v>
      </c>
      <c r="Y81" s="120"/>
    </row>
    <row r="82" spans="2:25" ht="13.9" customHeight="1" x14ac:dyDescent="0.15">
      <c r="B82" s="1">
        <f t="shared" si="9"/>
        <v>72</v>
      </c>
      <c r="C82" s="2" t="s">
        <v>71</v>
      </c>
      <c r="D82" s="2" t="s">
        <v>72</v>
      </c>
      <c r="E82" s="118"/>
      <c r="F82" s="118" t="s">
        <v>109</v>
      </c>
      <c r="G82" s="118"/>
      <c r="H82" s="118"/>
      <c r="I82" s="118"/>
      <c r="J82" s="118"/>
      <c r="K82" s="24"/>
      <c r="L82" s="24"/>
      <c r="M82" s="24"/>
      <c r="N82" s="110">
        <v>1</v>
      </c>
    </row>
    <row r="83" spans="2:25" ht="13.9" customHeight="1" x14ac:dyDescent="0.15">
      <c r="B83" s="1">
        <f t="shared" si="9"/>
        <v>73</v>
      </c>
      <c r="C83" s="2" t="s">
        <v>32</v>
      </c>
      <c r="D83" s="2" t="s">
        <v>33</v>
      </c>
      <c r="E83" s="118"/>
      <c r="F83" s="118" t="s">
        <v>153</v>
      </c>
      <c r="G83" s="118"/>
      <c r="H83" s="118"/>
      <c r="I83" s="118"/>
      <c r="J83" s="118"/>
      <c r="K83" s="24"/>
      <c r="L83" s="24"/>
      <c r="M83" s="24">
        <v>1</v>
      </c>
      <c r="N83" s="110" t="s">
        <v>143</v>
      </c>
    </row>
    <row r="84" spans="2:25" ht="14.25" customHeight="1" x14ac:dyDescent="0.15">
      <c r="B84" s="1">
        <f t="shared" si="9"/>
        <v>74</v>
      </c>
      <c r="C84" s="6"/>
      <c r="D84" s="6"/>
      <c r="E84" s="118"/>
      <c r="F84" s="118" t="s">
        <v>154</v>
      </c>
      <c r="G84" s="118"/>
      <c r="H84" s="118"/>
      <c r="I84" s="118"/>
      <c r="J84" s="118"/>
      <c r="K84" s="24"/>
      <c r="L84" s="24"/>
      <c r="M84" s="24">
        <v>2</v>
      </c>
      <c r="N84" s="110">
        <v>1</v>
      </c>
    </row>
    <row r="85" spans="2:25" ht="13.9" customHeight="1" x14ac:dyDescent="0.15">
      <c r="B85" s="1">
        <f t="shared" si="9"/>
        <v>75</v>
      </c>
      <c r="C85" s="6"/>
      <c r="D85" s="6"/>
      <c r="E85" s="118"/>
      <c r="F85" s="118" t="s">
        <v>112</v>
      </c>
      <c r="G85" s="118"/>
      <c r="H85" s="118"/>
      <c r="I85" s="118"/>
      <c r="J85" s="118"/>
      <c r="K85" s="24">
        <v>7</v>
      </c>
      <c r="L85" s="24">
        <v>1</v>
      </c>
      <c r="M85" s="24">
        <v>2</v>
      </c>
      <c r="N85" s="110">
        <v>1</v>
      </c>
    </row>
    <row r="86" spans="2:25" ht="13.5" customHeight="1" x14ac:dyDescent="0.15">
      <c r="B86" s="1">
        <f t="shared" si="9"/>
        <v>76</v>
      </c>
      <c r="C86" s="6"/>
      <c r="D86" s="6"/>
      <c r="E86" s="118"/>
      <c r="F86" s="118" t="s">
        <v>212</v>
      </c>
      <c r="G86" s="118"/>
      <c r="H86" s="118"/>
      <c r="I86" s="118"/>
      <c r="J86" s="118"/>
      <c r="K86" s="24"/>
      <c r="L86" s="24"/>
      <c r="M86" s="24">
        <v>1</v>
      </c>
      <c r="N86" s="110"/>
    </row>
    <row r="87" spans="2:25" ht="13.9" customHeight="1" x14ac:dyDescent="0.15">
      <c r="B87" s="1">
        <f t="shared" si="9"/>
        <v>77</v>
      </c>
      <c r="C87" s="6"/>
      <c r="D87" s="6"/>
      <c r="E87" s="118"/>
      <c r="F87" s="118" t="s">
        <v>175</v>
      </c>
      <c r="G87" s="118"/>
      <c r="H87" s="118"/>
      <c r="I87" s="118"/>
      <c r="J87" s="118"/>
      <c r="K87" s="24">
        <v>2</v>
      </c>
      <c r="L87" s="24">
        <v>6</v>
      </c>
      <c r="M87" s="24">
        <v>6</v>
      </c>
      <c r="N87" s="110">
        <v>2</v>
      </c>
    </row>
    <row r="88" spans="2:25" ht="13.5" customHeight="1" x14ac:dyDescent="0.15">
      <c r="B88" s="1">
        <f t="shared" si="9"/>
        <v>78</v>
      </c>
      <c r="C88" s="6"/>
      <c r="D88" s="6"/>
      <c r="E88" s="118"/>
      <c r="F88" s="118" t="s">
        <v>34</v>
      </c>
      <c r="G88" s="118"/>
      <c r="H88" s="118"/>
      <c r="I88" s="118"/>
      <c r="J88" s="118"/>
      <c r="K88" s="24">
        <v>5</v>
      </c>
      <c r="L88" s="24">
        <v>3</v>
      </c>
      <c r="M88" s="24">
        <v>1</v>
      </c>
      <c r="N88" s="110">
        <v>5</v>
      </c>
    </row>
    <row r="89" spans="2:25" ht="13.5" customHeight="1" x14ac:dyDescent="0.15">
      <c r="B89" s="1">
        <f t="shared" si="9"/>
        <v>79</v>
      </c>
      <c r="C89" s="2" t="s">
        <v>129</v>
      </c>
      <c r="D89" s="2" t="s">
        <v>176</v>
      </c>
      <c r="E89" s="118"/>
      <c r="F89" s="118" t="s">
        <v>272</v>
      </c>
      <c r="G89" s="118"/>
      <c r="H89" s="118"/>
      <c r="I89" s="118"/>
      <c r="J89" s="118"/>
      <c r="K89" s="24"/>
      <c r="L89" s="24" t="s">
        <v>143</v>
      </c>
      <c r="M89" s="24"/>
      <c r="N89" s="110" t="s">
        <v>143</v>
      </c>
    </row>
    <row r="90" spans="2:25" ht="13.5" customHeight="1" x14ac:dyDescent="0.15">
      <c r="B90" s="1">
        <f t="shared" si="9"/>
        <v>80</v>
      </c>
      <c r="C90" s="6"/>
      <c r="D90" s="2" t="s">
        <v>35</v>
      </c>
      <c r="E90" s="118"/>
      <c r="F90" s="118" t="s">
        <v>110</v>
      </c>
      <c r="G90" s="118"/>
      <c r="H90" s="118"/>
      <c r="I90" s="118"/>
      <c r="J90" s="118"/>
      <c r="K90" s="24"/>
      <c r="L90" s="24">
        <v>3</v>
      </c>
      <c r="M90" s="24" t="s">
        <v>143</v>
      </c>
      <c r="N90" s="110"/>
    </row>
    <row r="91" spans="2:25" ht="13.5" customHeight="1" x14ac:dyDescent="0.15">
      <c r="B91" s="1">
        <f t="shared" si="9"/>
        <v>81</v>
      </c>
      <c r="C91" s="6"/>
      <c r="D91" s="6"/>
      <c r="E91" s="118"/>
      <c r="F91" s="118" t="s">
        <v>273</v>
      </c>
      <c r="G91" s="118"/>
      <c r="H91" s="118"/>
      <c r="I91" s="118"/>
      <c r="J91" s="118"/>
      <c r="K91" s="24"/>
      <c r="L91" s="24"/>
      <c r="M91" s="24">
        <v>1</v>
      </c>
      <c r="N91" s="110"/>
    </row>
    <row r="92" spans="2:25" ht="13.5" customHeight="1" x14ac:dyDescent="0.15">
      <c r="B92" s="1">
        <f t="shared" si="9"/>
        <v>82</v>
      </c>
      <c r="C92" s="6"/>
      <c r="D92" s="7"/>
      <c r="E92" s="118"/>
      <c r="F92" s="118" t="s">
        <v>36</v>
      </c>
      <c r="G92" s="118"/>
      <c r="H92" s="118"/>
      <c r="I92" s="118"/>
      <c r="J92" s="118"/>
      <c r="K92" s="24"/>
      <c r="L92" s="24" t="s">
        <v>143</v>
      </c>
      <c r="M92" s="24">
        <v>25</v>
      </c>
      <c r="N92" s="110">
        <v>50</v>
      </c>
    </row>
    <row r="93" spans="2:25" ht="13.5" customHeight="1" x14ac:dyDescent="0.15">
      <c r="B93" s="1">
        <f t="shared" si="9"/>
        <v>83</v>
      </c>
      <c r="C93" s="7"/>
      <c r="D93" s="8" t="s">
        <v>37</v>
      </c>
      <c r="E93" s="118"/>
      <c r="F93" s="118" t="s">
        <v>38</v>
      </c>
      <c r="G93" s="118"/>
      <c r="H93" s="118"/>
      <c r="I93" s="118"/>
      <c r="J93" s="118"/>
      <c r="K93" s="24">
        <v>50</v>
      </c>
      <c r="L93" s="24" t="s">
        <v>143</v>
      </c>
      <c r="M93" s="24">
        <v>25</v>
      </c>
      <c r="N93" s="110"/>
    </row>
    <row r="94" spans="2:25" ht="13.9" customHeight="1" x14ac:dyDescent="0.15">
      <c r="B94" s="1">
        <f t="shared" si="9"/>
        <v>84</v>
      </c>
      <c r="C94" s="2" t="s">
        <v>0</v>
      </c>
      <c r="D94" s="2" t="s">
        <v>213</v>
      </c>
      <c r="E94" s="118"/>
      <c r="F94" s="118" t="s">
        <v>214</v>
      </c>
      <c r="G94" s="118"/>
      <c r="H94" s="118"/>
      <c r="I94" s="118"/>
      <c r="J94" s="118"/>
      <c r="K94" s="24"/>
      <c r="L94" s="24"/>
      <c r="M94" s="24" t="s">
        <v>143</v>
      </c>
      <c r="N94" s="110"/>
    </row>
    <row r="95" spans="2:25" ht="13.5" customHeight="1" thickBot="1" x14ac:dyDescent="0.2">
      <c r="B95" s="1">
        <f t="shared" si="9"/>
        <v>85</v>
      </c>
      <c r="C95" s="6"/>
      <c r="D95" s="8" t="s">
        <v>39</v>
      </c>
      <c r="E95" s="118"/>
      <c r="F95" s="118" t="s">
        <v>40</v>
      </c>
      <c r="G95" s="118"/>
      <c r="H95" s="118"/>
      <c r="I95" s="118"/>
      <c r="J95" s="118"/>
      <c r="K95" s="24"/>
      <c r="L95" s="24" t="s">
        <v>143</v>
      </c>
      <c r="M95" s="24" t="s">
        <v>143</v>
      </c>
      <c r="N95" s="110" t="s">
        <v>143</v>
      </c>
      <c r="U95">
        <f>COUNTA(K82:K95)</f>
        <v>4</v>
      </c>
      <c r="V95">
        <f>COUNTA(L82:L95)</f>
        <v>8</v>
      </c>
      <c r="W95">
        <f>COUNTA(M82:M95)</f>
        <v>12</v>
      </c>
      <c r="X95">
        <f>COUNTA(N82:N95)</f>
        <v>9</v>
      </c>
    </row>
    <row r="96" spans="2:25" ht="13.9" customHeight="1" x14ac:dyDescent="0.15">
      <c r="B96" s="79"/>
      <c r="C96" s="80"/>
      <c r="D96" s="80"/>
      <c r="E96" s="23"/>
      <c r="F96" s="23"/>
      <c r="G96" s="23"/>
      <c r="H96" s="23"/>
      <c r="I96" s="23"/>
      <c r="J96" s="23"/>
      <c r="K96" s="23"/>
      <c r="L96" s="23"/>
      <c r="M96" s="23"/>
      <c r="N96" s="23"/>
      <c r="U96">
        <f>COUNTA(K11:K105)</f>
        <v>51</v>
      </c>
      <c r="V96">
        <f>COUNTA(L11:L105)</f>
        <v>65</v>
      </c>
      <c r="W96">
        <f>COUNTA(M11:M105)</f>
        <v>66</v>
      </c>
      <c r="X96">
        <f>COUNTA(N11:N105)</f>
        <v>77</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SUM(U11:U27,K28:K105)</f>
        <v>69427</v>
      </c>
      <c r="V100">
        <f>SUM(V11:V27,L28:L105)</f>
        <v>92911</v>
      </c>
      <c r="W100">
        <f>SUM(W11:W27,M28:M105)</f>
        <v>76692</v>
      </c>
      <c r="X100">
        <f>SUM(X11:X27,N28:N105)</f>
        <v>58492</v>
      </c>
    </row>
    <row r="101" spans="2:24" ht="18" customHeight="1" thickBot="1" x14ac:dyDescent="0.2">
      <c r="B101" s="67"/>
      <c r="C101" s="22"/>
      <c r="D101" s="150" t="s">
        <v>2</v>
      </c>
      <c r="E101" s="150"/>
      <c r="F101" s="150"/>
      <c r="G101" s="150"/>
      <c r="H101" s="22"/>
      <c r="I101" s="22"/>
      <c r="J101" s="68"/>
      <c r="K101" s="33" t="str">
        <f>K5</f>
        <v>2023.9.7</v>
      </c>
      <c r="L101" s="33" t="str">
        <f>L5</f>
        <v>2023.9.7</v>
      </c>
      <c r="M101" s="33" t="str">
        <f>M5</f>
        <v>2023.9.7</v>
      </c>
      <c r="N101" s="127" t="str">
        <f>N5</f>
        <v>2023.9.7</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143" t="s">
        <v>41</v>
      </c>
      <c r="D103" s="144"/>
      <c r="E103" s="118"/>
      <c r="F103" s="118" t="s">
        <v>42</v>
      </c>
      <c r="G103" s="118"/>
      <c r="H103" s="118"/>
      <c r="I103" s="118"/>
      <c r="J103" s="118"/>
      <c r="K103" s="24">
        <v>75</v>
      </c>
      <c r="L103" s="24">
        <v>75</v>
      </c>
      <c r="M103" s="24">
        <v>75</v>
      </c>
      <c r="N103" s="110">
        <v>150</v>
      </c>
    </row>
    <row r="104" spans="2:24" ht="13.5" customHeight="1" x14ac:dyDescent="0.15">
      <c r="B104" s="1">
        <f>B103+1</f>
        <v>87</v>
      </c>
      <c r="C104" s="3"/>
      <c r="D104" s="78"/>
      <c r="E104" s="118"/>
      <c r="F104" s="118" t="s">
        <v>43</v>
      </c>
      <c r="G104" s="118"/>
      <c r="H104" s="118"/>
      <c r="I104" s="118"/>
      <c r="J104" s="118"/>
      <c r="K104" s="24">
        <v>75</v>
      </c>
      <c r="L104" s="24">
        <v>50</v>
      </c>
      <c r="M104" s="24"/>
      <c r="N104" s="110">
        <v>50</v>
      </c>
    </row>
    <row r="105" spans="2:24" ht="13.9" customHeight="1" thickBot="1" x14ac:dyDescent="0.2">
      <c r="B105" s="132">
        <f>B104+1</f>
        <v>88</v>
      </c>
      <c r="C105" s="133"/>
      <c r="D105" s="134"/>
      <c r="E105" s="9"/>
      <c r="F105" s="9" t="s">
        <v>73</v>
      </c>
      <c r="G105" s="9"/>
      <c r="H105" s="9"/>
      <c r="I105" s="9"/>
      <c r="J105" s="9"/>
      <c r="K105" s="135">
        <v>100</v>
      </c>
      <c r="L105" s="135">
        <v>50</v>
      </c>
      <c r="M105" s="135">
        <v>100</v>
      </c>
      <c r="N105" s="136">
        <v>125</v>
      </c>
    </row>
    <row r="106" spans="2:24" ht="19.899999999999999" customHeight="1" thickTop="1" x14ac:dyDescent="0.15">
      <c r="B106" s="145" t="s">
        <v>45</v>
      </c>
      <c r="C106" s="146"/>
      <c r="D106" s="146"/>
      <c r="E106" s="146"/>
      <c r="F106" s="146"/>
      <c r="G106" s="146"/>
      <c r="H106" s="146"/>
      <c r="I106" s="146"/>
      <c r="J106" s="76"/>
      <c r="K106" s="32">
        <f>SUM(K107:K115)</f>
        <v>69427</v>
      </c>
      <c r="L106" s="32">
        <f>SUM(L107:L115)</f>
        <v>92911</v>
      </c>
      <c r="M106" s="32">
        <f>SUM(M107:M115)</f>
        <v>76692</v>
      </c>
      <c r="N106" s="137">
        <f>SUM(N107:N115)</f>
        <v>58492</v>
      </c>
    </row>
    <row r="107" spans="2:24" ht="13.9" customHeight="1" x14ac:dyDescent="0.15">
      <c r="B107" s="147" t="s">
        <v>46</v>
      </c>
      <c r="C107" s="148"/>
      <c r="D107" s="149"/>
      <c r="E107" s="12"/>
      <c r="F107" s="13"/>
      <c r="G107" s="138" t="s">
        <v>13</v>
      </c>
      <c r="H107" s="138"/>
      <c r="I107" s="13"/>
      <c r="J107" s="14"/>
      <c r="K107" s="4">
        <f>SUM(U$11:U$27)</f>
        <v>50100</v>
      </c>
      <c r="L107" s="4">
        <f>SUM(V$11:V$27)</f>
        <v>69675</v>
      </c>
      <c r="M107" s="4">
        <f>SUM(W$11:W$27)</f>
        <v>55025</v>
      </c>
      <c r="N107" s="5">
        <f>SUM(X$11:X$27)</f>
        <v>35800</v>
      </c>
    </row>
    <row r="108" spans="2:24" ht="13.9" customHeight="1" x14ac:dyDescent="0.15">
      <c r="B108" s="82"/>
      <c r="C108" s="60"/>
      <c r="D108" s="83"/>
      <c r="E108" s="15"/>
      <c r="F108" s="118"/>
      <c r="G108" s="138" t="s">
        <v>25</v>
      </c>
      <c r="H108" s="138"/>
      <c r="I108" s="114"/>
      <c r="J108" s="16"/>
      <c r="K108" s="4">
        <f>SUM(K$28)</f>
        <v>1100</v>
      </c>
      <c r="L108" s="4">
        <f>SUM(L$28)</f>
        <v>1050</v>
      </c>
      <c r="M108" s="4">
        <f>SUM(M$28)</f>
        <v>400</v>
      </c>
      <c r="N108" s="5">
        <f>SUM(N$28)</f>
        <v>800</v>
      </c>
    </row>
    <row r="109" spans="2:24" ht="13.9" customHeight="1" x14ac:dyDescent="0.15">
      <c r="B109" s="82"/>
      <c r="C109" s="60"/>
      <c r="D109" s="83"/>
      <c r="E109" s="15"/>
      <c r="F109" s="118"/>
      <c r="G109" s="138" t="s">
        <v>27</v>
      </c>
      <c r="H109" s="138"/>
      <c r="I109" s="13"/>
      <c r="J109" s="14"/>
      <c r="K109" s="4">
        <f>SUM(K$29:K$29)</f>
        <v>25</v>
      </c>
      <c r="L109" s="4">
        <f>SUM(L$29:L$29)</f>
        <v>0</v>
      </c>
      <c r="M109" s="4">
        <f>SUM(M$29:M$29)</f>
        <v>0</v>
      </c>
      <c r="N109" s="5">
        <f>SUM(N$29:N$29)</f>
        <v>0</v>
      </c>
    </row>
    <row r="110" spans="2:24" ht="13.9" customHeight="1" x14ac:dyDescent="0.15">
      <c r="B110" s="82"/>
      <c r="C110" s="60"/>
      <c r="D110" s="83"/>
      <c r="E110" s="15"/>
      <c r="F110" s="118"/>
      <c r="G110" s="138" t="s">
        <v>78</v>
      </c>
      <c r="H110" s="138"/>
      <c r="I110" s="13"/>
      <c r="J110" s="14"/>
      <c r="K110" s="4">
        <f>SUM(K$30:K$30)</f>
        <v>0</v>
      </c>
      <c r="L110" s="4">
        <f>SUM(L$30:L$30)</f>
        <v>0</v>
      </c>
      <c r="M110" s="4">
        <f>SUM(M$30:M$30)</f>
        <v>0</v>
      </c>
      <c r="N110" s="5">
        <f>SUM(N$30:N$30)</f>
        <v>0</v>
      </c>
    </row>
    <row r="111" spans="2:24" ht="13.9" customHeight="1" x14ac:dyDescent="0.15">
      <c r="B111" s="82"/>
      <c r="C111" s="60"/>
      <c r="D111" s="83"/>
      <c r="E111" s="15"/>
      <c r="F111" s="118"/>
      <c r="G111" s="138" t="s">
        <v>79</v>
      </c>
      <c r="H111" s="138"/>
      <c r="I111" s="13"/>
      <c r="J111" s="14"/>
      <c r="K111" s="4">
        <f>SUM(K32:K45)</f>
        <v>12200</v>
      </c>
      <c r="L111" s="4">
        <f>SUM(L$32:L$45)</f>
        <v>18451</v>
      </c>
      <c r="M111" s="4">
        <f>SUM(M$32:M$45)</f>
        <v>17728</v>
      </c>
      <c r="N111" s="5">
        <f>SUM(N$32:N$45)</f>
        <v>16804</v>
      </c>
    </row>
    <row r="112" spans="2:24" ht="13.9" customHeight="1" x14ac:dyDescent="0.15">
      <c r="B112" s="82"/>
      <c r="C112" s="60"/>
      <c r="D112" s="83"/>
      <c r="E112" s="15"/>
      <c r="F112" s="118"/>
      <c r="G112" s="138" t="s">
        <v>76</v>
      </c>
      <c r="H112" s="138"/>
      <c r="I112" s="13"/>
      <c r="J112" s="14"/>
      <c r="K112" s="4">
        <f>SUM(K$46:K$48)</f>
        <v>0</v>
      </c>
      <c r="L112" s="4">
        <f>SUM(L$46:L$48)</f>
        <v>0</v>
      </c>
      <c r="M112" s="4">
        <f>SUM(M$46:M$48)</f>
        <v>0</v>
      </c>
      <c r="N112" s="5">
        <f>SUM(N$46:N$48)</f>
        <v>150</v>
      </c>
    </row>
    <row r="113" spans="2:14" ht="13.9" customHeight="1" x14ac:dyDescent="0.15">
      <c r="B113" s="82"/>
      <c r="C113" s="60"/>
      <c r="D113" s="83"/>
      <c r="E113" s="15"/>
      <c r="F113" s="118"/>
      <c r="G113" s="138" t="s">
        <v>28</v>
      </c>
      <c r="H113" s="138"/>
      <c r="I113" s="13"/>
      <c r="J113" s="14"/>
      <c r="K113" s="4">
        <f>SUM(K$49:K$81)</f>
        <v>5688</v>
      </c>
      <c r="L113" s="4">
        <f>SUM(L$49:L$81)</f>
        <v>3547</v>
      </c>
      <c r="M113" s="4">
        <f>SUM(M$49:M$81)</f>
        <v>3300</v>
      </c>
      <c r="N113" s="5">
        <f>SUM(N$49:N$81)</f>
        <v>4552</v>
      </c>
    </row>
    <row r="114" spans="2:14" ht="13.9" customHeight="1" x14ac:dyDescent="0.15">
      <c r="B114" s="82"/>
      <c r="C114" s="60"/>
      <c r="D114" s="83"/>
      <c r="E114" s="15"/>
      <c r="F114" s="118"/>
      <c r="G114" s="138" t="s">
        <v>47</v>
      </c>
      <c r="H114" s="138"/>
      <c r="I114" s="13"/>
      <c r="J114" s="14"/>
      <c r="K114" s="4">
        <f>SUM(K$31:K$31,K$103:K$104)</f>
        <v>150</v>
      </c>
      <c r="L114" s="4">
        <f>SUM(L31:L31,L$103:L$104)</f>
        <v>125</v>
      </c>
      <c r="M114" s="4">
        <f>SUM(M31:M31,M$103:M$104)</f>
        <v>75</v>
      </c>
      <c r="N114" s="5">
        <f>SUM(N31:N31,N$103:N$104)</f>
        <v>201</v>
      </c>
    </row>
    <row r="115" spans="2:14" ht="13.9" customHeight="1" thickBot="1" x14ac:dyDescent="0.2">
      <c r="B115" s="84"/>
      <c r="C115" s="85"/>
      <c r="D115" s="86"/>
      <c r="E115" s="17"/>
      <c r="F115" s="9"/>
      <c r="G115" s="139" t="s">
        <v>44</v>
      </c>
      <c r="H115" s="139"/>
      <c r="I115" s="18"/>
      <c r="J115" s="19"/>
      <c r="K115" s="10">
        <f>SUM(K$82:K$95,K$105)</f>
        <v>164</v>
      </c>
      <c r="L115" s="10">
        <f>SUM(L$82:L$95,L$105)</f>
        <v>63</v>
      </c>
      <c r="M115" s="10">
        <f>SUM(M$82:M$95,M$105)</f>
        <v>164</v>
      </c>
      <c r="N115" s="11">
        <f>SUM(N$82:N$95,N$105)</f>
        <v>185</v>
      </c>
    </row>
    <row r="116" spans="2:14" ht="18" customHeight="1" thickTop="1" x14ac:dyDescent="0.15">
      <c r="B116" s="151" t="s">
        <v>48</v>
      </c>
      <c r="C116" s="152"/>
      <c r="D116" s="153"/>
      <c r="E116" s="87"/>
      <c r="F116" s="115"/>
      <c r="G116" s="154" t="s">
        <v>49</v>
      </c>
      <c r="H116" s="154"/>
      <c r="I116" s="115"/>
      <c r="J116" s="116"/>
      <c r="K116" s="35" t="s">
        <v>50</v>
      </c>
      <c r="L116" s="41"/>
      <c r="M116" s="41"/>
      <c r="N116" s="53"/>
    </row>
    <row r="117" spans="2:14" ht="18" customHeight="1" x14ac:dyDescent="0.15">
      <c r="B117" s="88"/>
      <c r="C117" s="89"/>
      <c r="D117" s="89"/>
      <c r="E117" s="90"/>
      <c r="F117" s="91"/>
      <c r="G117" s="92"/>
      <c r="H117" s="92"/>
      <c r="I117" s="91"/>
      <c r="J117" s="93"/>
      <c r="K117" s="36" t="s">
        <v>51</v>
      </c>
      <c r="L117" s="42"/>
      <c r="M117" s="42"/>
      <c r="N117" s="45"/>
    </row>
    <row r="118" spans="2:14" ht="18" customHeight="1" x14ac:dyDescent="0.15">
      <c r="B118" s="82"/>
      <c r="C118" s="60"/>
      <c r="D118" s="60"/>
      <c r="E118" s="94"/>
      <c r="F118" s="22"/>
      <c r="G118" s="150" t="s">
        <v>52</v>
      </c>
      <c r="H118" s="150"/>
      <c r="I118" s="113"/>
      <c r="J118" s="117"/>
      <c r="K118" s="37" t="s">
        <v>53</v>
      </c>
      <c r="L118" s="43"/>
      <c r="M118" s="47"/>
      <c r="N118" s="43"/>
    </row>
    <row r="119" spans="2:14" ht="18" customHeight="1" x14ac:dyDescent="0.15">
      <c r="B119" s="82"/>
      <c r="C119" s="60"/>
      <c r="D119" s="60"/>
      <c r="E119" s="95"/>
      <c r="F119" s="60"/>
      <c r="G119" s="96"/>
      <c r="H119" s="96"/>
      <c r="I119" s="89"/>
      <c r="J119" s="97"/>
      <c r="K119" s="38" t="s">
        <v>88</v>
      </c>
      <c r="L119" s="44"/>
      <c r="M119" s="26"/>
      <c r="N119" s="44"/>
    </row>
    <row r="120" spans="2:14" ht="18" customHeight="1" x14ac:dyDescent="0.15">
      <c r="B120" s="82"/>
      <c r="C120" s="60"/>
      <c r="D120" s="60"/>
      <c r="E120" s="95"/>
      <c r="F120" s="60"/>
      <c r="G120" s="96"/>
      <c r="H120" s="96"/>
      <c r="I120" s="89"/>
      <c r="J120" s="97"/>
      <c r="K120" s="38" t="s">
        <v>81</v>
      </c>
      <c r="L120" s="42"/>
      <c r="M120" s="26"/>
      <c r="N120" s="44"/>
    </row>
    <row r="121" spans="2:14" ht="18" customHeight="1" x14ac:dyDescent="0.15">
      <c r="B121" s="82"/>
      <c r="C121" s="60"/>
      <c r="D121" s="60"/>
      <c r="E121" s="94"/>
      <c r="F121" s="22"/>
      <c r="G121" s="150" t="s">
        <v>54</v>
      </c>
      <c r="H121" s="150"/>
      <c r="I121" s="113"/>
      <c r="J121" s="117"/>
      <c r="K121" s="37" t="s">
        <v>92</v>
      </c>
      <c r="L121" s="43"/>
      <c r="M121" s="47"/>
      <c r="N121" s="43"/>
    </row>
    <row r="122" spans="2:14" ht="18" customHeight="1" x14ac:dyDescent="0.15">
      <c r="B122" s="82"/>
      <c r="C122" s="60"/>
      <c r="D122" s="60"/>
      <c r="E122" s="95"/>
      <c r="F122" s="60"/>
      <c r="G122" s="96"/>
      <c r="H122" s="96"/>
      <c r="I122" s="89"/>
      <c r="J122" s="97"/>
      <c r="K122" s="38" t="s">
        <v>89</v>
      </c>
      <c r="L122" s="44"/>
      <c r="M122" s="26"/>
      <c r="N122" s="44"/>
    </row>
    <row r="123" spans="2:14" ht="18" customHeight="1" x14ac:dyDescent="0.15">
      <c r="B123" s="82"/>
      <c r="C123" s="60"/>
      <c r="D123" s="60"/>
      <c r="E123" s="95"/>
      <c r="F123" s="60"/>
      <c r="G123" s="96"/>
      <c r="H123" s="96"/>
      <c r="I123" s="89"/>
      <c r="J123" s="97"/>
      <c r="K123" s="38" t="s">
        <v>90</v>
      </c>
      <c r="L123" s="44"/>
      <c r="M123" s="44"/>
      <c r="N123" s="44"/>
    </row>
    <row r="124" spans="2:14" ht="18" customHeight="1" x14ac:dyDescent="0.15">
      <c r="B124" s="82"/>
      <c r="C124" s="60"/>
      <c r="D124" s="60"/>
      <c r="E124" s="74"/>
      <c r="F124" s="75"/>
      <c r="G124" s="92"/>
      <c r="H124" s="92"/>
      <c r="I124" s="91"/>
      <c r="J124" s="93"/>
      <c r="K124" s="38" t="s">
        <v>91</v>
      </c>
      <c r="L124" s="45"/>
      <c r="M124" s="42"/>
      <c r="N124" s="45"/>
    </row>
    <row r="125" spans="2:14" ht="18" customHeight="1" x14ac:dyDescent="0.15">
      <c r="B125" s="98"/>
      <c r="C125" s="75"/>
      <c r="D125" s="75"/>
      <c r="E125" s="15"/>
      <c r="F125" s="118"/>
      <c r="G125" s="138" t="s">
        <v>55</v>
      </c>
      <c r="H125" s="138"/>
      <c r="I125" s="13"/>
      <c r="J125" s="14"/>
      <c r="K125" s="27" t="s">
        <v>156</v>
      </c>
      <c r="L125" s="46"/>
      <c r="M125" s="48"/>
      <c r="N125" s="46"/>
    </row>
    <row r="126" spans="2:14" ht="18" customHeight="1" x14ac:dyDescent="0.15">
      <c r="B126" s="147" t="s">
        <v>56</v>
      </c>
      <c r="C126" s="148"/>
      <c r="D126" s="148"/>
      <c r="E126" s="22"/>
      <c r="F126" s="22"/>
      <c r="G126" s="22"/>
      <c r="H126" s="22"/>
      <c r="I126" s="22"/>
      <c r="J126" s="22"/>
      <c r="K126" s="22"/>
      <c r="L126" s="22"/>
      <c r="M126" s="22"/>
      <c r="N126" s="54"/>
    </row>
    <row r="127" spans="2:14" ht="14.1" customHeight="1" x14ac:dyDescent="0.15">
      <c r="B127" s="99"/>
      <c r="C127" s="39" t="s">
        <v>57</v>
      </c>
      <c r="D127" s="100"/>
      <c r="E127" s="39"/>
      <c r="F127" s="39"/>
      <c r="G127" s="39"/>
      <c r="H127" s="39"/>
      <c r="I127" s="39"/>
      <c r="J127" s="39"/>
      <c r="K127" s="39"/>
      <c r="L127" s="39"/>
      <c r="M127" s="39"/>
      <c r="N127" s="55"/>
    </row>
    <row r="128" spans="2:14" ht="14.1" customHeight="1" x14ac:dyDescent="0.15">
      <c r="B128" s="99"/>
      <c r="C128" s="39" t="s">
        <v>58</v>
      </c>
      <c r="D128" s="100"/>
      <c r="E128" s="39"/>
      <c r="F128" s="39"/>
      <c r="G128" s="39"/>
      <c r="H128" s="39"/>
      <c r="I128" s="39"/>
      <c r="J128" s="39"/>
      <c r="K128" s="39"/>
      <c r="L128" s="39"/>
      <c r="M128" s="39"/>
      <c r="N128" s="55"/>
    </row>
    <row r="129" spans="2:14" ht="14.1" customHeight="1" x14ac:dyDescent="0.15">
      <c r="B129" s="99"/>
      <c r="C129" s="39" t="s">
        <v>59</v>
      </c>
      <c r="D129" s="100"/>
      <c r="E129" s="39"/>
      <c r="F129" s="39"/>
      <c r="G129" s="39"/>
      <c r="H129" s="39"/>
      <c r="I129" s="39"/>
      <c r="J129" s="39"/>
      <c r="K129" s="39"/>
      <c r="L129" s="39"/>
      <c r="M129" s="39"/>
      <c r="N129" s="55"/>
    </row>
    <row r="130" spans="2:14" ht="14.1" customHeight="1" x14ac:dyDescent="0.15">
      <c r="B130" s="99"/>
      <c r="C130" s="39" t="s">
        <v>120</v>
      </c>
      <c r="D130" s="100"/>
      <c r="E130" s="39"/>
      <c r="F130" s="39"/>
      <c r="G130" s="39"/>
      <c r="H130" s="39"/>
      <c r="I130" s="39"/>
      <c r="J130" s="39"/>
      <c r="K130" s="39"/>
      <c r="L130" s="39"/>
      <c r="M130" s="39"/>
      <c r="N130" s="55"/>
    </row>
    <row r="131" spans="2:14" ht="14.1" customHeight="1" x14ac:dyDescent="0.15">
      <c r="B131" s="101"/>
      <c r="C131" s="39" t="s">
        <v>121</v>
      </c>
      <c r="D131" s="39"/>
      <c r="E131" s="39"/>
      <c r="F131" s="39"/>
      <c r="G131" s="39"/>
      <c r="H131" s="39"/>
      <c r="I131" s="39"/>
      <c r="J131" s="39"/>
      <c r="K131" s="39"/>
      <c r="L131" s="39"/>
      <c r="M131" s="39"/>
      <c r="N131" s="55"/>
    </row>
    <row r="132" spans="2:14" ht="14.1" customHeight="1" x14ac:dyDescent="0.15">
      <c r="B132" s="101"/>
      <c r="C132" s="39" t="s">
        <v>117</v>
      </c>
      <c r="D132" s="39"/>
      <c r="E132" s="39"/>
      <c r="F132" s="39"/>
      <c r="G132" s="39"/>
      <c r="H132" s="39"/>
      <c r="I132" s="39"/>
      <c r="J132" s="39"/>
      <c r="K132" s="39"/>
      <c r="L132" s="39"/>
      <c r="M132" s="39"/>
      <c r="N132" s="55"/>
    </row>
    <row r="133" spans="2:14" ht="14.1" customHeight="1" x14ac:dyDescent="0.15">
      <c r="B133" s="101"/>
      <c r="C133" s="39" t="s">
        <v>86</v>
      </c>
      <c r="D133" s="39"/>
      <c r="E133" s="39"/>
      <c r="F133" s="39"/>
      <c r="G133" s="39"/>
      <c r="H133" s="39"/>
      <c r="I133" s="39"/>
      <c r="J133" s="39"/>
      <c r="K133" s="39"/>
      <c r="L133" s="39"/>
      <c r="M133" s="39"/>
      <c r="N133" s="55"/>
    </row>
    <row r="134" spans="2:14" ht="14.1" customHeight="1" x14ac:dyDescent="0.15">
      <c r="B134" s="101"/>
      <c r="C134" s="39" t="s">
        <v>87</v>
      </c>
      <c r="D134" s="39"/>
      <c r="E134" s="39"/>
      <c r="F134" s="39"/>
      <c r="G134" s="39"/>
      <c r="H134" s="39"/>
      <c r="I134" s="39"/>
      <c r="J134" s="39"/>
      <c r="K134" s="39"/>
      <c r="L134" s="39"/>
      <c r="M134" s="39"/>
      <c r="N134" s="55"/>
    </row>
    <row r="135" spans="2:14" ht="14.1" customHeight="1" x14ac:dyDescent="0.15">
      <c r="B135" s="101"/>
      <c r="C135" s="39" t="s">
        <v>77</v>
      </c>
      <c r="D135" s="39"/>
      <c r="E135" s="39"/>
      <c r="F135" s="39"/>
      <c r="G135" s="39"/>
      <c r="H135" s="39"/>
      <c r="I135" s="39"/>
      <c r="J135" s="39"/>
      <c r="K135" s="39"/>
      <c r="L135" s="39"/>
      <c r="M135" s="39"/>
      <c r="N135" s="55"/>
    </row>
    <row r="136" spans="2:14" ht="14.1" customHeight="1" x14ac:dyDescent="0.15">
      <c r="B136" s="101"/>
      <c r="C136" s="39" t="s">
        <v>126</v>
      </c>
      <c r="D136" s="39"/>
      <c r="E136" s="39"/>
      <c r="F136" s="39"/>
      <c r="G136" s="39"/>
      <c r="H136" s="39"/>
      <c r="I136" s="39"/>
      <c r="J136" s="39"/>
      <c r="K136" s="39"/>
      <c r="L136" s="39"/>
      <c r="M136" s="39"/>
      <c r="N136" s="55"/>
    </row>
    <row r="137" spans="2:14" ht="14.1" customHeight="1" x14ac:dyDescent="0.15">
      <c r="B137" s="101"/>
      <c r="C137" s="39" t="s">
        <v>122</v>
      </c>
      <c r="D137" s="39"/>
      <c r="E137" s="39"/>
      <c r="F137" s="39"/>
      <c r="G137" s="39"/>
      <c r="H137" s="39"/>
      <c r="I137" s="39"/>
      <c r="J137" s="39"/>
      <c r="K137" s="39"/>
      <c r="L137" s="39"/>
      <c r="M137" s="39"/>
      <c r="N137" s="55"/>
    </row>
    <row r="138" spans="2:14" ht="14.1" customHeight="1" x14ac:dyDescent="0.15">
      <c r="B138" s="101"/>
      <c r="C138" s="39" t="s">
        <v>123</v>
      </c>
      <c r="D138" s="39"/>
      <c r="E138" s="39"/>
      <c r="F138" s="39"/>
      <c r="G138" s="39"/>
      <c r="H138" s="39"/>
      <c r="I138" s="39"/>
      <c r="J138" s="39"/>
      <c r="K138" s="39"/>
      <c r="L138" s="39"/>
      <c r="M138" s="39"/>
      <c r="N138" s="55"/>
    </row>
    <row r="139" spans="2:14" ht="14.1" customHeight="1" x14ac:dyDescent="0.15">
      <c r="B139" s="101"/>
      <c r="C139" s="39" t="s">
        <v>124</v>
      </c>
      <c r="D139" s="39"/>
      <c r="E139" s="39"/>
      <c r="F139" s="39"/>
      <c r="G139" s="39"/>
      <c r="H139" s="39"/>
      <c r="I139" s="39"/>
      <c r="J139" s="39"/>
      <c r="K139" s="39"/>
      <c r="L139" s="39"/>
      <c r="M139" s="39"/>
      <c r="N139" s="55"/>
    </row>
    <row r="140" spans="2:14" ht="14.1" customHeight="1" x14ac:dyDescent="0.15">
      <c r="B140" s="101"/>
      <c r="C140" s="39" t="s">
        <v>113</v>
      </c>
      <c r="D140" s="39"/>
      <c r="E140" s="39"/>
      <c r="F140" s="39"/>
      <c r="G140" s="39"/>
      <c r="H140" s="39"/>
      <c r="I140" s="39"/>
      <c r="J140" s="39"/>
      <c r="K140" s="39"/>
      <c r="L140" s="39"/>
      <c r="M140" s="39"/>
      <c r="N140" s="55"/>
    </row>
    <row r="141" spans="2:14" ht="14.1" customHeight="1" x14ac:dyDescent="0.15">
      <c r="B141" s="101"/>
      <c r="C141" s="39" t="s">
        <v>125</v>
      </c>
      <c r="D141" s="39"/>
      <c r="E141" s="39"/>
      <c r="F141" s="39"/>
      <c r="G141" s="39"/>
      <c r="H141" s="39"/>
      <c r="I141" s="39"/>
      <c r="J141" s="39"/>
      <c r="K141" s="39"/>
      <c r="L141" s="39"/>
      <c r="M141" s="39"/>
      <c r="N141" s="55"/>
    </row>
    <row r="142" spans="2:14" ht="14.1" customHeight="1" x14ac:dyDescent="0.15">
      <c r="B142" s="101"/>
      <c r="C142" s="39" t="s">
        <v>180</v>
      </c>
      <c r="D142" s="39"/>
      <c r="E142" s="39"/>
      <c r="F142" s="39"/>
      <c r="G142" s="39"/>
      <c r="H142" s="39"/>
      <c r="I142" s="39"/>
      <c r="J142" s="39"/>
      <c r="K142" s="39"/>
      <c r="L142" s="39"/>
      <c r="M142" s="39"/>
      <c r="N142" s="55"/>
    </row>
    <row r="143" spans="2:14" ht="14.1" customHeight="1" x14ac:dyDescent="0.15">
      <c r="B143" s="101"/>
      <c r="C143" s="39" t="s">
        <v>119</v>
      </c>
      <c r="D143" s="39"/>
      <c r="E143" s="39"/>
      <c r="F143" s="39"/>
      <c r="G143" s="39"/>
      <c r="H143" s="39"/>
      <c r="I143" s="39"/>
      <c r="J143" s="39"/>
      <c r="K143" s="39"/>
      <c r="L143" s="39"/>
      <c r="M143" s="39"/>
      <c r="N143" s="55"/>
    </row>
    <row r="144" spans="2:14" x14ac:dyDescent="0.15">
      <c r="B144" s="102"/>
      <c r="C144" s="39" t="s">
        <v>131</v>
      </c>
      <c r="N144" s="59"/>
    </row>
    <row r="145" spans="2:14" x14ac:dyDescent="0.15">
      <c r="B145" s="102"/>
      <c r="C145" s="39" t="s">
        <v>127</v>
      </c>
      <c r="N145" s="59"/>
    </row>
    <row r="146" spans="2:14" ht="14.1" customHeight="1" x14ac:dyDescent="0.15">
      <c r="B146" s="101"/>
      <c r="C146" s="39" t="s">
        <v>103</v>
      </c>
      <c r="D146" s="39"/>
      <c r="E146" s="39"/>
      <c r="F146" s="39"/>
      <c r="G146" s="39"/>
      <c r="H146" s="39"/>
      <c r="I146" s="39"/>
      <c r="J146" s="39"/>
      <c r="K146" s="39"/>
      <c r="L146" s="39"/>
      <c r="M146" s="39"/>
      <c r="N146" s="55"/>
    </row>
    <row r="147" spans="2:14" ht="18" customHeight="1" x14ac:dyDescent="0.15">
      <c r="B147" s="101"/>
      <c r="C147" s="39" t="s">
        <v>60</v>
      </c>
      <c r="D147" s="39"/>
      <c r="E147" s="39"/>
      <c r="F147" s="39"/>
      <c r="G147" s="39"/>
      <c r="H147" s="39"/>
      <c r="I147" s="39"/>
      <c r="J147" s="39"/>
      <c r="K147" s="39"/>
      <c r="L147" s="39"/>
      <c r="M147" s="39"/>
      <c r="N147" s="55"/>
    </row>
    <row r="148" spans="2:14" x14ac:dyDescent="0.15">
      <c r="B148" s="102"/>
      <c r="C148" s="39" t="s">
        <v>118</v>
      </c>
      <c r="N148" s="59"/>
    </row>
    <row r="149" spans="2:14" x14ac:dyDescent="0.15">
      <c r="B149" s="102"/>
      <c r="C149" s="39" t="s">
        <v>136</v>
      </c>
      <c r="N149" s="59"/>
    </row>
    <row r="150" spans="2:14" ht="14.25" thickBot="1" x14ac:dyDescent="0.2">
      <c r="B150" s="103"/>
      <c r="C150" s="40" t="s">
        <v>128</v>
      </c>
      <c r="D150" s="57"/>
      <c r="E150" s="57"/>
      <c r="F150" s="57"/>
      <c r="G150" s="57"/>
      <c r="H150" s="57"/>
      <c r="I150" s="57"/>
      <c r="J150" s="57"/>
      <c r="K150" s="57"/>
      <c r="L150" s="57"/>
      <c r="M150" s="57"/>
      <c r="N150" s="58"/>
    </row>
  </sheetData>
  <mergeCells count="28">
    <mergeCell ref="G118:H118"/>
    <mergeCell ref="G121:H121"/>
    <mergeCell ref="G125:H125"/>
    <mergeCell ref="B126:D126"/>
    <mergeCell ref="G112:H112"/>
    <mergeCell ref="G113:H113"/>
    <mergeCell ref="G114:H114"/>
    <mergeCell ref="G115:H115"/>
    <mergeCell ref="B116:D116"/>
    <mergeCell ref="G116:H116"/>
    <mergeCell ref="G111:H111"/>
    <mergeCell ref="G10:H10"/>
    <mergeCell ref="D100:G100"/>
    <mergeCell ref="D101:G101"/>
    <mergeCell ref="G102:H102"/>
    <mergeCell ref="C103:D103"/>
    <mergeCell ref="B106:I106"/>
    <mergeCell ref="B107:D107"/>
    <mergeCell ref="G107:H107"/>
    <mergeCell ref="G108:H108"/>
    <mergeCell ref="G109:H109"/>
    <mergeCell ref="G110:H110"/>
    <mergeCell ref="D9:F9"/>
    <mergeCell ref="D4:G4"/>
    <mergeCell ref="D5:G5"/>
    <mergeCell ref="D6:G6"/>
    <mergeCell ref="D7:F7"/>
    <mergeCell ref="D8:F8"/>
  </mergeCells>
  <phoneticPr fontId="23"/>
  <conditionalFormatting sqref="O11:O95">
    <cfRule type="expression" dxfId="18" priority="1" stopIfTrue="1">
      <formula>COUNTBLANK(K11:N11)=4</formula>
    </cfRule>
  </conditionalFormatting>
  <conditionalFormatting sqref="O103:O105">
    <cfRule type="expression" dxfId="17"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90BF-4F9A-4AFD-B546-C302FF20A413}">
  <sheetPr>
    <tabColor rgb="FFC00000"/>
  </sheetPr>
  <dimension ref="B1:AC15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451</v>
      </c>
      <c r="L5" s="29" t="str">
        <f>K5</f>
        <v>2023.9.26</v>
      </c>
      <c r="M5" s="29" t="str">
        <f>K5</f>
        <v>2023.9.26</v>
      </c>
      <c r="N5" s="109" t="str">
        <f>K5</f>
        <v>2023.9.26</v>
      </c>
    </row>
    <row r="6" spans="2:24" ht="18" customHeight="1" x14ac:dyDescent="0.15">
      <c r="B6" s="64"/>
      <c r="C6" s="118"/>
      <c r="D6" s="138" t="s">
        <v>3</v>
      </c>
      <c r="E6" s="138"/>
      <c r="F6" s="138"/>
      <c r="G6" s="138"/>
      <c r="H6" s="118"/>
      <c r="I6" s="118"/>
      <c r="J6" s="65"/>
      <c r="K6" s="104">
        <v>0.43472222222222223</v>
      </c>
      <c r="L6" s="104">
        <v>0.39861111111111108</v>
      </c>
      <c r="M6" s="104">
        <v>0.45416666666666666</v>
      </c>
      <c r="N6" s="105">
        <v>0.3756944444444445</v>
      </c>
    </row>
    <row r="7" spans="2:24" ht="18" customHeight="1" x14ac:dyDescent="0.15">
      <c r="B7" s="64"/>
      <c r="C7" s="118"/>
      <c r="D7" s="138" t="s">
        <v>4</v>
      </c>
      <c r="E7" s="141"/>
      <c r="F7" s="141"/>
      <c r="G7" s="66" t="s">
        <v>5</v>
      </c>
      <c r="H7" s="118"/>
      <c r="I7" s="118"/>
      <c r="J7" s="65"/>
      <c r="K7" s="106">
        <v>2.38</v>
      </c>
      <c r="L7" s="106">
        <v>1.59</v>
      </c>
      <c r="M7" s="106">
        <v>1.61</v>
      </c>
      <c r="N7" s="107">
        <v>1.58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146</v>
      </c>
      <c r="M11" s="20"/>
      <c r="N11" s="21" t="s">
        <v>146</v>
      </c>
      <c r="P11" t="s">
        <v>14</v>
      </c>
      <c r="Q11">
        <f t="shared" ref="Q11:T14" si="0">IF(K11="",0,VALUE(MID(K11,2,LEN(K11)-2)))</f>
        <v>0</v>
      </c>
      <c r="R11">
        <f t="shared" si="0"/>
        <v>25</v>
      </c>
      <c r="S11">
        <f t="shared" si="0"/>
        <v>0</v>
      </c>
      <c r="T11">
        <f t="shared" si="0"/>
        <v>25</v>
      </c>
      <c r="U11">
        <f t="shared" ref="U11:U27" si="1">IF(K11="＋",0,IF(K11="(＋)",0,ABS(K11)))</f>
        <v>0</v>
      </c>
      <c r="V11">
        <f t="shared" ref="V11:V27" si="2">IF(L11="＋",0,IF(L11="(＋)",0,ABS(L11)))</f>
        <v>25</v>
      </c>
      <c r="W11">
        <f t="shared" ref="W11:W27" si="3">IF(M11="＋",0,IF(M11="(＋)",0,ABS(M11)))</f>
        <v>0</v>
      </c>
      <c r="X11">
        <f t="shared" ref="X11:X27" si="4">IF(N11="＋",0,IF(N11="(＋)",0,ABS(N11)))</f>
        <v>25</v>
      </c>
    </row>
    <row r="12" spans="2:24" ht="13.5" customHeight="1" x14ac:dyDescent="0.15">
      <c r="B12" s="1">
        <f t="shared" ref="B12:B43" si="5">B11+1</f>
        <v>2</v>
      </c>
      <c r="C12" s="3"/>
      <c r="D12" s="6"/>
      <c r="E12" s="118"/>
      <c r="F12" s="118" t="s">
        <v>182</v>
      </c>
      <c r="G12" s="118"/>
      <c r="H12" s="118"/>
      <c r="I12" s="118"/>
      <c r="J12" s="118"/>
      <c r="K12" s="20" t="s">
        <v>232</v>
      </c>
      <c r="L12" s="20" t="s">
        <v>250</v>
      </c>
      <c r="M12" s="20" t="s">
        <v>238</v>
      </c>
      <c r="N12" s="21" t="s">
        <v>236</v>
      </c>
      <c r="P12" t="s">
        <v>14</v>
      </c>
      <c r="Q12">
        <f t="shared" si="0"/>
        <v>100</v>
      </c>
      <c r="R12">
        <f t="shared" si="0"/>
        <v>375</v>
      </c>
      <c r="S12">
        <f t="shared" si="0"/>
        <v>275</v>
      </c>
      <c r="T12">
        <f t="shared" si="0"/>
        <v>500</v>
      </c>
      <c r="U12">
        <f t="shared" si="1"/>
        <v>100</v>
      </c>
      <c r="V12">
        <f t="shared" si="2"/>
        <v>375</v>
      </c>
      <c r="W12">
        <f t="shared" si="3"/>
        <v>275</v>
      </c>
      <c r="X12">
        <f t="shared" si="4"/>
        <v>500</v>
      </c>
    </row>
    <row r="13" spans="2:24" ht="13.5" customHeight="1" x14ac:dyDescent="0.15">
      <c r="B13" s="1">
        <f t="shared" si="5"/>
        <v>3</v>
      </c>
      <c r="C13" s="3"/>
      <c r="D13" s="6"/>
      <c r="E13" s="118"/>
      <c r="F13" s="118" t="s">
        <v>275</v>
      </c>
      <c r="G13" s="118"/>
      <c r="H13" s="118"/>
      <c r="I13" s="118"/>
      <c r="J13" s="118"/>
      <c r="K13" s="20"/>
      <c r="L13" s="20" t="s">
        <v>146</v>
      </c>
      <c r="M13" s="20" t="s">
        <v>144</v>
      </c>
      <c r="N13" s="21" t="s">
        <v>144</v>
      </c>
      <c r="P13" t="s">
        <v>14</v>
      </c>
      <c r="Q13">
        <f t="shared" si="0"/>
        <v>0</v>
      </c>
      <c r="R13">
        <f t="shared" si="0"/>
        <v>25</v>
      </c>
      <c r="S13" t="e">
        <f t="shared" si="0"/>
        <v>#VALUE!</v>
      </c>
      <c r="T13" t="e">
        <f t="shared" si="0"/>
        <v>#VALUE!</v>
      </c>
      <c r="U13">
        <f t="shared" si="1"/>
        <v>0</v>
      </c>
      <c r="V13">
        <f t="shared" si="2"/>
        <v>25</v>
      </c>
      <c r="W13">
        <f t="shared" si="3"/>
        <v>0</v>
      </c>
      <c r="X13">
        <f t="shared" si="4"/>
        <v>0</v>
      </c>
    </row>
    <row r="14" spans="2:24" ht="13.5" customHeight="1" x14ac:dyDescent="0.15">
      <c r="B14" s="1">
        <f t="shared" si="5"/>
        <v>4</v>
      </c>
      <c r="C14" s="3"/>
      <c r="D14" s="6"/>
      <c r="E14" s="118"/>
      <c r="F14" s="118" t="s">
        <v>260</v>
      </c>
      <c r="G14" s="118"/>
      <c r="H14" s="118"/>
      <c r="I14" s="118"/>
      <c r="J14" s="118"/>
      <c r="K14" s="20"/>
      <c r="L14" s="20" t="s">
        <v>146</v>
      </c>
      <c r="M14" s="20" t="s">
        <v>145</v>
      </c>
      <c r="N14" s="21"/>
      <c r="P14" t="s">
        <v>14</v>
      </c>
      <c r="Q14">
        <f t="shared" si="0"/>
        <v>0</v>
      </c>
      <c r="R14">
        <f t="shared" si="0"/>
        <v>25</v>
      </c>
      <c r="S14">
        <f t="shared" si="0"/>
        <v>50</v>
      </c>
      <c r="T14">
        <f t="shared" si="0"/>
        <v>0</v>
      </c>
      <c r="U14">
        <f t="shared" si="1"/>
        <v>0</v>
      </c>
      <c r="V14">
        <f t="shared" si="2"/>
        <v>25</v>
      </c>
      <c r="W14">
        <f t="shared" si="3"/>
        <v>50</v>
      </c>
      <c r="X14">
        <f t="shared" si="4"/>
        <v>0</v>
      </c>
    </row>
    <row r="15" spans="2:24" ht="13.5" customHeight="1" x14ac:dyDescent="0.15">
      <c r="B15" s="1">
        <f t="shared" si="5"/>
        <v>5</v>
      </c>
      <c r="C15" s="3"/>
      <c r="D15" s="6"/>
      <c r="E15" s="118"/>
      <c r="F15" s="118" t="s">
        <v>249</v>
      </c>
      <c r="G15" s="118"/>
      <c r="H15" s="118"/>
      <c r="I15" s="118"/>
      <c r="J15" s="118"/>
      <c r="K15" s="20"/>
      <c r="L15" s="20"/>
      <c r="M15" s="20"/>
      <c r="N15" s="21" t="s">
        <v>144</v>
      </c>
      <c r="S15">
        <f>IF(M15="",0,VALUE(MID(M15,2,LEN(M15)-2)))</f>
        <v>0</v>
      </c>
      <c r="T15" t="e">
        <f>IF(N15="",0,VALUE(MID(N15,2,LEN(N15)-2)))</f>
        <v>#VALUE!</v>
      </c>
      <c r="U15">
        <f t="shared" si="1"/>
        <v>0</v>
      </c>
      <c r="V15">
        <f t="shared" si="2"/>
        <v>0</v>
      </c>
      <c r="W15">
        <f t="shared" si="3"/>
        <v>0</v>
      </c>
      <c r="X15">
        <f t="shared" si="4"/>
        <v>0</v>
      </c>
    </row>
    <row r="16" spans="2:24" ht="13.9" customHeight="1" x14ac:dyDescent="0.15">
      <c r="B16" s="1">
        <f t="shared" si="5"/>
        <v>6</v>
      </c>
      <c r="C16" s="3"/>
      <c r="D16" s="6"/>
      <c r="E16" s="118"/>
      <c r="F16" s="118" t="s">
        <v>187</v>
      </c>
      <c r="G16" s="118"/>
      <c r="H16" s="118"/>
      <c r="I16" s="118"/>
      <c r="J16" s="118"/>
      <c r="K16" s="20" t="s">
        <v>146</v>
      </c>
      <c r="L16" s="20" t="s">
        <v>252</v>
      </c>
      <c r="M16" s="20" t="s">
        <v>252</v>
      </c>
      <c r="N16" s="21" t="s">
        <v>145</v>
      </c>
      <c r="P16" s="77" t="s">
        <v>15</v>
      </c>
      <c r="Q16" t="str">
        <f>K16</f>
        <v>(25)</v>
      </c>
      <c r="R16" t="str">
        <f>L16</f>
        <v>(150)</v>
      </c>
      <c r="S16" t="str">
        <f>M16</f>
        <v>(150)</v>
      </c>
      <c r="T16" t="str">
        <f>N16</f>
        <v>(50)</v>
      </c>
      <c r="U16">
        <f t="shared" si="1"/>
        <v>25</v>
      </c>
      <c r="V16">
        <f t="shared" si="2"/>
        <v>150</v>
      </c>
      <c r="W16">
        <f t="shared" si="3"/>
        <v>150</v>
      </c>
      <c r="X16">
        <f t="shared" si="4"/>
        <v>50</v>
      </c>
    </row>
    <row r="17" spans="2:24" ht="13.9" customHeight="1" x14ac:dyDescent="0.15">
      <c r="B17" s="1">
        <f t="shared" si="5"/>
        <v>7</v>
      </c>
      <c r="C17" s="3"/>
      <c r="D17" s="6"/>
      <c r="E17" s="118"/>
      <c r="F17" s="118" t="s">
        <v>190</v>
      </c>
      <c r="G17" s="118"/>
      <c r="H17" s="118"/>
      <c r="I17" s="118"/>
      <c r="J17" s="118"/>
      <c r="K17" s="20" t="s">
        <v>450</v>
      </c>
      <c r="L17" s="20" t="s">
        <v>299</v>
      </c>
      <c r="M17" s="20" t="s">
        <v>449</v>
      </c>
      <c r="N17" s="21" t="s">
        <v>448</v>
      </c>
      <c r="P17" t="s">
        <v>14</v>
      </c>
      <c r="Q17">
        <f t="shared" ref="Q17:T19" si="6">IF(K17="",0,VALUE(MID(K17,2,LEN(K17)-2)))</f>
        <v>70</v>
      </c>
      <c r="R17">
        <f t="shared" si="6"/>
        <v>75</v>
      </c>
      <c r="S17">
        <f t="shared" si="6"/>
        <v>55</v>
      </c>
      <c r="T17">
        <f t="shared" si="6"/>
        <v>75</v>
      </c>
      <c r="U17">
        <f t="shared" si="1"/>
        <v>2700</v>
      </c>
      <c r="V17">
        <f t="shared" si="2"/>
        <v>3750</v>
      </c>
      <c r="W17">
        <f t="shared" si="3"/>
        <v>5550</v>
      </c>
      <c r="X17">
        <f t="shared" si="4"/>
        <v>1750</v>
      </c>
    </row>
    <row r="18" spans="2:24" ht="13.5" customHeight="1" x14ac:dyDescent="0.15">
      <c r="B18" s="1">
        <f t="shared" si="5"/>
        <v>8</v>
      </c>
      <c r="C18" s="3"/>
      <c r="D18" s="6"/>
      <c r="E18" s="118"/>
      <c r="F18" s="118" t="s">
        <v>251</v>
      </c>
      <c r="G18" s="118"/>
      <c r="H18" s="118"/>
      <c r="I18" s="118"/>
      <c r="J18" s="118"/>
      <c r="K18" s="20"/>
      <c r="L18" s="20"/>
      <c r="M18" s="20" t="s">
        <v>143</v>
      </c>
      <c r="N18" s="21"/>
      <c r="P18" t="s">
        <v>14</v>
      </c>
      <c r="Q18">
        <f t="shared" si="6"/>
        <v>0</v>
      </c>
      <c r="R18">
        <f t="shared" si="6"/>
        <v>0</v>
      </c>
      <c r="S18" t="e">
        <f t="shared" si="6"/>
        <v>#VALUE!</v>
      </c>
      <c r="T18">
        <f t="shared" si="6"/>
        <v>0</v>
      </c>
      <c r="U18">
        <f t="shared" si="1"/>
        <v>0</v>
      </c>
      <c r="V18">
        <f t="shared" si="2"/>
        <v>0</v>
      </c>
      <c r="W18">
        <f t="shared" si="3"/>
        <v>0</v>
      </c>
      <c r="X18">
        <f t="shared" si="4"/>
        <v>0</v>
      </c>
    </row>
    <row r="19" spans="2:24" ht="13.5" customHeight="1" x14ac:dyDescent="0.15">
      <c r="B19" s="1">
        <f t="shared" si="5"/>
        <v>9</v>
      </c>
      <c r="C19" s="3"/>
      <c r="D19" s="6"/>
      <c r="E19" s="118"/>
      <c r="F19" s="118" t="s">
        <v>192</v>
      </c>
      <c r="G19" s="118"/>
      <c r="H19" s="118"/>
      <c r="I19" s="118"/>
      <c r="J19" s="118"/>
      <c r="K19" s="20" t="s">
        <v>233</v>
      </c>
      <c r="L19" s="20" t="s">
        <v>143</v>
      </c>
      <c r="M19" s="20" t="s">
        <v>143</v>
      </c>
      <c r="N19" s="21" t="s">
        <v>261</v>
      </c>
      <c r="P19" t="s">
        <v>14</v>
      </c>
      <c r="Q19">
        <f t="shared" si="6"/>
        <v>0</v>
      </c>
      <c r="R19" t="e">
        <f t="shared" si="6"/>
        <v>#VALUE!</v>
      </c>
      <c r="S19" t="e">
        <f t="shared" si="6"/>
        <v>#VALUE!</v>
      </c>
      <c r="T19">
        <f t="shared" si="6"/>
        <v>0</v>
      </c>
      <c r="U19">
        <f t="shared" si="1"/>
        <v>900</v>
      </c>
      <c r="V19">
        <f t="shared" si="2"/>
        <v>0</v>
      </c>
      <c r="W19">
        <f t="shared" si="3"/>
        <v>0</v>
      </c>
      <c r="X19">
        <f t="shared" si="4"/>
        <v>800</v>
      </c>
    </row>
    <row r="20" spans="2:24" ht="13.9" customHeight="1" x14ac:dyDescent="0.15">
      <c r="B20" s="1">
        <f t="shared" si="5"/>
        <v>10</v>
      </c>
      <c r="C20" s="3"/>
      <c r="D20" s="6"/>
      <c r="E20" s="118"/>
      <c r="F20" s="118" t="s">
        <v>279</v>
      </c>
      <c r="G20" s="118"/>
      <c r="H20" s="118"/>
      <c r="I20" s="118"/>
      <c r="J20" s="118"/>
      <c r="K20" s="20" t="s">
        <v>144</v>
      </c>
      <c r="L20" s="20"/>
      <c r="M20" s="20" t="s">
        <v>144</v>
      </c>
      <c r="N20" s="21" t="s">
        <v>144</v>
      </c>
      <c r="P20" s="77" t="s">
        <v>15</v>
      </c>
      <c r="Q20" t="str">
        <f>K20</f>
        <v>(＋)</v>
      </c>
      <c r="R20">
        <f>L20</f>
        <v>0</v>
      </c>
      <c r="S20" t="str">
        <f>M20</f>
        <v>(＋)</v>
      </c>
      <c r="T20" t="str">
        <f>N20</f>
        <v>(＋)</v>
      </c>
      <c r="U20">
        <f t="shared" si="1"/>
        <v>0</v>
      </c>
      <c r="V20">
        <f t="shared" si="2"/>
        <v>0</v>
      </c>
      <c r="W20">
        <f t="shared" si="3"/>
        <v>0</v>
      </c>
      <c r="X20">
        <f t="shared" si="4"/>
        <v>0</v>
      </c>
    </row>
    <row r="21" spans="2:24" ht="13.9" customHeight="1" x14ac:dyDescent="0.15">
      <c r="B21" s="1">
        <f t="shared" si="5"/>
        <v>11</v>
      </c>
      <c r="C21" s="3"/>
      <c r="D21" s="6"/>
      <c r="E21" s="118"/>
      <c r="F21" s="118" t="s">
        <v>137</v>
      </c>
      <c r="G21" s="118"/>
      <c r="H21" s="118"/>
      <c r="I21" s="118"/>
      <c r="J21" s="118"/>
      <c r="K21" s="20" t="s">
        <v>312</v>
      </c>
      <c r="L21" s="20" t="s">
        <v>447</v>
      </c>
      <c r="M21" s="20" t="s">
        <v>446</v>
      </c>
      <c r="N21" s="21" t="s">
        <v>400</v>
      </c>
      <c r="P21" t="s">
        <v>14</v>
      </c>
      <c r="Q21">
        <f t="shared" ref="Q21:T23" si="7">IF(K21="",0,VALUE(MID(K21,2,LEN(K21)-2)))</f>
        <v>1000</v>
      </c>
      <c r="R21">
        <f t="shared" si="7"/>
        <v>4000</v>
      </c>
      <c r="S21">
        <f t="shared" si="7"/>
        <v>3875</v>
      </c>
      <c r="T21">
        <f t="shared" si="7"/>
        <v>2875</v>
      </c>
      <c r="U21">
        <f t="shared" si="1"/>
        <v>1000</v>
      </c>
      <c r="V21">
        <f t="shared" si="2"/>
        <v>4000</v>
      </c>
      <c r="W21">
        <f t="shared" si="3"/>
        <v>3875</v>
      </c>
      <c r="X21">
        <f t="shared" si="4"/>
        <v>2875</v>
      </c>
    </row>
    <row r="22" spans="2:24" ht="13.5" customHeight="1" x14ac:dyDescent="0.15">
      <c r="B22" s="1">
        <f t="shared" si="5"/>
        <v>12</v>
      </c>
      <c r="C22" s="3"/>
      <c r="D22" s="6"/>
      <c r="E22" s="118"/>
      <c r="F22" s="118" t="s">
        <v>194</v>
      </c>
      <c r="G22" s="118"/>
      <c r="H22" s="118"/>
      <c r="I22" s="118"/>
      <c r="J22" s="118"/>
      <c r="K22" s="20" t="s">
        <v>146</v>
      </c>
      <c r="L22" s="20" t="s">
        <v>145</v>
      </c>
      <c r="M22" s="20" t="s">
        <v>146</v>
      </c>
      <c r="N22" s="21" t="s">
        <v>252</v>
      </c>
      <c r="Q22">
        <f t="shared" si="7"/>
        <v>25</v>
      </c>
      <c r="R22">
        <f t="shared" si="7"/>
        <v>50</v>
      </c>
      <c r="S22">
        <f t="shared" si="7"/>
        <v>25</v>
      </c>
      <c r="T22">
        <f t="shared" si="7"/>
        <v>150</v>
      </c>
      <c r="U22">
        <f t="shared" si="1"/>
        <v>25</v>
      </c>
      <c r="V22">
        <f t="shared" si="2"/>
        <v>50</v>
      </c>
      <c r="W22">
        <f t="shared" si="3"/>
        <v>25</v>
      </c>
      <c r="X22">
        <f t="shared" si="4"/>
        <v>150</v>
      </c>
    </row>
    <row r="23" spans="2:24" ht="13.5" customHeight="1" x14ac:dyDescent="0.15">
      <c r="B23" s="1">
        <f t="shared" si="5"/>
        <v>13</v>
      </c>
      <c r="C23" s="3"/>
      <c r="D23" s="6"/>
      <c r="E23" s="118"/>
      <c r="F23" s="118" t="s">
        <v>221</v>
      </c>
      <c r="G23" s="126"/>
      <c r="H23" s="118"/>
      <c r="I23" s="118"/>
      <c r="J23" s="118"/>
      <c r="K23" s="20"/>
      <c r="L23" s="20"/>
      <c r="M23" s="20"/>
      <c r="N23" s="21" t="s">
        <v>146</v>
      </c>
      <c r="Q23">
        <f t="shared" si="7"/>
        <v>0</v>
      </c>
      <c r="R23">
        <f t="shared" si="7"/>
        <v>0</v>
      </c>
      <c r="S23">
        <f t="shared" si="7"/>
        <v>0</v>
      </c>
      <c r="T23">
        <f t="shared" si="7"/>
        <v>25</v>
      </c>
      <c r="U23">
        <f t="shared" si="1"/>
        <v>0</v>
      </c>
      <c r="V23">
        <f t="shared" si="2"/>
        <v>0</v>
      </c>
      <c r="W23">
        <f t="shared" si="3"/>
        <v>0</v>
      </c>
      <c r="X23">
        <f t="shared" si="4"/>
        <v>25</v>
      </c>
    </row>
    <row r="24" spans="2:24" ht="13.9" customHeight="1" x14ac:dyDescent="0.15">
      <c r="B24" s="1">
        <f t="shared" si="5"/>
        <v>14</v>
      </c>
      <c r="C24" s="3"/>
      <c r="D24" s="6"/>
      <c r="E24" s="118"/>
      <c r="F24" s="118" t="s">
        <v>114</v>
      </c>
      <c r="G24" s="118"/>
      <c r="H24" s="118"/>
      <c r="I24" s="118"/>
      <c r="J24" s="118"/>
      <c r="K24" s="20" t="s">
        <v>145</v>
      </c>
      <c r="L24" s="20" t="s">
        <v>146</v>
      </c>
      <c r="M24" s="20" t="s">
        <v>232</v>
      </c>
      <c r="N24" s="21" t="s">
        <v>232</v>
      </c>
      <c r="P24" s="77" t="s">
        <v>15</v>
      </c>
      <c r="Q24" t="str">
        <f>K24</f>
        <v>(50)</v>
      </c>
      <c r="R24" t="str">
        <f>L24</f>
        <v>(25)</v>
      </c>
      <c r="S24" t="str">
        <f>M24</f>
        <v>(100)</v>
      </c>
      <c r="T24" t="str">
        <f>N24</f>
        <v>(100)</v>
      </c>
      <c r="U24">
        <f t="shared" si="1"/>
        <v>50</v>
      </c>
      <c r="V24">
        <f t="shared" si="2"/>
        <v>25</v>
      </c>
      <c r="W24">
        <f t="shared" si="3"/>
        <v>100</v>
      </c>
      <c r="X24">
        <f t="shared" si="4"/>
        <v>100</v>
      </c>
    </row>
    <row r="25" spans="2:24" ht="13.9" customHeight="1" x14ac:dyDescent="0.15">
      <c r="B25" s="1">
        <f t="shared" si="5"/>
        <v>15</v>
      </c>
      <c r="C25" s="3"/>
      <c r="D25" s="6"/>
      <c r="E25" s="118"/>
      <c r="F25" s="118" t="s">
        <v>289</v>
      </c>
      <c r="G25" s="118"/>
      <c r="H25" s="118"/>
      <c r="I25" s="118"/>
      <c r="J25" s="118"/>
      <c r="K25" s="20" t="s">
        <v>145</v>
      </c>
      <c r="L25" s="20"/>
      <c r="M25" s="20" t="s">
        <v>144</v>
      </c>
      <c r="N25" s="21" t="s">
        <v>146</v>
      </c>
      <c r="P25" t="s">
        <v>14</v>
      </c>
      <c r="Q25">
        <f>IF(K25="",0,VALUE(MID(K25,2,LEN(K25)-2)))</f>
        <v>50</v>
      </c>
      <c r="R25">
        <f>IF(L27="",0,VALUE(MID(L27,2,LEN(L27)-2)))</f>
        <v>900</v>
      </c>
      <c r="S25" t="e">
        <f>IF(M25="",0,VALUE(MID(M25,2,LEN(M25)-2)))</f>
        <v>#VALUE!</v>
      </c>
      <c r="T25">
        <f>IF(N25="",0,VALUE(MID(N25,2,LEN(N25)-2)))</f>
        <v>25</v>
      </c>
      <c r="U25">
        <f t="shared" si="1"/>
        <v>50</v>
      </c>
      <c r="V25">
        <f t="shared" si="2"/>
        <v>0</v>
      </c>
      <c r="W25">
        <f t="shared" si="3"/>
        <v>0</v>
      </c>
      <c r="X25">
        <f t="shared" si="4"/>
        <v>25</v>
      </c>
    </row>
    <row r="26" spans="2:24" ht="13.5" customHeight="1" x14ac:dyDescent="0.15">
      <c r="B26" s="1">
        <f t="shared" si="5"/>
        <v>16</v>
      </c>
      <c r="C26" s="3"/>
      <c r="D26" s="6"/>
      <c r="E26" s="118"/>
      <c r="F26" s="118" t="s">
        <v>108</v>
      </c>
      <c r="G26" s="118"/>
      <c r="H26" s="118"/>
      <c r="I26" s="118"/>
      <c r="J26" s="118"/>
      <c r="K26" s="20" t="s">
        <v>232</v>
      </c>
      <c r="L26" s="20" t="s">
        <v>159</v>
      </c>
      <c r="M26" s="20" t="s">
        <v>145</v>
      </c>
      <c r="N26" s="21" t="s">
        <v>252</v>
      </c>
      <c r="U26">
        <f t="shared" si="1"/>
        <v>100</v>
      </c>
      <c r="V26">
        <f t="shared" si="2"/>
        <v>125</v>
      </c>
      <c r="W26">
        <f t="shared" si="3"/>
        <v>50</v>
      </c>
      <c r="X26">
        <f t="shared" si="4"/>
        <v>150</v>
      </c>
    </row>
    <row r="27" spans="2:24" ht="13.5" customHeight="1" x14ac:dyDescent="0.15">
      <c r="B27" s="1">
        <f t="shared" si="5"/>
        <v>17</v>
      </c>
      <c r="C27" s="3"/>
      <c r="D27" s="6"/>
      <c r="E27" s="118"/>
      <c r="F27" s="118" t="s">
        <v>107</v>
      </c>
      <c r="G27" s="118"/>
      <c r="H27" s="118"/>
      <c r="I27" s="118"/>
      <c r="J27" s="118"/>
      <c r="K27" s="20" t="s">
        <v>216</v>
      </c>
      <c r="L27" s="20" t="s">
        <v>304</v>
      </c>
      <c r="M27" s="20" t="s">
        <v>264</v>
      </c>
      <c r="N27" s="21" t="s">
        <v>443</v>
      </c>
      <c r="P27" t="s">
        <v>14</v>
      </c>
      <c r="Q27">
        <f>IF(K27="",0,VALUE(MID(K27,2,LEN(K27)-2)))</f>
        <v>200</v>
      </c>
      <c r="R27" t="e">
        <f>IF(#REF!="",0,VALUE(MID(#REF!,2,LEN(#REF!)-2)))</f>
        <v>#REF!</v>
      </c>
      <c r="S27">
        <f>IF(M27="",0,VALUE(MID(M27,2,LEN(M27)-2)))</f>
        <v>575</v>
      </c>
      <c r="T27">
        <f>IF(N27="",0,VALUE(MID(N27,2,LEN(N27)-2)))</f>
        <v>1300</v>
      </c>
      <c r="U27">
        <f t="shared" si="1"/>
        <v>200</v>
      </c>
      <c r="V27">
        <f t="shared" si="2"/>
        <v>900</v>
      </c>
      <c r="W27">
        <f t="shared" si="3"/>
        <v>575</v>
      </c>
      <c r="X27">
        <f t="shared" si="4"/>
        <v>1300</v>
      </c>
    </row>
    <row r="28" spans="2:24" ht="13.5" customHeight="1" x14ac:dyDescent="0.15">
      <c r="B28" s="1">
        <f t="shared" si="5"/>
        <v>18</v>
      </c>
      <c r="C28" s="2" t="s">
        <v>24</v>
      </c>
      <c r="D28" s="2" t="s">
        <v>25</v>
      </c>
      <c r="E28" s="118"/>
      <c r="F28" s="118" t="s">
        <v>106</v>
      </c>
      <c r="G28" s="118"/>
      <c r="H28" s="118"/>
      <c r="I28" s="118"/>
      <c r="J28" s="118"/>
      <c r="K28" s="24">
        <v>2500</v>
      </c>
      <c r="L28" s="24">
        <v>450</v>
      </c>
      <c r="M28" s="24">
        <v>575</v>
      </c>
      <c r="N28" s="110">
        <v>900</v>
      </c>
      <c r="P28" s="77"/>
    </row>
    <row r="29" spans="2:24" ht="13.5" customHeight="1" x14ac:dyDescent="0.15">
      <c r="B29" s="1">
        <f t="shared" si="5"/>
        <v>19</v>
      </c>
      <c r="C29" s="2" t="s">
        <v>26</v>
      </c>
      <c r="D29" s="2" t="s">
        <v>27</v>
      </c>
      <c r="E29" s="118"/>
      <c r="F29" s="118" t="s">
        <v>239</v>
      </c>
      <c r="G29" s="118"/>
      <c r="H29" s="118"/>
      <c r="I29" s="118"/>
      <c r="J29" s="118"/>
      <c r="K29" s="24">
        <v>2</v>
      </c>
      <c r="L29" s="24"/>
      <c r="M29" s="24"/>
      <c r="N29" s="110">
        <v>1</v>
      </c>
      <c r="P29" s="77"/>
      <c r="U29">
        <f>COUNTA(K11:K27)</f>
        <v>11</v>
      </c>
    </row>
    <row r="30" spans="2:24" ht="13.5" customHeight="1" x14ac:dyDescent="0.15">
      <c r="B30" s="1">
        <f t="shared" si="5"/>
        <v>20</v>
      </c>
      <c r="C30" s="6"/>
      <c r="D30" s="6"/>
      <c r="E30" s="118"/>
      <c r="F30" s="118" t="s">
        <v>265</v>
      </c>
      <c r="G30" s="118"/>
      <c r="H30" s="118"/>
      <c r="I30" s="118"/>
      <c r="J30" s="118"/>
      <c r="K30" s="24" t="s">
        <v>143</v>
      </c>
      <c r="L30" s="24"/>
      <c r="M30" s="24"/>
      <c r="N30" s="111"/>
      <c r="P30" s="77"/>
    </row>
    <row r="31" spans="2:24" ht="13.5" customHeight="1" x14ac:dyDescent="0.15">
      <c r="B31" s="1">
        <f t="shared" si="5"/>
        <v>21</v>
      </c>
      <c r="C31" s="6"/>
      <c r="D31" s="6"/>
      <c r="E31" s="118"/>
      <c r="F31" s="118" t="s">
        <v>94</v>
      </c>
      <c r="G31" s="118"/>
      <c r="H31" s="118"/>
      <c r="I31" s="118"/>
      <c r="J31" s="118"/>
      <c r="K31" s="24">
        <v>1100</v>
      </c>
      <c r="L31" s="24">
        <v>250</v>
      </c>
      <c r="M31" s="24">
        <v>25</v>
      </c>
      <c r="N31" s="110">
        <v>50</v>
      </c>
      <c r="P31" s="77"/>
    </row>
    <row r="32" spans="2:24" ht="14.85" customHeight="1" x14ac:dyDescent="0.15">
      <c r="B32" s="1">
        <f t="shared" si="5"/>
        <v>22</v>
      </c>
      <c r="C32" s="2" t="s">
        <v>84</v>
      </c>
      <c r="D32" s="2" t="s">
        <v>16</v>
      </c>
      <c r="E32" s="118"/>
      <c r="F32" s="118" t="s">
        <v>134</v>
      </c>
      <c r="G32" s="118"/>
      <c r="H32" s="118"/>
      <c r="I32" s="118"/>
      <c r="J32" s="118"/>
      <c r="K32" s="24">
        <v>25</v>
      </c>
      <c r="L32" s="24">
        <v>50</v>
      </c>
      <c r="M32" s="24" t="s">
        <v>143</v>
      </c>
      <c r="N32" s="110">
        <v>50</v>
      </c>
    </row>
    <row r="33" spans="2:24" ht="13.9" customHeight="1" x14ac:dyDescent="0.15">
      <c r="B33" s="1">
        <f t="shared" si="5"/>
        <v>23</v>
      </c>
      <c r="C33" s="6"/>
      <c r="D33" s="2" t="s">
        <v>74</v>
      </c>
      <c r="E33" s="118"/>
      <c r="F33" s="118" t="s">
        <v>130</v>
      </c>
      <c r="G33" s="118"/>
      <c r="H33" s="118"/>
      <c r="I33" s="118"/>
      <c r="J33" s="118"/>
      <c r="K33" s="24"/>
      <c r="L33" s="24"/>
      <c r="M33" s="24" t="s">
        <v>143</v>
      </c>
      <c r="N33" s="111"/>
      <c r="U33">
        <f>COUNTA(K33:K33)</f>
        <v>0</v>
      </c>
      <c r="V33">
        <f>COUNTA(L33:L33)</f>
        <v>0</v>
      </c>
      <c r="W33">
        <f>COUNTA(M33:M33)</f>
        <v>1</v>
      </c>
      <c r="X33">
        <f>COUNTA(N33:N33)</f>
        <v>0</v>
      </c>
    </row>
    <row r="34" spans="2:24" ht="13.5" customHeight="1" x14ac:dyDescent="0.15">
      <c r="B34" s="1">
        <f t="shared" si="5"/>
        <v>24</v>
      </c>
      <c r="C34" s="6"/>
      <c r="D34" s="8" t="s">
        <v>196</v>
      </c>
      <c r="E34" s="118"/>
      <c r="F34" s="118" t="s">
        <v>197</v>
      </c>
      <c r="G34" s="118"/>
      <c r="H34" s="118"/>
      <c r="I34" s="118"/>
      <c r="J34" s="118"/>
      <c r="K34" s="24">
        <v>51</v>
      </c>
      <c r="L34" s="24">
        <v>15</v>
      </c>
      <c r="M34" s="24">
        <v>6</v>
      </c>
      <c r="N34" s="110">
        <v>10</v>
      </c>
      <c r="U34">
        <f>COUNTA(K34)</f>
        <v>1</v>
      </c>
      <c r="V34">
        <f>COUNTA(L34)</f>
        <v>1</v>
      </c>
      <c r="W34">
        <f>COUNTA(M34)</f>
        <v>1</v>
      </c>
      <c r="X34">
        <f>COUNTA(N34)</f>
        <v>1</v>
      </c>
    </row>
    <row r="35" spans="2:24" ht="13.9" customHeight="1" x14ac:dyDescent="0.15">
      <c r="B35" s="1">
        <f t="shared" si="5"/>
        <v>25</v>
      </c>
      <c r="C35" s="6"/>
      <c r="D35" s="2" t="s">
        <v>17</v>
      </c>
      <c r="E35" s="118"/>
      <c r="F35" s="118" t="s">
        <v>198</v>
      </c>
      <c r="G35" s="118"/>
      <c r="H35" s="118"/>
      <c r="I35" s="118"/>
      <c r="J35" s="118"/>
      <c r="K35" s="24">
        <v>25</v>
      </c>
      <c r="L35" s="24">
        <v>25</v>
      </c>
      <c r="M35" s="24">
        <v>50</v>
      </c>
      <c r="N35" s="110">
        <v>50</v>
      </c>
    </row>
    <row r="36" spans="2:24" ht="13.5" customHeight="1" x14ac:dyDescent="0.15">
      <c r="B36" s="1">
        <f t="shared" si="5"/>
        <v>26</v>
      </c>
      <c r="C36" s="6"/>
      <c r="D36" s="6"/>
      <c r="E36" s="118"/>
      <c r="F36" s="118" t="s">
        <v>95</v>
      </c>
      <c r="G36" s="118"/>
      <c r="H36" s="118"/>
      <c r="I36" s="118"/>
      <c r="J36" s="118"/>
      <c r="K36" s="24">
        <v>1550</v>
      </c>
      <c r="L36" s="24">
        <v>6250</v>
      </c>
      <c r="M36" s="24">
        <v>8150</v>
      </c>
      <c r="N36" s="110">
        <v>4950</v>
      </c>
    </row>
    <row r="37" spans="2:24" ht="13.9" customHeight="1" x14ac:dyDescent="0.15">
      <c r="B37" s="1">
        <f t="shared" si="5"/>
        <v>27</v>
      </c>
      <c r="C37" s="6"/>
      <c r="D37" s="6"/>
      <c r="E37" s="118"/>
      <c r="F37" s="118" t="s">
        <v>96</v>
      </c>
      <c r="G37" s="118"/>
      <c r="H37" s="118"/>
      <c r="I37" s="118"/>
      <c r="J37" s="118"/>
      <c r="K37" s="24">
        <v>275</v>
      </c>
      <c r="L37" s="24">
        <v>1350</v>
      </c>
      <c r="M37" s="24">
        <v>875</v>
      </c>
      <c r="N37" s="110">
        <v>1650</v>
      </c>
    </row>
    <row r="38" spans="2:24" ht="13.9" customHeight="1" x14ac:dyDescent="0.15">
      <c r="B38" s="1">
        <f t="shared" si="5"/>
        <v>28</v>
      </c>
      <c r="C38" s="6"/>
      <c r="D38" s="6"/>
      <c r="E38" s="118"/>
      <c r="F38" s="118" t="s">
        <v>70</v>
      </c>
      <c r="G38" s="118"/>
      <c r="H38" s="118"/>
      <c r="I38" s="118"/>
      <c r="J38" s="118"/>
      <c r="K38" s="24" t="s">
        <v>143</v>
      </c>
      <c r="L38" s="24"/>
      <c r="M38" s="24"/>
      <c r="N38" s="110"/>
    </row>
    <row r="39" spans="2:24" ht="13.5" customHeight="1" x14ac:dyDescent="0.15">
      <c r="B39" s="1">
        <f t="shared" si="5"/>
        <v>29</v>
      </c>
      <c r="C39" s="6"/>
      <c r="D39" s="6"/>
      <c r="E39" s="118"/>
      <c r="F39" s="118" t="s">
        <v>18</v>
      </c>
      <c r="G39" s="118"/>
      <c r="H39" s="118"/>
      <c r="I39" s="118"/>
      <c r="J39" s="118"/>
      <c r="K39" s="24">
        <v>150</v>
      </c>
      <c r="L39" s="24">
        <v>800</v>
      </c>
      <c r="M39" s="24">
        <v>1350</v>
      </c>
      <c r="N39" s="110">
        <v>1875</v>
      </c>
    </row>
    <row r="40" spans="2:24" ht="13.5" customHeight="1" x14ac:dyDescent="0.15">
      <c r="B40" s="1">
        <f t="shared" si="5"/>
        <v>30</v>
      </c>
      <c r="C40" s="6"/>
      <c r="D40" s="6"/>
      <c r="E40" s="118"/>
      <c r="F40" s="118" t="s">
        <v>97</v>
      </c>
      <c r="G40" s="118"/>
      <c r="H40" s="118"/>
      <c r="I40" s="118"/>
      <c r="J40" s="118"/>
      <c r="K40" s="24">
        <v>200</v>
      </c>
      <c r="L40" s="24">
        <v>100</v>
      </c>
      <c r="M40" s="24">
        <v>400</v>
      </c>
      <c r="N40" s="110">
        <v>300</v>
      </c>
    </row>
    <row r="41" spans="2:24" ht="13.5" customHeight="1" x14ac:dyDescent="0.15">
      <c r="B41" s="1">
        <f t="shared" si="5"/>
        <v>31</v>
      </c>
      <c r="C41" s="6"/>
      <c r="D41" s="6"/>
      <c r="E41" s="118"/>
      <c r="F41" s="118" t="s">
        <v>98</v>
      </c>
      <c r="G41" s="118"/>
      <c r="H41" s="118"/>
      <c r="I41" s="118"/>
      <c r="J41" s="118"/>
      <c r="K41" s="24">
        <v>150</v>
      </c>
      <c r="L41" s="24">
        <v>175</v>
      </c>
      <c r="M41" s="24">
        <v>325</v>
      </c>
      <c r="N41" s="110">
        <v>275</v>
      </c>
    </row>
    <row r="42" spans="2:24" ht="13.5" customHeight="1" x14ac:dyDescent="0.15">
      <c r="B42" s="1">
        <f t="shared" si="5"/>
        <v>32</v>
      </c>
      <c r="C42" s="6"/>
      <c r="D42" s="6"/>
      <c r="E42" s="118"/>
      <c r="F42" s="118" t="s">
        <v>19</v>
      </c>
      <c r="G42" s="118"/>
      <c r="H42" s="118"/>
      <c r="I42" s="118"/>
      <c r="J42" s="118"/>
      <c r="K42" s="24">
        <v>1050</v>
      </c>
      <c r="L42" s="24">
        <v>800</v>
      </c>
      <c r="M42" s="24">
        <v>350</v>
      </c>
      <c r="N42" s="110">
        <v>25</v>
      </c>
    </row>
    <row r="43" spans="2:24" ht="13.9" customHeight="1" x14ac:dyDescent="0.15">
      <c r="B43" s="1">
        <f t="shared" si="5"/>
        <v>33</v>
      </c>
      <c r="C43" s="6"/>
      <c r="D43" s="6"/>
      <c r="E43" s="118"/>
      <c r="F43" s="118" t="s">
        <v>199</v>
      </c>
      <c r="G43" s="118"/>
      <c r="H43" s="118"/>
      <c r="I43" s="118"/>
      <c r="J43" s="118"/>
      <c r="K43" s="24"/>
      <c r="L43" s="24"/>
      <c r="M43" s="24"/>
      <c r="N43" s="110" t="s">
        <v>143</v>
      </c>
    </row>
    <row r="44" spans="2:24" ht="13.5" customHeight="1" x14ac:dyDescent="0.15">
      <c r="B44" s="1">
        <f t="shared" ref="B44:B75" si="8">B43+1</f>
        <v>34</v>
      </c>
      <c r="C44" s="6"/>
      <c r="D44" s="6"/>
      <c r="E44" s="118"/>
      <c r="F44" s="118" t="s">
        <v>135</v>
      </c>
      <c r="G44" s="118"/>
      <c r="H44" s="118"/>
      <c r="I44" s="118"/>
      <c r="J44" s="118"/>
      <c r="K44" s="24"/>
      <c r="L44" s="24">
        <v>7</v>
      </c>
      <c r="M44" s="24">
        <v>3</v>
      </c>
      <c r="N44" s="110">
        <v>4</v>
      </c>
    </row>
    <row r="45" spans="2:24" ht="13.5" customHeight="1" x14ac:dyDescent="0.15">
      <c r="B45" s="1">
        <f t="shared" si="8"/>
        <v>35</v>
      </c>
      <c r="C45" s="6"/>
      <c r="D45" s="6"/>
      <c r="E45" s="118"/>
      <c r="F45" s="118" t="s">
        <v>116</v>
      </c>
      <c r="G45" s="118"/>
      <c r="H45" s="118"/>
      <c r="I45" s="118"/>
      <c r="J45" s="118"/>
      <c r="K45" s="24" t="s">
        <v>143</v>
      </c>
      <c r="L45" s="24">
        <v>50</v>
      </c>
      <c r="M45" s="24">
        <v>50</v>
      </c>
      <c r="N45" s="110">
        <v>125</v>
      </c>
    </row>
    <row r="46" spans="2:24" ht="13.9" customHeight="1" x14ac:dyDescent="0.15">
      <c r="B46" s="1">
        <f t="shared" si="8"/>
        <v>36</v>
      </c>
      <c r="C46" s="6"/>
      <c r="D46" s="6"/>
      <c r="E46" s="118"/>
      <c r="F46" s="118" t="s">
        <v>149</v>
      </c>
      <c r="G46" s="118"/>
      <c r="H46" s="118"/>
      <c r="I46" s="118"/>
      <c r="J46" s="118"/>
      <c r="K46" s="24" t="s">
        <v>143</v>
      </c>
      <c r="L46" s="24"/>
      <c r="M46" s="24" t="s">
        <v>143</v>
      </c>
      <c r="N46" s="110" t="s">
        <v>143</v>
      </c>
    </row>
    <row r="47" spans="2:24" ht="13.9" customHeight="1" x14ac:dyDescent="0.15">
      <c r="B47" s="1">
        <f t="shared" si="8"/>
        <v>37</v>
      </c>
      <c r="C47" s="6"/>
      <c r="D47" s="6"/>
      <c r="E47" s="118"/>
      <c r="F47" s="118" t="s">
        <v>20</v>
      </c>
      <c r="G47" s="118"/>
      <c r="H47" s="118"/>
      <c r="I47" s="118"/>
      <c r="J47" s="118"/>
      <c r="K47" s="24"/>
      <c r="L47" s="24" t="s">
        <v>143</v>
      </c>
      <c r="M47" s="24">
        <v>150</v>
      </c>
      <c r="N47" s="110">
        <v>75</v>
      </c>
    </row>
    <row r="48" spans="2:24" ht="13.5" customHeight="1" x14ac:dyDescent="0.15">
      <c r="B48" s="1">
        <f t="shared" si="8"/>
        <v>38</v>
      </c>
      <c r="C48" s="6"/>
      <c r="D48" s="6"/>
      <c r="E48" s="118"/>
      <c r="F48" s="118" t="s">
        <v>21</v>
      </c>
      <c r="G48" s="118"/>
      <c r="H48" s="118"/>
      <c r="I48" s="118"/>
      <c r="J48" s="118"/>
      <c r="K48" s="24">
        <v>2250</v>
      </c>
      <c r="L48" s="24">
        <v>1050</v>
      </c>
      <c r="M48" s="24">
        <v>2250</v>
      </c>
      <c r="N48" s="56">
        <v>2250</v>
      </c>
    </row>
    <row r="49" spans="2:29" ht="13.9" customHeight="1" x14ac:dyDescent="0.15">
      <c r="B49" s="1">
        <f t="shared" si="8"/>
        <v>39</v>
      </c>
      <c r="C49" s="6"/>
      <c r="D49" s="6"/>
      <c r="E49" s="118"/>
      <c r="F49" s="118" t="s">
        <v>22</v>
      </c>
      <c r="G49" s="118"/>
      <c r="H49" s="118"/>
      <c r="I49" s="118"/>
      <c r="J49" s="118"/>
      <c r="K49" s="24" t="s">
        <v>143</v>
      </c>
      <c r="L49" s="24">
        <v>25</v>
      </c>
      <c r="M49" s="24"/>
      <c r="N49" s="110" t="s">
        <v>143</v>
      </c>
    </row>
    <row r="50" spans="2:29" ht="13.5" customHeight="1" x14ac:dyDescent="0.15">
      <c r="B50" s="1">
        <f t="shared" si="8"/>
        <v>40</v>
      </c>
      <c r="C50" s="2" t="s">
        <v>75</v>
      </c>
      <c r="D50" s="2" t="s">
        <v>76</v>
      </c>
      <c r="E50" s="118"/>
      <c r="F50" s="118" t="s">
        <v>93</v>
      </c>
      <c r="G50" s="118"/>
      <c r="H50" s="118"/>
      <c r="I50" s="118"/>
      <c r="J50" s="118"/>
      <c r="K50" s="24">
        <v>75</v>
      </c>
      <c r="L50" s="24">
        <v>25</v>
      </c>
      <c r="M50" s="24" t="s">
        <v>143</v>
      </c>
      <c r="N50" s="110">
        <v>150</v>
      </c>
    </row>
    <row r="51" spans="2:29" ht="13.9" customHeight="1" x14ac:dyDescent="0.15">
      <c r="B51" s="1">
        <f t="shared" si="8"/>
        <v>41</v>
      </c>
      <c r="C51" s="6"/>
      <c r="D51" s="6"/>
      <c r="E51" s="118"/>
      <c r="F51" s="118" t="s">
        <v>140</v>
      </c>
      <c r="G51" s="118"/>
      <c r="H51" s="118"/>
      <c r="I51" s="118"/>
      <c r="J51" s="118"/>
      <c r="K51" s="24" t="s">
        <v>143</v>
      </c>
      <c r="L51" s="24" t="s">
        <v>143</v>
      </c>
      <c r="M51" s="24" t="s">
        <v>143</v>
      </c>
      <c r="N51" s="110">
        <v>25</v>
      </c>
    </row>
    <row r="52" spans="2:29" ht="13.5" customHeight="1" x14ac:dyDescent="0.15">
      <c r="B52" s="1">
        <f t="shared" si="8"/>
        <v>42</v>
      </c>
      <c r="C52" s="2" t="s">
        <v>85</v>
      </c>
      <c r="D52" s="2" t="s">
        <v>28</v>
      </c>
      <c r="E52" s="118"/>
      <c r="F52" s="118" t="s">
        <v>201</v>
      </c>
      <c r="G52" s="118"/>
      <c r="H52" s="118"/>
      <c r="I52" s="118"/>
      <c r="J52" s="118"/>
      <c r="K52" s="24"/>
      <c r="L52" s="24"/>
      <c r="M52" s="24"/>
      <c r="N52" s="110" t="s">
        <v>143</v>
      </c>
    </row>
    <row r="53" spans="2:29" ht="13.9" customHeight="1" x14ac:dyDescent="0.15">
      <c r="B53" s="1">
        <f t="shared" si="8"/>
        <v>43</v>
      </c>
      <c r="C53" s="125"/>
      <c r="D53" s="125"/>
      <c r="E53" s="118"/>
      <c r="F53" s="118" t="s">
        <v>111</v>
      </c>
      <c r="G53" s="118"/>
      <c r="H53" s="118"/>
      <c r="I53" s="118"/>
      <c r="J53" s="118"/>
      <c r="K53" s="24">
        <v>1000</v>
      </c>
      <c r="L53" s="24">
        <v>1400</v>
      </c>
      <c r="M53" s="24">
        <v>600</v>
      </c>
      <c r="N53" s="110">
        <v>3000</v>
      </c>
      <c r="Y53" s="120"/>
    </row>
    <row r="54" spans="2:29" ht="13.9" customHeight="1" x14ac:dyDescent="0.15">
      <c r="B54" s="1">
        <f t="shared" si="8"/>
        <v>44</v>
      </c>
      <c r="C54" s="6"/>
      <c r="D54" s="6"/>
      <c r="E54" s="118"/>
      <c r="F54" s="118" t="s">
        <v>445</v>
      </c>
      <c r="G54" s="118"/>
      <c r="H54" s="118"/>
      <c r="I54" s="118"/>
      <c r="J54" s="118"/>
      <c r="K54" s="24">
        <v>25</v>
      </c>
      <c r="L54" s="24"/>
      <c r="M54" s="24"/>
      <c r="N54" s="110"/>
      <c r="Y54" s="120"/>
    </row>
    <row r="55" spans="2:29" ht="13.9" customHeight="1" x14ac:dyDescent="0.15">
      <c r="B55" s="1">
        <f t="shared" si="8"/>
        <v>45</v>
      </c>
      <c r="C55" s="6"/>
      <c r="D55" s="6"/>
      <c r="E55" s="118"/>
      <c r="F55" s="118" t="s">
        <v>163</v>
      </c>
      <c r="G55" s="118"/>
      <c r="H55" s="118"/>
      <c r="I55" s="118"/>
      <c r="J55" s="118"/>
      <c r="K55" s="24">
        <v>25</v>
      </c>
      <c r="L55" s="24">
        <v>400</v>
      </c>
      <c r="M55" s="24">
        <v>350</v>
      </c>
      <c r="N55" s="110" t="s">
        <v>143</v>
      </c>
      <c r="Y55" s="120"/>
    </row>
    <row r="56" spans="2:29" ht="13.9" customHeight="1" x14ac:dyDescent="0.15">
      <c r="B56" s="1">
        <f t="shared" si="8"/>
        <v>46</v>
      </c>
      <c r="C56" s="6"/>
      <c r="D56" s="6"/>
      <c r="E56" s="118"/>
      <c r="F56" s="118" t="s">
        <v>133</v>
      </c>
      <c r="G56" s="118"/>
      <c r="H56" s="118"/>
      <c r="I56" s="118"/>
      <c r="J56" s="118"/>
      <c r="K56" s="24">
        <v>75</v>
      </c>
      <c r="L56" s="24">
        <v>25</v>
      </c>
      <c r="M56" s="24">
        <v>50</v>
      </c>
      <c r="N56" s="110">
        <v>25</v>
      </c>
      <c r="U56" s="121">
        <f>COUNTA($K11:$K57)</f>
        <v>36</v>
      </c>
      <c r="V56" s="121">
        <f>COUNTA($L11:$L57)</f>
        <v>33</v>
      </c>
      <c r="W56" s="121">
        <f>COUNTA($M11:$M57)</f>
        <v>36</v>
      </c>
      <c r="X56" s="121">
        <f>COUNTA($N11:$N57)</f>
        <v>40</v>
      </c>
      <c r="Y56" s="121"/>
      <c r="Z56" s="121"/>
      <c r="AA56" s="121"/>
      <c r="AB56" s="121"/>
      <c r="AC56" s="120"/>
    </row>
    <row r="57" spans="2:29" ht="13.5" customHeight="1" x14ac:dyDescent="0.15">
      <c r="B57" s="1">
        <f t="shared" si="8"/>
        <v>47</v>
      </c>
      <c r="C57" s="6"/>
      <c r="D57" s="6"/>
      <c r="E57" s="118"/>
      <c r="F57" s="118" t="s">
        <v>82</v>
      </c>
      <c r="G57" s="118"/>
      <c r="H57" s="118"/>
      <c r="I57" s="118"/>
      <c r="J57" s="118"/>
      <c r="K57" s="24">
        <v>25</v>
      </c>
      <c r="L57" s="24"/>
      <c r="M57" s="24"/>
      <c r="N57" s="110"/>
      <c r="Y57" s="122"/>
    </row>
    <row r="58" spans="2:29" ht="13.9" customHeight="1" x14ac:dyDescent="0.15">
      <c r="B58" s="1">
        <f t="shared" si="8"/>
        <v>48</v>
      </c>
      <c r="C58" s="6"/>
      <c r="D58" s="6"/>
      <c r="E58" s="118"/>
      <c r="F58" s="118" t="s">
        <v>164</v>
      </c>
      <c r="G58" s="118"/>
      <c r="H58" s="118"/>
      <c r="I58" s="118"/>
      <c r="J58" s="118"/>
      <c r="K58" s="24" t="s">
        <v>143</v>
      </c>
      <c r="L58" s="24"/>
      <c r="M58" s="24">
        <v>25</v>
      </c>
      <c r="N58" s="110">
        <v>25</v>
      </c>
      <c r="Y58" s="122"/>
    </row>
    <row r="59" spans="2:29" ht="13.9" customHeight="1" x14ac:dyDescent="0.15">
      <c r="B59" s="1">
        <f t="shared" si="8"/>
        <v>49</v>
      </c>
      <c r="C59" s="6"/>
      <c r="D59" s="6"/>
      <c r="E59" s="118"/>
      <c r="F59" s="118" t="s">
        <v>295</v>
      </c>
      <c r="G59" s="118"/>
      <c r="H59" s="118"/>
      <c r="I59" s="118"/>
      <c r="J59" s="118"/>
      <c r="K59" s="24"/>
      <c r="L59" s="24"/>
      <c r="M59" s="24" t="s">
        <v>143</v>
      </c>
      <c r="N59" s="110"/>
      <c r="Y59" s="122"/>
    </row>
    <row r="60" spans="2:29" ht="13.5" customHeight="1" x14ac:dyDescent="0.15">
      <c r="B60" s="1">
        <f t="shared" si="8"/>
        <v>50</v>
      </c>
      <c r="C60" s="6"/>
      <c r="D60" s="6"/>
      <c r="E60" s="118"/>
      <c r="F60" s="118" t="s">
        <v>165</v>
      </c>
      <c r="G60" s="118"/>
      <c r="H60" s="118"/>
      <c r="I60" s="118"/>
      <c r="J60" s="118"/>
      <c r="K60" s="24" t="s">
        <v>143</v>
      </c>
      <c r="L60" s="24"/>
      <c r="M60" s="24">
        <v>600</v>
      </c>
      <c r="N60" s="110">
        <v>200</v>
      </c>
      <c r="Y60" s="122"/>
    </row>
    <row r="61" spans="2:29" ht="13.5" customHeight="1" x14ac:dyDescent="0.15">
      <c r="B61" s="1">
        <f t="shared" si="8"/>
        <v>51</v>
      </c>
      <c r="C61" s="6"/>
      <c r="D61" s="6"/>
      <c r="E61" s="118"/>
      <c r="F61" s="118" t="s">
        <v>281</v>
      </c>
      <c r="G61" s="118"/>
      <c r="H61" s="118"/>
      <c r="I61" s="118"/>
      <c r="J61" s="118"/>
      <c r="K61" s="24" t="s">
        <v>143</v>
      </c>
      <c r="L61" s="24" t="s">
        <v>143</v>
      </c>
      <c r="M61" s="24">
        <v>25</v>
      </c>
      <c r="N61" s="110">
        <v>25</v>
      </c>
      <c r="Y61" s="122"/>
    </row>
    <row r="62" spans="2:29" ht="13.5" customHeight="1" x14ac:dyDescent="0.15">
      <c r="B62" s="1">
        <f t="shared" si="8"/>
        <v>52</v>
      </c>
      <c r="C62" s="6"/>
      <c r="D62" s="6"/>
      <c r="E62" s="118"/>
      <c r="F62" s="118" t="s">
        <v>203</v>
      </c>
      <c r="G62" s="118"/>
      <c r="H62" s="118"/>
      <c r="I62" s="118"/>
      <c r="J62" s="118"/>
      <c r="K62" s="24"/>
      <c r="L62" s="24" t="s">
        <v>143</v>
      </c>
      <c r="M62" s="24"/>
      <c r="N62" s="110"/>
      <c r="Y62" s="122"/>
    </row>
    <row r="63" spans="2:29" ht="13.5" customHeight="1" x14ac:dyDescent="0.15">
      <c r="B63" s="1">
        <f t="shared" si="8"/>
        <v>53</v>
      </c>
      <c r="C63" s="6"/>
      <c r="D63" s="6"/>
      <c r="E63" s="118"/>
      <c r="F63" s="118" t="s">
        <v>204</v>
      </c>
      <c r="G63" s="118"/>
      <c r="H63" s="118"/>
      <c r="I63" s="118"/>
      <c r="J63" s="118"/>
      <c r="K63" s="24" t="s">
        <v>143</v>
      </c>
      <c r="L63" s="24" t="s">
        <v>143</v>
      </c>
      <c r="M63" s="24"/>
      <c r="N63" s="110" t="s">
        <v>143</v>
      </c>
      <c r="Y63" s="122"/>
    </row>
    <row r="64" spans="2:29" ht="13.9" customHeight="1" x14ac:dyDescent="0.15">
      <c r="B64" s="1">
        <f t="shared" si="8"/>
        <v>54</v>
      </c>
      <c r="C64" s="6"/>
      <c r="D64" s="6"/>
      <c r="E64" s="118"/>
      <c r="F64" s="118" t="s">
        <v>205</v>
      </c>
      <c r="G64" s="118"/>
      <c r="H64" s="118"/>
      <c r="I64" s="118"/>
      <c r="J64" s="118"/>
      <c r="K64" s="24" t="s">
        <v>143</v>
      </c>
      <c r="L64" s="24"/>
      <c r="M64" s="24">
        <v>125</v>
      </c>
      <c r="N64" s="110">
        <v>300</v>
      </c>
      <c r="Y64" s="120"/>
    </row>
    <row r="65" spans="2:25" ht="13.5" customHeight="1" x14ac:dyDescent="0.15">
      <c r="B65" s="1">
        <f t="shared" si="8"/>
        <v>55</v>
      </c>
      <c r="C65" s="6"/>
      <c r="D65" s="6"/>
      <c r="E65" s="118"/>
      <c r="F65" s="118" t="s">
        <v>99</v>
      </c>
      <c r="G65" s="118"/>
      <c r="H65" s="118"/>
      <c r="I65" s="118"/>
      <c r="J65" s="118"/>
      <c r="K65" s="24">
        <v>400</v>
      </c>
      <c r="L65" s="24">
        <v>900</v>
      </c>
      <c r="M65" s="24">
        <v>100</v>
      </c>
      <c r="N65" s="110">
        <v>1600</v>
      </c>
      <c r="Y65" s="122"/>
    </row>
    <row r="66" spans="2:25" ht="13.5" customHeight="1" x14ac:dyDescent="0.15">
      <c r="B66" s="1">
        <f t="shared" si="8"/>
        <v>56</v>
      </c>
      <c r="C66" s="6"/>
      <c r="D66" s="6"/>
      <c r="E66" s="118"/>
      <c r="F66" s="118" t="s">
        <v>225</v>
      </c>
      <c r="G66" s="118"/>
      <c r="H66" s="118"/>
      <c r="I66" s="118"/>
      <c r="J66" s="118"/>
      <c r="K66" s="24">
        <v>288</v>
      </c>
      <c r="L66" s="24">
        <v>32</v>
      </c>
      <c r="M66" s="24">
        <v>16</v>
      </c>
      <c r="N66" s="110">
        <v>96</v>
      </c>
      <c r="Y66" s="120"/>
    </row>
    <row r="67" spans="2:25" ht="13.9" customHeight="1" x14ac:dyDescent="0.15">
      <c r="B67" s="1">
        <f t="shared" si="8"/>
        <v>57</v>
      </c>
      <c r="C67" s="6"/>
      <c r="D67" s="6"/>
      <c r="E67" s="118"/>
      <c r="F67" s="118" t="s">
        <v>207</v>
      </c>
      <c r="G67" s="118"/>
      <c r="H67" s="118"/>
      <c r="I67" s="118"/>
      <c r="J67" s="118"/>
      <c r="K67" s="24">
        <v>100</v>
      </c>
      <c r="L67" s="123">
        <v>225</v>
      </c>
      <c r="M67" s="24">
        <v>625</v>
      </c>
      <c r="N67" s="110">
        <v>125</v>
      </c>
      <c r="Y67" s="120"/>
    </row>
    <row r="68" spans="2:25" ht="13.5" customHeight="1" x14ac:dyDescent="0.15">
      <c r="B68" s="1">
        <f t="shared" si="8"/>
        <v>58</v>
      </c>
      <c r="C68" s="6"/>
      <c r="D68" s="6"/>
      <c r="E68" s="118"/>
      <c r="F68" s="118" t="s">
        <v>208</v>
      </c>
      <c r="G68" s="118"/>
      <c r="H68" s="118"/>
      <c r="I68" s="118"/>
      <c r="J68" s="118"/>
      <c r="K68" s="24">
        <v>16</v>
      </c>
      <c r="L68" s="123">
        <v>16</v>
      </c>
      <c r="M68" s="123" t="s">
        <v>143</v>
      </c>
      <c r="N68" s="110">
        <v>80</v>
      </c>
      <c r="Y68" s="120"/>
    </row>
    <row r="69" spans="2:25" ht="13.9" customHeight="1" x14ac:dyDescent="0.15">
      <c r="B69" s="1">
        <f t="shared" si="8"/>
        <v>59</v>
      </c>
      <c r="C69" s="6"/>
      <c r="D69" s="6"/>
      <c r="E69" s="118"/>
      <c r="F69" s="118" t="s">
        <v>100</v>
      </c>
      <c r="G69" s="118"/>
      <c r="H69" s="118"/>
      <c r="I69" s="118"/>
      <c r="J69" s="118"/>
      <c r="K69" s="24">
        <v>100</v>
      </c>
      <c r="L69" s="24" t="s">
        <v>143</v>
      </c>
      <c r="M69" s="24">
        <v>200</v>
      </c>
      <c r="N69" s="110">
        <v>100</v>
      </c>
      <c r="Y69" s="120"/>
    </row>
    <row r="70" spans="2:25" ht="13.5" customHeight="1" x14ac:dyDescent="0.15">
      <c r="B70" s="1">
        <f t="shared" si="8"/>
        <v>60</v>
      </c>
      <c r="C70" s="6"/>
      <c r="D70" s="6"/>
      <c r="E70" s="118"/>
      <c r="F70" s="118" t="s">
        <v>101</v>
      </c>
      <c r="G70" s="118"/>
      <c r="H70" s="118"/>
      <c r="I70" s="118"/>
      <c r="J70" s="118"/>
      <c r="K70" s="24">
        <v>25</v>
      </c>
      <c r="L70" s="24">
        <v>50</v>
      </c>
      <c r="M70" s="24">
        <v>100</v>
      </c>
      <c r="N70" s="110">
        <v>150</v>
      </c>
      <c r="Y70" s="120"/>
    </row>
    <row r="71" spans="2:25" ht="14.25" customHeight="1" x14ac:dyDescent="0.15">
      <c r="B71" s="1">
        <f t="shared" si="8"/>
        <v>61</v>
      </c>
      <c r="C71" s="6"/>
      <c r="D71" s="6"/>
      <c r="E71" s="118"/>
      <c r="F71" s="118" t="s">
        <v>300</v>
      </c>
      <c r="G71" s="118"/>
      <c r="H71" s="118"/>
      <c r="I71" s="118"/>
      <c r="J71" s="118"/>
      <c r="K71" s="24"/>
      <c r="L71" s="24"/>
      <c r="M71" s="24"/>
      <c r="N71" s="110" t="s">
        <v>143</v>
      </c>
      <c r="Y71" s="120"/>
    </row>
    <row r="72" spans="2:25" ht="13.5" customHeight="1" x14ac:dyDescent="0.15">
      <c r="B72" s="1">
        <f t="shared" si="8"/>
        <v>62</v>
      </c>
      <c r="C72" s="6"/>
      <c r="D72" s="6"/>
      <c r="E72" s="118"/>
      <c r="F72" s="118" t="s">
        <v>243</v>
      </c>
      <c r="G72" s="118"/>
      <c r="H72" s="118"/>
      <c r="I72" s="118"/>
      <c r="J72" s="118"/>
      <c r="K72" s="24">
        <v>100</v>
      </c>
      <c r="L72" s="24" t="s">
        <v>143</v>
      </c>
      <c r="M72" s="24">
        <v>100</v>
      </c>
      <c r="N72" s="110">
        <v>100</v>
      </c>
      <c r="Y72" s="120"/>
    </row>
    <row r="73" spans="2:25" ht="13.9" customHeight="1" x14ac:dyDescent="0.15">
      <c r="B73" s="1">
        <f t="shared" si="8"/>
        <v>63</v>
      </c>
      <c r="C73" s="6"/>
      <c r="D73" s="6"/>
      <c r="E73" s="118"/>
      <c r="F73" s="118" t="s">
        <v>139</v>
      </c>
      <c r="G73" s="118"/>
      <c r="H73" s="118"/>
      <c r="I73" s="118"/>
      <c r="J73" s="118"/>
      <c r="K73" s="24">
        <v>24</v>
      </c>
      <c r="L73" s="24">
        <v>24</v>
      </c>
      <c r="M73" s="24"/>
      <c r="N73" s="110">
        <v>16</v>
      </c>
      <c r="Y73" s="120"/>
    </row>
    <row r="74" spans="2:25" ht="13.5" customHeight="1" x14ac:dyDescent="0.15">
      <c r="B74" s="1">
        <f t="shared" si="8"/>
        <v>64</v>
      </c>
      <c r="C74" s="6"/>
      <c r="D74" s="6"/>
      <c r="E74" s="118"/>
      <c r="F74" s="118" t="s">
        <v>308</v>
      </c>
      <c r="G74" s="118"/>
      <c r="H74" s="118"/>
      <c r="I74" s="118"/>
      <c r="J74" s="118"/>
      <c r="K74" s="24">
        <v>24</v>
      </c>
      <c r="L74" s="24"/>
      <c r="M74" s="24" t="s">
        <v>143</v>
      </c>
      <c r="N74" s="110">
        <v>16</v>
      </c>
      <c r="Y74" s="120"/>
    </row>
    <row r="75" spans="2:25" ht="13.5" customHeight="1" x14ac:dyDescent="0.15">
      <c r="B75" s="1">
        <f t="shared" si="8"/>
        <v>65</v>
      </c>
      <c r="C75" s="6"/>
      <c r="D75" s="6"/>
      <c r="E75" s="118"/>
      <c r="F75" s="118" t="s">
        <v>30</v>
      </c>
      <c r="G75" s="118"/>
      <c r="H75" s="118"/>
      <c r="I75" s="118"/>
      <c r="J75" s="118"/>
      <c r="K75" s="24">
        <v>160</v>
      </c>
      <c r="L75" s="24">
        <v>104</v>
      </c>
      <c r="M75" s="24">
        <v>192</v>
      </c>
      <c r="N75" s="110">
        <v>32</v>
      </c>
      <c r="Y75" s="120"/>
    </row>
    <row r="76" spans="2:25" ht="13.5" customHeight="1" x14ac:dyDescent="0.15">
      <c r="B76" s="1">
        <f t="shared" ref="B76:B95" si="9">B75+1</f>
        <v>66</v>
      </c>
      <c r="C76" s="6"/>
      <c r="D76" s="6"/>
      <c r="E76" s="118"/>
      <c r="F76" s="118" t="s">
        <v>168</v>
      </c>
      <c r="G76" s="118"/>
      <c r="H76" s="118"/>
      <c r="I76" s="118"/>
      <c r="J76" s="118"/>
      <c r="K76" s="24">
        <v>32</v>
      </c>
      <c r="L76" s="24">
        <v>64</v>
      </c>
      <c r="M76" s="24">
        <v>72</v>
      </c>
      <c r="N76" s="110">
        <v>8</v>
      </c>
      <c r="Y76" s="120"/>
    </row>
    <row r="77" spans="2:25" ht="13.9" customHeight="1" x14ac:dyDescent="0.15">
      <c r="B77" s="1">
        <f t="shared" si="9"/>
        <v>67</v>
      </c>
      <c r="C77" s="6"/>
      <c r="D77" s="6"/>
      <c r="E77" s="118"/>
      <c r="F77" s="118" t="s">
        <v>169</v>
      </c>
      <c r="G77" s="118"/>
      <c r="H77" s="118"/>
      <c r="I77" s="118"/>
      <c r="J77" s="118"/>
      <c r="K77" s="24" t="s">
        <v>143</v>
      </c>
      <c r="L77" s="24" t="s">
        <v>143</v>
      </c>
      <c r="M77" s="24" t="s">
        <v>143</v>
      </c>
      <c r="N77" s="110" t="s">
        <v>143</v>
      </c>
      <c r="Y77" s="120"/>
    </row>
    <row r="78" spans="2:25" ht="13.9" customHeight="1" x14ac:dyDescent="0.15">
      <c r="B78" s="1">
        <f t="shared" si="9"/>
        <v>68</v>
      </c>
      <c r="C78" s="6"/>
      <c r="D78" s="6"/>
      <c r="E78" s="118"/>
      <c r="F78" s="118" t="s">
        <v>257</v>
      </c>
      <c r="G78" s="118"/>
      <c r="H78" s="118"/>
      <c r="I78" s="118"/>
      <c r="J78" s="118"/>
      <c r="K78" s="24" t="s">
        <v>143</v>
      </c>
      <c r="L78" s="24"/>
      <c r="M78" s="24">
        <v>50</v>
      </c>
      <c r="N78" s="110">
        <v>75</v>
      </c>
      <c r="Y78" s="120"/>
    </row>
    <row r="79" spans="2:25" ht="13.9" customHeight="1" x14ac:dyDescent="0.15">
      <c r="B79" s="1">
        <f t="shared" si="9"/>
        <v>69</v>
      </c>
      <c r="C79" s="6"/>
      <c r="D79" s="6"/>
      <c r="E79" s="118"/>
      <c r="F79" s="118" t="s">
        <v>80</v>
      </c>
      <c r="G79" s="118"/>
      <c r="H79" s="118"/>
      <c r="I79" s="118"/>
      <c r="J79" s="118"/>
      <c r="K79" s="24">
        <v>100</v>
      </c>
      <c r="L79" s="24" t="s">
        <v>143</v>
      </c>
      <c r="M79" s="24">
        <v>200</v>
      </c>
      <c r="N79" s="110">
        <v>200</v>
      </c>
      <c r="Y79" s="120"/>
    </row>
    <row r="80" spans="2:25" ht="13.9" customHeight="1" x14ac:dyDescent="0.15">
      <c r="B80" s="1">
        <f t="shared" si="9"/>
        <v>70</v>
      </c>
      <c r="C80" s="6"/>
      <c r="D80" s="6"/>
      <c r="E80" s="118"/>
      <c r="F80" s="118" t="s">
        <v>210</v>
      </c>
      <c r="G80" s="118"/>
      <c r="H80" s="118"/>
      <c r="I80" s="118"/>
      <c r="J80" s="118"/>
      <c r="K80" s="24">
        <v>100</v>
      </c>
      <c r="L80" s="24"/>
      <c r="M80" s="24" t="s">
        <v>143</v>
      </c>
      <c r="N80" s="110" t="s">
        <v>143</v>
      </c>
      <c r="Y80" s="120"/>
    </row>
    <row r="81" spans="2:25" ht="13.5" customHeight="1" x14ac:dyDescent="0.15">
      <c r="B81" s="1">
        <f t="shared" si="9"/>
        <v>71</v>
      </c>
      <c r="C81" s="6"/>
      <c r="D81" s="6"/>
      <c r="E81" s="118"/>
      <c r="F81" s="118" t="s">
        <v>102</v>
      </c>
      <c r="G81" s="118"/>
      <c r="H81" s="118"/>
      <c r="I81" s="118"/>
      <c r="J81" s="118"/>
      <c r="K81" s="24">
        <v>2000</v>
      </c>
      <c r="L81" s="24">
        <v>1250</v>
      </c>
      <c r="M81" s="24">
        <v>1400</v>
      </c>
      <c r="N81" s="110">
        <v>1200</v>
      </c>
      <c r="Y81" s="120"/>
    </row>
    <row r="82" spans="2:25" ht="13.9" customHeight="1" x14ac:dyDescent="0.15">
      <c r="B82" s="1">
        <f t="shared" si="9"/>
        <v>72</v>
      </c>
      <c r="C82" s="6"/>
      <c r="D82" s="6"/>
      <c r="E82" s="118"/>
      <c r="F82" s="118" t="s">
        <v>170</v>
      </c>
      <c r="G82" s="118"/>
      <c r="H82" s="118"/>
      <c r="I82" s="118"/>
      <c r="J82" s="118"/>
      <c r="K82" s="24">
        <v>25</v>
      </c>
      <c r="L82" s="24">
        <v>25</v>
      </c>
      <c r="M82" s="24">
        <v>100</v>
      </c>
      <c r="N82" s="110">
        <v>125</v>
      </c>
      <c r="Y82" s="120"/>
    </row>
    <row r="83" spans="2:25" ht="13.5" customHeight="1" x14ac:dyDescent="0.15">
      <c r="B83" s="1">
        <f t="shared" si="9"/>
        <v>73</v>
      </c>
      <c r="C83" s="6"/>
      <c r="D83" s="6"/>
      <c r="E83" s="118"/>
      <c r="F83" s="118" t="s">
        <v>227</v>
      </c>
      <c r="G83" s="118"/>
      <c r="H83" s="118"/>
      <c r="I83" s="118"/>
      <c r="J83" s="118"/>
      <c r="K83" s="24" t="s">
        <v>143</v>
      </c>
      <c r="L83" s="24" t="s">
        <v>143</v>
      </c>
      <c r="M83" s="24">
        <v>1</v>
      </c>
      <c r="N83" s="110">
        <v>1</v>
      </c>
      <c r="Y83" s="120"/>
    </row>
    <row r="84" spans="2:25" ht="13.9" customHeight="1" x14ac:dyDescent="0.15">
      <c r="B84" s="1">
        <f t="shared" si="9"/>
        <v>74</v>
      </c>
      <c r="C84" s="6"/>
      <c r="D84" s="6"/>
      <c r="E84" s="118"/>
      <c r="F84" s="118" t="s">
        <v>211</v>
      </c>
      <c r="G84" s="118"/>
      <c r="H84" s="118"/>
      <c r="I84" s="118"/>
      <c r="J84" s="118"/>
      <c r="K84" s="24" t="s">
        <v>143</v>
      </c>
      <c r="L84" s="24">
        <v>50</v>
      </c>
      <c r="M84" s="24">
        <v>25</v>
      </c>
      <c r="N84" s="110" t="s">
        <v>143</v>
      </c>
      <c r="Y84" s="120"/>
    </row>
    <row r="85" spans="2:25" ht="13.5" customHeight="1" x14ac:dyDescent="0.15">
      <c r="B85" s="1">
        <f t="shared" si="9"/>
        <v>75</v>
      </c>
      <c r="C85" s="6"/>
      <c r="D85" s="6"/>
      <c r="E85" s="118"/>
      <c r="F85" s="118" t="s">
        <v>245</v>
      </c>
      <c r="G85" s="118"/>
      <c r="H85" s="118"/>
      <c r="I85" s="118"/>
      <c r="J85" s="118"/>
      <c r="K85" s="24"/>
      <c r="L85" s="24"/>
      <c r="M85" s="24"/>
      <c r="N85" s="110" t="s">
        <v>143</v>
      </c>
      <c r="Y85" s="120"/>
    </row>
    <row r="86" spans="2:25" ht="13.9" customHeight="1" x14ac:dyDescent="0.15">
      <c r="B86" s="1">
        <f t="shared" si="9"/>
        <v>76</v>
      </c>
      <c r="C86" s="6"/>
      <c r="D86" s="6"/>
      <c r="E86" s="118"/>
      <c r="F86" s="118" t="s">
        <v>268</v>
      </c>
      <c r="G86" s="118"/>
      <c r="H86" s="118"/>
      <c r="I86" s="118"/>
      <c r="J86" s="118"/>
      <c r="K86" s="24">
        <v>100</v>
      </c>
      <c r="L86" s="24" t="s">
        <v>143</v>
      </c>
      <c r="M86" s="24" t="s">
        <v>143</v>
      </c>
      <c r="N86" s="110">
        <v>200</v>
      </c>
      <c r="Y86" s="120"/>
    </row>
    <row r="87" spans="2:25" ht="13.9" customHeight="1" x14ac:dyDescent="0.15">
      <c r="B87" s="1">
        <f t="shared" si="9"/>
        <v>77</v>
      </c>
      <c r="C87" s="6"/>
      <c r="D87" s="6"/>
      <c r="E87" s="118"/>
      <c r="F87" s="118" t="s">
        <v>171</v>
      </c>
      <c r="G87" s="118"/>
      <c r="H87" s="118"/>
      <c r="I87" s="118"/>
      <c r="J87" s="118"/>
      <c r="K87" s="24">
        <v>25</v>
      </c>
      <c r="L87" s="24">
        <v>25</v>
      </c>
      <c r="M87" s="24"/>
      <c r="N87" s="110">
        <v>25</v>
      </c>
      <c r="Y87" s="120"/>
    </row>
    <row r="88" spans="2:25" ht="13.9" customHeight="1" x14ac:dyDescent="0.15">
      <c r="B88" s="1">
        <f t="shared" si="9"/>
        <v>78</v>
      </c>
      <c r="C88" s="6"/>
      <c r="D88" s="6"/>
      <c r="E88" s="118"/>
      <c r="F88" s="118" t="s">
        <v>31</v>
      </c>
      <c r="G88" s="118"/>
      <c r="H88" s="118"/>
      <c r="I88" s="118"/>
      <c r="J88" s="118"/>
      <c r="K88" s="24">
        <v>525</v>
      </c>
      <c r="L88" s="24">
        <v>850</v>
      </c>
      <c r="M88" s="24">
        <v>950</v>
      </c>
      <c r="N88" s="110">
        <v>425</v>
      </c>
      <c r="Y88" s="120"/>
    </row>
    <row r="89" spans="2:25" ht="13.9" customHeight="1" x14ac:dyDescent="0.15">
      <c r="B89" s="1">
        <f t="shared" si="9"/>
        <v>79</v>
      </c>
      <c r="C89" s="2" t="s">
        <v>71</v>
      </c>
      <c r="D89" s="2" t="s">
        <v>72</v>
      </c>
      <c r="E89" s="118"/>
      <c r="F89" s="118" t="s">
        <v>109</v>
      </c>
      <c r="G89" s="118"/>
      <c r="H89" s="118"/>
      <c r="I89" s="118"/>
      <c r="J89" s="118"/>
      <c r="K89" s="24"/>
      <c r="L89" s="24"/>
      <c r="M89" s="24">
        <v>1</v>
      </c>
      <c r="N89" s="110" t="s">
        <v>143</v>
      </c>
    </row>
    <row r="90" spans="2:25" ht="13.9" customHeight="1" x14ac:dyDescent="0.15">
      <c r="B90" s="1">
        <f t="shared" si="9"/>
        <v>80</v>
      </c>
      <c r="C90" s="2" t="s">
        <v>32</v>
      </c>
      <c r="D90" s="2" t="s">
        <v>33</v>
      </c>
      <c r="E90" s="118"/>
      <c r="F90" s="118" t="s">
        <v>271</v>
      </c>
      <c r="G90" s="118"/>
      <c r="H90" s="118"/>
      <c r="I90" s="118"/>
      <c r="J90" s="118"/>
      <c r="K90" s="24"/>
      <c r="L90" s="24"/>
      <c r="M90" s="24" t="s">
        <v>143</v>
      </c>
      <c r="N90" s="110"/>
    </row>
    <row r="91" spans="2:25" ht="13.5" customHeight="1" x14ac:dyDescent="0.15">
      <c r="B91" s="1">
        <f t="shared" si="9"/>
        <v>81</v>
      </c>
      <c r="C91" s="6"/>
      <c r="D91" s="6"/>
      <c r="E91" s="118"/>
      <c r="F91" s="118" t="s">
        <v>155</v>
      </c>
      <c r="G91" s="118"/>
      <c r="H91" s="118"/>
      <c r="I91" s="118"/>
      <c r="J91" s="118"/>
      <c r="K91" s="24"/>
      <c r="L91" s="24">
        <v>1</v>
      </c>
      <c r="M91" s="24"/>
      <c r="N91" s="110"/>
    </row>
    <row r="92" spans="2:25" ht="13.9" customHeight="1" x14ac:dyDescent="0.15">
      <c r="B92" s="1">
        <f t="shared" si="9"/>
        <v>82</v>
      </c>
      <c r="C92" s="6"/>
      <c r="D92" s="6"/>
      <c r="E92" s="118"/>
      <c r="F92" s="118" t="s">
        <v>112</v>
      </c>
      <c r="G92" s="118"/>
      <c r="H92" s="118"/>
      <c r="I92" s="118"/>
      <c r="J92" s="118"/>
      <c r="K92" s="24">
        <v>3</v>
      </c>
      <c r="L92" s="24">
        <v>1</v>
      </c>
      <c r="M92" s="24" t="s">
        <v>143</v>
      </c>
      <c r="N92" s="110">
        <v>1</v>
      </c>
    </row>
    <row r="93" spans="2:25" ht="13.5" customHeight="1" x14ac:dyDescent="0.15">
      <c r="B93" s="1">
        <f t="shared" si="9"/>
        <v>83</v>
      </c>
      <c r="C93" s="6"/>
      <c r="D93" s="6"/>
      <c r="E93" s="118"/>
      <c r="F93" s="118" t="s">
        <v>212</v>
      </c>
      <c r="G93" s="118"/>
      <c r="H93" s="118"/>
      <c r="I93" s="118"/>
      <c r="J93" s="118"/>
      <c r="K93" s="24"/>
      <c r="L93" s="24">
        <v>1</v>
      </c>
      <c r="M93" s="24"/>
      <c r="N93" s="110"/>
    </row>
    <row r="94" spans="2:25" ht="13.9" customHeight="1" x14ac:dyDescent="0.15">
      <c r="B94" s="1">
        <f t="shared" si="9"/>
        <v>84</v>
      </c>
      <c r="C94" s="6"/>
      <c r="D94" s="6"/>
      <c r="E94" s="118"/>
      <c r="F94" s="118" t="s">
        <v>174</v>
      </c>
      <c r="G94" s="118"/>
      <c r="H94" s="118"/>
      <c r="I94" s="118"/>
      <c r="J94" s="118"/>
      <c r="K94" s="24"/>
      <c r="L94" s="24"/>
      <c r="M94" s="24"/>
      <c r="N94" s="110" t="s">
        <v>143</v>
      </c>
    </row>
    <row r="95" spans="2:25" ht="13.9" customHeight="1" thickBot="1" x14ac:dyDescent="0.2">
      <c r="B95" s="1">
        <f t="shared" si="9"/>
        <v>85</v>
      </c>
      <c r="C95" s="6"/>
      <c r="D95" s="6"/>
      <c r="E95" s="118"/>
      <c r="F95" s="118" t="s">
        <v>175</v>
      </c>
      <c r="G95" s="118"/>
      <c r="H95" s="118"/>
      <c r="I95" s="118"/>
      <c r="J95" s="118"/>
      <c r="K95" s="24"/>
      <c r="L95" s="24">
        <v>2</v>
      </c>
      <c r="M95" s="24">
        <v>2</v>
      </c>
      <c r="N95" s="110">
        <v>1</v>
      </c>
    </row>
    <row r="96" spans="2:25" ht="13.9" customHeight="1" x14ac:dyDescent="0.15">
      <c r="B96" s="79"/>
      <c r="C96" s="80"/>
      <c r="D96" s="80"/>
      <c r="E96" s="23"/>
      <c r="F96" s="23"/>
      <c r="G96" s="23"/>
      <c r="H96" s="23"/>
      <c r="I96" s="23"/>
      <c r="J96" s="23"/>
      <c r="K96" s="23"/>
      <c r="L96" s="23"/>
      <c r="M96" s="23"/>
      <c r="N96" s="23"/>
      <c r="U96">
        <f>COUNTA(K11:K112)</f>
        <v>73</v>
      </c>
      <c r="V96">
        <f>COUNTA(L11:L112)</f>
        <v>69</v>
      </c>
      <c r="W96">
        <f>COUNTA(M11:M112)</f>
        <v>74</v>
      </c>
      <c r="X96">
        <f>COUNTA(N11:N112)</f>
        <v>83</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SUM(U11:U27,K28:K112)</f>
        <v>20051</v>
      </c>
      <c r="V100">
        <f>SUM(V11:V27,L28:L112)</f>
        <v>26543</v>
      </c>
      <c r="W100">
        <f>SUM(W11:W27,M28:M112)</f>
        <v>31394</v>
      </c>
      <c r="X100">
        <f>SUM(X11:X27,N28:N112)</f>
        <v>29122</v>
      </c>
    </row>
    <row r="101" spans="2:24" ht="18" customHeight="1" thickBot="1" x14ac:dyDescent="0.2">
      <c r="B101" s="67"/>
      <c r="C101" s="22"/>
      <c r="D101" s="150" t="s">
        <v>2</v>
      </c>
      <c r="E101" s="150"/>
      <c r="F101" s="150"/>
      <c r="G101" s="150"/>
      <c r="H101" s="22"/>
      <c r="I101" s="22"/>
      <c r="J101" s="68"/>
      <c r="K101" s="33" t="str">
        <f>K5</f>
        <v>2023.9.26</v>
      </c>
      <c r="L101" s="33" t="str">
        <f>L5</f>
        <v>2023.9.26</v>
      </c>
      <c r="M101" s="33" t="str">
        <f>M5</f>
        <v>2023.9.26</v>
      </c>
      <c r="N101" s="127" t="str">
        <f>N5</f>
        <v>2023.9.26</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176</v>
      </c>
      <c r="E103" s="118"/>
      <c r="F103" s="118" t="s">
        <v>272</v>
      </c>
      <c r="G103" s="118"/>
      <c r="H103" s="118"/>
      <c r="I103" s="118"/>
      <c r="J103" s="118"/>
      <c r="K103" s="24"/>
      <c r="L103" s="24" t="s">
        <v>143</v>
      </c>
      <c r="M103" s="24" t="s">
        <v>143</v>
      </c>
      <c r="N103" s="110"/>
    </row>
    <row r="104" spans="2:24" ht="13.5" customHeight="1" x14ac:dyDescent="0.15">
      <c r="B104" s="1">
        <f t="shared" ref="B104:B112" si="10">B103+1</f>
        <v>87</v>
      </c>
      <c r="C104" s="6"/>
      <c r="D104" s="2" t="s">
        <v>178</v>
      </c>
      <c r="E104" s="118"/>
      <c r="F104" s="118" t="s">
        <v>179</v>
      </c>
      <c r="G104" s="118"/>
      <c r="H104" s="118"/>
      <c r="I104" s="118"/>
      <c r="J104" s="118"/>
      <c r="K104" s="24"/>
      <c r="L104" s="24"/>
      <c r="M104" s="24"/>
      <c r="N104" s="110">
        <v>1</v>
      </c>
    </row>
    <row r="105" spans="2:24" ht="13.5" customHeight="1" x14ac:dyDescent="0.15">
      <c r="B105" s="1">
        <f t="shared" si="10"/>
        <v>88</v>
      </c>
      <c r="C105" s="6"/>
      <c r="D105" s="2" t="s">
        <v>35</v>
      </c>
      <c r="E105" s="118"/>
      <c r="F105" s="118" t="s">
        <v>110</v>
      </c>
      <c r="G105" s="118"/>
      <c r="H105" s="118"/>
      <c r="I105" s="118"/>
      <c r="J105" s="118"/>
      <c r="K105" s="24">
        <v>1</v>
      </c>
      <c r="L105" s="24">
        <v>1</v>
      </c>
      <c r="M105" s="24">
        <v>1</v>
      </c>
      <c r="N105" s="110">
        <v>2</v>
      </c>
    </row>
    <row r="106" spans="2:24" ht="13.5" customHeight="1" x14ac:dyDescent="0.15">
      <c r="B106" s="1">
        <f t="shared" si="10"/>
        <v>89</v>
      </c>
      <c r="C106" s="6"/>
      <c r="D106" s="6"/>
      <c r="E106" s="118"/>
      <c r="F106" s="118" t="s">
        <v>297</v>
      </c>
      <c r="G106" s="118"/>
      <c r="H106" s="118"/>
      <c r="I106" s="118"/>
      <c r="J106" s="118"/>
      <c r="K106" s="24"/>
      <c r="L106" s="24"/>
      <c r="M106" s="24"/>
      <c r="N106" s="110">
        <v>3</v>
      </c>
    </row>
    <row r="107" spans="2:24" ht="13.5" customHeight="1" x14ac:dyDescent="0.15">
      <c r="B107" s="1">
        <f t="shared" si="10"/>
        <v>90</v>
      </c>
      <c r="C107" s="6"/>
      <c r="D107" s="7"/>
      <c r="E107" s="118"/>
      <c r="F107" s="118" t="s">
        <v>36</v>
      </c>
      <c r="G107" s="118"/>
      <c r="H107" s="118"/>
      <c r="I107" s="118"/>
      <c r="J107" s="118"/>
      <c r="K107" s="24">
        <v>25</v>
      </c>
      <c r="L107" s="24">
        <v>25</v>
      </c>
      <c r="M107" s="24">
        <v>50</v>
      </c>
      <c r="N107" s="110" t="s">
        <v>143</v>
      </c>
    </row>
    <row r="108" spans="2:24" ht="13.5" customHeight="1" x14ac:dyDescent="0.15">
      <c r="B108" s="1">
        <f t="shared" si="10"/>
        <v>91</v>
      </c>
      <c r="C108" s="7"/>
      <c r="D108" s="8" t="s">
        <v>37</v>
      </c>
      <c r="E108" s="118"/>
      <c r="F108" s="118" t="s">
        <v>38</v>
      </c>
      <c r="G108" s="118"/>
      <c r="H108" s="118"/>
      <c r="I108" s="118"/>
      <c r="J108" s="118"/>
      <c r="K108" s="24">
        <v>75</v>
      </c>
      <c r="L108" s="24">
        <v>75</v>
      </c>
      <c r="M108" s="24">
        <v>50</v>
      </c>
      <c r="N108" s="110">
        <v>150</v>
      </c>
    </row>
    <row r="109" spans="2:24" ht="13.5" customHeight="1" x14ac:dyDescent="0.15">
      <c r="B109" s="1">
        <f t="shared" si="10"/>
        <v>92</v>
      </c>
      <c r="C109" s="2" t="s">
        <v>0</v>
      </c>
      <c r="D109" s="8" t="s">
        <v>39</v>
      </c>
      <c r="E109" s="118"/>
      <c r="F109" s="118" t="s">
        <v>40</v>
      </c>
      <c r="G109" s="118"/>
      <c r="H109" s="118"/>
      <c r="I109" s="118"/>
      <c r="J109" s="118"/>
      <c r="K109" s="24">
        <v>25</v>
      </c>
      <c r="L109" s="24">
        <v>25</v>
      </c>
      <c r="M109" s="24"/>
      <c r="N109" s="110"/>
      <c r="U109">
        <f>COUNTA(K89:K109)</f>
        <v>7</v>
      </c>
      <c r="V109">
        <f>COUNTA(L89:L109)</f>
        <v>11</v>
      </c>
      <c r="W109">
        <f>COUNTA(M89:M109)</f>
        <v>10</v>
      </c>
      <c r="X109">
        <f>COUNTA(N89:N109)</f>
        <v>11</v>
      </c>
    </row>
    <row r="110" spans="2:24" ht="13.5" customHeight="1" x14ac:dyDescent="0.15">
      <c r="B110" s="1">
        <f t="shared" si="10"/>
        <v>93</v>
      </c>
      <c r="C110" s="143" t="s">
        <v>41</v>
      </c>
      <c r="D110" s="144"/>
      <c r="E110" s="118"/>
      <c r="F110" s="118" t="s">
        <v>42</v>
      </c>
      <c r="G110" s="118"/>
      <c r="H110" s="118"/>
      <c r="I110" s="118"/>
      <c r="J110" s="118"/>
      <c r="K110" s="24">
        <v>25</v>
      </c>
      <c r="L110" s="24">
        <v>25</v>
      </c>
      <c r="M110" s="24">
        <v>50</v>
      </c>
      <c r="N110" s="110">
        <v>100</v>
      </c>
    </row>
    <row r="111" spans="2:24" ht="13.5" customHeight="1" x14ac:dyDescent="0.15">
      <c r="B111" s="1">
        <f t="shared" si="10"/>
        <v>94</v>
      </c>
      <c r="C111" s="3"/>
      <c r="D111" s="78"/>
      <c r="E111" s="118"/>
      <c r="F111" s="118" t="s">
        <v>43</v>
      </c>
      <c r="G111" s="118"/>
      <c r="H111" s="118"/>
      <c r="I111" s="118"/>
      <c r="J111" s="118"/>
      <c r="K111" s="24">
        <v>25</v>
      </c>
      <c r="L111" s="24">
        <v>25</v>
      </c>
      <c r="M111" s="24">
        <v>25</v>
      </c>
      <c r="N111" s="110">
        <v>100</v>
      </c>
    </row>
    <row r="112" spans="2:24" ht="13.9" customHeight="1" thickBot="1" x14ac:dyDescent="0.2">
      <c r="B112" s="132">
        <f t="shared" si="10"/>
        <v>95</v>
      </c>
      <c r="C112" s="133"/>
      <c r="D112" s="134"/>
      <c r="E112" s="9"/>
      <c r="F112" s="9" t="s">
        <v>73</v>
      </c>
      <c r="G112" s="9"/>
      <c r="H112" s="9"/>
      <c r="I112" s="9"/>
      <c r="J112" s="9"/>
      <c r="K112" s="135">
        <v>25</v>
      </c>
      <c r="L112" s="135">
        <v>50</v>
      </c>
      <c r="M112" s="135">
        <v>100</v>
      </c>
      <c r="N112" s="136">
        <v>100</v>
      </c>
    </row>
    <row r="113" spans="2:14" ht="19.899999999999999" customHeight="1" thickTop="1" x14ac:dyDescent="0.15">
      <c r="B113" s="145" t="s">
        <v>45</v>
      </c>
      <c r="C113" s="146"/>
      <c r="D113" s="146"/>
      <c r="E113" s="146"/>
      <c r="F113" s="146"/>
      <c r="G113" s="146"/>
      <c r="H113" s="146"/>
      <c r="I113" s="146"/>
      <c r="J113" s="76"/>
      <c r="K113" s="32">
        <f>SUM(K114:K122)</f>
        <v>20051</v>
      </c>
      <c r="L113" s="32">
        <f>SUM(L114:L122)</f>
        <v>26543</v>
      </c>
      <c r="M113" s="32">
        <f>SUM(M114:M122)</f>
        <v>31394</v>
      </c>
      <c r="N113" s="137">
        <f>SUM(N114:N122)</f>
        <v>29122</v>
      </c>
    </row>
    <row r="114" spans="2:14" ht="13.9" customHeight="1" x14ac:dyDescent="0.15">
      <c r="B114" s="147" t="s">
        <v>46</v>
      </c>
      <c r="C114" s="148"/>
      <c r="D114" s="149"/>
      <c r="E114" s="12"/>
      <c r="F114" s="13"/>
      <c r="G114" s="138" t="s">
        <v>13</v>
      </c>
      <c r="H114" s="138"/>
      <c r="I114" s="13"/>
      <c r="J114" s="14"/>
      <c r="K114" s="4">
        <f>SUM(U$11:U$27)</f>
        <v>5150</v>
      </c>
      <c r="L114" s="4">
        <f>SUM(V$11:V$27)</f>
        <v>9450</v>
      </c>
      <c r="M114" s="4">
        <f>SUM(W$11:W$27)</f>
        <v>10650</v>
      </c>
      <c r="N114" s="5">
        <f>SUM(X$11:X$27)</f>
        <v>7750</v>
      </c>
    </row>
    <row r="115" spans="2:14" ht="13.9" customHeight="1" x14ac:dyDescent="0.15">
      <c r="B115" s="82"/>
      <c r="C115" s="60"/>
      <c r="D115" s="83"/>
      <c r="E115" s="15"/>
      <c r="F115" s="118"/>
      <c r="G115" s="138" t="s">
        <v>25</v>
      </c>
      <c r="H115" s="138"/>
      <c r="I115" s="114"/>
      <c r="J115" s="16"/>
      <c r="K115" s="4">
        <f>SUM(K$28)</f>
        <v>2500</v>
      </c>
      <c r="L115" s="4">
        <f>SUM(L$28)</f>
        <v>450</v>
      </c>
      <c r="M115" s="4">
        <f>SUM(M$28)</f>
        <v>575</v>
      </c>
      <c r="N115" s="5">
        <f>SUM(N$28)</f>
        <v>900</v>
      </c>
    </row>
    <row r="116" spans="2:14" ht="13.9" customHeight="1" x14ac:dyDescent="0.15">
      <c r="B116" s="82"/>
      <c r="C116" s="60"/>
      <c r="D116" s="83"/>
      <c r="E116" s="15"/>
      <c r="F116" s="118"/>
      <c r="G116" s="138" t="s">
        <v>27</v>
      </c>
      <c r="H116" s="138"/>
      <c r="I116" s="13"/>
      <c r="J116" s="14"/>
      <c r="K116" s="4">
        <f>SUM(K$29:K$31)</f>
        <v>1102</v>
      </c>
      <c r="L116" s="4">
        <f>SUM(L$29:L$31)</f>
        <v>250</v>
      </c>
      <c r="M116" s="4">
        <f>SUM(M$29:M$31)</f>
        <v>25</v>
      </c>
      <c r="N116" s="5">
        <f>SUM(N$29:N$31)</f>
        <v>51</v>
      </c>
    </row>
    <row r="117" spans="2:14" ht="13.9" customHeight="1" x14ac:dyDescent="0.15">
      <c r="B117" s="82"/>
      <c r="C117" s="60"/>
      <c r="D117" s="83"/>
      <c r="E117" s="15"/>
      <c r="F117" s="118"/>
      <c r="G117" s="138" t="s">
        <v>78</v>
      </c>
      <c r="H117" s="138"/>
      <c r="I117" s="13"/>
      <c r="J117" s="14"/>
      <c r="K117" s="4">
        <f>SUM(K$32:K$32)</f>
        <v>25</v>
      </c>
      <c r="L117" s="4">
        <f>SUM(L$32:L$32)</f>
        <v>50</v>
      </c>
      <c r="M117" s="4">
        <f>SUM(M$32:M$32)</f>
        <v>0</v>
      </c>
      <c r="N117" s="5">
        <f>SUM(N$32:N$32)</f>
        <v>50</v>
      </c>
    </row>
    <row r="118" spans="2:14" ht="13.9" customHeight="1" x14ac:dyDescent="0.15">
      <c r="B118" s="82"/>
      <c r="C118" s="60"/>
      <c r="D118" s="83"/>
      <c r="E118" s="15"/>
      <c r="F118" s="118"/>
      <c r="G118" s="138" t="s">
        <v>79</v>
      </c>
      <c r="H118" s="138"/>
      <c r="I118" s="13"/>
      <c r="J118" s="14"/>
      <c r="K118" s="4">
        <f>SUM(K35:K49)</f>
        <v>5650</v>
      </c>
      <c r="L118" s="4">
        <f>SUM(L$35:L$49)</f>
        <v>10632</v>
      </c>
      <c r="M118" s="4">
        <f>SUM(M$35:M$49)</f>
        <v>13953</v>
      </c>
      <c r="N118" s="5">
        <f>SUM(N$35:N$49)</f>
        <v>11579</v>
      </c>
    </row>
    <row r="119" spans="2:14" ht="13.9" customHeight="1" x14ac:dyDescent="0.15">
      <c r="B119" s="82"/>
      <c r="C119" s="60"/>
      <c r="D119" s="83"/>
      <c r="E119" s="15"/>
      <c r="F119" s="118"/>
      <c r="G119" s="138" t="s">
        <v>76</v>
      </c>
      <c r="H119" s="138"/>
      <c r="I119" s="13"/>
      <c r="J119" s="14"/>
      <c r="K119" s="4">
        <f>SUM(K$50:K$51)</f>
        <v>75</v>
      </c>
      <c r="L119" s="4">
        <f>SUM(L$50:L$51)</f>
        <v>25</v>
      </c>
      <c r="M119" s="4">
        <f>SUM(M$50:M$51)</f>
        <v>0</v>
      </c>
      <c r="N119" s="5">
        <f>SUM(N$50:N$51)</f>
        <v>175</v>
      </c>
    </row>
    <row r="120" spans="2:14" ht="13.9" customHeight="1" x14ac:dyDescent="0.15">
      <c r="B120" s="82"/>
      <c r="C120" s="60"/>
      <c r="D120" s="83"/>
      <c r="E120" s="15"/>
      <c r="F120" s="118"/>
      <c r="G120" s="138" t="s">
        <v>28</v>
      </c>
      <c r="H120" s="138"/>
      <c r="I120" s="13"/>
      <c r="J120" s="14"/>
      <c r="K120" s="4">
        <f>SUM(K$52:K$88)</f>
        <v>5294</v>
      </c>
      <c r="L120" s="4">
        <f>SUM(L$52:L$88)</f>
        <v>5440</v>
      </c>
      <c r="M120" s="4">
        <f>SUM(M$52:M$88)</f>
        <v>5906</v>
      </c>
      <c r="N120" s="5">
        <f>SUM(N$52:N$88)</f>
        <v>8149</v>
      </c>
    </row>
    <row r="121" spans="2:14" ht="13.9" customHeight="1" x14ac:dyDescent="0.15">
      <c r="B121" s="82"/>
      <c r="C121" s="60"/>
      <c r="D121" s="83"/>
      <c r="E121" s="15"/>
      <c r="F121" s="118"/>
      <c r="G121" s="138" t="s">
        <v>47</v>
      </c>
      <c r="H121" s="138"/>
      <c r="I121" s="13"/>
      <c r="J121" s="14"/>
      <c r="K121" s="4">
        <f>SUM(K$33:K$34,K$110:K$111)</f>
        <v>101</v>
      </c>
      <c r="L121" s="4">
        <f>SUM(L$33:L$34,L$110:L$111)</f>
        <v>65</v>
      </c>
      <c r="M121" s="4">
        <f>SUM(M$33:M$34,M$110:M$111)</f>
        <v>81</v>
      </c>
      <c r="N121" s="5">
        <f>SUM(N$33:N$34,N$110:N$111)</f>
        <v>210</v>
      </c>
    </row>
    <row r="122" spans="2:14" ht="13.9" customHeight="1" thickBot="1" x14ac:dyDescent="0.2">
      <c r="B122" s="84"/>
      <c r="C122" s="85"/>
      <c r="D122" s="86"/>
      <c r="E122" s="17"/>
      <c r="F122" s="9"/>
      <c r="G122" s="139" t="s">
        <v>44</v>
      </c>
      <c r="H122" s="139"/>
      <c r="I122" s="18"/>
      <c r="J122" s="19"/>
      <c r="K122" s="10">
        <f>SUM(K$89:K$109,K$112)</f>
        <v>154</v>
      </c>
      <c r="L122" s="10">
        <f>SUM(L$89:L$109,L$112)</f>
        <v>181</v>
      </c>
      <c r="M122" s="10">
        <f>SUM(M$89:M$109,M$112)</f>
        <v>204</v>
      </c>
      <c r="N122" s="11">
        <f>SUM(N$89:N$109,N$112)</f>
        <v>258</v>
      </c>
    </row>
    <row r="123" spans="2:14" ht="18" customHeight="1" thickTop="1" x14ac:dyDescent="0.15">
      <c r="B123" s="151" t="s">
        <v>48</v>
      </c>
      <c r="C123" s="152"/>
      <c r="D123" s="153"/>
      <c r="E123" s="87"/>
      <c r="F123" s="115"/>
      <c r="G123" s="154" t="s">
        <v>49</v>
      </c>
      <c r="H123" s="154"/>
      <c r="I123" s="115"/>
      <c r="J123" s="116"/>
      <c r="K123" s="35" t="s">
        <v>50</v>
      </c>
      <c r="L123" s="41"/>
      <c r="M123" s="41"/>
      <c r="N123" s="53"/>
    </row>
    <row r="124" spans="2:14" ht="18" customHeight="1" x14ac:dyDescent="0.15">
      <c r="B124" s="88"/>
      <c r="C124" s="89"/>
      <c r="D124" s="89"/>
      <c r="E124" s="90"/>
      <c r="F124" s="91"/>
      <c r="G124" s="92"/>
      <c r="H124" s="92"/>
      <c r="I124" s="91"/>
      <c r="J124" s="93"/>
      <c r="K124" s="36" t="s">
        <v>51</v>
      </c>
      <c r="L124" s="42"/>
      <c r="M124" s="42"/>
      <c r="N124" s="45"/>
    </row>
    <row r="125" spans="2:14" ht="18" customHeight="1" x14ac:dyDescent="0.15">
      <c r="B125" s="82"/>
      <c r="C125" s="60"/>
      <c r="D125" s="60"/>
      <c r="E125" s="94"/>
      <c r="F125" s="22"/>
      <c r="G125" s="150" t="s">
        <v>52</v>
      </c>
      <c r="H125" s="150"/>
      <c r="I125" s="113"/>
      <c r="J125" s="117"/>
      <c r="K125" s="37" t="s">
        <v>53</v>
      </c>
      <c r="L125" s="43"/>
      <c r="M125" s="47"/>
      <c r="N125" s="43"/>
    </row>
    <row r="126" spans="2:14" ht="18" customHeight="1" x14ac:dyDescent="0.15">
      <c r="B126" s="82"/>
      <c r="C126" s="60"/>
      <c r="D126" s="60"/>
      <c r="E126" s="95"/>
      <c r="F126" s="60"/>
      <c r="G126" s="96"/>
      <c r="H126" s="96"/>
      <c r="I126" s="89"/>
      <c r="J126" s="97"/>
      <c r="K126" s="38" t="s">
        <v>88</v>
      </c>
      <c r="L126" s="44"/>
      <c r="M126" s="26"/>
      <c r="N126" s="44"/>
    </row>
    <row r="127" spans="2:14" ht="18" customHeight="1" x14ac:dyDescent="0.15">
      <c r="B127" s="82"/>
      <c r="C127" s="60"/>
      <c r="D127" s="60"/>
      <c r="E127" s="95"/>
      <c r="F127" s="60"/>
      <c r="G127" s="96"/>
      <c r="H127" s="96"/>
      <c r="I127" s="89"/>
      <c r="J127" s="97"/>
      <c r="K127" s="38" t="s">
        <v>81</v>
      </c>
      <c r="L127" s="42"/>
      <c r="M127" s="26"/>
      <c r="N127" s="44"/>
    </row>
    <row r="128" spans="2:14" ht="18" customHeight="1" x14ac:dyDescent="0.15">
      <c r="B128" s="82"/>
      <c r="C128" s="60"/>
      <c r="D128" s="60"/>
      <c r="E128" s="94"/>
      <c r="F128" s="22"/>
      <c r="G128" s="150" t="s">
        <v>54</v>
      </c>
      <c r="H128" s="150"/>
      <c r="I128" s="113"/>
      <c r="J128" s="117"/>
      <c r="K128" s="37" t="s">
        <v>92</v>
      </c>
      <c r="L128" s="43"/>
      <c r="M128" s="47"/>
      <c r="N128" s="43"/>
    </row>
    <row r="129" spans="2:14" ht="18" customHeight="1" x14ac:dyDescent="0.15">
      <c r="B129" s="82"/>
      <c r="C129" s="60"/>
      <c r="D129" s="60"/>
      <c r="E129" s="95"/>
      <c r="F129" s="60"/>
      <c r="G129" s="96"/>
      <c r="H129" s="96"/>
      <c r="I129" s="89"/>
      <c r="J129" s="97"/>
      <c r="K129" s="38" t="s">
        <v>89</v>
      </c>
      <c r="L129" s="44"/>
      <c r="M129" s="26"/>
      <c r="N129" s="44"/>
    </row>
    <row r="130" spans="2:14" ht="18" customHeight="1" x14ac:dyDescent="0.15">
      <c r="B130" s="82"/>
      <c r="C130" s="60"/>
      <c r="D130" s="60"/>
      <c r="E130" s="95"/>
      <c r="F130" s="60"/>
      <c r="G130" s="96"/>
      <c r="H130" s="96"/>
      <c r="I130" s="89"/>
      <c r="J130" s="97"/>
      <c r="K130" s="38" t="s">
        <v>90</v>
      </c>
      <c r="L130" s="44"/>
      <c r="M130" s="44"/>
      <c r="N130" s="44"/>
    </row>
    <row r="131" spans="2:14" ht="18" customHeight="1" x14ac:dyDescent="0.15">
      <c r="B131" s="82"/>
      <c r="C131" s="60"/>
      <c r="D131" s="60"/>
      <c r="E131" s="74"/>
      <c r="F131" s="75"/>
      <c r="G131" s="92"/>
      <c r="H131" s="92"/>
      <c r="I131" s="91"/>
      <c r="J131" s="93"/>
      <c r="K131" s="38" t="s">
        <v>91</v>
      </c>
      <c r="L131" s="45"/>
      <c r="M131" s="42"/>
      <c r="N131" s="45"/>
    </row>
    <row r="132" spans="2:14" ht="18" customHeight="1" x14ac:dyDescent="0.15">
      <c r="B132" s="98"/>
      <c r="C132" s="75"/>
      <c r="D132" s="75"/>
      <c r="E132" s="15"/>
      <c r="F132" s="118"/>
      <c r="G132" s="138" t="s">
        <v>55</v>
      </c>
      <c r="H132" s="138"/>
      <c r="I132" s="13"/>
      <c r="J132" s="14"/>
      <c r="K132" s="27" t="s">
        <v>156</v>
      </c>
      <c r="L132" s="46"/>
      <c r="M132" s="48"/>
      <c r="N132" s="46"/>
    </row>
    <row r="133" spans="2:14" ht="18" customHeight="1" x14ac:dyDescent="0.15">
      <c r="B133" s="147" t="s">
        <v>56</v>
      </c>
      <c r="C133" s="148"/>
      <c r="D133" s="148"/>
      <c r="E133" s="22"/>
      <c r="F133" s="22"/>
      <c r="G133" s="22"/>
      <c r="H133" s="22"/>
      <c r="I133" s="22"/>
      <c r="J133" s="22"/>
      <c r="K133" s="22"/>
      <c r="L133" s="22"/>
      <c r="M133" s="22"/>
      <c r="N133" s="54"/>
    </row>
    <row r="134" spans="2:14" ht="14.1" customHeight="1" x14ac:dyDescent="0.15">
      <c r="B134" s="99"/>
      <c r="C134" s="39" t="s">
        <v>57</v>
      </c>
      <c r="D134" s="100"/>
      <c r="E134" s="39"/>
      <c r="F134" s="39"/>
      <c r="G134" s="39"/>
      <c r="H134" s="39"/>
      <c r="I134" s="39"/>
      <c r="J134" s="39"/>
      <c r="K134" s="39"/>
      <c r="L134" s="39"/>
      <c r="M134" s="39"/>
      <c r="N134" s="55"/>
    </row>
    <row r="135" spans="2:14" ht="14.1" customHeight="1" x14ac:dyDescent="0.15">
      <c r="B135" s="99"/>
      <c r="C135" s="39" t="s">
        <v>58</v>
      </c>
      <c r="D135" s="100"/>
      <c r="E135" s="39"/>
      <c r="F135" s="39"/>
      <c r="G135" s="39"/>
      <c r="H135" s="39"/>
      <c r="I135" s="39"/>
      <c r="J135" s="39"/>
      <c r="K135" s="39"/>
      <c r="L135" s="39"/>
      <c r="M135" s="39"/>
      <c r="N135" s="55"/>
    </row>
    <row r="136" spans="2:14" ht="14.1" customHeight="1" x14ac:dyDescent="0.15">
      <c r="B136" s="99"/>
      <c r="C136" s="39" t="s">
        <v>59</v>
      </c>
      <c r="D136" s="100"/>
      <c r="E136" s="39"/>
      <c r="F136" s="39"/>
      <c r="G136" s="39"/>
      <c r="H136" s="39"/>
      <c r="I136" s="39"/>
      <c r="J136" s="39"/>
      <c r="K136" s="39"/>
      <c r="L136" s="39"/>
      <c r="M136" s="39"/>
      <c r="N136" s="55"/>
    </row>
    <row r="137" spans="2:14" ht="14.1" customHeight="1" x14ac:dyDescent="0.15">
      <c r="B137" s="99"/>
      <c r="C137" s="39" t="s">
        <v>120</v>
      </c>
      <c r="D137" s="100"/>
      <c r="E137" s="39"/>
      <c r="F137" s="39"/>
      <c r="G137" s="39"/>
      <c r="H137" s="39"/>
      <c r="I137" s="39"/>
      <c r="J137" s="39"/>
      <c r="K137" s="39"/>
      <c r="L137" s="39"/>
      <c r="M137" s="39"/>
      <c r="N137" s="55"/>
    </row>
    <row r="138" spans="2:14" ht="14.1" customHeight="1" x14ac:dyDescent="0.15">
      <c r="B138" s="101"/>
      <c r="C138" s="39" t="s">
        <v>121</v>
      </c>
      <c r="D138" s="39"/>
      <c r="E138" s="39"/>
      <c r="F138" s="39"/>
      <c r="G138" s="39"/>
      <c r="H138" s="39"/>
      <c r="I138" s="39"/>
      <c r="J138" s="39"/>
      <c r="K138" s="39"/>
      <c r="L138" s="39"/>
      <c r="M138" s="39"/>
      <c r="N138" s="55"/>
    </row>
    <row r="139" spans="2:14" ht="14.1" customHeight="1" x14ac:dyDescent="0.15">
      <c r="B139" s="101"/>
      <c r="C139" s="39" t="s">
        <v>117</v>
      </c>
      <c r="D139" s="39"/>
      <c r="E139" s="39"/>
      <c r="F139" s="39"/>
      <c r="G139" s="39"/>
      <c r="H139" s="39"/>
      <c r="I139" s="39"/>
      <c r="J139" s="39"/>
      <c r="K139" s="39"/>
      <c r="L139" s="39"/>
      <c r="M139" s="39"/>
      <c r="N139" s="55"/>
    </row>
    <row r="140" spans="2:14" ht="14.1" customHeight="1" x14ac:dyDescent="0.15">
      <c r="B140" s="101"/>
      <c r="C140" s="39" t="s">
        <v>86</v>
      </c>
      <c r="D140" s="39"/>
      <c r="E140" s="39"/>
      <c r="F140" s="39"/>
      <c r="G140" s="39"/>
      <c r="H140" s="39"/>
      <c r="I140" s="39"/>
      <c r="J140" s="39"/>
      <c r="K140" s="39"/>
      <c r="L140" s="39"/>
      <c r="M140" s="39"/>
      <c r="N140" s="55"/>
    </row>
    <row r="141" spans="2:14" ht="14.1" customHeight="1" x14ac:dyDescent="0.15">
      <c r="B141" s="101"/>
      <c r="C141" s="39" t="s">
        <v>87</v>
      </c>
      <c r="D141" s="39"/>
      <c r="E141" s="39"/>
      <c r="F141" s="39"/>
      <c r="G141" s="39"/>
      <c r="H141" s="39"/>
      <c r="I141" s="39"/>
      <c r="J141" s="39"/>
      <c r="K141" s="39"/>
      <c r="L141" s="39"/>
      <c r="M141" s="39"/>
      <c r="N141" s="55"/>
    </row>
    <row r="142" spans="2:14" ht="14.1" customHeight="1" x14ac:dyDescent="0.15">
      <c r="B142" s="101"/>
      <c r="C142" s="39" t="s">
        <v>77</v>
      </c>
      <c r="D142" s="39"/>
      <c r="E142" s="39"/>
      <c r="F142" s="39"/>
      <c r="G142" s="39"/>
      <c r="H142" s="39"/>
      <c r="I142" s="39"/>
      <c r="J142" s="39"/>
      <c r="K142" s="39"/>
      <c r="L142" s="39"/>
      <c r="M142" s="39"/>
      <c r="N142" s="55"/>
    </row>
    <row r="143" spans="2:14" ht="14.1" customHeight="1" x14ac:dyDescent="0.15">
      <c r="B143" s="101"/>
      <c r="C143" s="39" t="s">
        <v>126</v>
      </c>
      <c r="D143" s="39"/>
      <c r="E143" s="39"/>
      <c r="F143" s="39"/>
      <c r="G143" s="39"/>
      <c r="H143" s="39"/>
      <c r="I143" s="39"/>
      <c r="J143" s="39"/>
      <c r="K143" s="39"/>
      <c r="L143" s="39"/>
      <c r="M143" s="39"/>
      <c r="N143" s="55"/>
    </row>
    <row r="144" spans="2:14" ht="14.1" customHeight="1" x14ac:dyDescent="0.15">
      <c r="B144" s="101"/>
      <c r="C144" s="39" t="s">
        <v>122</v>
      </c>
      <c r="D144" s="39"/>
      <c r="E144" s="39"/>
      <c r="F144" s="39"/>
      <c r="G144" s="39"/>
      <c r="H144" s="39"/>
      <c r="I144" s="39"/>
      <c r="J144" s="39"/>
      <c r="K144" s="39"/>
      <c r="L144" s="39"/>
      <c r="M144" s="39"/>
      <c r="N144" s="55"/>
    </row>
    <row r="145" spans="2:14" ht="14.1" customHeight="1" x14ac:dyDescent="0.15">
      <c r="B145" s="101"/>
      <c r="C145" s="39" t="s">
        <v>123</v>
      </c>
      <c r="D145" s="39"/>
      <c r="E145" s="39"/>
      <c r="F145" s="39"/>
      <c r="G145" s="39"/>
      <c r="H145" s="39"/>
      <c r="I145" s="39"/>
      <c r="J145" s="39"/>
      <c r="K145" s="39"/>
      <c r="L145" s="39"/>
      <c r="M145" s="39"/>
      <c r="N145" s="55"/>
    </row>
    <row r="146" spans="2:14" ht="14.1" customHeight="1" x14ac:dyDescent="0.15">
      <c r="B146" s="101"/>
      <c r="C146" s="39" t="s">
        <v>124</v>
      </c>
      <c r="D146" s="39"/>
      <c r="E146" s="39"/>
      <c r="F146" s="39"/>
      <c r="G146" s="39"/>
      <c r="H146" s="39"/>
      <c r="I146" s="39"/>
      <c r="J146" s="39"/>
      <c r="K146" s="39"/>
      <c r="L146" s="39"/>
      <c r="M146" s="39"/>
      <c r="N146" s="55"/>
    </row>
    <row r="147" spans="2:14" ht="14.1" customHeight="1" x14ac:dyDescent="0.15">
      <c r="B147" s="101"/>
      <c r="C147" s="39" t="s">
        <v>113</v>
      </c>
      <c r="D147" s="39"/>
      <c r="E147" s="39"/>
      <c r="F147" s="39"/>
      <c r="G147" s="39"/>
      <c r="H147" s="39"/>
      <c r="I147" s="39"/>
      <c r="J147" s="39"/>
      <c r="K147" s="39"/>
      <c r="L147" s="39"/>
      <c r="M147" s="39"/>
      <c r="N147" s="55"/>
    </row>
    <row r="148" spans="2:14" ht="14.1" customHeight="1" x14ac:dyDescent="0.15">
      <c r="B148" s="101"/>
      <c r="C148" s="39" t="s">
        <v>125</v>
      </c>
      <c r="D148" s="39"/>
      <c r="E148" s="39"/>
      <c r="F148" s="39"/>
      <c r="G148" s="39"/>
      <c r="H148" s="39"/>
      <c r="I148" s="39"/>
      <c r="J148" s="39"/>
      <c r="K148" s="39"/>
      <c r="L148" s="39"/>
      <c r="M148" s="39"/>
      <c r="N148" s="55"/>
    </row>
    <row r="149" spans="2:14" ht="14.1" customHeight="1" x14ac:dyDescent="0.15">
      <c r="B149" s="101"/>
      <c r="C149" s="39" t="s">
        <v>180</v>
      </c>
      <c r="D149" s="39"/>
      <c r="E149" s="39"/>
      <c r="F149" s="39"/>
      <c r="G149" s="39"/>
      <c r="H149" s="39"/>
      <c r="I149" s="39"/>
      <c r="J149" s="39"/>
      <c r="K149" s="39"/>
      <c r="L149" s="39"/>
      <c r="M149" s="39"/>
      <c r="N149" s="55"/>
    </row>
    <row r="150" spans="2:14" ht="14.1" customHeight="1" x14ac:dyDescent="0.15">
      <c r="B150" s="101"/>
      <c r="C150" s="39" t="s">
        <v>119</v>
      </c>
      <c r="D150" s="39"/>
      <c r="E150" s="39"/>
      <c r="F150" s="39"/>
      <c r="G150" s="39"/>
      <c r="H150" s="39"/>
      <c r="I150" s="39"/>
      <c r="J150" s="39"/>
      <c r="K150" s="39"/>
      <c r="L150" s="39"/>
      <c r="M150" s="39"/>
      <c r="N150" s="55"/>
    </row>
    <row r="151" spans="2:14" x14ac:dyDescent="0.15">
      <c r="B151" s="102"/>
      <c r="C151" s="39" t="s">
        <v>131</v>
      </c>
      <c r="N151" s="59"/>
    </row>
    <row r="152" spans="2:14" x14ac:dyDescent="0.15">
      <c r="B152" s="102"/>
      <c r="C152" s="39" t="s">
        <v>127</v>
      </c>
      <c r="N152" s="59"/>
    </row>
    <row r="153" spans="2:14" ht="14.1" customHeight="1" x14ac:dyDescent="0.15">
      <c r="B153" s="101"/>
      <c r="C153" s="39" t="s">
        <v>103</v>
      </c>
      <c r="D153" s="39"/>
      <c r="E153" s="39"/>
      <c r="F153" s="39"/>
      <c r="G153" s="39"/>
      <c r="H153" s="39"/>
      <c r="I153" s="39"/>
      <c r="J153" s="39"/>
      <c r="K153" s="39"/>
      <c r="L153" s="39"/>
      <c r="M153" s="39"/>
      <c r="N153" s="55"/>
    </row>
    <row r="154" spans="2:14" ht="18" customHeight="1" x14ac:dyDescent="0.15">
      <c r="B154" s="101"/>
      <c r="C154" s="39" t="s">
        <v>60</v>
      </c>
      <c r="D154" s="39"/>
      <c r="E154" s="39"/>
      <c r="F154" s="39"/>
      <c r="G154" s="39"/>
      <c r="H154" s="39"/>
      <c r="I154" s="39"/>
      <c r="J154" s="39"/>
      <c r="K154" s="39"/>
      <c r="L154" s="39"/>
      <c r="M154" s="39"/>
      <c r="N154" s="55"/>
    </row>
    <row r="155" spans="2:14" x14ac:dyDescent="0.15">
      <c r="B155" s="102"/>
      <c r="C155" s="39" t="s">
        <v>118</v>
      </c>
      <c r="N155" s="59"/>
    </row>
    <row r="156" spans="2:14" x14ac:dyDescent="0.15">
      <c r="B156" s="102"/>
      <c r="C156" s="39" t="s">
        <v>136</v>
      </c>
      <c r="N156" s="59"/>
    </row>
    <row r="157" spans="2:14" ht="14.25" thickBot="1" x14ac:dyDescent="0.2">
      <c r="B157" s="103"/>
      <c r="C157" s="40" t="s">
        <v>128</v>
      </c>
      <c r="D157" s="57"/>
      <c r="E157" s="57"/>
      <c r="F157" s="57"/>
      <c r="G157" s="57"/>
      <c r="H157" s="57"/>
      <c r="I157" s="57"/>
      <c r="J157" s="57"/>
      <c r="K157" s="57"/>
      <c r="L157" s="57"/>
      <c r="M157" s="57"/>
      <c r="N157" s="58"/>
    </row>
  </sheetData>
  <mergeCells count="28">
    <mergeCell ref="G125:H125"/>
    <mergeCell ref="G128:H128"/>
    <mergeCell ref="G132:H132"/>
    <mergeCell ref="B133:D133"/>
    <mergeCell ref="G119:H119"/>
    <mergeCell ref="G120:H120"/>
    <mergeCell ref="G121:H121"/>
    <mergeCell ref="G122:H122"/>
    <mergeCell ref="B123:D123"/>
    <mergeCell ref="G123:H123"/>
    <mergeCell ref="G118:H118"/>
    <mergeCell ref="G10:H10"/>
    <mergeCell ref="D100:G100"/>
    <mergeCell ref="D101:G101"/>
    <mergeCell ref="G102:H102"/>
    <mergeCell ref="C110:D110"/>
    <mergeCell ref="B113:I113"/>
    <mergeCell ref="B114:D114"/>
    <mergeCell ref="G114:H114"/>
    <mergeCell ref="G115:H115"/>
    <mergeCell ref="G116:H116"/>
    <mergeCell ref="G117:H117"/>
    <mergeCell ref="D9:F9"/>
    <mergeCell ref="D4:G4"/>
    <mergeCell ref="D5:G5"/>
    <mergeCell ref="D6:G6"/>
    <mergeCell ref="D7:F7"/>
    <mergeCell ref="D8:F8"/>
  </mergeCells>
  <phoneticPr fontId="23"/>
  <conditionalFormatting sqref="O11:O95">
    <cfRule type="expression" dxfId="16" priority="1" stopIfTrue="1">
      <formula>COUNTBLANK(K11:N11)=4</formula>
    </cfRule>
  </conditionalFormatting>
  <conditionalFormatting sqref="O103:O112">
    <cfRule type="expression" dxfId="15"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BE9F-4F73-4753-86BA-8FDF41D028B2}">
  <sheetPr>
    <tabColor rgb="FFC00000"/>
  </sheetPr>
  <dimension ref="B1:AC155"/>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461</v>
      </c>
      <c r="L5" s="29" t="str">
        <f>K5</f>
        <v>2023.10.10</v>
      </c>
      <c r="M5" s="29" t="str">
        <f>K5</f>
        <v>2023.10.10</v>
      </c>
      <c r="N5" s="109" t="str">
        <f>K5</f>
        <v>2023.10.10</v>
      </c>
    </row>
    <row r="6" spans="2:24" ht="18" customHeight="1" x14ac:dyDescent="0.15">
      <c r="B6" s="64"/>
      <c r="C6" s="118"/>
      <c r="D6" s="138" t="s">
        <v>3</v>
      </c>
      <c r="E6" s="138"/>
      <c r="F6" s="138"/>
      <c r="G6" s="138"/>
      <c r="H6" s="118"/>
      <c r="I6" s="118"/>
      <c r="J6" s="65"/>
      <c r="K6" s="104">
        <v>0.43611111111111112</v>
      </c>
      <c r="L6" s="104">
        <v>0.39513888888888887</v>
      </c>
      <c r="M6" s="104">
        <v>0.4597222222222222</v>
      </c>
      <c r="N6" s="105">
        <v>0.37638888888888888</v>
      </c>
    </row>
    <row r="7" spans="2:24" ht="18" customHeight="1" x14ac:dyDescent="0.15">
      <c r="B7" s="64"/>
      <c r="C7" s="118"/>
      <c r="D7" s="138" t="s">
        <v>4</v>
      </c>
      <c r="E7" s="141"/>
      <c r="F7" s="141"/>
      <c r="G7" s="66" t="s">
        <v>5</v>
      </c>
      <c r="H7" s="118"/>
      <c r="I7" s="118"/>
      <c r="J7" s="65"/>
      <c r="K7" s="106">
        <v>2.2999999999999998</v>
      </c>
      <c r="L7" s="106">
        <v>1.45</v>
      </c>
      <c r="M7" s="106">
        <v>1.55</v>
      </c>
      <c r="N7" s="107">
        <v>1.48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144</v>
      </c>
      <c r="M11" s="20"/>
      <c r="N11" s="21" t="s">
        <v>141</v>
      </c>
      <c r="P11" t="s">
        <v>14</v>
      </c>
      <c r="Q11">
        <f t="shared" ref="Q11:T14" si="0">IF(K11="",0,VALUE(MID(K11,2,LEN(K11)-2)))</f>
        <v>0</v>
      </c>
      <c r="R11" t="e">
        <f t="shared" si="0"/>
        <v>#VALUE!</v>
      </c>
      <c r="S11">
        <f t="shared" si="0"/>
        <v>0</v>
      </c>
      <c r="T11">
        <f t="shared" si="0"/>
        <v>5</v>
      </c>
      <c r="U11">
        <f t="shared" ref="U11:U27" si="1">IF(K11="＋",0,IF(K11="(＋)",0,ABS(K11)))</f>
        <v>0</v>
      </c>
      <c r="V11">
        <f t="shared" ref="V11:V27" si="2">IF(L11="＋",0,IF(L11="(＋)",0,ABS(L11)))</f>
        <v>0</v>
      </c>
      <c r="W11">
        <f t="shared" ref="W11:W27" si="3">IF(M11="＋",0,IF(M11="(＋)",0,ABS(M11)))</f>
        <v>0</v>
      </c>
      <c r="X11">
        <f t="shared" ref="X11:X27" si="4">IF(N11="＋",0,IF(N11="(＋)",0,ABS(N11)))</f>
        <v>5</v>
      </c>
    </row>
    <row r="12" spans="2:24" ht="13.5" customHeight="1" x14ac:dyDescent="0.15">
      <c r="B12" s="1">
        <f t="shared" ref="B12:B43" si="5">B11+1</f>
        <v>2</v>
      </c>
      <c r="C12" s="3"/>
      <c r="D12" s="6"/>
      <c r="E12" s="118"/>
      <c r="F12" s="118" t="s">
        <v>182</v>
      </c>
      <c r="G12" s="118"/>
      <c r="H12" s="118"/>
      <c r="I12" s="118"/>
      <c r="J12" s="118"/>
      <c r="K12" s="20" t="s">
        <v>145</v>
      </c>
      <c r="L12" s="20" t="s">
        <v>238</v>
      </c>
      <c r="M12" s="20" t="s">
        <v>230</v>
      </c>
      <c r="N12" s="21" t="s">
        <v>263</v>
      </c>
      <c r="P12" t="s">
        <v>14</v>
      </c>
      <c r="Q12">
        <f t="shared" si="0"/>
        <v>50</v>
      </c>
      <c r="R12">
        <f t="shared" si="0"/>
        <v>275</v>
      </c>
      <c r="S12">
        <f t="shared" si="0"/>
        <v>400</v>
      </c>
      <c r="T12">
        <f t="shared" si="0"/>
        <v>650</v>
      </c>
      <c r="U12">
        <f t="shared" si="1"/>
        <v>50</v>
      </c>
      <c r="V12">
        <f t="shared" si="2"/>
        <v>275</v>
      </c>
      <c r="W12">
        <f t="shared" si="3"/>
        <v>400</v>
      </c>
      <c r="X12">
        <f t="shared" si="4"/>
        <v>650</v>
      </c>
    </row>
    <row r="13" spans="2:24" ht="13.5" customHeight="1" x14ac:dyDescent="0.15">
      <c r="B13" s="1">
        <f t="shared" si="5"/>
        <v>3</v>
      </c>
      <c r="C13" s="3"/>
      <c r="D13" s="6"/>
      <c r="E13" s="118"/>
      <c r="F13" s="118" t="s">
        <v>275</v>
      </c>
      <c r="G13" s="118"/>
      <c r="H13" s="118"/>
      <c r="I13" s="118"/>
      <c r="J13" s="118"/>
      <c r="K13" s="20"/>
      <c r="L13" s="20"/>
      <c r="M13" s="20" t="s">
        <v>146</v>
      </c>
      <c r="N13" s="21" t="s">
        <v>215</v>
      </c>
      <c r="P13" t="s">
        <v>14</v>
      </c>
      <c r="Q13">
        <f t="shared" si="0"/>
        <v>0</v>
      </c>
      <c r="R13">
        <f t="shared" si="0"/>
        <v>0</v>
      </c>
      <c r="S13">
        <f t="shared" si="0"/>
        <v>25</v>
      </c>
      <c r="T13">
        <f t="shared" si="0"/>
        <v>75</v>
      </c>
      <c r="U13">
        <f t="shared" si="1"/>
        <v>0</v>
      </c>
      <c r="V13">
        <f t="shared" si="2"/>
        <v>0</v>
      </c>
      <c r="W13">
        <f t="shared" si="3"/>
        <v>25</v>
      </c>
      <c r="X13">
        <f t="shared" si="4"/>
        <v>75</v>
      </c>
    </row>
    <row r="14" spans="2:24" ht="13.5" customHeight="1" x14ac:dyDescent="0.15">
      <c r="B14" s="1">
        <f t="shared" si="5"/>
        <v>4</v>
      </c>
      <c r="C14" s="3"/>
      <c r="D14" s="6"/>
      <c r="E14" s="118"/>
      <c r="F14" s="118" t="s">
        <v>260</v>
      </c>
      <c r="G14" s="118"/>
      <c r="H14" s="118"/>
      <c r="I14" s="118"/>
      <c r="J14" s="118"/>
      <c r="K14" s="20" t="s">
        <v>141</v>
      </c>
      <c r="L14" s="20" t="s">
        <v>142</v>
      </c>
      <c r="M14" s="20" t="s">
        <v>142</v>
      </c>
      <c r="N14" s="21" t="s">
        <v>145</v>
      </c>
      <c r="P14" t="s">
        <v>14</v>
      </c>
      <c r="Q14">
        <f t="shared" si="0"/>
        <v>5</v>
      </c>
      <c r="R14">
        <f t="shared" si="0"/>
        <v>10</v>
      </c>
      <c r="S14">
        <f t="shared" si="0"/>
        <v>10</v>
      </c>
      <c r="T14">
        <f t="shared" si="0"/>
        <v>50</v>
      </c>
      <c r="U14">
        <f t="shared" si="1"/>
        <v>5</v>
      </c>
      <c r="V14">
        <f t="shared" si="2"/>
        <v>10</v>
      </c>
      <c r="W14">
        <f t="shared" si="3"/>
        <v>10</v>
      </c>
      <c r="X14">
        <f t="shared" si="4"/>
        <v>50</v>
      </c>
    </row>
    <row r="15" spans="2:24" ht="13.5" customHeight="1" x14ac:dyDescent="0.15">
      <c r="B15" s="1">
        <f t="shared" si="5"/>
        <v>5</v>
      </c>
      <c r="C15" s="3"/>
      <c r="D15" s="6"/>
      <c r="E15" s="118"/>
      <c r="F15" s="118" t="s">
        <v>286</v>
      </c>
      <c r="G15" s="118"/>
      <c r="H15" s="118"/>
      <c r="I15" s="118"/>
      <c r="J15" s="118"/>
      <c r="K15" s="20"/>
      <c r="L15" s="20" t="s">
        <v>144</v>
      </c>
      <c r="M15" s="20" t="s">
        <v>144</v>
      </c>
      <c r="N15" s="21" t="s">
        <v>141</v>
      </c>
      <c r="S15" t="e">
        <f>IF(M15="",0,VALUE(MID(M15,2,LEN(M15)-2)))</f>
        <v>#VALUE!</v>
      </c>
      <c r="T15">
        <f>IF(N15="",0,VALUE(MID(N15,2,LEN(N15)-2)))</f>
        <v>5</v>
      </c>
      <c r="U15">
        <f t="shared" si="1"/>
        <v>0</v>
      </c>
      <c r="V15">
        <f t="shared" si="2"/>
        <v>0</v>
      </c>
      <c r="W15">
        <f t="shared" si="3"/>
        <v>0</v>
      </c>
      <c r="X15">
        <f t="shared" si="4"/>
        <v>5</v>
      </c>
    </row>
    <row r="16" spans="2:24" ht="13.9" customHeight="1" x14ac:dyDescent="0.15">
      <c r="B16" s="1">
        <f t="shared" si="5"/>
        <v>6</v>
      </c>
      <c r="C16" s="3"/>
      <c r="D16" s="6"/>
      <c r="E16" s="118"/>
      <c r="F16" s="118" t="s">
        <v>187</v>
      </c>
      <c r="G16" s="118"/>
      <c r="H16" s="118"/>
      <c r="I16" s="118"/>
      <c r="J16" s="118"/>
      <c r="K16" s="20" t="s">
        <v>215</v>
      </c>
      <c r="L16" s="20" t="s">
        <v>215</v>
      </c>
      <c r="M16" s="20" t="s">
        <v>218</v>
      </c>
      <c r="N16" s="21" t="s">
        <v>145</v>
      </c>
      <c r="P16" s="77" t="s">
        <v>15</v>
      </c>
      <c r="Q16" t="str">
        <f>K16</f>
        <v>(75)</v>
      </c>
      <c r="R16" t="str">
        <f>L16</f>
        <v>(75)</v>
      </c>
      <c r="S16" t="str">
        <f>M16</f>
        <v>(300)</v>
      </c>
      <c r="T16" t="str">
        <f>N16</f>
        <v>(50)</v>
      </c>
      <c r="U16">
        <f t="shared" si="1"/>
        <v>75</v>
      </c>
      <c r="V16">
        <f t="shared" si="2"/>
        <v>75</v>
      </c>
      <c r="W16">
        <f t="shared" si="3"/>
        <v>300</v>
      </c>
      <c r="X16">
        <f t="shared" si="4"/>
        <v>50</v>
      </c>
    </row>
    <row r="17" spans="2:24" ht="13.9" customHeight="1" x14ac:dyDescent="0.15">
      <c r="B17" s="1">
        <f t="shared" si="5"/>
        <v>7</v>
      </c>
      <c r="C17" s="3"/>
      <c r="D17" s="6"/>
      <c r="E17" s="118"/>
      <c r="F17" s="118" t="s">
        <v>190</v>
      </c>
      <c r="G17" s="118"/>
      <c r="H17" s="118"/>
      <c r="I17" s="118"/>
      <c r="J17" s="118"/>
      <c r="K17" s="20" t="s">
        <v>460</v>
      </c>
      <c r="L17" s="20" t="s">
        <v>459</v>
      </c>
      <c r="M17" s="20" t="s">
        <v>458</v>
      </c>
      <c r="N17" s="21" t="s">
        <v>457</v>
      </c>
      <c r="P17" t="s">
        <v>14</v>
      </c>
      <c r="Q17">
        <f t="shared" ref="Q17:T19" si="6">IF(K17="",0,VALUE(MID(K17,2,LEN(K17)-2)))</f>
        <v>7</v>
      </c>
      <c r="R17">
        <f t="shared" si="6"/>
        <v>5</v>
      </c>
      <c r="S17">
        <f t="shared" si="6"/>
        <v>15</v>
      </c>
      <c r="T17">
        <f t="shared" si="6"/>
        <v>20</v>
      </c>
      <c r="U17">
        <f t="shared" si="1"/>
        <v>675</v>
      </c>
      <c r="V17">
        <f t="shared" si="2"/>
        <v>2050</v>
      </c>
      <c r="W17">
        <f t="shared" si="3"/>
        <v>4150</v>
      </c>
      <c r="X17">
        <f t="shared" si="4"/>
        <v>3200</v>
      </c>
    </row>
    <row r="18" spans="2:24" ht="13.5" customHeight="1" x14ac:dyDescent="0.15">
      <c r="B18" s="1">
        <f t="shared" si="5"/>
        <v>8</v>
      </c>
      <c r="C18" s="3"/>
      <c r="D18" s="6"/>
      <c r="E18" s="118"/>
      <c r="F18" s="118" t="s">
        <v>251</v>
      </c>
      <c r="G18" s="118"/>
      <c r="H18" s="118"/>
      <c r="I18" s="118"/>
      <c r="J18" s="118"/>
      <c r="K18" s="20" t="s">
        <v>143</v>
      </c>
      <c r="L18" s="20"/>
      <c r="M18" s="20" t="s">
        <v>143</v>
      </c>
      <c r="N18" s="21" t="s">
        <v>143</v>
      </c>
      <c r="P18" t="s">
        <v>14</v>
      </c>
      <c r="Q18" t="e">
        <f t="shared" si="6"/>
        <v>#VALUE!</v>
      </c>
      <c r="R18">
        <f t="shared" si="6"/>
        <v>0</v>
      </c>
      <c r="S18" t="e">
        <f t="shared" si="6"/>
        <v>#VALUE!</v>
      </c>
      <c r="T18" t="e">
        <f t="shared" si="6"/>
        <v>#VALUE!</v>
      </c>
      <c r="U18">
        <f t="shared" si="1"/>
        <v>0</v>
      </c>
      <c r="V18">
        <f t="shared" si="2"/>
        <v>0</v>
      </c>
      <c r="W18">
        <f t="shared" si="3"/>
        <v>0</v>
      </c>
      <c r="X18">
        <f t="shared" si="4"/>
        <v>0</v>
      </c>
    </row>
    <row r="19" spans="2:24" ht="13.5" customHeight="1" x14ac:dyDescent="0.15">
      <c r="B19" s="1">
        <f t="shared" si="5"/>
        <v>9</v>
      </c>
      <c r="C19" s="3"/>
      <c r="D19" s="6"/>
      <c r="E19" s="118"/>
      <c r="F19" s="118" t="s">
        <v>192</v>
      </c>
      <c r="G19" s="118"/>
      <c r="H19" s="118"/>
      <c r="I19" s="118"/>
      <c r="J19" s="118"/>
      <c r="K19" s="20" t="s">
        <v>143</v>
      </c>
      <c r="L19" s="20" t="s">
        <v>143</v>
      </c>
      <c r="M19" s="20" t="s">
        <v>143</v>
      </c>
      <c r="N19" s="21" t="s">
        <v>143</v>
      </c>
      <c r="P19" t="s">
        <v>14</v>
      </c>
      <c r="Q19" t="e">
        <f t="shared" si="6"/>
        <v>#VALUE!</v>
      </c>
      <c r="R19" t="e">
        <f t="shared" si="6"/>
        <v>#VALUE!</v>
      </c>
      <c r="S19" t="e">
        <f t="shared" si="6"/>
        <v>#VALUE!</v>
      </c>
      <c r="T19" t="e">
        <f t="shared" si="6"/>
        <v>#VALUE!</v>
      </c>
      <c r="U19">
        <f t="shared" si="1"/>
        <v>0</v>
      </c>
      <c r="V19">
        <f t="shared" si="2"/>
        <v>0</v>
      </c>
      <c r="W19">
        <f t="shared" si="3"/>
        <v>0</v>
      </c>
      <c r="X19">
        <f t="shared" si="4"/>
        <v>0</v>
      </c>
    </row>
    <row r="20" spans="2:24" ht="13.9" customHeight="1" x14ac:dyDescent="0.15">
      <c r="B20" s="1">
        <f t="shared" si="5"/>
        <v>10</v>
      </c>
      <c r="C20" s="3"/>
      <c r="D20" s="6"/>
      <c r="E20" s="118"/>
      <c r="F20" s="118" t="s">
        <v>279</v>
      </c>
      <c r="G20" s="118"/>
      <c r="H20" s="118"/>
      <c r="I20" s="118"/>
      <c r="J20" s="118"/>
      <c r="K20" s="20" t="s">
        <v>144</v>
      </c>
      <c r="L20" s="20" t="s">
        <v>144</v>
      </c>
      <c r="M20" s="20" t="s">
        <v>252</v>
      </c>
      <c r="N20" s="21" t="s">
        <v>144</v>
      </c>
      <c r="P20" s="77" t="s">
        <v>15</v>
      </c>
      <c r="Q20" t="str">
        <f>K20</f>
        <v>(＋)</v>
      </c>
      <c r="R20" t="str">
        <f>L20</f>
        <v>(＋)</v>
      </c>
      <c r="S20" t="str">
        <f>M20</f>
        <v>(150)</v>
      </c>
      <c r="T20" t="str">
        <f>N20</f>
        <v>(＋)</v>
      </c>
      <c r="U20">
        <f t="shared" si="1"/>
        <v>0</v>
      </c>
      <c r="V20">
        <f t="shared" si="2"/>
        <v>0</v>
      </c>
      <c r="W20">
        <f t="shared" si="3"/>
        <v>150</v>
      </c>
      <c r="X20">
        <f t="shared" si="4"/>
        <v>0</v>
      </c>
    </row>
    <row r="21" spans="2:24" ht="13.9" customHeight="1" x14ac:dyDescent="0.15">
      <c r="B21" s="1">
        <f t="shared" si="5"/>
        <v>11</v>
      </c>
      <c r="C21" s="3"/>
      <c r="D21" s="6"/>
      <c r="E21" s="118"/>
      <c r="F21" s="118" t="s">
        <v>137</v>
      </c>
      <c r="G21" s="118"/>
      <c r="H21" s="118"/>
      <c r="I21" s="118"/>
      <c r="J21" s="118"/>
      <c r="K21" s="20" t="s">
        <v>430</v>
      </c>
      <c r="L21" s="20" t="s">
        <v>456</v>
      </c>
      <c r="M21" s="20" t="s">
        <v>455</v>
      </c>
      <c r="N21" s="21" t="s">
        <v>454</v>
      </c>
      <c r="P21" t="s">
        <v>14</v>
      </c>
      <c r="Q21">
        <f t="shared" ref="Q21:T23" si="7">IF(K21="",0,VALUE(MID(K21,2,LEN(K21)-2)))</f>
        <v>1100</v>
      </c>
      <c r="R21">
        <f t="shared" si="7"/>
        <v>0</v>
      </c>
      <c r="S21">
        <f t="shared" si="7"/>
        <v>12750</v>
      </c>
      <c r="T21">
        <f t="shared" si="7"/>
        <v>8750</v>
      </c>
      <c r="U21">
        <f t="shared" si="1"/>
        <v>1100</v>
      </c>
      <c r="V21">
        <f t="shared" si="2"/>
        <v>4000</v>
      </c>
      <c r="W21">
        <f t="shared" si="3"/>
        <v>12750</v>
      </c>
      <c r="X21">
        <f t="shared" si="4"/>
        <v>8750</v>
      </c>
    </row>
    <row r="22" spans="2:24" ht="13.5" customHeight="1" x14ac:dyDescent="0.15">
      <c r="B22" s="1">
        <f t="shared" si="5"/>
        <v>12</v>
      </c>
      <c r="C22" s="3"/>
      <c r="D22" s="6"/>
      <c r="E22" s="118"/>
      <c r="F22" s="118" t="s">
        <v>194</v>
      </c>
      <c r="G22" s="118"/>
      <c r="H22" s="118"/>
      <c r="I22" s="118"/>
      <c r="J22" s="118"/>
      <c r="K22" s="20" t="s">
        <v>144</v>
      </c>
      <c r="L22" s="20" t="s">
        <v>144</v>
      </c>
      <c r="M22" s="20" t="s">
        <v>232</v>
      </c>
      <c r="N22" s="21" t="s">
        <v>146</v>
      </c>
      <c r="Q22" t="e">
        <f t="shared" si="7"/>
        <v>#VALUE!</v>
      </c>
      <c r="R22" t="e">
        <f t="shared" si="7"/>
        <v>#VALUE!</v>
      </c>
      <c r="S22">
        <f t="shared" si="7"/>
        <v>100</v>
      </c>
      <c r="T22">
        <f t="shared" si="7"/>
        <v>25</v>
      </c>
      <c r="U22">
        <f t="shared" si="1"/>
        <v>0</v>
      </c>
      <c r="V22">
        <f t="shared" si="2"/>
        <v>0</v>
      </c>
      <c r="W22">
        <f t="shared" si="3"/>
        <v>100</v>
      </c>
      <c r="X22">
        <f t="shared" si="4"/>
        <v>25</v>
      </c>
    </row>
    <row r="23" spans="2:24" ht="13.5" customHeight="1" x14ac:dyDescent="0.15">
      <c r="B23" s="1">
        <f t="shared" si="5"/>
        <v>13</v>
      </c>
      <c r="C23" s="3"/>
      <c r="D23" s="6"/>
      <c r="E23" s="118"/>
      <c r="F23" s="118" t="s">
        <v>262</v>
      </c>
      <c r="G23" s="126"/>
      <c r="H23" s="118"/>
      <c r="I23" s="118"/>
      <c r="J23" s="118"/>
      <c r="K23" s="20"/>
      <c r="L23" s="20" t="s">
        <v>144</v>
      </c>
      <c r="M23" s="20"/>
      <c r="N23" s="21" t="s">
        <v>144</v>
      </c>
      <c r="Q23">
        <f t="shared" si="7"/>
        <v>0</v>
      </c>
      <c r="R23" t="e">
        <f t="shared" si="7"/>
        <v>#VALUE!</v>
      </c>
      <c r="S23">
        <f t="shared" si="7"/>
        <v>0</v>
      </c>
      <c r="T23" t="e">
        <f t="shared" si="7"/>
        <v>#VALUE!</v>
      </c>
      <c r="U23">
        <f t="shared" si="1"/>
        <v>0</v>
      </c>
      <c r="V23">
        <f t="shared" si="2"/>
        <v>0</v>
      </c>
      <c r="W23">
        <f t="shared" si="3"/>
        <v>0</v>
      </c>
      <c r="X23">
        <f t="shared" si="4"/>
        <v>0</v>
      </c>
    </row>
    <row r="24" spans="2:24" ht="13.9" customHeight="1" x14ac:dyDescent="0.15">
      <c r="B24" s="1">
        <f t="shared" si="5"/>
        <v>14</v>
      </c>
      <c r="C24" s="3"/>
      <c r="D24" s="6"/>
      <c r="E24" s="118"/>
      <c r="F24" s="118" t="s">
        <v>114</v>
      </c>
      <c r="G24" s="118"/>
      <c r="H24" s="118"/>
      <c r="I24" s="118"/>
      <c r="J24" s="118"/>
      <c r="K24" s="20" t="s">
        <v>229</v>
      </c>
      <c r="L24" s="20" t="s">
        <v>181</v>
      </c>
      <c r="M24" s="20" t="s">
        <v>453</v>
      </c>
      <c r="N24" s="21" t="s">
        <v>327</v>
      </c>
      <c r="P24" s="77" t="s">
        <v>15</v>
      </c>
      <c r="Q24" t="str">
        <f>K24</f>
        <v>(20)</v>
      </c>
      <c r="R24" t="str">
        <f>L24</f>
        <v>(80)</v>
      </c>
      <c r="S24" t="str">
        <f>M24</f>
        <v>(110)</v>
      </c>
      <c r="T24" t="str">
        <f>N24</f>
        <v>(95)</v>
      </c>
      <c r="U24">
        <f t="shared" si="1"/>
        <v>20</v>
      </c>
      <c r="V24">
        <f t="shared" si="2"/>
        <v>80</v>
      </c>
      <c r="W24">
        <f t="shared" si="3"/>
        <v>110</v>
      </c>
      <c r="X24">
        <f t="shared" si="4"/>
        <v>95</v>
      </c>
    </row>
    <row r="25" spans="2:24" ht="13.9" customHeight="1" x14ac:dyDescent="0.15">
      <c r="B25" s="1">
        <f t="shared" si="5"/>
        <v>15</v>
      </c>
      <c r="C25" s="3"/>
      <c r="D25" s="6"/>
      <c r="E25" s="118"/>
      <c r="F25" s="118" t="s">
        <v>289</v>
      </c>
      <c r="G25" s="118"/>
      <c r="H25" s="118"/>
      <c r="I25" s="118"/>
      <c r="J25" s="118"/>
      <c r="K25" s="20" t="s">
        <v>144</v>
      </c>
      <c r="L25" s="20" t="s">
        <v>146</v>
      </c>
      <c r="M25" s="20" t="s">
        <v>144</v>
      </c>
      <c r="N25" s="21" t="s">
        <v>144</v>
      </c>
      <c r="P25" t="s">
        <v>14</v>
      </c>
      <c r="Q25" t="e">
        <f>IF(K25="",0,VALUE(MID(K25,2,LEN(K25)-2)))</f>
        <v>#VALUE!</v>
      </c>
      <c r="R25">
        <f>IF(L27="",0,VALUE(MID(L27,2,LEN(L27)-2)))</f>
        <v>150</v>
      </c>
      <c r="S25" t="e">
        <f>IF(M25="",0,VALUE(MID(M25,2,LEN(M25)-2)))</f>
        <v>#VALUE!</v>
      </c>
      <c r="T25" t="e">
        <f>IF(N25="",0,VALUE(MID(N25,2,LEN(N25)-2)))</f>
        <v>#VALUE!</v>
      </c>
      <c r="U25">
        <f t="shared" si="1"/>
        <v>0</v>
      </c>
      <c r="V25">
        <f t="shared" si="2"/>
        <v>25</v>
      </c>
      <c r="W25">
        <f t="shared" si="3"/>
        <v>0</v>
      </c>
      <c r="X25">
        <f t="shared" si="4"/>
        <v>0</v>
      </c>
    </row>
    <row r="26" spans="2:24" ht="13.5" customHeight="1" x14ac:dyDescent="0.15">
      <c r="B26" s="1">
        <f t="shared" si="5"/>
        <v>16</v>
      </c>
      <c r="C26" s="3"/>
      <c r="D26" s="6"/>
      <c r="E26" s="118"/>
      <c r="F26" s="118" t="s">
        <v>108</v>
      </c>
      <c r="G26" s="118"/>
      <c r="H26" s="118"/>
      <c r="I26" s="118"/>
      <c r="J26" s="118"/>
      <c r="K26" s="20" t="s">
        <v>232</v>
      </c>
      <c r="L26" s="20" t="s">
        <v>215</v>
      </c>
      <c r="M26" s="20" t="s">
        <v>159</v>
      </c>
      <c r="N26" s="21" t="s">
        <v>159</v>
      </c>
      <c r="U26">
        <f t="shared" si="1"/>
        <v>100</v>
      </c>
      <c r="V26">
        <f t="shared" si="2"/>
        <v>75</v>
      </c>
      <c r="W26">
        <f t="shared" si="3"/>
        <v>125</v>
      </c>
      <c r="X26">
        <f t="shared" si="4"/>
        <v>125</v>
      </c>
    </row>
    <row r="27" spans="2:24" ht="13.5" customHeight="1" x14ac:dyDescent="0.15">
      <c r="B27" s="1">
        <f t="shared" si="5"/>
        <v>17</v>
      </c>
      <c r="C27" s="3"/>
      <c r="D27" s="6"/>
      <c r="E27" s="118"/>
      <c r="F27" s="118" t="s">
        <v>107</v>
      </c>
      <c r="G27" s="118"/>
      <c r="H27" s="118"/>
      <c r="I27" s="118"/>
      <c r="J27" s="118"/>
      <c r="K27" s="20" t="s">
        <v>145</v>
      </c>
      <c r="L27" s="20" t="s">
        <v>252</v>
      </c>
      <c r="M27" s="20" t="s">
        <v>250</v>
      </c>
      <c r="N27" s="21" t="s">
        <v>238</v>
      </c>
      <c r="P27" t="s">
        <v>14</v>
      </c>
      <c r="Q27">
        <f>IF(K27="",0,VALUE(MID(K27,2,LEN(K27)-2)))</f>
        <v>50</v>
      </c>
      <c r="R27" t="e">
        <f>IF(#REF!="",0,VALUE(MID(#REF!,2,LEN(#REF!)-2)))</f>
        <v>#REF!</v>
      </c>
      <c r="S27">
        <f>IF(M27="",0,VALUE(MID(M27,2,LEN(M27)-2)))</f>
        <v>375</v>
      </c>
      <c r="T27">
        <f>IF(N27="",0,VALUE(MID(N27,2,LEN(N27)-2)))</f>
        <v>275</v>
      </c>
      <c r="U27">
        <f t="shared" si="1"/>
        <v>50</v>
      </c>
      <c r="V27">
        <f t="shared" si="2"/>
        <v>150</v>
      </c>
      <c r="W27">
        <f t="shared" si="3"/>
        <v>375</v>
      </c>
      <c r="X27">
        <f t="shared" si="4"/>
        <v>275</v>
      </c>
    </row>
    <row r="28" spans="2:24" ht="13.5" customHeight="1" x14ac:dyDescent="0.15">
      <c r="B28" s="1">
        <f t="shared" si="5"/>
        <v>18</v>
      </c>
      <c r="C28" s="2" t="s">
        <v>24</v>
      </c>
      <c r="D28" s="2" t="s">
        <v>25</v>
      </c>
      <c r="E28" s="118"/>
      <c r="F28" s="118" t="s">
        <v>106</v>
      </c>
      <c r="G28" s="118"/>
      <c r="H28" s="118"/>
      <c r="I28" s="118"/>
      <c r="J28" s="118"/>
      <c r="K28" s="24">
        <v>350</v>
      </c>
      <c r="L28" s="24">
        <v>1600</v>
      </c>
      <c r="M28" s="24">
        <v>475</v>
      </c>
      <c r="N28" s="110">
        <v>800</v>
      </c>
      <c r="P28" s="77"/>
    </row>
    <row r="29" spans="2:24" ht="13.5" customHeight="1" x14ac:dyDescent="0.15">
      <c r="B29" s="1">
        <f t="shared" si="5"/>
        <v>19</v>
      </c>
      <c r="C29" s="2" t="s">
        <v>26</v>
      </c>
      <c r="D29" s="2" t="s">
        <v>27</v>
      </c>
      <c r="E29" s="118"/>
      <c r="F29" s="118" t="s">
        <v>94</v>
      </c>
      <c r="G29" s="118"/>
      <c r="H29" s="118"/>
      <c r="I29" s="118"/>
      <c r="J29" s="118"/>
      <c r="K29" s="24" t="s">
        <v>143</v>
      </c>
      <c r="L29" s="24">
        <v>25</v>
      </c>
      <c r="M29" s="24">
        <v>50</v>
      </c>
      <c r="N29" s="110">
        <v>100</v>
      </c>
      <c r="P29" s="77"/>
    </row>
    <row r="30" spans="2:24" ht="13.5" customHeight="1" x14ac:dyDescent="0.15">
      <c r="B30" s="1">
        <f t="shared" si="5"/>
        <v>20</v>
      </c>
      <c r="C30" s="2" t="s">
        <v>84</v>
      </c>
      <c r="D30" s="2" t="s">
        <v>16</v>
      </c>
      <c r="E30" s="118"/>
      <c r="F30" s="118" t="s">
        <v>254</v>
      </c>
      <c r="G30" s="118"/>
      <c r="H30" s="118"/>
      <c r="I30" s="118"/>
      <c r="J30" s="118"/>
      <c r="K30" s="24">
        <v>34</v>
      </c>
      <c r="L30" s="24"/>
      <c r="M30" s="24"/>
      <c r="N30" s="110"/>
    </row>
    <row r="31" spans="2:24" ht="14.85" customHeight="1" x14ac:dyDescent="0.15">
      <c r="B31" s="1">
        <f t="shared" si="5"/>
        <v>21</v>
      </c>
      <c r="C31" s="6"/>
      <c r="D31" s="6"/>
      <c r="E31" s="118"/>
      <c r="F31" s="118" t="s">
        <v>134</v>
      </c>
      <c r="G31" s="118"/>
      <c r="H31" s="118"/>
      <c r="I31" s="118"/>
      <c r="J31" s="118"/>
      <c r="K31" s="24" t="s">
        <v>143</v>
      </c>
      <c r="L31" s="24">
        <v>75</v>
      </c>
      <c r="M31" s="24"/>
      <c r="N31" s="110"/>
    </row>
    <row r="32" spans="2:24" ht="13.9" customHeight="1" x14ac:dyDescent="0.15">
      <c r="B32" s="1">
        <f t="shared" si="5"/>
        <v>22</v>
      </c>
      <c r="C32" s="6"/>
      <c r="D32" s="2" t="s">
        <v>74</v>
      </c>
      <c r="E32" s="118"/>
      <c r="F32" s="118" t="s">
        <v>130</v>
      </c>
      <c r="G32" s="118"/>
      <c r="H32" s="118"/>
      <c r="I32" s="118"/>
      <c r="J32" s="118"/>
      <c r="K32" s="24">
        <v>25</v>
      </c>
      <c r="L32" s="24"/>
      <c r="M32" s="24">
        <v>50</v>
      </c>
      <c r="N32" s="111"/>
      <c r="U32">
        <f>COUNTA(K32:K32)</f>
        <v>1</v>
      </c>
      <c r="V32">
        <f>COUNTA(L32:L32)</f>
        <v>0</v>
      </c>
      <c r="W32">
        <f>COUNTA(M32:M32)</f>
        <v>1</v>
      </c>
      <c r="X32">
        <f>COUNTA(N32:N32)</f>
        <v>0</v>
      </c>
    </row>
    <row r="33" spans="2:25" ht="13.5" customHeight="1" x14ac:dyDescent="0.15">
      <c r="B33" s="1">
        <f t="shared" si="5"/>
        <v>23</v>
      </c>
      <c r="C33" s="6"/>
      <c r="D33" s="8" t="s">
        <v>196</v>
      </c>
      <c r="E33" s="118"/>
      <c r="F33" s="118" t="s">
        <v>197</v>
      </c>
      <c r="G33" s="118"/>
      <c r="H33" s="118"/>
      <c r="I33" s="118"/>
      <c r="J33" s="118"/>
      <c r="K33" s="24">
        <v>2</v>
      </c>
      <c r="L33" s="24">
        <v>15</v>
      </c>
      <c r="M33" s="24">
        <v>21</v>
      </c>
      <c r="N33" s="110">
        <v>7</v>
      </c>
      <c r="U33">
        <f>COUNTA(K33)</f>
        <v>1</v>
      </c>
      <c r="V33">
        <f>COUNTA(L33)</f>
        <v>1</v>
      </c>
      <c r="W33">
        <f>COUNTA(M33)</f>
        <v>1</v>
      </c>
      <c r="X33">
        <f>COUNTA(N33)</f>
        <v>1</v>
      </c>
    </row>
    <row r="34" spans="2:25" ht="13.9" customHeight="1" x14ac:dyDescent="0.15">
      <c r="B34" s="1">
        <f t="shared" si="5"/>
        <v>24</v>
      </c>
      <c r="C34" s="6"/>
      <c r="D34" s="2" t="s">
        <v>17</v>
      </c>
      <c r="E34" s="118"/>
      <c r="F34" s="118" t="s">
        <v>198</v>
      </c>
      <c r="G34" s="118"/>
      <c r="H34" s="118"/>
      <c r="I34" s="118"/>
      <c r="J34" s="118"/>
      <c r="K34" s="24"/>
      <c r="L34" s="24" t="s">
        <v>143</v>
      </c>
      <c r="M34" s="24">
        <v>125</v>
      </c>
      <c r="N34" s="110">
        <v>50</v>
      </c>
    </row>
    <row r="35" spans="2:25" ht="13.5" customHeight="1" x14ac:dyDescent="0.15">
      <c r="B35" s="1">
        <f t="shared" si="5"/>
        <v>25</v>
      </c>
      <c r="C35" s="6"/>
      <c r="D35" s="6"/>
      <c r="E35" s="118"/>
      <c r="F35" s="118" t="s">
        <v>95</v>
      </c>
      <c r="G35" s="118"/>
      <c r="H35" s="118"/>
      <c r="I35" s="118"/>
      <c r="J35" s="118"/>
      <c r="K35" s="24">
        <v>700</v>
      </c>
      <c r="L35" s="24">
        <v>1375</v>
      </c>
      <c r="M35" s="24">
        <v>4600</v>
      </c>
      <c r="N35" s="110">
        <v>5500</v>
      </c>
    </row>
    <row r="36" spans="2:25" ht="13.9" customHeight="1" x14ac:dyDescent="0.15">
      <c r="B36" s="1">
        <f t="shared" si="5"/>
        <v>26</v>
      </c>
      <c r="C36" s="6"/>
      <c r="D36" s="6"/>
      <c r="E36" s="118"/>
      <c r="F36" s="118" t="s">
        <v>96</v>
      </c>
      <c r="G36" s="118"/>
      <c r="H36" s="118"/>
      <c r="I36" s="118"/>
      <c r="J36" s="118"/>
      <c r="K36" s="24">
        <v>950</v>
      </c>
      <c r="L36" s="24">
        <v>2450</v>
      </c>
      <c r="M36" s="24">
        <v>2875</v>
      </c>
      <c r="N36" s="110">
        <v>4600</v>
      </c>
    </row>
    <row r="37" spans="2:25" ht="13.9" customHeight="1" x14ac:dyDescent="0.15">
      <c r="B37" s="1">
        <f t="shared" si="5"/>
        <v>27</v>
      </c>
      <c r="C37" s="6"/>
      <c r="D37" s="6"/>
      <c r="E37" s="118"/>
      <c r="F37" s="118" t="s">
        <v>115</v>
      </c>
      <c r="G37" s="118"/>
      <c r="H37" s="118"/>
      <c r="I37" s="118"/>
      <c r="J37" s="118"/>
      <c r="K37" s="24">
        <v>11</v>
      </c>
      <c r="L37" s="24"/>
      <c r="M37" s="24"/>
      <c r="N37" s="110"/>
    </row>
    <row r="38" spans="2:25" ht="13.9" customHeight="1" x14ac:dyDescent="0.15">
      <c r="B38" s="1">
        <f t="shared" si="5"/>
        <v>28</v>
      </c>
      <c r="C38" s="6"/>
      <c r="D38" s="6"/>
      <c r="E38" s="118"/>
      <c r="F38" s="118" t="s">
        <v>315</v>
      </c>
      <c r="G38" s="118"/>
      <c r="H38" s="118"/>
      <c r="I38" s="118"/>
      <c r="J38" s="118"/>
      <c r="K38" s="24"/>
      <c r="L38" s="24"/>
      <c r="M38" s="24"/>
      <c r="N38" s="110">
        <v>1</v>
      </c>
    </row>
    <row r="39" spans="2:25" ht="13.9" customHeight="1" x14ac:dyDescent="0.15">
      <c r="B39" s="1">
        <f t="shared" si="5"/>
        <v>29</v>
      </c>
      <c r="C39" s="6"/>
      <c r="D39" s="6"/>
      <c r="E39" s="118"/>
      <c r="F39" s="118" t="s">
        <v>335</v>
      </c>
      <c r="G39" s="118"/>
      <c r="H39" s="118"/>
      <c r="I39" s="118"/>
      <c r="J39" s="118"/>
      <c r="K39" s="24"/>
      <c r="L39" s="24"/>
      <c r="M39" s="24"/>
      <c r="N39" s="110">
        <v>2</v>
      </c>
    </row>
    <row r="40" spans="2:25" ht="13.5" customHeight="1" x14ac:dyDescent="0.15">
      <c r="B40" s="1">
        <f t="shared" si="5"/>
        <v>30</v>
      </c>
      <c r="C40" s="6"/>
      <c r="D40" s="6"/>
      <c r="E40" s="118"/>
      <c r="F40" s="118" t="s">
        <v>18</v>
      </c>
      <c r="G40" s="118"/>
      <c r="H40" s="118"/>
      <c r="I40" s="118"/>
      <c r="J40" s="118"/>
      <c r="K40" s="24">
        <v>800</v>
      </c>
      <c r="L40" s="24">
        <v>1900</v>
      </c>
      <c r="M40" s="24">
        <v>1700</v>
      </c>
      <c r="N40" s="110">
        <v>2500</v>
      </c>
    </row>
    <row r="41" spans="2:25" ht="13.5" customHeight="1" x14ac:dyDescent="0.15">
      <c r="B41" s="1">
        <f t="shared" si="5"/>
        <v>31</v>
      </c>
      <c r="C41" s="6"/>
      <c r="D41" s="6"/>
      <c r="E41" s="118"/>
      <c r="F41" s="118" t="s">
        <v>97</v>
      </c>
      <c r="G41" s="118"/>
      <c r="H41" s="118"/>
      <c r="I41" s="118"/>
      <c r="J41" s="118"/>
      <c r="K41" s="24">
        <v>100</v>
      </c>
      <c r="L41" s="24">
        <v>300</v>
      </c>
      <c r="M41" s="24">
        <v>200</v>
      </c>
      <c r="N41" s="110" t="s">
        <v>143</v>
      </c>
    </row>
    <row r="42" spans="2:25" ht="13.5" customHeight="1" x14ac:dyDescent="0.15">
      <c r="B42" s="1">
        <f t="shared" si="5"/>
        <v>32</v>
      </c>
      <c r="C42" s="6"/>
      <c r="D42" s="6"/>
      <c r="E42" s="118"/>
      <c r="F42" s="118" t="s">
        <v>98</v>
      </c>
      <c r="G42" s="118"/>
      <c r="H42" s="118"/>
      <c r="I42" s="118"/>
      <c r="J42" s="118"/>
      <c r="K42" s="24">
        <v>850</v>
      </c>
      <c r="L42" s="24">
        <v>125</v>
      </c>
      <c r="M42" s="24">
        <v>175</v>
      </c>
      <c r="N42" s="110">
        <v>175</v>
      </c>
    </row>
    <row r="43" spans="2:25" ht="13.5" customHeight="1" x14ac:dyDescent="0.15">
      <c r="B43" s="1">
        <f t="shared" si="5"/>
        <v>33</v>
      </c>
      <c r="C43" s="6"/>
      <c r="D43" s="6"/>
      <c r="E43" s="118"/>
      <c r="F43" s="118" t="s">
        <v>330</v>
      </c>
      <c r="G43" s="118"/>
      <c r="H43" s="118"/>
      <c r="I43" s="118"/>
      <c r="J43" s="118"/>
      <c r="K43" s="24"/>
      <c r="L43" s="24"/>
      <c r="M43" s="24" t="s">
        <v>143</v>
      </c>
      <c r="N43" s="110"/>
    </row>
    <row r="44" spans="2:25" ht="13.5" customHeight="1" x14ac:dyDescent="0.15">
      <c r="B44" s="1">
        <f t="shared" ref="B44:B75" si="8">B43+1</f>
        <v>34</v>
      </c>
      <c r="C44" s="6"/>
      <c r="D44" s="6"/>
      <c r="E44" s="118"/>
      <c r="F44" s="118" t="s">
        <v>19</v>
      </c>
      <c r="G44" s="118"/>
      <c r="H44" s="118"/>
      <c r="I44" s="118"/>
      <c r="J44" s="118"/>
      <c r="K44" s="24">
        <v>1075</v>
      </c>
      <c r="L44" s="24">
        <v>125</v>
      </c>
      <c r="M44" s="24">
        <v>100</v>
      </c>
      <c r="N44" s="110"/>
    </row>
    <row r="45" spans="2:25" ht="13.5" customHeight="1" x14ac:dyDescent="0.15">
      <c r="B45" s="1">
        <f t="shared" si="8"/>
        <v>35</v>
      </c>
      <c r="C45" s="6"/>
      <c r="D45" s="6"/>
      <c r="E45" s="118"/>
      <c r="F45" s="118" t="s">
        <v>135</v>
      </c>
      <c r="G45" s="118"/>
      <c r="H45" s="118"/>
      <c r="I45" s="118"/>
      <c r="J45" s="118"/>
      <c r="K45" s="24" t="s">
        <v>143</v>
      </c>
      <c r="L45" s="24">
        <v>7</v>
      </c>
      <c r="M45" s="24">
        <v>6</v>
      </c>
      <c r="N45" s="110">
        <v>15</v>
      </c>
    </row>
    <row r="46" spans="2:25" ht="13.5" customHeight="1" x14ac:dyDescent="0.15">
      <c r="B46" s="1">
        <f t="shared" si="8"/>
        <v>36</v>
      </c>
      <c r="C46" s="6"/>
      <c r="D46" s="6"/>
      <c r="E46" s="118"/>
      <c r="F46" s="118" t="s">
        <v>116</v>
      </c>
      <c r="G46" s="118"/>
      <c r="H46" s="118"/>
      <c r="I46" s="118"/>
      <c r="J46" s="118"/>
      <c r="K46" s="24" t="s">
        <v>143</v>
      </c>
      <c r="L46" s="24">
        <v>75</v>
      </c>
      <c r="M46" s="24">
        <v>50</v>
      </c>
      <c r="N46" s="110">
        <v>200</v>
      </c>
    </row>
    <row r="47" spans="2:25" ht="13.9" customHeight="1" x14ac:dyDescent="0.15">
      <c r="B47" s="1">
        <f t="shared" si="8"/>
        <v>37</v>
      </c>
      <c r="C47" s="6"/>
      <c r="D47" s="6"/>
      <c r="E47" s="118"/>
      <c r="F47" s="118" t="s">
        <v>307</v>
      </c>
      <c r="G47" s="118"/>
      <c r="H47" s="118"/>
      <c r="I47" s="118"/>
      <c r="J47" s="118"/>
      <c r="K47" s="24"/>
      <c r="L47" s="24"/>
      <c r="M47" s="24" t="s">
        <v>143</v>
      </c>
      <c r="N47" s="110"/>
      <c r="Y47" s="124"/>
    </row>
    <row r="48" spans="2:25" ht="13.9" customHeight="1" x14ac:dyDescent="0.15">
      <c r="B48" s="1">
        <f t="shared" si="8"/>
        <v>38</v>
      </c>
      <c r="C48" s="6"/>
      <c r="D48" s="6"/>
      <c r="E48" s="118"/>
      <c r="F48" s="118" t="s">
        <v>20</v>
      </c>
      <c r="G48" s="118"/>
      <c r="H48" s="118"/>
      <c r="I48" s="118"/>
      <c r="J48" s="118"/>
      <c r="K48" s="24">
        <v>500</v>
      </c>
      <c r="L48" s="24">
        <v>625</v>
      </c>
      <c r="M48" s="24">
        <v>700</v>
      </c>
      <c r="N48" s="110">
        <v>500</v>
      </c>
    </row>
    <row r="49" spans="2:29" ht="13.5" customHeight="1" x14ac:dyDescent="0.15">
      <c r="B49" s="1">
        <f t="shared" si="8"/>
        <v>39</v>
      </c>
      <c r="C49" s="6"/>
      <c r="D49" s="6"/>
      <c r="E49" s="118"/>
      <c r="F49" s="118" t="s">
        <v>21</v>
      </c>
      <c r="G49" s="118"/>
      <c r="H49" s="118"/>
      <c r="I49" s="118"/>
      <c r="J49" s="118"/>
      <c r="K49" s="24">
        <v>5125</v>
      </c>
      <c r="L49" s="24">
        <v>3250</v>
      </c>
      <c r="M49" s="24">
        <v>6000</v>
      </c>
      <c r="N49" s="56">
        <v>2875</v>
      </c>
    </row>
    <row r="50" spans="2:29" ht="13.9" customHeight="1" x14ac:dyDescent="0.15">
      <c r="B50" s="1">
        <f t="shared" si="8"/>
        <v>40</v>
      </c>
      <c r="C50" s="6"/>
      <c r="D50" s="6"/>
      <c r="E50" s="118"/>
      <c r="F50" s="118" t="s">
        <v>22</v>
      </c>
      <c r="G50" s="118"/>
      <c r="H50" s="118"/>
      <c r="I50" s="118"/>
      <c r="J50" s="118"/>
      <c r="K50" s="24" t="s">
        <v>143</v>
      </c>
      <c r="L50" s="24" t="s">
        <v>143</v>
      </c>
      <c r="M50" s="24" t="s">
        <v>143</v>
      </c>
      <c r="N50" s="110" t="s">
        <v>143</v>
      </c>
    </row>
    <row r="51" spans="2:29" ht="13.5" customHeight="1" x14ac:dyDescent="0.15">
      <c r="B51" s="1">
        <f t="shared" si="8"/>
        <v>41</v>
      </c>
      <c r="C51" s="2" t="s">
        <v>75</v>
      </c>
      <c r="D51" s="2" t="s">
        <v>76</v>
      </c>
      <c r="E51" s="118"/>
      <c r="F51" s="118" t="s">
        <v>93</v>
      </c>
      <c r="G51" s="118"/>
      <c r="H51" s="118"/>
      <c r="I51" s="118"/>
      <c r="J51" s="118"/>
      <c r="K51" s="24">
        <v>25</v>
      </c>
      <c r="L51" s="24">
        <v>50</v>
      </c>
      <c r="M51" s="24" t="s">
        <v>143</v>
      </c>
      <c r="N51" s="110">
        <v>150</v>
      </c>
    </row>
    <row r="52" spans="2:29" ht="13.9" customHeight="1" x14ac:dyDescent="0.15">
      <c r="B52" s="1">
        <f t="shared" si="8"/>
        <v>42</v>
      </c>
      <c r="C52" s="6"/>
      <c r="D52" s="6"/>
      <c r="E52" s="118"/>
      <c r="F52" s="118" t="s">
        <v>140</v>
      </c>
      <c r="G52" s="118"/>
      <c r="H52" s="118"/>
      <c r="I52" s="118"/>
      <c r="J52" s="118"/>
      <c r="K52" s="24" t="s">
        <v>143</v>
      </c>
      <c r="L52" s="24" t="s">
        <v>143</v>
      </c>
      <c r="M52" s="24" t="s">
        <v>143</v>
      </c>
      <c r="N52" s="110">
        <v>75</v>
      </c>
    </row>
    <row r="53" spans="2:29" ht="13.9" customHeight="1" x14ac:dyDescent="0.15">
      <c r="B53" s="1">
        <f t="shared" si="8"/>
        <v>43</v>
      </c>
      <c r="C53" s="2" t="s">
        <v>85</v>
      </c>
      <c r="D53" s="2" t="s">
        <v>28</v>
      </c>
      <c r="E53" s="118"/>
      <c r="F53" s="118" t="s">
        <v>111</v>
      </c>
      <c r="G53" s="118"/>
      <c r="H53" s="118"/>
      <c r="I53" s="118"/>
      <c r="J53" s="118"/>
      <c r="K53" s="24" t="s">
        <v>143</v>
      </c>
      <c r="L53" s="24" t="s">
        <v>143</v>
      </c>
      <c r="M53" s="24">
        <v>1000</v>
      </c>
      <c r="N53" s="110">
        <v>325</v>
      </c>
      <c r="Y53" s="120"/>
    </row>
    <row r="54" spans="2:29" ht="13.9" customHeight="1" x14ac:dyDescent="0.15">
      <c r="B54" s="1">
        <f t="shared" si="8"/>
        <v>44</v>
      </c>
      <c r="C54" s="6"/>
      <c r="D54" s="6"/>
      <c r="E54" s="118"/>
      <c r="F54" s="118" t="s">
        <v>163</v>
      </c>
      <c r="G54" s="118"/>
      <c r="H54" s="118"/>
      <c r="I54" s="118"/>
      <c r="J54" s="118"/>
      <c r="K54" s="24"/>
      <c r="L54" s="24" t="s">
        <v>143</v>
      </c>
      <c r="M54" s="24" t="s">
        <v>143</v>
      </c>
      <c r="N54" s="110" t="s">
        <v>143</v>
      </c>
      <c r="Y54" s="120"/>
    </row>
    <row r="55" spans="2:29" ht="13.9" customHeight="1" x14ac:dyDescent="0.15">
      <c r="B55" s="1">
        <f t="shared" si="8"/>
        <v>45</v>
      </c>
      <c r="C55" s="6"/>
      <c r="D55" s="6"/>
      <c r="E55" s="118"/>
      <c r="F55" s="118" t="s">
        <v>133</v>
      </c>
      <c r="G55" s="118"/>
      <c r="H55" s="118"/>
      <c r="I55" s="118"/>
      <c r="J55" s="118"/>
      <c r="K55" s="24"/>
      <c r="L55" s="24"/>
      <c r="M55" s="24">
        <v>75</v>
      </c>
      <c r="N55" s="110"/>
      <c r="U55" s="121">
        <f>COUNTA($K11:$K56)</f>
        <v>34</v>
      </c>
      <c r="V55" s="121">
        <f>COUNTA($L11:$L56)</f>
        <v>36</v>
      </c>
      <c r="W55" s="121">
        <f>COUNTA($M11:$M56)</f>
        <v>38</v>
      </c>
      <c r="X55" s="121">
        <f>COUNTA($N11:$N56)</f>
        <v>37</v>
      </c>
      <c r="Y55" s="121"/>
      <c r="Z55" s="121"/>
      <c r="AA55" s="121"/>
      <c r="AB55" s="121"/>
      <c r="AC55" s="120"/>
    </row>
    <row r="56" spans="2:29" ht="13.5" customHeight="1" x14ac:dyDescent="0.15">
      <c r="B56" s="1">
        <f t="shared" si="8"/>
        <v>46</v>
      </c>
      <c r="C56" s="6"/>
      <c r="D56" s="6"/>
      <c r="E56" s="118"/>
      <c r="F56" s="118" t="s">
        <v>82</v>
      </c>
      <c r="G56" s="118"/>
      <c r="H56" s="118"/>
      <c r="I56" s="118"/>
      <c r="J56" s="118"/>
      <c r="K56" s="24"/>
      <c r="L56" s="24" t="s">
        <v>143</v>
      </c>
      <c r="M56" s="24"/>
      <c r="N56" s="110"/>
      <c r="Y56" s="122"/>
    </row>
    <row r="57" spans="2:29" ht="13.9" customHeight="1" x14ac:dyDescent="0.15">
      <c r="B57" s="1">
        <f t="shared" si="8"/>
        <v>47</v>
      </c>
      <c r="C57" s="6"/>
      <c r="D57" s="6"/>
      <c r="E57" s="118"/>
      <c r="F57" s="118" t="s">
        <v>240</v>
      </c>
      <c r="G57" s="118"/>
      <c r="H57" s="118"/>
      <c r="I57" s="118"/>
      <c r="J57" s="118"/>
      <c r="K57" s="24"/>
      <c r="L57" s="24">
        <v>2</v>
      </c>
      <c r="M57" s="24"/>
      <c r="N57" s="110">
        <v>1</v>
      </c>
      <c r="Y57" s="122"/>
    </row>
    <row r="58" spans="2:29" ht="13.5" customHeight="1" x14ac:dyDescent="0.15">
      <c r="B58" s="1">
        <f t="shared" si="8"/>
        <v>48</v>
      </c>
      <c r="C58" s="6"/>
      <c r="D58" s="6"/>
      <c r="E58" s="118"/>
      <c r="F58" s="118" t="s">
        <v>165</v>
      </c>
      <c r="G58" s="118"/>
      <c r="H58" s="118"/>
      <c r="I58" s="118"/>
      <c r="J58" s="118"/>
      <c r="K58" s="24"/>
      <c r="L58" s="24">
        <v>400</v>
      </c>
      <c r="M58" s="24" t="s">
        <v>143</v>
      </c>
      <c r="N58" s="110">
        <v>200</v>
      </c>
      <c r="Y58" s="122"/>
    </row>
    <row r="59" spans="2:29" ht="13.5" customHeight="1" x14ac:dyDescent="0.15">
      <c r="B59" s="1">
        <f t="shared" si="8"/>
        <v>49</v>
      </c>
      <c r="C59" s="6"/>
      <c r="D59" s="6"/>
      <c r="E59" s="118"/>
      <c r="F59" s="118" t="s">
        <v>281</v>
      </c>
      <c r="G59" s="118"/>
      <c r="H59" s="118"/>
      <c r="I59" s="118"/>
      <c r="J59" s="118"/>
      <c r="K59" s="24"/>
      <c r="L59" s="24" t="s">
        <v>143</v>
      </c>
      <c r="M59" s="24" t="s">
        <v>143</v>
      </c>
      <c r="N59" s="110"/>
      <c r="Y59" s="122"/>
    </row>
    <row r="60" spans="2:29" ht="13.5" customHeight="1" x14ac:dyDescent="0.15">
      <c r="B60" s="1">
        <f t="shared" si="8"/>
        <v>50</v>
      </c>
      <c r="C60" s="6"/>
      <c r="D60" s="6"/>
      <c r="E60" s="118"/>
      <c r="F60" s="118" t="s">
        <v>203</v>
      </c>
      <c r="G60" s="118"/>
      <c r="H60" s="118"/>
      <c r="I60" s="118"/>
      <c r="J60" s="118"/>
      <c r="K60" s="24" t="s">
        <v>143</v>
      </c>
      <c r="L60" s="24" t="s">
        <v>143</v>
      </c>
      <c r="M60" s="24"/>
      <c r="N60" s="110"/>
      <c r="Y60" s="122"/>
    </row>
    <row r="61" spans="2:29" ht="13.5" customHeight="1" x14ac:dyDescent="0.15">
      <c r="B61" s="1">
        <f t="shared" si="8"/>
        <v>51</v>
      </c>
      <c r="C61" s="6"/>
      <c r="D61" s="6"/>
      <c r="E61" s="118"/>
      <c r="F61" s="118" t="s">
        <v>204</v>
      </c>
      <c r="G61" s="118"/>
      <c r="H61" s="118"/>
      <c r="I61" s="118"/>
      <c r="J61" s="118"/>
      <c r="K61" s="24"/>
      <c r="L61" s="24">
        <v>400</v>
      </c>
      <c r="M61" s="24" t="s">
        <v>143</v>
      </c>
      <c r="N61" s="110"/>
      <c r="Y61" s="122"/>
    </row>
    <row r="62" spans="2:29" ht="13.9" customHeight="1" x14ac:dyDescent="0.15">
      <c r="B62" s="1">
        <f t="shared" si="8"/>
        <v>52</v>
      </c>
      <c r="C62" s="6"/>
      <c r="D62" s="6"/>
      <c r="E62" s="118"/>
      <c r="F62" s="118" t="s">
        <v>150</v>
      </c>
      <c r="G62" s="118"/>
      <c r="H62" s="118"/>
      <c r="I62" s="118"/>
      <c r="J62" s="118"/>
      <c r="K62" s="24"/>
      <c r="L62" s="24"/>
      <c r="M62" s="24"/>
      <c r="N62" s="110">
        <v>300</v>
      </c>
      <c r="Y62" s="120"/>
    </row>
    <row r="63" spans="2:29" ht="13.5" customHeight="1" x14ac:dyDescent="0.15">
      <c r="B63" s="1">
        <f t="shared" si="8"/>
        <v>53</v>
      </c>
      <c r="C63" s="6"/>
      <c r="D63" s="6"/>
      <c r="E63" s="118"/>
      <c r="F63" s="118" t="s">
        <v>99</v>
      </c>
      <c r="G63" s="118"/>
      <c r="H63" s="118"/>
      <c r="I63" s="118"/>
      <c r="J63" s="118"/>
      <c r="K63" s="24">
        <v>100</v>
      </c>
      <c r="L63" s="24">
        <v>1100</v>
      </c>
      <c r="M63" s="24">
        <v>500</v>
      </c>
      <c r="N63" s="110">
        <v>400</v>
      </c>
      <c r="Y63" s="122"/>
    </row>
    <row r="64" spans="2:29" ht="13.5" customHeight="1" x14ac:dyDescent="0.15">
      <c r="B64" s="1">
        <f t="shared" si="8"/>
        <v>54</v>
      </c>
      <c r="C64" s="6"/>
      <c r="D64" s="6"/>
      <c r="E64" s="118"/>
      <c r="F64" s="118" t="s">
        <v>225</v>
      </c>
      <c r="G64" s="118"/>
      <c r="H64" s="118"/>
      <c r="I64" s="118"/>
      <c r="J64" s="118"/>
      <c r="K64" s="24"/>
      <c r="L64" s="24">
        <v>32</v>
      </c>
      <c r="M64" s="24">
        <v>32</v>
      </c>
      <c r="N64" s="110"/>
      <c r="Y64" s="120"/>
    </row>
    <row r="65" spans="2:25" ht="13.9" customHeight="1" x14ac:dyDescent="0.15">
      <c r="B65" s="1">
        <f t="shared" si="8"/>
        <v>55</v>
      </c>
      <c r="C65" s="6"/>
      <c r="D65" s="6"/>
      <c r="E65" s="118"/>
      <c r="F65" s="118" t="s">
        <v>207</v>
      </c>
      <c r="G65" s="118"/>
      <c r="H65" s="118"/>
      <c r="I65" s="118"/>
      <c r="J65" s="118"/>
      <c r="K65" s="24">
        <v>150</v>
      </c>
      <c r="L65" s="123">
        <v>300</v>
      </c>
      <c r="M65" s="24">
        <v>75</v>
      </c>
      <c r="N65" s="110">
        <v>225</v>
      </c>
      <c r="Y65" s="120"/>
    </row>
    <row r="66" spans="2:25" ht="13.5" customHeight="1" x14ac:dyDescent="0.15">
      <c r="B66" s="1">
        <f t="shared" si="8"/>
        <v>56</v>
      </c>
      <c r="C66" s="6"/>
      <c r="D66" s="6"/>
      <c r="E66" s="118"/>
      <c r="F66" s="118" t="s">
        <v>208</v>
      </c>
      <c r="G66" s="118"/>
      <c r="H66" s="118"/>
      <c r="I66" s="118"/>
      <c r="J66" s="118"/>
      <c r="K66" s="24">
        <v>16</v>
      </c>
      <c r="L66" s="123">
        <v>32</v>
      </c>
      <c r="M66" s="123">
        <v>80</v>
      </c>
      <c r="N66" s="110" t="s">
        <v>143</v>
      </c>
      <c r="Y66" s="120"/>
    </row>
    <row r="67" spans="2:25" ht="13.9" customHeight="1" x14ac:dyDescent="0.15">
      <c r="B67" s="1">
        <f t="shared" si="8"/>
        <v>57</v>
      </c>
      <c r="C67" s="6"/>
      <c r="D67" s="6"/>
      <c r="E67" s="118"/>
      <c r="F67" s="118" t="s">
        <v>100</v>
      </c>
      <c r="G67" s="118"/>
      <c r="H67" s="118"/>
      <c r="I67" s="118"/>
      <c r="J67" s="118"/>
      <c r="K67" s="24"/>
      <c r="L67" s="24">
        <v>100</v>
      </c>
      <c r="M67" s="24">
        <v>300</v>
      </c>
      <c r="N67" s="110">
        <v>800</v>
      </c>
      <c r="Y67" s="120"/>
    </row>
    <row r="68" spans="2:25" ht="13.5" customHeight="1" x14ac:dyDescent="0.15">
      <c r="B68" s="1">
        <f t="shared" si="8"/>
        <v>58</v>
      </c>
      <c r="C68" s="6"/>
      <c r="D68" s="6"/>
      <c r="E68" s="118"/>
      <c r="F68" s="118" t="s">
        <v>101</v>
      </c>
      <c r="G68" s="118"/>
      <c r="H68" s="118"/>
      <c r="I68" s="118"/>
      <c r="J68" s="118"/>
      <c r="K68" s="24">
        <v>25</v>
      </c>
      <c r="L68" s="24">
        <v>25</v>
      </c>
      <c r="M68" s="24">
        <v>50</v>
      </c>
      <c r="N68" s="110">
        <v>50</v>
      </c>
      <c r="Y68" s="120"/>
    </row>
    <row r="69" spans="2:25" ht="13.5" customHeight="1" x14ac:dyDescent="0.15">
      <c r="B69" s="1">
        <f t="shared" si="8"/>
        <v>59</v>
      </c>
      <c r="C69" s="6"/>
      <c r="D69" s="6"/>
      <c r="E69" s="118"/>
      <c r="F69" s="118" t="s">
        <v>243</v>
      </c>
      <c r="G69" s="118"/>
      <c r="H69" s="118"/>
      <c r="I69" s="118"/>
      <c r="J69" s="118"/>
      <c r="K69" s="24">
        <v>50</v>
      </c>
      <c r="L69" s="24" t="s">
        <v>143</v>
      </c>
      <c r="M69" s="24"/>
      <c r="N69" s="110"/>
      <c r="Y69" s="120"/>
    </row>
    <row r="70" spans="2:25" ht="13.9" customHeight="1" x14ac:dyDescent="0.15">
      <c r="B70" s="1">
        <f t="shared" si="8"/>
        <v>60</v>
      </c>
      <c r="C70" s="6"/>
      <c r="D70" s="6"/>
      <c r="E70" s="118"/>
      <c r="F70" s="118" t="s">
        <v>139</v>
      </c>
      <c r="G70" s="118"/>
      <c r="H70" s="118"/>
      <c r="I70" s="118"/>
      <c r="J70" s="118"/>
      <c r="K70" s="24"/>
      <c r="L70" s="24">
        <v>32</v>
      </c>
      <c r="M70" s="24" t="s">
        <v>143</v>
      </c>
      <c r="N70" s="110" t="s">
        <v>143</v>
      </c>
      <c r="Y70" s="120"/>
    </row>
    <row r="71" spans="2:25" ht="13.5" customHeight="1" x14ac:dyDescent="0.15">
      <c r="B71" s="1">
        <f t="shared" si="8"/>
        <v>61</v>
      </c>
      <c r="C71" s="6"/>
      <c r="D71" s="6"/>
      <c r="E71" s="118"/>
      <c r="F71" s="118" t="s">
        <v>308</v>
      </c>
      <c r="G71" s="118"/>
      <c r="H71" s="118"/>
      <c r="I71" s="118"/>
      <c r="J71" s="118"/>
      <c r="K71" s="24"/>
      <c r="L71" s="24" t="s">
        <v>143</v>
      </c>
      <c r="M71" s="24" t="s">
        <v>143</v>
      </c>
      <c r="N71" s="110">
        <v>16</v>
      </c>
      <c r="Y71" s="120"/>
    </row>
    <row r="72" spans="2:25" ht="13.5" customHeight="1" x14ac:dyDescent="0.15">
      <c r="B72" s="1">
        <f t="shared" si="8"/>
        <v>62</v>
      </c>
      <c r="C72" s="6"/>
      <c r="D72" s="6"/>
      <c r="E72" s="118"/>
      <c r="F72" s="118" t="s">
        <v>167</v>
      </c>
      <c r="G72" s="118"/>
      <c r="H72" s="118"/>
      <c r="I72" s="118"/>
      <c r="J72" s="118"/>
      <c r="K72" s="24" t="s">
        <v>143</v>
      </c>
      <c r="L72" s="24"/>
      <c r="M72" s="24"/>
      <c r="N72" s="110"/>
      <c r="Y72" s="120"/>
    </row>
    <row r="73" spans="2:25" ht="13.5" customHeight="1" x14ac:dyDescent="0.15">
      <c r="B73" s="1">
        <f t="shared" si="8"/>
        <v>63</v>
      </c>
      <c r="C73" s="6"/>
      <c r="D73" s="6"/>
      <c r="E73" s="118"/>
      <c r="F73" s="118" t="s">
        <v>30</v>
      </c>
      <c r="G73" s="118"/>
      <c r="H73" s="118"/>
      <c r="I73" s="118"/>
      <c r="J73" s="118"/>
      <c r="K73" s="24" t="s">
        <v>143</v>
      </c>
      <c r="L73" s="24">
        <v>72</v>
      </c>
      <c r="M73" s="24">
        <v>80</v>
      </c>
      <c r="N73" s="110">
        <v>32</v>
      </c>
      <c r="Y73" s="120"/>
    </row>
    <row r="74" spans="2:25" ht="13.5" customHeight="1" x14ac:dyDescent="0.15">
      <c r="B74" s="1">
        <f t="shared" si="8"/>
        <v>64</v>
      </c>
      <c r="C74" s="6"/>
      <c r="D74" s="6"/>
      <c r="E74" s="118"/>
      <c r="F74" s="118" t="s">
        <v>168</v>
      </c>
      <c r="G74" s="118"/>
      <c r="H74" s="118"/>
      <c r="I74" s="118"/>
      <c r="J74" s="118"/>
      <c r="K74" s="24">
        <v>96</v>
      </c>
      <c r="L74" s="24">
        <v>96</v>
      </c>
      <c r="M74" s="24">
        <v>24</v>
      </c>
      <c r="N74" s="110" t="s">
        <v>143</v>
      </c>
      <c r="Y74" s="120"/>
    </row>
    <row r="75" spans="2:25" ht="13.9" customHeight="1" x14ac:dyDescent="0.15">
      <c r="B75" s="1">
        <f t="shared" si="8"/>
        <v>65</v>
      </c>
      <c r="C75" s="6"/>
      <c r="D75" s="6"/>
      <c r="E75" s="118"/>
      <c r="F75" s="118" t="s">
        <v>169</v>
      </c>
      <c r="G75" s="118"/>
      <c r="H75" s="118"/>
      <c r="I75" s="118"/>
      <c r="J75" s="118"/>
      <c r="K75" s="24"/>
      <c r="L75" s="24" t="s">
        <v>143</v>
      </c>
      <c r="M75" s="24"/>
      <c r="N75" s="110" t="s">
        <v>143</v>
      </c>
      <c r="Y75" s="120"/>
    </row>
    <row r="76" spans="2:25" ht="13.9" customHeight="1" x14ac:dyDescent="0.15">
      <c r="B76" s="1">
        <f t="shared" ref="B76:B95" si="9">B75+1</f>
        <v>66</v>
      </c>
      <c r="C76" s="6"/>
      <c r="D76" s="6"/>
      <c r="E76" s="118"/>
      <c r="F76" s="118" t="s">
        <v>257</v>
      </c>
      <c r="G76" s="118"/>
      <c r="H76" s="118"/>
      <c r="I76" s="118"/>
      <c r="J76" s="118"/>
      <c r="K76" s="24"/>
      <c r="L76" s="24"/>
      <c r="M76" s="24" t="s">
        <v>143</v>
      </c>
      <c r="N76" s="110" t="s">
        <v>143</v>
      </c>
      <c r="Y76" s="120"/>
    </row>
    <row r="77" spans="2:25" ht="13.9" customHeight="1" x14ac:dyDescent="0.15">
      <c r="B77" s="1">
        <f t="shared" si="9"/>
        <v>67</v>
      </c>
      <c r="C77" s="6"/>
      <c r="D77" s="6"/>
      <c r="E77" s="118"/>
      <c r="F77" s="118" t="s">
        <v>267</v>
      </c>
      <c r="G77" s="118"/>
      <c r="H77" s="118"/>
      <c r="I77" s="118"/>
      <c r="J77" s="118"/>
      <c r="K77" s="24"/>
      <c r="L77" s="24" t="s">
        <v>143</v>
      </c>
      <c r="M77" s="24"/>
      <c r="N77" s="110"/>
      <c r="Y77" s="120"/>
    </row>
    <row r="78" spans="2:25" ht="13.9" customHeight="1" x14ac:dyDescent="0.15">
      <c r="B78" s="1">
        <f t="shared" si="9"/>
        <v>68</v>
      </c>
      <c r="C78" s="6"/>
      <c r="D78" s="6"/>
      <c r="E78" s="118"/>
      <c r="F78" s="118" t="s">
        <v>80</v>
      </c>
      <c r="G78" s="118"/>
      <c r="H78" s="118"/>
      <c r="I78" s="118"/>
      <c r="J78" s="118"/>
      <c r="K78" s="24">
        <v>100</v>
      </c>
      <c r="L78" s="24" t="s">
        <v>143</v>
      </c>
      <c r="M78" s="24"/>
      <c r="N78" s="110" t="s">
        <v>143</v>
      </c>
      <c r="Y78" s="120"/>
    </row>
    <row r="79" spans="2:25" ht="13.9" customHeight="1" x14ac:dyDescent="0.15">
      <c r="B79" s="1">
        <f t="shared" si="9"/>
        <v>69</v>
      </c>
      <c r="C79" s="6"/>
      <c r="D79" s="6"/>
      <c r="E79" s="118"/>
      <c r="F79" s="118" t="s">
        <v>210</v>
      </c>
      <c r="G79" s="118"/>
      <c r="H79" s="118"/>
      <c r="I79" s="118"/>
      <c r="J79" s="118"/>
      <c r="K79" s="24"/>
      <c r="L79" s="24">
        <v>100</v>
      </c>
      <c r="M79" s="24"/>
      <c r="N79" s="110"/>
      <c r="Y79" s="120"/>
    </row>
    <row r="80" spans="2:25" ht="13.9" customHeight="1" x14ac:dyDescent="0.15">
      <c r="B80" s="1">
        <f t="shared" si="9"/>
        <v>70</v>
      </c>
      <c r="C80" s="6"/>
      <c r="D80" s="6"/>
      <c r="E80" s="118"/>
      <c r="F80" s="118" t="s">
        <v>244</v>
      </c>
      <c r="G80" s="118"/>
      <c r="H80" s="118"/>
      <c r="I80" s="118"/>
      <c r="J80" s="118"/>
      <c r="K80" s="24"/>
      <c r="L80" s="24"/>
      <c r="M80" s="24"/>
      <c r="N80" s="110">
        <v>100</v>
      </c>
      <c r="Y80" s="120"/>
    </row>
    <row r="81" spans="2:25" ht="13.5" customHeight="1" x14ac:dyDescent="0.15">
      <c r="B81" s="1">
        <f t="shared" si="9"/>
        <v>71</v>
      </c>
      <c r="C81" s="6"/>
      <c r="D81" s="6"/>
      <c r="E81" s="118"/>
      <c r="F81" s="118" t="s">
        <v>102</v>
      </c>
      <c r="G81" s="118"/>
      <c r="H81" s="118"/>
      <c r="I81" s="118"/>
      <c r="J81" s="118"/>
      <c r="K81" s="24">
        <v>500</v>
      </c>
      <c r="L81" s="24">
        <v>1250</v>
      </c>
      <c r="M81" s="24">
        <v>1600</v>
      </c>
      <c r="N81" s="110">
        <v>900</v>
      </c>
      <c r="Y81" s="120"/>
    </row>
    <row r="82" spans="2:25" ht="13.9" customHeight="1" x14ac:dyDescent="0.15">
      <c r="B82" s="1">
        <f t="shared" si="9"/>
        <v>72</v>
      </c>
      <c r="C82" s="6"/>
      <c r="D82" s="6"/>
      <c r="E82" s="118"/>
      <c r="F82" s="118" t="s">
        <v>170</v>
      </c>
      <c r="G82" s="118"/>
      <c r="H82" s="118"/>
      <c r="I82" s="118"/>
      <c r="J82" s="118"/>
      <c r="K82" s="24">
        <v>25</v>
      </c>
      <c r="L82" s="24">
        <v>50</v>
      </c>
      <c r="M82" s="24">
        <v>100</v>
      </c>
      <c r="N82" s="110">
        <v>50</v>
      </c>
      <c r="Y82" s="120"/>
    </row>
    <row r="83" spans="2:25" ht="13.5" customHeight="1" x14ac:dyDescent="0.15">
      <c r="B83" s="1">
        <f t="shared" si="9"/>
        <v>73</v>
      </c>
      <c r="C83" s="6"/>
      <c r="D83" s="6"/>
      <c r="E83" s="118"/>
      <c r="F83" s="118" t="s">
        <v>227</v>
      </c>
      <c r="G83" s="118"/>
      <c r="H83" s="118"/>
      <c r="I83" s="118"/>
      <c r="J83" s="118"/>
      <c r="K83" s="24" t="s">
        <v>143</v>
      </c>
      <c r="L83" s="24"/>
      <c r="M83" s="24" t="s">
        <v>143</v>
      </c>
      <c r="N83" s="110">
        <v>2</v>
      </c>
      <c r="Y83" s="120"/>
    </row>
    <row r="84" spans="2:25" ht="13.9" customHeight="1" x14ac:dyDescent="0.15">
      <c r="B84" s="1">
        <f t="shared" si="9"/>
        <v>74</v>
      </c>
      <c r="C84" s="6"/>
      <c r="D84" s="6"/>
      <c r="E84" s="118"/>
      <c r="F84" s="118" t="s">
        <v>211</v>
      </c>
      <c r="G84" s="118"/>
      <c r="H84" s="118"/>
      <c r="I84" s="118"/>
      <c r="J84" s="118"/>
      <c r="K84" s="24"/>
      <c r="L84" s="24" t="s">
        <v>143</v>
      </c>
      <c r="M84" s="24">
        <v>75</v>
      </c>
      <c r="N84" s="110">
        <v>50</v>
      </c>
      <c r="Y84" s="120"/>
    </row>
    <row r="85" spans="2:25" ht="13.5" customHeight="1" x14ac:dyDescent="0.15">
      <c r="B85" s="1">
        <f t="shared" si="9"/>
        <v>75</v>
      </c>
      <c r="C85" s="6"/>
      <c r="D85" s="6"/>
      <c r="E85" s="118"/>
      <c r="F85" s="118" t="s">
        <v>245</v>
      </c>
      <c r="G85" s="118"/>
      <c r="H85" s="118"/>
      <c r="I85" s="118"/>
      <c r="J85" s="118"/>
      <c r="K85" s="24" t="s">
        <v>143</v>
      </c>
      <c r="L85" s="24"/>
      <c r="M85" s="24" t="s">
        <v>143</v>
      </c>
      <c r="N85" s="110">
        <v>100</v>
      </c>
      <c r="Y85" s="120"/>
    </row>
    <row r="86" spans="2:25" ht="13.9" customHeight="1" x14ac:dyDescent="0.15">
      <c r="B86" s="1">
        <f t="shared" si="9"/>
        <v>76</v>
      </c>
      <c r="C86" s="6"/>
      <c r="D86" s="6"/>
      <c r="E86" s="118"/>
      <c r="F86" s="118" t="s">
        <v>452</v>
      </c>
      <c r="G86" s="118"/>
      <c r="H86" s="118"/>
      <c r="I86" s="118"/>
      <c r="J86" s="118"/>
      <c r="K86" s="24" t="s">
        <v>143</v>
      </c>
      <c r="L86" s="24"/>
      <c r="M86" s="24"/>
      <c r="N86" s="110"/>
      <c r="Y86" s="120"/>
    </row>
    <row r="87" spans="2:25" ht="13.9" customHeight="1" x14ac:dyDescent="0.15">
      <c r="B87" s="1">
        <f t="shared" si="9"/>
        <v>77</v>
      </c>
      <c r="C87" s="6"/>
      <c r="D87" s="6"/>
      <c r="E87" s="118"/>
      <c r="F87" s="118" t="s">
        <v>31</v>
      </c>
      <c r="G87" s="118"/>
      <c r="H87" s="118"/>
      <c r="I87" s="118"/>
      <c r="J87" s="118"/>
      <c r="K87" s="24">
        <v>250</v>
      </c>
      <c r="L87" s="24">
        <v>1450</v>
      </c>
      <c r="M87" s="24">
        <v>1600</v>
      </c>
      <c r="N87" s="110">
        <v>1300</v>
      </c>
      <c r="Y87" s="120"/>
    </row>
    <row r="88" spans="2:25" ht="14.25" customHeight="1" x14ac:dyDescent="0.15">
      <c r="B88" s="1">
        <f t="shared" si="9"/>
        <v>78</v>
      </c>
      <c r="C88" s="2" t="s">
        <v>32</v>
      </c>
      <c r="D88" s="2" t="s">
        <v>33</v>
      </c>
      <c r="E88" s="118"/>
      <c r="F88" s="118" t="s">
        <v>172</v>
      </c>
      <c r="G88" s="118"/>
      <c r="H88" s="118"/>
      <c r="I88" s="118"/>
      <c r="J88" s="118"/>
      <c r="K88" s="24"/>
      <c r="L88" s="24"/>
      <c r="M88" s="24" t="s">
        <v>143</v>
      </c>
      <c r="N88" s="110"/>
    </row>
    <row r="89" spans="2:25" ht="13.5" customHeight="1" x14ac:dyDescent="0.15">
      <c r="B89" s="1">
        <f t="shared" si="9"/>
        <v>79</v>
      </c>
      <c r="C89" s="6"/>
      <c r="D89" s="6"/>
      <c r="E89" s="118"/>
      <c r="F89" s="118" t="s">
        <v>173</v>
      </c>
      <c r="G89" s="118"/>
      <c r="H89" s="118"/>
      <c r="I89" s="118"/>
      <c r="J89" s="118"/>
      <c r="K89" s="24"/>
      <c r="L89" s="24"/>
      <c r="M89" s="24">
        <v>1</v>
      </c>
      <c r="N89" s="110">
        <v>5</v>
      </c>
    </row>
    <row r="90" spans="2:25" ht="13.9" customHeight="1" x14ac:dyDescent="0.15">
      <c r="B90" s="1">
        <f t="shared" si="9"/>
        <v>80</v>
      </c>
      <c r="C90" s="6"/>
      <c r="D90" s="6"/>
      <c r="E90" s="118"/>
      <c r="F90" s="118" t="s">
        <v>112</v>
      </c>
      <c r="G90" s="118"/>
      <c r="H90" s="118"/>
      <c r="I90" s="118"/>
      <c r="J90" s="118"/>
      <c r="K90" s="24">
        <v>2</v>
      </c>
      <c r="L90" s="24">
        <v>2</v>
      </c>
      <c r="M90" s="24">
        <v>6</v>
      </c>
      <c r="N90" s="110">
        <v>3</v>
      </c>
    </row>
    <row r="91" spans="2:25" ht="13.5" customHeight="1" x14ac:dyDescent="0.15">
      <c r="B91" s="1">
        <f t="shared" si="9"/>
        <v>81</v>
      </c>
      <c r="C91" s="6"/>
      <c r="D91" s="6"/>
      <c r="E91" s="118"/>
      <c r="F91" s="118" t="s">
        <v>212</v>
      </c>
      <c r="G91" s="118"/>
      <c r="H91" s="118"/>
      <c r="I91" s="118"/>
      <c r="J91" s="118"/>
      <c r="K91" s="24"/>
      <c r="L91" s="24"/>
      <c r="M91" s="24"/>
      <c r="N91" s="110" t="s">
        <v>143</v>
      </c>
    </row>
    <row r="92" spans="2:25" ht="13.9" customHeight="1" x14ac:dyDescent="0.15">
      <c r="B92" s="1">
        <f t="shared" si="9"/>
        <v>82</v>
      </c>
      <c r="C92" s="6"/>
      <c r="D92" s="6"/>
      <c r="E92" s="118"/>
      <c r="F92" s="118" t="s">
        <v>175</v>
      </c>
      <c r="G92" s="118"/>
      <c r="H92" s="118"/>
      <c r="I92" s="118"/>
      <c r="J92" s="118"/>
      <c r="K92" s="24">
        <v>1</v>
      </c>
      <c r="L92" s="24">
        <v>2</v>
      </c>
      <c r="M92" s="24">
        <v>2</v>
      </c>
      <c r="N92" s="110">
        <v>3</v>
      </c>
    </row>
    <row r="93" spans="2:25" ht="13.5" customHeight="1" x14ac:dyDescent="0.15">
      <c r="B93" s="1">
        <f t="shared" si="9"/>
        <v>83</v>
      </c>
      <c r="C93" s="6"/>
      <c r="D93" s="6"/>
      <c r="E93" s="118"/>
      <c r="F93" s="118" t="s">
        <v>34</v>
      </c>
      <c r="G93" s="118"/>
      <c r="H93" s="118"/>
      <c r="I93" s="118"/>
      <c r="J93" s="118"/>
      <c r="K93" s="24"/>
      <c r="L93" s="24"/>
      <c r="M93" s="24"/>
      <c r="N93" s="110" t="s">
        <v>143</v>
      </c>
    </row>
    <row r="94" spans="2:25" ht="13.5" customHeight="1" x14ac:dyDescent="0.15">
      <c r="B94" s="1">
        <f t="shared" si="9"/>
        <v>84</v>
      </c>
      <c r="C94" s="2" t="s">
        <v>129</v>
      </c>
      <c r="D94" s="2" t="s">
        <v>176</v>
      </c>
      <c r="E94" s="118"/>
      <c r="F94" s="118" t="s">
        <v>177</v>
      </c>
      <c r="G94" s="118"/>
      <c r="H94" s="118"/>
      <c r="I94" s="118"/>
      <c r="J94" s="118"/>
      <c r="K94" s="24"/>
      <c r="L94" s="24"/>
      <c r="M94" s="24"/>
      <c r="N94" s="110" t="s">
        <v>143</v>
      </c>
    </row>
    <row r="95" spans="2:25" ht="13.5" customHeight="1" thickBot="1" x14ac:dyDescent="0.2">
      <c r="B95" s="1">
        <f t="shared" si="9"/>
        <v>85</v>
      </c>
      <c r="C95" s="6"/>
      <c r="D95" s="2" t="s">
        <v>178</v>
      </c>
      <c r="E95" s="118"/>
      <c r="F95" s="118" t="s">
        <v>179</v>
      </c>
      <c r="G95" s="118"/>
      <c r="H95" s="118"/>
      <c r="I95" s="118"/>
      <c r="J95" s="118"/>
      <c r="K95" s="24" t="s">
        <v>143</v>
      </c>
      <c r="L95" s="24">
        <v>1</v>
      </c>
      <c r="M95" s="24" t="s">
        <v>143</v>
      </c>
      <c r="N95" s="110" t="s">
        <v>143</v>
      </c>
    </row>
    <row r="96" spans="2:25" ht="13.9" customHeight="1" x14ac:dyDescent="0.15">
      <c r="B96" s="79"/>
      <c r="C96" s="80"/>
      <c r="D96" s="80"/>
      <c r="E96" s="23"/>
      <c r="F96" s="23"/>
      <c r="G96" s="23"/>
      <c r="H96" s="23"/>
      <c r="I96" s="23"/>
      <c r="J96" s="23"/>
      <c r="K96" s="23"/>
      <c r="L96" s="23"/>
      <c r="M96" s="23"/>
      <c r="N96" s="23"/>
      <c r="U96">
        <f>COUNTA(K11:K110)</f>
        <v>60</v>
      </c>
      <c r="V96">
        <f>COUNTA(L11:L110)</f>
        <v>73</v>
      </c>
      <c r="W96">
        <f>COUNTA(M11:M110)</f>
        <v>72</v>
      </c>
      <c r="X96">
        <f>COUNTA(N11:N110)</f>
        <v>76</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SUM(U11:U27,K28:K110)</f>
        <v>14037</v>
      </c>
      <c r="V100">
        <f>SUM(V11:V27,L28:L110)</f>
        <v>24385</v>
      </c>
      <c r="W100">
        <f>SUM(W11:W27,M28:M110)</f>
        <v>41424</v>
      </c>
      <c r="X100">
        <f>SUM(X11:X27,N28:N110)</f>
        <v>36245</v>
      </c>
    </row>
    <row r="101" spans="2:24" ht="18" customHeight="1" thickBot="1" x14ac:dyDescent="0.2">
      <c r="B101" s="67"/>
      <c r="C101" s="22"/>
      <c r="D101" s="150" t="s">
        <v>2</v>
      </c>
      <c r="E101" s="150"/>
      <c r="F101" s="150"/>
      <c r="G101" s="150"/>
      <c r="H101" s="22"/>
      <c r="I101" s="22"/>
      <c r="J101" s="68"/>
      <c r="K101" s="33" t="str">
        <f>K5</f>
        <v>2023.10.10</v>
      </c>
      <c r="L101" s="33" t="str">
        <f>L5</f>
        <v>2023.10.10</v>
      </c>
      <c r="M101" s="33" t="str">
        <f>M5</f>
        <v>2023.10.10</v>
      </c>
      <c r="N101" s="127" t="str">
        <f>N5</f>
        <v>2023.10.10</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35</v>
      </c>
      <c r="E103" s="118"/>
      <c r="F103" s="118" t="s">
        <v>110</v>
      </c>
      <c r="G103" s="118"/>
      <c r="H103" s="118"/>
      <c r="I103" s="118"/>
      <c r="J103" s="118"/>
      <c r="K103" s="24"/>
      <c r="L103" s="24">
        <v>2</v>
      </c>
      <c r="M103" s="24">
        <v>2</v>
      </c>
      <c r="N103" s="110">
        <v>3</v>
      </c>
    </row>
    <row r="104" spans="2:24" ht="13.5" customHeight="1" x14ac:dyDescent="0.15">
      <c r="B104" s="1">
        <f t="shared" ref="B104:B110" si="10">B103+1</f>
        <v>87</v>
      </c>
      <c r="C104" s="6"/>
      <c r="D104" s="7"/>
      <c r="E104" s="118"/>
      <c r="F104" s="118" t="s">
        <v>36</v>
      </c>
      <c r="G104" s="118"/>
      <c r="H104" s="118"/>
      <c r="I104" s="118"/>
      <c r="J104" s="118"/>
      <c r="K104" s="24">
        <v>25</v>
      </c>
      <c r="L104" s="24">
        <v>25</v>
      </c>
      <c r="M104" s="24">
        <v>50</v>
      </c>
      <c r="N104" s="110">
        <v>50</v>
      </c>
    </row>
    <row r="105" spans="2:24" ht="13.5" customHeight="1" x14ac:dyDescent="0.15">
      <c r="B105" s="1">
        <f t="shared" si="10"/>
        <v>88</v>
      </c>
      <c r="C105" s="7"/>
      <c r="D105" s="8" t="s">
        <v>37</v>
      </c>
      <c r="E105" s="118"/>
      <c r="F105" s="118" t="s">
        <v>38</v>
      </c>
      <c r="G105" s="118"/>
      <c r="H105" s="118"/>
      <c r="I105" s="118"/>
      <c r="J105" s="118"/>
      <c r="K105" s="24" t="s">
        <v>143</v>
      </c>
      <c r="L105" s="24">
        <v>25</v>
      </c>
      <c r="M105" s="24">
        <v>25</v>
      </c>
      <c r="N105" s="110">
        <v>100</v>
      </c>
    </row>
    <row r="106" spans="2:24" ht="13.9" customHeight="1" x14ac:dyDescent="0.15">
      <c r="B106" s="1">
        <f t="shared" si="10"/>
        <v>89</v>
      </c>
      <c r="C106" s="2" t="s">
        <v>0</v>
      </c>
      <c r="D106" s="2" t="s">
        <v>213</v>
      </c>
      <c r="E106" s="118"/>
      <c r="F106" s="118" t="s">
        <v>214</v>
      </c>
      <c r="G106" s="118"/>
      <c r="H106" s="118"/>
      <c r="I106" s="118"/>
      <c r="J106" s="118"/>
      <c r="K106" s="24"/>
      <c r="L106" s="24" t="s">
        <v>143</v>
      </c>
      <c r="M106" s="24"/>
      <c r="N106" s="110">
        <v>25</v>
      </c>
    </row>
    <row r="107" spans="2:24" ht="13.5" customHeight="1" x14ac:dyDescent="0.15">
      <c r="B107" s="1">
        <f t="shared" si="10"/>
        <v>90</v>
      </c>
      <c r="C107" s="6"/>
      <c r="D107" s="8" t="s">
        <v>39</v>
      </c>
      <c r="E107" s="118"/>
      <c r="F107" s="118" t="s">
        <v>40</v>
      </c>
      <c r="G107" s="118"/>
      <c r="H107" s="118"/>
      <c r="I107" s="118"/>
      <c r="J107" s="118"/>
      <c r="K107" s="24"/>
      <c r="L107" s="24" t="s">
        <v>143</v>
      </c>
      <c r="M107" s="24" t="s">
        <v>143</v>
      </c>
      <c r="N107" s="110" t="s">
        <v>143</v>
      </c>
      <c r="U107">
        <f>COUNTA(K88:K107)</f>
        <v>7</v>
      </c>
      <c r="V107">
        <f>COUNTA(L88:L107)</f>
        <v>10</v>
      </c>
      <c r="W107">
        <f>COUNTA(M88:M107)</f>
        <v>11</v>
      </c>
      <c r="X107">
        <f>COUNTA(N88:N107)</f>
        <v>14</v>
      </c>
    </row>
    <row r="108" spans="2:24" ht="13.5" customHeight="1" x14ac:dyDescent="0.15">
      <c r="B108" s="1">
        <f t="shared" si="10"/>
        <v>91</v>
      </c>
      <c r="C108" s="143" t="s">
        <v>41</v>
      </c>
      <c r="D108" s="144"/>
      <c r="E108" s="118"/>
      <c r="F108" s="118" t="s">
        <v>42</v>
      </c>
      <c r="G108" s="118"/>
      <c r="H108" s="118"/>
      <c r="I108" s="118"/>
      <c r="J108" s="118"/>
      <c r="K108" s="24">
        <v>25</v>
      </c>
      <c r="L108" s="24">
        <v>50</v>
      </c>
      <c r="M108" s="24" t="s">
        <v>143</v>
      </c>
      <c r="N108" s="110">
        <v>125</v>
      </c>
    </row>
    <row r="109" spans="2:24" ht="13.5" customHeight="1" x14ac:dyDescent="0.15">
      <c r="B109" s="1">
        <f t="shared" si="10"/>
        <v>92</v>
      </c>
      <c r="C109" s="3"/>
      <c r="D109" s="78"/>
      <c r="E109" s="118"/>
      <c r="F109" s="118" t="s">
        <v>43</v>
      </c>
      <c r="G109" s="118"/>
      <c r="H109" s="118"/>
      <c r="I109" s="118"/>
      <c r="J109" s="118"/>
      <c r="K109" s="24">
        <v>25</v>
      </c>
      <c r="L109" s="24">
        <v>25</v>
      </c>
      <c r="M109" s="24">
        <v>100</v>
      </c>
      <c r="N109" s="110">
        <v>125</v>
      </c>
    </row>
    <row r="110" spans="2:24" ht="13.9" customHeight="1" thickBot="1" x14ac:dyDescent="0.2">
      <c r="B110" s="132">
        <f t="shared" si="10"/>
        <v>93</v>
      </c>
      <c r="C110" s="133"/>
      <c r="D110" s="134"/>
      <c r="E110" s="9"/>
      <c r="F110" s="9" t="s">
        <v>73</v>
      </c>
      <c r="G110" s="9"/>
      <c r="H110" s="9"/>
      <c r="I110" s="9"/>
      <c r="J110" s="9"/>
      <c r="K110" s="135">
        <v>25</v>
      </c>
      <c r="L110" s="135">
        <v>75</v>
      </c>
      <c r="M110" s="135">
        <v>25</v>
      </c>
      <c r="N110" s="136">
        <v>100</v>
      </c>
    </row>
    <row r="111" spans="2:24" ht="19.899999999999999" customHeight="1" thickTop="1" x14ac:dyDescent="0.15">
      <c r="B111" s="145" t="s">
        <v>45</v>
      </c>
      <c r="C111" s="146"/>
      <c r="D111" s="146"/>
      <c r="E111" s="146"/>
      <c r="F111" s="146"/>
      <c r="G111" s="146"/>
      <c r="H111" s="146"/>
      <c r="I111" s="146"/>
      <c r="J111" s="76"/>
      <c r="K111" s="32">
        <f>SUM(K112:K120)</f>
        <v>14037</v>
      </c>
      <c r="L111" s="32">
        <f>SUM(L112:L120)</f>
        <v>24385</v>
      </c>
      <c r="M111" s="32">
        <f>SUM(M112:M120)</f>
        <v>41424</v>
      </c>
      <c r="N111" s="137">
        <f>SUM(N112:N120)</f>
        <v>36245</v>
      </c>
    </row>
    <row r="112" spans="2:24" ht="13.9" customHeight="1" x14ac:dyDescent="0.15">
      <c r="B112" s="147" t="s">
        <v>46</v>
      </c>
      <c r="C112" s="148"/>
      <c r="D112" s="149"/>
      <c r="E112" s="12"/>
      <c r="F112" s="13"/>
      <c r="G112" s="138" t="s">
        <v>13</v>
      </c>
      <c r="H112" s="138"/>
      <c r="I112" s="13"/>
      <c r="J112" s="14"/>
      <c r="K112" s="4">
        <f>SUM(U$11:U$27)</f>
        <v>2075</v>
      </c>
      <c r="L112" s="4">
        <f>SUM(V$11:V$27)</f>
        <v>6740</v>
      </c>
      <c r="M112" s="4">
        <f>SUM(W$11:W$27)</f>
        <v>18495</v>
      </c>
      <c r="N112" s="5">
        <f>SUM(X$11:X$27)</f>
        <v>13305</v>
      </c>
    </row>
    <row r="113" spans="2:14" ht="13.9" customHeight="1" x14ac:dyDescent="0.15">
      <c r="B113" s="82"/>
      <c r="C113" s="60"/>
      <c r="D113" s="83"/>
      <c r="E113" s="15"/>
      <c r="F113" s="118"/>
      <c r="G113" s="138" t="s">
        <v>25</v>
      </c>
      <c r="H113" s="138"/>
      <c r="I113" s="114"/>
      <c r="J113" s="16"/>
      <c r="K113" s="4">
        <f>SUM(K$28)</f>
        <v>350</v>
      </c>
      <c r="L113" s="4">
        <f>SUM(L$28)</f>
        <v>1600</v>
      </c>
      <c r="M113" s="4">
        <f>SUM(M$28)</f>
        <v>475</v>
      </c>
      <c r="N113" s="5">
        <f>SUM(N$28)</f>
        <v>800</v>
      </c>
    </row>
    <row r="114" spans="2:14" ht="13.9" customHeight="1" x14ac:dyDescent="0.15">
      <c r="B114" s="82"/>
      <c r="C114" s="60"/>
      <c r="D114" s="83"/>
      <c r="E114" s="15"/>
      <c r="F114" s="118"/>
      <c r="G114" s="138" t="s">
        <v>27</v>
      </c>
      <c r="H114" s="138"/>
      <c r="I114" s="13"/>
      <c r="J114" s="14"/>
      <c r="K114" s="4">
        <f>SUM(K$29:K$29)</f>
        <v>0</v>
      </c>
      <c r="L114" s="4">
        <f>SUM(L$29:L$29)</f>
        <v>25</v>
      </c>
      <c r="M114" s="4">
        <f>SUM(M$29:M$29)</f>
        <v>50</v>
      </c>
      <c r="N114" s="5">
        <f>SUM(N$29:N$29)</f>
        <v>100</v>
      </c>
    </row>
    <row r="115" spans="2:14" ht="13.9" customHeight="1" x14ac:dyDescent="0.15">
      <c r="B115" s="82"/>
      <c r="C115" s="60"/>
      <c r="D115" s="83"/>
      <c r="E115" s="15"/>
      <c r="F115" s="118"/>
      <c r="G115" s="138" t="s">
        <v>78</v>
      </c>
      <c r="H115" s="138"/>
      <c r="I115" s="13"/>
      <c r="J115" s="14"/>
      <c r="K115" s="4">
        <f>SUM(K$30:K$31)</f>
        <v>34</v>
      </c>
      <c r="L115" s="4">
        <f>SUM(L$30:L$31)</f>
        <v>75</v>
      </c>
      <c r="M115" s="4">
        <f>SUM(M$30:M$31)</f>
        <v>0</v>
      </c>
      <c r="N115" s="5">
        <f>SUM(N$30:N$31)</f>
        <v>0</v>
      </c>
    </row>
    <row r="116" spans="2:14" ht="13.9" customHeight="1" x14ac:dyDescent="0.15">
      <c r="B116" s="82"/>
      <c r="C116" s="60"/>
      <c r="D116" s="83"/>
      <c r="E116" s="15"/>
      <c r="F116" s="118"/>
      <c r="G116" s="138" t="s">
        <v>79</v>
      </c>
      <c r="H116" s="138"/>
      <c r="I116" s="13"/>
      <c r="J116" s="14"/>
      <c r="K116" s="4">
        <f>SUM(K34:K50)</f>
        <v>10111</v>
      </c>
      <c r="L116" s="4">
        <f>SUM(L$34:L$50)</f>
        <v>10232</v>
      </c>
      <c r="M116" s="4">
        <f>SUM(M$34:M$50)</f>
        <v>16531</v>
      </c>
      <c r="N116" s="5">
        <f>SUM(N$34:N$50)</f>
        <v>16418</v>
      </c>
    </row>
    <row r="117" spans="2:14" ht="13.9" customHeight="1" x14ac:dyDescent="0.15">
      <c r="B117" s="82"/>
      <c r="C117" s="60"/>
      <c r="D117" s="83"/>
      <c r="E117" s="15"/>
      <c r="F117" s="118"/>
      <c r="G117" s="138" t="s">
        <v>76</v>
      </c>
      <c r="H117" s="138"/>
      <c r="I117" s="13"/>
      <c r="J117" s="14"/>
      <c r="K117" s="4">
        <f>SUM(K$51:K$52)</f>
        <v>25</v>
      </c>
      <c r="L117" s="4">
        <f>SUM(L$51:L$52)</f>
        <v>50</v>
      </c>
      <c r="M117" s="4">
        <f>SUM(M$51:M$52)</f>
        <v>0</v>
      </c>
      <c r="N117" s="5">
        <f>SUM(N$51:N$52)</f>
        <v>225</v>
      </c>
    </row>
    <row r="118" spans="2:14" ht="13.9" customHeight="1" x14ac:dyDescent="0.15">
      <c r="B118" s="82"/>
      <c r="C118" s="60"/>
      <c r="D118" s="83"/>
      <c r="E118" s="15"/>
      <c r="F118" s="118"/>
      <c r="G118" s="138" t="s">
        <v>28</v>
      </c>
      <c r="H118" s="138"/>
      <c r="I118" s="13"/>
      <c r="J118" s="14"/>
      <c r="K118" s="4">
        <f>SUM(K$53:K$87)</f>
        <v>1312</v>
      </c>
      <c r="L118" s="4">
        <f>SUM(L$53:L$87)</f>
        <v>5441</v>
      </c>
      <c r="M118" s="4">
        <f>SUM(M$53:M$87)</f>
        <v>5591</v>
      </c>
      <c r="N118" s="5">
        <f>SUM(N$53:N$87)</f>
        <v>4851</v>
      </c>
    </row>
    <row r="119" spans="2:14" ht="13.9" customHeight="1" x14ac:dyDescent="0.15">
      <c r="B119" s="82"/>
      <c r="C119" s="60"/>
      <c r="D119" s="83"/>
      <c r="E119" s="15"/>
      <c r="F119" s="118"/>
      <c r="G119" s="138" t="s">
        <v>47</v>
      </c>
      <c r="H119" s="138"/>
      <c r="I119" s="13"/>
      <c r="J119" s="14"/>
      <c r="K119" s="4">
        <f>SUM(K$32:K$33,K$108:K$109)</f>
        <v>77</v>
      </c>
      <c r="L119" s="4">
        <f>SUM(L$32:L$33,L$108:L$109)</f>
        <v>90</v>
      </c>
      <c r="M119" s="4">
        <f>SUM(M$32:M$33,M$108:M$109)</f>
        <v>171</v>
      </c>
      <c r="N119" s="5">
        <f>SUM(N$32:N$33,N$108:N$109)</f>
        <v>257</v>
      </c>
    </row>
    <row r="120" spans="2:14" ht="13.9" customHeight="1" thickBot="1" x14ac:dyDescent="0.2">
      <c r="B120" s="84"/>
      <c r="C120" s="85"/>
      <c r="D120" s="86"/>
      <c r="E120" s="17"/>
      <c r="F120" s="9"/>
      <c r="G120" s="139" t="s">
        <v>44</v>
      </c>
      <c r="H120" s="139"/>
      <c r="I120" s="18"/>
      <c r="J120" s="19"/>
      <c r="K120" s="10">
        <f>SUM(K$88:K$107,K$110)</f>
        <v>53</v>
      </c>
      <c r="L120" s="10">
        <f>SUM(L$88:L$107,L$110)</f>
        <v>132</v>
      </c>
      <c r="M120" s="10">
        <f>SUM(M$88:M$107,M$110)</f>
        <v>111</v>
      </c>
      <c r="N120" s="11">
        <f>SUM(N$88:N$107,N$110)</f>
        <v>289</v>
      </c>
    </row>
    <row r="121" spans="2:14" ht="18" customHeight="1" thickTop="1" x14ac:dyDescent="0.15">
      <c r="B121" s="151" t="s">
        <v>48</v>
      </c>
      <c r="C121" s="152"/>
      <c r="D121" s="153"/>
      <c r="E121" s="87"/>
      <c r="F121" s="115"/>
      <c r="G121" s="154" t="s">
        <v>49</v>
      </c>
      <c r="H121" s="154"/>
      <c r="I121" s="115"/>
      <c r="J121" s="116"/>
      <c r="K121" s="35" t="s">
        <v>50</v>
      </c>
      <c r="L121" s="41"/>
      <c r="M121" s="41"/>
      <c r="N121" s="53"/>
    </row>
    <row r="122" spans="2:14" ht="18" customHeight="1" x14ac:dyDescent="0.15">
      <c r="B122" s="88"/>
      <c r="C122" s="89"/>
      <c r="D122" s="89"/>
      <c r="E122" s="90"/>
      <c r="F122" s="91"/>
      <c r="G122" s="92"/>
      <c r="H122" s="92"/>
      <c r="I122" s="91"/>
      <c r="J122" s="93"/>
      <c r="K122" s="36" t="s">
        <v>51</v>
      </c>
      <c r="L122" s="42"/>
      <c r="M122" s="42"/>
      <c r="N122" s="45"/>
    </row>
    <row r="123" spans="2:14" ht="18" customHeight="1" x14ac:dyDescent="0.15">
      <c r="B123" s="82"/>
      <c r="C123" s="60"/>
      <c r="D123" s="60"/>
      <c r="E123" s="94"/>
      <c r="F123" s="22"/>
      <c r="G123" s="150" t="s">
        <v>52</v>
      </c>
      <c r="H123" s="150"/>
      <c r="I123" s="113"/>
      <c r="J123" s="117"/>
      <c r="K123" s="37" t="s">
        <v>53</v>
      </c>
      <c r="L123" s="43"/>
      <c r="M123" s="47"/>
      <c r="N123" s="43"/>
    </row>
    <row r="124" spans="2:14" ht="18" customHeight="1" x14ac:dyDescent="0.15">
      <c r="B124" s="82"/>
      <c r="C124" s="60"/>
      <c r="D124" s="60"/>
      <c r="E124" s="95"/>
      <c r="F124" s="60"/>
      <c r="G124" s="96"/>
      <c r="H124" s="96"/>
      <c r="I124" s="89"/>
      <c r="J124" s="97"/>
      <c r="K124" s="38" t="s">
        <v>88</v>
      </c>
      <c r="L124" s="44"/>
      <c r="M124" s="26"/>
      <c r="N124" s="44"/>
    </row>
    <row r="125" spans="2:14" ht="18" customHeight="1" x14ac:dyDescent="0.15">
      <c r="B125" s="82"/>
      <c r="C125" s="60"/>
      <c r="D125" s="60"/>
      <c r="E125" s="95"/>
      <c r="F125" s="60"/>
      <c r="G125" s="96"/>
      <c r="H125" s="96"/>
      <c r="I125" s="89"/>
      <c r="J125" s="97"/>
      <c r="K125" s="38" t="s">
        <v>81</v>
      </c>
      <c r="L125" s="42"/>
      <c r="M125" s="26"/>
      <c r="N125" s="44"/>
    </row>
    <row r="126" spans="2:14" ht="18" customHeight="1" x14ac:dyDescent="0.15">
      <c r="B126" s="82"/>
      <c r="C126" s="60"/>
      <c r="D126" s="60"/>
      <c r="E126" s="94"/>
      <c r="F126" s="22"/>
      <c r="G126" s="150" t="s">
        <v>54</v>
      </c>
      <c r="H126" s="150"/>
      <c r="I126" s="113"/>
      <c r="J126" s="117"/>
      <c r="K126" s="37" t="s">
        <v>92</v>
      </c>
      <c r="L126" s="43"/>
      <c r="M126" s="47"/>
      <c r="N126" s="43"/>
    </row>
    <row r="127" spans="2:14" ht="18" customHeight="1" x14ac:dyDescent="0.15">
      <c r="B127" s="82"/>
      <c r="C127" s="60"/>
      <c r="D127" s="60"/>
      <c r="E127" s="95"/>
      <c r="F127" s="60"/>
      <c r="G127" s="96"/>
      <c r="H127" s="96"/>
      <c r="I127" s="89"/>
      <c r="J127" s="97"/>
      <c r="K127" s="38" t="s">
        <v>89</v>
      </c>
      <c r="L127" s="44"/>
      <c r="M127" s="26"/>
      <c r="N127" s="44"/>
    </row>
    <row r="128" spans="2:14" ht="18" customHeight="1" x14ac:dyDescent="0.15">
      <c r="B128" s="82"/>
      <c r="C128" s="60"/>
      <c r="D128" s="60"/>
      <c r="E128" s="95"/>
      <c r="F128" s="60"/>
      <c r="G128" s="96"/>
      <c r="H128" s="96"/>
      <c r="I128" s="89"/>
      <c r="J128" s="97"/>
      <c r="K128" s="38" t="s">
        <v>90</v>
      </c>
      <c r="L128" s="44"/>
      <c r="M128" s="44"/>
      <c r="N128" s="44"/>
    </row>
    <row r="129" spans="2:14" ht="18" customHeight="1" x14ac:dyDescent="0.15">
      <c r="B129" s="82"/>
      <c r="C129" s="60"/>
      <c r="D129" s="60"/>
      <c r="E129" s="74"/>
      <c r="F129" s="75"/>
      <c r="G129" s="92"/>
      <c r="H129" s="92"/>
      <c r="I129" s="91"/>
      <c r="J129" s="93"/>
      <c r="K129" s="38" t="s">
        <v>91</v>
      </c>
      <c r="L129" s="45"/>
      <c r="M129" s="42"/>
      <c r="N129" s="45"/>
    </row>
    <row r="130" spans="2:14" ht="18" customHeight="1" x14ac:dyDescent="0.15">
      <c r="B130" s="98"/>
      <c r="C130" s="75"/>
      <c r="D130" s="75"/>
      <c r="E130" s="15"/>
      <c r="F130" s="118"/>
      <c r="G130" s="138" t="s">
        <v>55</v>
      </c>
      <c r="H130" s="138"/>
      <c r="I130" s="13"/>
      <c r="J130" s="14"/>
      <c r="K130" s="27" t="s">
        <v>156</v>
      </c>
      <c r="L130" s="46"/>
      <c r="M130" s="48"/>
      <c r="N130" s="46"/>
    </row>
    <row r="131" spans="2:14" ht="18" customHeight="1" x14ac:dyDescent="0.15">
      <c r="B131" s="147" t="s">
        <v>56</v>
      </c>
      <c r="C131" s="148"/>
      <c r="D131" s="148"/>
      <c r="E131" s="22"/>
      <c r="F131" s="22"/>
      <c r="G131" s="22"/>
      <c r="H131" s="22"/>
      <c r="I131" s="22"/>
      <c r="J131" s="22"/>
      <c r="K131" s="22"/>
      <c r="L131" s="22"/>
      <c r="M131" s="22"/>
      <c r="N131" s="54"/>
    </row>
    <row r="132" spans="2:14" ht="14.1" customHeight="1" x14ac:dyDescent="0.15">
      <c r="B132" s="99"/>
      <c r="C132" s="39" t="s">
        <v>57</v>
      </c>
      <c r="D132" s="100"/>
      <c r="E132" s="39"/>
      <c r="F132" s="39"/>
      <c r="G132" s="39"/>
      <c r="H132" s="39"/>
      <c r="I132" s="39"/>
      <c r="J132" s="39"/>
      <c r="K132" s="39"/>
      <c r="L132" s="39"/>
      <c r="M132" s="39"/>
      <c r="N132" s="55"/>
    </row>
    <row r="133" spans="2:14" ht="14.1" customHeight="1" x14ac:dyDescent="0.15">
      <c r="B133" s="99"/>
      <c r="C133" s="39" t="s">
        <v>58</v>
      </c>
      <c r="D133" s="100"/>
      <c r="E133" s="39"/>
      <c r="F133" s="39"/>
      <c r="G133" s="39"/>
      <c r="H133" s="39"/>
      <c r="I133" s="39"/>
      <c r="J133" s="39"/>
      <c r="K133" s="39"/>
      <c r="L133" s="39"/>
      <c r="M133" s="39"/>
      <c r="N133" s="55"/>
    </row>
    <row r="134" spans="2:14" ht="14.1" customHeight="1" x14ac:dyDescent="0.15">
      <c r="B134" s="99"/>
      <c r="C134" s="39" t="s">
        <v>59</v>
      </c>
      <c r="D134" s="100"/>
      <c r="E134" s="39"/>
      <c r="F134" s="39"/>
      <c r="G134" s="39"/>
      <c r="H134" s="39"/>
      <c r="I134" s="39"/>
      <c r="J134" s="39"/>
      <c r="K134" s="39"/>
      <c r="L134" s="39"/>
      <c r="M134" s="39"/>
      <c r="N134" s="55"/>
    </row>
    <row r="135" spans="2:14" ht="14.1" customHeight="1" x14ac:dyDescent="0.15">
      <c r="B135" s="99"/>
      <c r="C135" s="39" t="s">
        <v>120</v>
      </c>
      <c r="D135" s="100"/>
      <c r="E135" s="39"/>
      <c r="F135" s="39"/>
      <c r="G135" s="39"/>
      <c r="H135" s="39"/>
      <c r="I135" s="39"/>
      <c r="J135" s="39"/>
      <c r="K135" s="39"/>
      <c r="L135" s="39"/>
      <c r="M135" s="39"/>
      <c r="N135" s="55"/>
    </row>
    <row r="136" spans="2:14" ht="14.1" customHeight="1" x14ac:dyDescent="0.15">
      <c r="B136" s="101"/>
      <c r="C136" s="39" t="s">
        <v>121</v>
      </c>
      <c r="D136" s="39"/>
      <c r="E136" s="39"/>
      <c r="F136" s="39"/>
      <c r="G136" s="39"/>
      <c r="H136" s="39"/>
      <c r="I136" s="39"/>
      <c r="J136" s="39"/>
      <c r="K136" s="39"/>
      <c r="L136" s="39"/>
      <c r="M136" s="39"/>
      <c r="N136" s="55"/>
    </row>
    <row r="137" spans="2:14" ht="14.1" customHeight="1" x14ac:dyDescent="0.15">
      <c r="B137" s="101"/>
      <c r="C137" s="39" t="s">
        <v>117</v>
      </c>
      <c r="D137" s="39"/>
      <c r="E137" s="39"/>
      <c r="F137" s="39"/>
      <c r="G137" s="39"/>
      <c r="H137" s="39"/>
      <c r="I137" s="39"/>
      <c r="J137" s="39"/>
      <c r="K137" s="39"/>
      <c r="L137" s="39"/>
      <c r="M137" s="39"/>
      <c r="N137" s="55"/>
    </row>
    <row r="138" spans="2:14" ht="14.1" customHeight="1" x14ac:dyDescent="0.15">
      <c r="B138" s="101"/>
      <c r="C138" s="39" t="s">
        <v>86</v>
      </c>
      <c r="D138" s="39"/>
      <c r="E138" s="39"/>
      <c r="F138" s="39"/>
      <c r="G138" s="39"/>
      <c r="H138" s="39"/>
      <c r="I138" s="39"/>
      <c r="J138" s="39"/>
      <c r="K138" s="39"/>
      <c r="L138" s="39"/>
      <c r="M138" s="39"/>
      <c r="N138" s="55"/>
    </row>
    <row r="139" spans="2:14" ht="14.1" customHeight="1" x14ac:dyDescent="0.15">
      <c r="B139" s="101"/>
      <c r="C139" s="39" t="s">
        <v>87</v>
      </c>
      <c r="D139" s="39"/>
      <c r="E139" s="39"/>
      <c r="F139" s="39"/>
      <c r="G139" s="39"/>
      <c r="H139" s="39"/>
      <c r="I139" s="39"/>
      <c r="J139" s="39"/>
      <c r="K139" s="39"/>
      <c r="L139" s="39"/>
      <c r="M139" s="39"/>
      <c r="N139" s="55"/>
    </row>
    <row r="140" spans="2:14" ht="14.1" customHeight="1" x14ac:dyDescent="0.15">
      <c r="B140" s="101"/>
      <c r="C140" s="39" t="s">
        <v>77</v>
      </c>
      <c r="D140" s="39"/>
      <c r="E140" s="39"/>
      <c r="F140" s="39"/>
      <c r="G140" s="39"/>
      <c r="H140" s="39"/>
      <c r="I140" s="39"/>
      <c r="J140" s="39"/>
      <c r="K140" s="39"/>
      <c r="L140" s="39"/>
      <c r="M140" s="39"/>
      <c r="N140" s="55"/>
    </row>
    <row r="141" spans="2:14" ht="14.1" customHeight="1" x14ac:dyDescent="0.15">
      <c r="B141" s="101"/>
      <c r="C141" s="39" t="s">
        <v>126</v>
      </c>
      <c r="D141" s="39"/>
      <c r="E141" s="39"/>
      <c r="F141" s="39"/>
      <c r="G141" s="39"/>
      <c r="H141" s="39"/>
      <c r="I141" s="39"/>
      <c r="J141" s="39"/>
      <c r="K141" s="39"/>
      <c r="L141" s="39"/>
      <c r="M141" s="39"/>
      <c r="N141" s="55"/>
    </row>
    <row r="142" spans="2:14" ht="14.1" customHeight="1" x14ac:dyDescent="0.15">
      <c r="B142" s="101"/>
      <c r="C142" s="39" t="s">
        <v>122</v>
      </c>
      <c r="D142" s="39"/>
      <c r="E142" s="39"/>
      <c r="F142" s="39"/>
      <c r="G142" s="39"/>
      <c r="H142" s="39"/>
      <c r="I142" s="39"/>
      <c r="J142" s="39"/>
      <c r="K142" s="39"/>
      <c r="L142" s="39"/>
      <c r="M142" s="39"/>
      <c r="N142" s="55"/>
    </row>
    <row r="143" spans="2:14" ht="14.1" customHeight="1" x14ac:dyDescent="0.15">
      <c r="B143" s="101"/>
      <c r="C143" s="39" t="s">
        <v>123</v>
      </c>
      <c r="D143" s="39"/>
      <c r="E143" s="39"/>
      <c r="F143" s="39"/>
      <c r="G143" s="39"/>
      <c r="H143" s="39"/>
      <c r="I143" s="39"/>
      <c r="J143" s="39"/>
      <c r="K143" s="39"/>
      <c r="L143" s="39"/>
      <c r="M143" s="39"/>
      <c r="N143" s="55"/>
    </row>
    <row r="144" spans="2:14" ht="14.1" customHeight="1" x14ac:dyDescent="0.15">
      <c r="B144" s="101"/>
      <c r="C144" s="39" t="s">
        <v>124</v>
      </c>
      <c r="D144" s="39"/>
      <c r="E144" s="39"/>
      <c r="F144" s="39"/>
      <c r="G144" s="39"/>
      <c r="H144" s="39"/>
      <c r="I144" s="39"/>
      <c r="J144" s="39"/>
      <c r="K144" s="39"/>
      <c r="L144" s="39"/>
      <c r="M144" s="39"/>
      <c r="N144" s="55"/>
    </row>
    <row r="145" spans="2:14" ht="14.1" customHeight="1" x14ac:dyDescent="0.15">
      <c r="B145" s="101"/>
      <c r="C145" s="39" t="s">
        <v>113</v>
      </c>
      <c r="D145" s="39"/>
      <c r="E145" s="39"/>
      <c r="F145" s="39"/>
      <c r="G145" s="39"/>
      <c r="H145" s="39"/>
      <c r="I145" s="39"/>
      <c r="J145" s="39"/>
      <c r="K145" s="39"/>
      <c r="L145" s="39"/>
      <c r="M145" s="39"/>
      <c r="N145" s="55"/>
    </row>
    <row r="146" spans="2:14" ht="14.1" customHeight="1" x14ac:dyDescent="0.15">
      <c r="B146" s="101"/>
      <c r="C146" s="39" t="s">
        <v>125</v>
      </c>
      <c r="D146" s="39"/>
      <c r="E146" s="39"/>
      <c r="F146" s="39"/>
      <c r="G146" s="39"/>
      <c r="H146" s="39"/>
      <c r="I146" s="39"/>
      <c r="J146" s="39"/>
      <c r="K146" s="39"/>
      <c r="L146" s="39"/>
      <c r="M146" s="39"/>
      <c r="N146" s="55"/>
    </row>
    <row r="147" spans="2:14" ht="14.1" customHeight="1" x14ac:dyDescent="0.15">
      <c r="B147" s="101"/>
      <c r="C147" s="39" t="s">
        <v>180</v>
      </c>
      <c r="D147" s="39"/>
      <c r="E147" s="39"/>
      <c r="F147" s="39"/>
      <c r="G147" s="39"/>
      <c r="H147" s="39"/>
      <c r="I147" s="39"/>
      <c r="J147" s="39"/>
      <c r="K147" s="39"/>
      <c r="L147" s="39"/>
      <c r="M147" s="39"/>
      <c r="N147" s="55"/>
    </row>
    <row r="148" spans="2:14" ht="14.1" customHeight="1" x14ac:dyDescent="0.15">
      <c r="B148" s="101"/>
      <c r="C148" s="39" t="s">
        <v>119</v>
      </c>
      <c r="D148" s="39"/>
      <c r="E148" s="39"/>
      <c r="F148" s="39"/>
      <c r="G148" s="39"/>
      <c r="H148" s="39"/>
      <c r="I148" s="39"/>
      <c r="J148" s="39"/>
      <c r="K148" s="39"/>
      <c r="L148" s="39"/>
      <c r="M148" s="39"/>
      <c r="N148" s="55"/>
    </row>
    <row r="149" spans="2:14" x14ac:dyDescent="0.15">
      <c r="B149" s="102"/>
      <c r="C149" s="39" t="s">
        <v>131</v>
      </c>
      <c r="N149" s="59"/>
    </row>
    <row r="150" spans="2:14" x14ac:dyDescent="0.15">
      <c r="B150" s="102"/>
      <c r="C150" s="39" t="s">
        <v>127</v>
      </c>
      <c r="N150" s="59"/>
    </row>
    <row r="151" spans="2:14" ht="14.1" customHeight="1" x14ac:dyDescent="0.15">
      <c r="B151" s="101"/>
      <c r="C151" s="39" t="s">
        <v>103</v>
      </c>
      <c r="D151" s="39"/>
      <c r="E151" s="39"/>
      <c r="F151" s="39"/>
      <c r="G151" s="39"/>
      <c r="H151" s="39"/>
      <c r="I151" s="39"/>
      <c r="J151" s="39"/>
      <c r="K151" s="39"/>
      <c r="L151" s="39"/>
      <c r="M151" s="39"/>
      <c r="N151" s="55"/>
    </row>
    <row r="152" spans="2:14" ht="18" customHeight="1" x14ac:dyDescent="0.15">
      <c r="B152" s="101"/>
      <c r="C152" s="39" t="s">
        <v>60</v>
      </c>
      <c r="D152" s="39"/>
      <c r="E152" s="39"/>
      <c r="F152" s="39"/>
      <c r="G152" s="39"/>
      <c r="H152" s="39"/>
      <c r="I152" s="39"/>
      <c r="J152" s="39"/>
      <c r="K152" s="39"/>
      <c r="L152" s="39"/>
      <c r="M152" s="39"/>
      <c r="N152" s="55"/>
    </row>
    <row r="153" spans="2:14" x14ac:dyDescent="0.15">
      <c r="B153" s="102"/>
      <c r="C153" s="39" t="s">
        <v>118</v>
      </c>
      <c r="N153" s="59"/>
    </row>
    <row r="154" spans="2:14" x14ac:dyDescent="0.15">
      <c r="B154" s="102"/>
      <c r="C154" s="39" t="s">
        <v>136</v>
      </c>
      <c r="N154" s="59"/>
    </row>
    <row r="155" spans="2:14" ht="14.25" thickBot="1" x14ac:dyDescent="0.2">
      <c r="B155" s="103"/>
      <c r="C155" s="40" t="s">
        <v>128</v>
      </c>
      <c r="D155" s="57"/>
      <c r="E155" s="57"/>
      <c r="F155" s="57"/>
      <c r="G155" s="57"/>
      <c r="H155" s="57"/>
      <c r="I155" s="57"/>
      <c r="J155" s="57"/>
      <c r="K155" s="57"/>
      <c r="L155" s="57"/>
      <c r="M155" s="57"/>
      <c r="N155" s="58"/>
    </row>
  </sheetData>
  <mergeCells count="28">
    <mergeCell ref="G123:H123"/>
    <mergeCell ref="G126:H126"/>
    <mergeCell ref="G130:H130"/>
    <mergeCell ref="B131:D131"/>
    <mergeCell ref="G117:H117"/>
    <mergeCell ref="G118:H118"/>
    <mergeCell ref="G119:H119"/>
    <mergeCell ref="G120:H120"/>
    <mergeCell ref="B121:D121"/>
    <mergeCell ref="G121:H121"/>
    <mergeCell ref="G116:H116"/>
    <mergeCell ref="G10:H10"/>
    <mergeCell ref="D100:G100"/>
    <mergeCell ref="D101:G101"/>
    <mergeCell ref="G102:H102"/>
    <mergeCell ref="C108:D108"/>
    <mergeCell ref="B111:I111"/>
    <mergeCell ref="B112:D112"/>
    <mergeCell ref="G112:H112"/>
    <mergeCell ref="G113:H113"/>
    <mergeCell ref="G114:H114"/>
    <mergeCell ref="G115:H115"/>
    <mergeCell ref="D9:F9"/>
    <mergeCell ref="D4:G4"/>
    <mergeCell ref="D5:G5"/>
    <mergeCell ref="D6:G6"/>
    <mergeCell ref="D7:F7"/>
    <mergeCell ref="D8:F8"/>
  </mergeCells>
  <phoneticPr fontId="23"/>
  <conditionalFormatting sqref="O11:O95">
    <cfRule type="expression" dxfId="14" priority="1" stopIfTrue="1">
      <formula>COUNTBLANK(K11:N11)=4</formula>
    </cfRule>
  </conditionalFormatting>
  <conditionalFormatting sqref="O103:O110">
    <cfRule type="expression" dxfId="13"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E661E-FDFA-401C-A3D2-246A649A4B1F}">
  <sheetPr>
    <tabColor rgb="FFC00000"/>
  </sheetPr>
  <dimension ref="B1:AC152"/>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468</v>
      </c>
      <c r="L5" s="29" t="str">
        <f>K5</f>
        <v>2023.10.25</v>
      </c>
      <c r="M5" s="29" t="str">
        <f>K5</f>
        <v>2023.10.25</v>
      </c>
      <c r="N5" s="109" t="str">
        <f>K5</f>
        <v>2023.10.25</v>
      </c>
    </row>
    <row r="6" spans="2:24" ht="18" customHeight="1" x14ac:dyDescent="0.15">
      <c r="B6" s="64"/>
      <c r="C6" s="118"/>
      <c r="D6" s="138" t="s">
        <v>3</v>
      </c>
      <c r="E6" s="138"/>
      <c r="F6" s="138"/>
      <c r="G6" s="138"/>
      <c r="H6" s="118"/>
      <c r="I6" s="118"/>
      <c r="J6" s="65"/>
      <c r="K6" s="104">
        <v>0.4236111111111111</v>
      </c>
      <c r="L6" s="104">
        <v>0.38055555555555554</v>
      </c>
      <c r="M6" s="104">
        <v>0.44236111111111115</v>
      </c>
      <c r="N6" s="105">
        <v>0.4597222222222222</v>
      </c>
    </row>
    <row r="7" spans="2:24" ht="18" customHeight="1" x14ac:dyDescent="0.15">
      <c r="B7" s="64"/>
      <c r="C7" s="118"/>
      <c r="D7" s="138" t="s">
        <v>4</v>
      </c>
      <c r="E7" s="141"/>
      <c r="F7" s="141"/>
      <c r="G7" s="66" t="s">
        <v>5</v>
      </c>
      <c r="H7" s="118"/>
      <c r="I7" s="118"/>
      <c r="J7" s="65"/>
      <c r="K7" s="106">
        <v>2.25</v>
      </c>
      <c r="L7" s="106">
        <v>1.39</v>
      </c>
      <c r="M7" s="106">
        <v>1.48</v>
      </c>
      <c r="N7" s="107">
        <v>1.43</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144</v>
      </c>
      <c r="M11" s="20"/>
      <c r="N11" s="21" t="s">
        <v>141</v>
      </c>
      <c r="P11" t="s">
        <v>14</v>
      </c>
      <c r="Q11">
        <f t="shared" ref="Q11:T14" si="0">IF(K11="",0,VALUE(MID(K11,2,LEN(K11)-2)))</f>
        <v>0</v>
      </c>
      <c r="R11" t="e">
        <f t="shared" si="0"/>
        <v>#VALUE!</v>
      </c>
      <c r="S11">
        <f t="shared" si="0"/>
        <v>0</v>
      </c>
      <c r="T11">
        <f t="shared" si="0"/>
        <v>5</v>
      </c>
      <c r="U11">
        <f t="shared" ref="U11:U26" si="1">IF(K11="＋",0,IF(K11="(＋)",0,ABS(K11)))</f>
        <v>0</v>
      </c>
      <c r="V11">
        <f t="shared" ref="V11:V26" si="2">IF(L11="＋",0,IF(L11="(＋)",0,ABS(L11)))</f>
        <v>0</v>
      </c>
      <c r="W11">
        <f t="shared" ref="W11:W26" si="3">IF(M11="＋",0,IF(M11="(＋)",0,ABS(M11)))</f>
        <v>0</v>
      </c>
      <c r="X11">
        <f t="shared" ref="X11:X26" si="4">IF(N11="＋",0,IF(N11="(＋)",0,ABS(N11)))</f>
        <v>5</v>
      </c>
    </row>
    <row r="12" spans="2:24" ht="13.5" customHeight="1" x14ac:dyDescent="0.15">
      <c r="B12" s="1">
        <f t="shared" ref="B12:B43" si="5">B11+1</f>
        <v>2</v>
      </c>
      <c r="C12" s="3"/>
      <c r="D12" s="6"/>
      <c r="E12" s="118"/>
      <c r="F12" s="118" t="s">
        <v>182</v>
      </c>
      <c r="G12" s="118"/>
      <c r="H12" s="118"/>
      <c r="I12" s="118"/>
      <c r="J12" s="118"/>
      <c r="K12" s="20" t="s">
        <v>232</v>
      </c>
      <c r="L12" s="20" t="s">
        <v>218</v>
      </c>
      <c r="M12" s="20" t="s">
        <v>303</v>
      </c>
      <c r="N12" s="21" t="s">
        <v>248</v>
      </c>
      <c r="P12" t="s">
        <v>14</v>
      </c>
      <c r="Q12">
        <f t="shared" si="0"/>
        <v>100</v>
      </c>
      <c r="R12">
        <f t="shared" si="0"/>
        <v>300</v>
      </c>
      <c r="S12">
        <f t="shared" si="0"/>
        <v>525</v>
      </c>
      <c r="T12">
        <f t="shared" si="0"/>
        <v>750</v>
      </c>
      <c r="U12">
        <f t="shared" si="1"/>
        <v>100</v>
      </c>
      <c r="V12">
        <f t="shared" si="2"/>
        <v>300</v>
      </c>
      <c r="W12">
        <f t="shared" si="3"/>
        <v>525</v>
      </c>
      <c r="X12">
        <f t="shared" si="4"/>
        <v>750</v>
      </c>
    </row>
    <row r="13" spans="2:24" ht="13.5" customHeight="1" x14ac:dyDescent="0.15">
      <c r="B13" s="1">
        <f t="shared" si="5"/>
        <v>3</v>
      </c>
      <c r="C13" s="3"/>
      <c r="D13" s="6"/>
      <c r="E13" s="118"/>
      <c r="F13" s="118" t="s">
        <v>275</v>
      </c>
      <c r="G13" s="118"/>
      <c r="H13" s="118"/>
      <c r="I13" s="118"/>
      <c r="J13" s="118"/>
      <c r="K13" s="20" t="s">
        <v>144</v>
      </c>
      <c r="L13" s="20"/>
      <c r="M13" s="20" t="s">
        <v>144</v>
      </c>
      <c r="N13" s="21" t="s">
        <v>145</v>
      </c>
      <c r="P13" t="s">
        <v>14</v>
      </c>
      <c r="Q13" t="e">
        <f t="shared" si="0"/>
        <v>#VALUE!</v>
      </c>
      <c r="R13">
        <f t="shared" si="0"/>
        <v>0</v>
      </c>
      <c r="S13" t="e">
        <f t="shared" si="0"/>
        <v>#VALUE!</v>
      </c>
      <c r="T13">
        <f t="shared" si="0"/>
        <v>50</v>
      </c>
      <c r="U13">
        <f t="shared" si="1"/>
        <v>0</v>
      </c>
      <c r="V13">
        <f t="shared" si="2"/>
        <v>0</v>
      </c>
      <c r="W13">
        <f t="shared" si="3"/>
        <v>0</v>
      </c>
      <c r="X13">
        <f t="shared" si="4"/>
        <v>50</v>
      </c>
    </row>
    <row r="14" spans="2:24" ht="13.5" customHeight="1" x14ac:dyDescent="0.15">
      <c r="B14" s="1">
        <f t="shared" si="5"/>
        <v>4</v>
      </c>
      <c r="C14" s="3"/>
      <c r="D14" s="6"/>
      <c r="E14" s="118"/>
      <c r="F14" s="118" t="s">
        <v>231</v>
      </c>
      <c r="G14" s="118"/>
      <c r="H14" s="118"/>
      <c r="I14" s="118"/>
      <c r="J14" s="118"/>
      <c r="K14" s="20"/>
      <c r="L14" s="20"/>
      <c r="M14" s="20"/>
      <c r="N14" s="21" t="s">
        <v>141</v>
      </c>
      <c r="P14" t="s">
        <v>14</v>
      </c>
      <c r="Q14">
        <f t="shared" si="0"/>
        <v>0</v>
      </c>
      <c r="R14">
        <f t="shared" si="0"/>
        <v>0</v>
      </c>
      <c r="S14">
        <f t="shared" si="0"/>
        <v>0</v>
      </c>
      <c r="T14">
        <f t="shared" si="0"/>
        <v>5</v>
      </c>
      <c r="U14">
        <f t="shared" si="1"/>
        <v>0</v>
      </c>
      <c r="V14">
        <f t="shared" si="2"/>
        <v>0</v>
      </c>
      <c r="W14">
        <f t="shared" si="3"/>
        <v>0</v>
      </c>
      <c r="X14">
        <f t="shared" si="4"/>
        <v>5</v>
      </c>
    </row>
    <row r="15" spans="2:24" ht="13.5" customHeight="1" x14ac:dyDescent="0.15">
      <c r="B15" s="1">
        <f t="shared" si="5"/>
        <v>5</v>
      </c>
      <c r="C15" s="3"/>
      <c r="D15" s="6"/>
      <c r="E15" s="118"/>
      <c r="F15" s="118" t="s">
        <v>286</v>
      </c>
      <c r="G15" s="118"/>
      <c r="H15" s="118"/>
      <c r="I15" s="118"/>
      <c r="J15" s="118"/>
      <c r="K15" s="20"/>
      <c r="L15" s="20"/>
      <c r="M15" s="20"/>
      <c r="N15" s="21" t="s">
        <v>229</v>
      </c>
      <c r="S15">
        <f>IF(M15="",0,VALUE(MID(M15,2,LEN(M15)-2)))</f>
        <v>0</v>
      </c>
      <c r="T15">
        <f>IF(N15="",0,VALUE(MID(N15,2,LEN(N15)-2)))</f>
        <v>20</v>
      </c>
      <c r="U15">
        <f t="shared" si="1"/>
        <v>0</v>
      </c>
      <c r="V15">
        <f t="shared" si="2"/>
        <v>0</v>
      </c>
      <c r="W15">
        <f t="shared" si="3"/>
        <v>0</v>
      </c>
      <c r="X15">
        <f t="shared" si="4"/>
        <v>20</v>
      </c>
    </row>
    <row r="16" spans="2:24" ht="13.9" customHeight="1" x14ac:dyDescent="0.15">
      <c r="B16" s="1">
        <f t="shared" si="5"/>
        <v>6</v>
      </c>
      <c r="C16" s="3"/>
      <c r="D16" s="6"/>
      <c r="E16" s="118"/>
      <c r="F16" s="118" t="s">
        <v>187</v>
      </c>
      <c r="G16" s="118"/>
      <c r="H16" s="118"/>
      <c r="I16" s="118"/>
      <c r="J16" s="118"/>
      <c r="K16" s="20" t="s">
        <v>232</v>
      </c>
      <c r="L16" s="20" t="s">
        <v>238</v>
      </c>
      <c r="M16" s="20" t="s">
        <v>160</v>
      </c>
      <c r="N16" s="21" t="s">
        <v>216</v>
      </c>
      <c r="P16" s="77" t="s">
        <v>15</v>
      </c>
      <c r="Q16" t="str">
        <f>K16</f>
        <v>(100)</v>
      </c>
      <c r="R16" t="str">
        <f>L16</f>
        <v>(275)</v>
      </c>
      <c r="S16" t="str">
        <f>M16</f>
        <v>(225)</v>
      </c>
      <c r="T16" t="str">
        <f>N16</f>
        <v>(200)</v>
      </c>
      <c r="U16">
        <f t="shared" si="1"/>
        <v>100</v>
      </c>
      <c r="V16">
        <f t="shared" si="2"/>
        <v>275</v>
      </c>
      <c r="W16">
        <f t="shared" si="3"/>
        <v>225</v>
      </c>
      <c r="X16">
        <f t="shared" si="4"/>
        <v>200</v>
      </c>
    </row>
    <row r="17" spans="2:24" ht="13.9" customHeight="1" x14ac:dyDescent="0.15">
      <c r="B17" s="1">
        <f t="shared" si="5"/>
        <v>7</v>
      </c>
      <c r="C17" s="3"/>
      <c r="D17" s="6"/>
      <c r="E17" s="118"/>
      <c r="F17" s="118" t="s">
        <v>190</v>
      </c>
      <c r="G17" s="118"/>
      <c r="H17" s="118"/>
      <c r="I17" s="118"/>
      <c r="J17" s="118"/>
      <c r="K17" s="20" t="s">
        <v>467</v>
      </c>
      <c r="L17" s="20" t="s">
        <v>466</v>
      </c>
      <c r="M17" s="20" t="s">
        <v>448</v>
      </c>
      <c r="N17" s="21" t="s">
        <v>457</v>
      </c>
      <c r="P17" t="s">
        <v>14</v>
      </c>
      <c r="Q17">
        <f t="shared" ref="Q17:T19" si="6">IF(K17="",0,VALUE(MID(K17,2,LEN(K17)-2)))</f>
        <v>7</v>
      </c>
      <c r="R17">
        <f t="shared" si="6"/>
        <v>70</v>
      </c>
      <c r="S17">
        <f t="shared" si="6"/>
        <v>75</v>
      </c>
      <c r="T17">
        <f t="shared" si="6"/>
        <v>20</v>
      </c>
      <c r="U17">
        <f t="shared" si="1"/>
        <v>275</v>
      </c>
      <c r="V17">
        <f t="shared" si="2"/>
        <v>5700</v>
      </c>
      <c r="W17">
        <f t="shared" si="3"/>
        <v>1750</v>
      </c>
      <c r="X17">
        <f t="shared" si="4"/>
        <v>3200</v>
      </c>
    </row>
    <row r="18" spans="2:24" ht="13.5" customHeight="1" x14ac:dyDescent="0.15">
      <c r="B18" s="1">
        <f t="shared" si="5"/>
        <v>8</v>
      </c>
      <c r="C18" s="3"/>
      <c r="D18" s="6"/>
      <c r="E18" s="118"/>
      <c r="F18" s="118" t="s">
        <v>251</v>
      </c>
      <c r="G18" s="118"/>
      <c r="H18" s="118"/>
      <c r="I18" s="118"/>
      <c r="J18" s="118"/>
      <c r="K18" s="20"/>
      <c r="L18" s="20"/>
      <c r="M18" s="20" t="s">
        <v>339</v>
      </c>
      <c r="N18" s="21" t="s">
        <v>465</v>
      </c>
      <c r="P18" t="s">
        <v>14</v>
      </c>
      <c r="Q18">
        <f t="shared" si="6"/>
        <v>0</v>
      </c>
      <c r="R18">
        <f t="shared" si="6"/>
        <v>0</v>
      </c>
      <c r="S18" t="e">
        <f t="shared" si="6"/>
        <v>#VALUE!</v>
      </c>
      <c r="T18">
        <f t="shared" si="6"/>
        <v>4</v>
      </c>
      <c r="U18">
        <f t="shared" si="1"/>
        <v>0</v>
      </c>
      <c r="V18">
        <f t="shared" si="2"/>
        <v>0</v>
      </c>
      <c r="W18">
        <f t="shared" si="3"/>
        <v>66</v>
      </c>
      <c r="X18">
        <f t="shared" si="4"/>
        <v>347</v>
      </c>
    </row>
    <row r="19" spans="2:24" ht="13.5" customHeight="1" x14ac:dyDescent="0.15">
      <c r="B19" s="1">
        <f t="shared" si="5"/>
        <v>9</v>
      </c>
      <c r="C19" s="3"/>
      <c r="D19" s="6"/>
      <c r="E19" s="118"/>
      <c r="F19" s="118" t="s">
        <v>192</v>
      </c>
      <c r="G19" s="118"/>
      <c r="H19" s="118"/>
      <c r="I19" s="118"/>
      <c r="J19" s="118"/>
      <c r="K19" s="20" t="s">
        <v>357</v>
      </c>
      <c r="L19" s="20" t="s">
        <v>143</v>
      </c>
      <c r="M19" s="20" t="s">
        <v>464</v>
      </c>
      <c r="N19" s="21" t="s">
        <v>463</v>
      </c>
      <c r="P19" t="s">
        <v>14</v>
      </c>
      <c r="Q19" t="e">
        <f t="shared" si="6"/>
        <v>#VALUE!</v>
      </c>
      <c r="R19" t="e">
        <f t="shared" si="6"/>
        <v>#VALUE!</v>
      </c>
      <c r="S19">
        <f t="shared" si="6"/>
        <v>5</v>
      </c>
      <c r="T19">
        <f t="shared" si="6"/>
        <v>8</v>
      </c>
      <c r="U19">
        <f t="shared" si="1"/>
        <v>72</v>
      </c>
      <c r="V19">
        <f t="shared" si="2"/>
        <v>0</v>
      </c>
      <c r="W19">
        <f t="shared" si="3"/>
        <v>150</v>
      </c>
      <c r="X19">
        <f t="shared" si="4"/>
        <v>184</v>
      </c>
    </row>
    <row r="20" spans="2:24" ht="13.9" customHeight="1" x14ac:dyDescent="0.15">
      <c r="B20" s="1">
        <f t="shared" si="5"/>
        <v>10</v>
      </c>
      <c r="C20" s="3"/>
      <c r="D20" s="6"/>
      <c r="E20" s="118"/>
      <c r="F20" s="118" t="s">
        <v>279</v>
      </c>
      <c r="G20" s="118"/>
      <c r="H20" s="118"/>
      <c r="I20" s="118"/>
      <c r="J20" s="118"/>
      <c r="K20" s="20"/>
      <c r="L20" s="20" t="s">
        <v>216</v>
      </c>
      <c r="M20" s="20"/>
      <c r="N20" s="21" t="s">
        <v>144</v>
      </c>
      <c r="P20" s="77" t="s">
        <v>15</v>
      </c>
      <c r="Q20">
        <f>K20</f>
        <v>0</v>
      </c>
      <c r="R20" t="str">
        <f>L20</f>
        <v>(200)</v>
      </c>
      <c r="S20">
        <f>M20</f>
        <v>0</v>
      </c>
      <c r="T20" t="str">
        <f>N20</f>
        <v>(＋)</v>
      </c>
      <c r="U20">
        <f t="shared" si="1"/>
        <v>0</v>
      </c>
      <c r="V20">
        <f t="shared" si="2"/>
        <v>200</v>
      </c>
      <c r="W20">
        <f t="shared" si="3"/>
        <v>0</v>
      </c>
      <c r="X20">
        <f t="shared" si="4"/>
        <v>0</v>
      </c>
    </row>
    <row r="21" spans="2:24" ht="13.9" customHeight="1" x14ac:dyDescent="0.15">
      <c r="B21" s="1">
        <f t="shared" si="5"/>
        <v>11</v>
      </c>
      <c r="C21" s="3"/>
      <c r="D21" s="6"/>
      <c r="E21" s="118"/>
      <c r="F21" s="118" t="s">
        <v>137</v>
      </c>
      <c r="G21" s="118"/>
      <c r="H21" s="118"/>
      <c r="I21" s="118"/>
      <c r="J21" s="118"/>
      <c r="K21" s="20" t="s">
        <v>264</v>
      </c>
      <c r="L21" s="20" t="s">
        <v>430</v>
      </c>
      <c r="M21" s="20" t="s">
        <v>338</v>
      </c>
      <c r="N21" s="21" t="s">
        <v>305</v>
      </c>
      <c r="P21" t="s">
        <v>14</v>
      </c>
      <c r="Q21">
        <f t="shared" ref="Q21:T22" si="7">IF(K21="",0,VALUE(MID(K21,2,LEN(K21)-2)))</f>
        <v>575</v>
      </c>
      <c r="R21">
        <f t="shared" si="7"/>
        <v>1100</v>
      </c>
      <c r="S21">
        <f t="shared" si="7"/>
        <v>1875</v>
      </c>
      <c r="T21">
        <f t="shared" si="7"/>
        <v>5000</v>
      </c>
      <c r="U21">
        <f t="shared" si="1"/>
        <v>575</v>
      </c>
      <c r="V21">
        <f t="shared" si="2"/>
        <v>1100</v>
      </c>
      <c r="W21">
        <f t="shared" si="3"/>
        <v>1875</v>
      </c>
      <c r="X21">
        <f t="shared" si="4"/>
        <v>5000</v>
      </c>
    </row>
    <row r="22" spans="2:24" ht="13.5" customHeight="1" x14ac:dyDescent="0.15">
      <c r="B22" s="1">
        <f t="shared" si="5"/>
        <v>12</v>
      </c>
      <c r="C22" s="3"/>
      <c r="D22" s="6"/>
      <c r="E22" s="118"/>
      <c r="F22" s="118" t="s">
        <v>194</v>
      </c>
      <c r="G22" s="118"/>
      <c r="H22" s="118"/>
      <c r="I22" s="118"/>
      <c r="J22" s="118"/>
      <c r="K22" s="20" t="s">
        <v>232</v>
      </c>
      <c r="L22" s="20" t="s">
        <v>218</v>
      </c>
      <c r="M22" s="20" t="s">
        <v>276</v>
      </c>
      <c r="N22" s="21" t="s">
        <v>238</v>
      </c>
      <c r="Q22">
        <f t="shared" si="7"/>
        <v>100</v>
      </c>
      <c r="R22">
        <f t="shared" si="7"/>
        <v>300</v>
      </c>
      <c r="S22">
        <f t="shared" si="7"/>
        <v>325</v>
      </c>
      <c r="T22">
        <f t="shared" si="7"/>
        <v>275</v>
      </c>
      <c r="U22">
        <f t="shared" si="1"/>
        <v>100</v>
      </c>
      <c r="V22">
        <f t="shared" si="2"/>
        <v>300</v>
      </c>
      <c r="W22">
        <f t="shared" si="3"/>
        <v>325</v>
      </c>
      <c r="X22">
        <f t="shared" si="4"/>
        <v>275</v>
      </c>
    </row>
    <row r="23" spans="2:24" ht="13.9" customHeight="1" x14ac:dyDescent="0.15">
      <c r="B23" s="1">
        <f t="shared" si="5"/>
        <v>13</v>
      </c>
      <c r="C23" s="3"/>
      <c r="D23" s="6"/>
      <c r="E23" s="118"/>
      <c r="F23" s="118" t="s">
        <v>114</v>
      </c>
      <c r="G23" s="118"/>
      <c r="H23" s="118"/>
      <c r="I23" s="118"/>
      <c r="J23" s="118"/>
      <c r="K23" s="20" t="s">
        <v>353</v>
      </c>
      <c r="L23" s="20" t="s">
        <v>144</v>
      </c>
      <c r="M23" s="20" t="s">
        <v>142</v>
      </c>
      <c r="N23" s="21" t="s">
        <v>145</v>
      </c>
      <c r="P23" s="77" t="s">
        <v>15</v>
      </c>
      <c r="Q23" t="str">
        <f>K23</f>
        <v>(4)</v>
      </c>
      <c r="R23" t="str">
        <f>L23</f>
        <v>(＋)</v>
      </c>
      <c r="S23" t="str">
        <f>M23</f>
        <v>(10)</v>
      </c>
      <c r="T23" t="str">
        <f>N23</f>
        <v>(50)</v>
      </c>
      <c r="U23">
        <f t="shared" si="1"/>
        <v>4</v>
      </c>
      <c r="V23">
        <f t="shared" si="2"/>
        <v>0</v>
      </c>
      <c r="W23">
        <f t="shared" si="3"/>
        <v>10</v>
      </c>
      <c r="X23">
        <f t="shared" si="4"/>
        <v>50</v>
      </c>
    </row>
    <row r="24" spans="2:24" ht="13.9" customHeight="1" x14ac:dyDescent="0.15">
      <c r="B24" s="1">
        <f t="shared" si="5"/>
        <v>14</v>
      </c>
      <c r="C24" s="3"/>
      <c r="D24" s="6"/>
      <c r="E24" s="118"/>
      <c r="F24" s="118" t="s">
        <v>289</v>
      </c>
      <c r="G24" s="118"/>
      <c r="H24" s="118"/>
      <c r="I24" s="118"/>
      <c r="J24" s="118"/>
      <c r="K24" s="20"/>
      <c r="L24" s="20"/>
      <c r="M24" s="20"/>
      <c r="N24" s="21" t="s">
        <v>144</v>
      </c>
      <c r="P24" t="s">
        <v>14</v>
      </c>
      <c r="Q24">
        <f>IF(K24="",0,VALUE(MID(K24,2,LEN(K24)-2)))</f>
        <v>0</v>
      </c>
      <c r="R24">
        <f>IF(L26="",0,VALUE(MID(L26,2,LEN(L26)-2)))</f>
        <v>150</v>
      </c>
      <c r="S24">
        <f>IF(M24="",0,VALUE(MID(M24,2,LEN(M24)-2)))</f>
        <v>0</v>
      </c>
      <c r="T24" t="e">
        <f>IF(N24="",0,VALUE(MID(N24,2,LEN(N24)-2)))</f>
        <v>#VALUE!</v>
      </c>
      <c r="U24">
        <f t="shared" si="1"/>
        <v>0</v>
      </c>
      <c r="V24">
        <f t="shared" si="2"/>
        <v>0</v>
      </c>
      <c r="W24">
        <f t="shared" si="3"/>
        <v>0</v>
      </c>
      <c r="X24">
        <f t="shared" si="4"/>
        <v>0</v>
      </c>
    </row>
    <row r="25" spans="2:24" ht="13.5" customHeight="1" x14ac:dyDescent="0.15">
      <c r="B25" s="1">
        <f t="shared" si="5"/>
        <v>15</v>
      </c>
      <c r="C25" s="3"/>
      <c r="D25" s="6"/>
      <c r="E25" s="118"/>
      <c r="F25" s="118" t="s">
        <v>108</v>
      </c>
      <c r="G25" s="118"/>
      <c r="H25" s="118"/>
      <c r="I25" s="118"/>
      <c r="J25" s="118"/>
      <c r="K25" s="20" t="s">
        <v>144</v>
      </c>
      <c r="L25" s="20" t="s">
        <v>146</v>
      </c>
      <c r="M25" s="20" t="s">
        <v>219</v>
      </c>
      <c r="N25" s="21" t="s">
        <v>159</v>
      </c>
      <c r="U25">
        <f t="shared" si="1"/>
        <v>0</v>
      </c>
      <c r="V25">
        <f t="shared" si="2"/>
        <v>25</v>
      </c>
      <c r="W25">
        <f t="shared" si="3"/>
        <v>175</v>
      </c>
      <c r="X25">
        <f t="shared" si="4"/>
        <v>125</v>
      </c>
    </row>
    <row r="26" spans="2:24" ht="13.5" customHeight="1" x14ac:dyDescent="0.15">
      <c r="B26" s="1">
        <f t="shared" si="5"/>
        <v>16</v>
      </c>
      <c r="C26" s="3"/>
      <c r="D26" s="6"/>
      <c r="E26" s="118"/>
      <c r="F26" s="118" t="s">
        <v>107</v>
      </c>
      <c r="G26" s="118"/>
      <c r="H26" s="118"/>
      <c r="I26" s="118"/>
      <c r="J26" s="118"/>
      <c r="K26" s="20" t="s">
        <v>144</v>
      </c>
      <c r="L26" s="20" t="s">
        <v>252</v>
      </c>
      <c r="M26" s="20" t="s">
        <v>232</v>
      </c>
      <c r="N26" s="21" t="s">
        <v>237</v>
      </c>
      <c r="P26" t="s">
        <v>14</v>
      </c>
      <c r="Q26" t="e">
        <f>IF(K26="",0,VALUE(MID(K26,2,LEN(K26)-2)))</f>
        <v>#VALUE!</v>
      </c>
      <c r="R26" t="e">
        <f>IF(#REF!="",0,VALUE(MID(#REF!,2,LEN(#REF!)-2)))</f>
        <v>#REF!</v>
      </c>
      <c r="S26">
        <f>IF(M26="",0,VALUE(MID(M26,2,LEN(M26)-2)))</f>
        <v>100</v>
      </c>
      <c r="T26">
        <f>IF(N26="",0,VALUE(MID(N26,2,LEN(N26)-2)))</f>
        <v>425</v>
      </c>
      <c r="U26">
        <f t="shared" si="1"/>
        <v>0</v>
      </c>
      <c r="V26">
        <f t="shared" si="2"/>
        <v>150</v>
      </c>
      <c r="W26">
        <f t="shared" si="3"/>
        <v>100</v>
      </c>
      <c r="X26">
        <f t="shared" si="4"/>
        <v>425</v>
      </c>
    </row>
    <row r="27" spans="2:24" ht="13.5" customHeight="1" x14ac:dyDescent="0.15">
      <c r="B27" s="1">
        <f t="shared" si="5"/>
        <v>17</v>
      </c>
      <c r="C27" s="2" t="s">
        <v>24</v>
      </c>
      <c r="D27" s="2" t="s">
        <v>25</v>
      </c>
      <c r="E27" s="118"/>
      <c r="F27" s="118" t="s">
        <v>106</v>
      </c>
      <c r="G27" s="118"/>
      <c r="H27" s="118"/>
      <c r="I27" s="118"/>
      <c r="J27" s="118"/>
      <c r="K27" s="24">
        <v>3750</v>
      </c>
      <c r="L27" s="24">
        <v>1250</v>
      </c>
      <c r="M27" s="24">
        <v>1000</v>
      </c>
      <c r="N27" s="110">
        <v>900</v>
      </c>
      <c r="P27" s="77"/>
    </row>
    <row r="28" spans="2:24" ht="13.5" customHeight="1" x14ac:dyDescent="0.15">
      <c r="B28" s="1">
        <f t="shared" si="5"/>
        <v>18</v>
      </c>
      <c r="C28" s="2" t="s">
        <v>26</v>
      </c>
      <c r="D28" s="2" t="s">
        <v>27</v>
      </c>
      <c r="E28" s="118"/>
      <c r="F28" s="118" t="s">
        <v>94</v>
      </c>
      <c r="G28" s="118"/>
      <c r="H28" s="118"/>
      <c r="I28" s="118"/>
      <c r="J28" s="118"/>
      <c r="K28" s="24">
        <v>25</v>
      </c>
      <c r="L28" s="24">
        <v>25</v>
      </c>
      <c r="M28" s="24">
        <v>100</v>
      </c>
      <c r="N28" s="110">
        <v>125</v>
      </c>
      <c r="P28" s="77"/>
    </row>
    <row r="29" spans="2:24" ht="14.85" customHeight="1" x14ac:dyDescent="0.15">
      <c r="B29" s="1">
        <f t="shared" si="5"/>
        <v>19</v>
      </c>
      <c r="C29" s="2" t="s">
        <v>84</v>
      </c>
      <c r="D29" s="2" t="s">
        <v>16</v>
      </c>
      <c r="E29" s="118"/>
      <c r="F29" s="118" t="s">
        <v>134</v>
      </c>
      <c r="G29" s="118"/>
      <c r="H29" s="118"/>
      <c r="I29" s="118"/>
      <c r="J29" s="118"/>
      <c r="K29" s="24">
        <v>50</v>
      </c>
      <c r="L29" s="24" t="s">
        <v>143</v>
      </c>
      <c r="M29" s="24" t="s">
        <v>143</v>
      </c>
      <c r="N29" s="110" t="s">
        <v>143</v>
      </c>
    </row>
    <row r="30" spans="2:24" ht="13.9" customHeight="1" x14ac:dyDescent="0.15">
      <c r="B30" s="1">
        <f t="shared" si="5"/>
        <v>20</v>
      </c>
      <c r="C30" s="6"/>
      <c r="D30" s="2" t="s">
        <v>74</v>
      </c>
      <c r="E30" s="118"/>
      <c r="F30" s="118" t="s">
        <v>130</v>
      </c>
      <c r="G30" s="118"/>
      <c r="H30" s="118"/>
      <c r="I30" s="118"/>
      <c r="J30" s="118"/>
      <c r="K30" s="24"/>
      <c r="L30" s="24"/>
      <c r="M30" s="24"/>
      <c r="N30" s="111">
        <v>25</v>
      </c>
      <c r="U30">
        <f>COUNTA(K30:K30)</f>
        <v>0</v>
      </c>
      <c r="V30">
        <f>COUNTA(L30:L30)</f>
        <v>0</v>
      </c>
      <c r="W30">
        <f>COUNTA(M30:M30)</f>
        <v>0</v>
      </c>
      <c r="X30">
        <f>COUNTA(N30:N30)</f>
        <v>1</v>
      </c>
    </row>
    <row r="31" spans="2:24" ht="13.5" customHeight="1" x14ac:dyDescent="0.15">
      <c r="B31" s="1">
        <f t="shared" si="5"/>
        <v>21</v>
      </c>
      <c r="C31" s="6"/>
      <c r="D31" s="8" t="s">
        <v>196</v>
      </c>
      <c r="E31" s="118"/>
      <c r="F31" s="118" t="s">
        <v>197</v>
      </c>
      <c r="G31" s="118"/>
      <c r="H31" s="118"/>
      <c r="I31" s="118"/>
      <c r="J31" s="118"/>
      <c r="K31" s="24">
        <v>6</v>
      </c>
      <c r="L31" s="24">
        <v>28</v>
      </c>
      <c r="M31" s="24">
        <v>33</v>
      </c>
      <c r="N31" s="110">
        <v>3</v>
      </c>
      <c r="U31">
        <f>COUNTA(K31)</f>
        <v>1</v>
      </c>
      <c r="V31">
        <f>COUNTA(L31)</f>
        <v>1</v>
      </c>
      <c r="W31">
        <f>COUNTA(M31)</f>
        <v>1</v>
      </c>
      <c r="X31">
        <f>COUNTA(N31)</f>
        <v>1</v>
      </c>
    </row>
    <row r="32" spans="2:24" ht="13.9" customHeight="1" x14ac:dyDescent="0.15">
      <c r="B32" s="1">
        <f t="shared" si="5"/>
        <v>22</v>
      </c>
      <c r="C32" s="6"/>
      <c r="D32" s="2" t="s">
        <v>17</v>
      </c>
      <c r="E32" s="118"/>
      <c r="F32" s="118" t="s">
        <v>198</v>
      </c>
      <c r="G32" s="118"/>
      <c r="H32" s="118"/>
      <c r="I32" s="118"/>
      <c r="J32" s="118"/>
      <c r="K32" s="24">
        <v>125</v>
      </c>
      <c r="L32" s="24">
        <v>50</v>
      </c>
      <c r="M32" s="24">
        <v>50</v>
      </c>
      <c r="N32" s="110">
        <v>25</v>
      </c>
    </row>
    <row r="33" spans="2:25" ht="13.5" customHeight="1" x14ac:dyDescent="0.15">
      <c r="B33" s="1">
        <f t="shared" si="5"/>
        <v>23</v>
      </c>
      <c r="C33" s="6"/>
      <c r="D33" s="6"/>
      <c r="E33" s="118"/>
      <c r="F33" s="118" t="s">
        <v>95</v>
      </c>
      <c r="G33" s="118"/>
      <c r="H33" s="118"/>
      <c r="I33" s="118"/>
      <c r="J33" s="118"/>
      <c r="K33" s="24">
        <v>1225</v>
      </c>
      <c r="L33" s="24">
        <v>2375</v>
      </c>
      <c r="M33" s="24">
        <v>1975</v>
      </c>
      <c r="N33" s="110">
        <v>650</v>
      </c>
    </row>
    <row r="34" spans="2:25" ht="13.9" customHeight="1" x14ac:dyDescent="0.15">
      <c r="B34" s="1">
        <f t="shared" si="5"/>
        <v>24</v>
      </c>
      <c r="C34" s="6"/>
      <c r="D34" s="6"/>
      <c r="E34" s="118"/>
      <c r="F34" s="118" t="s">
        <v>96</v>
      </c>
      <c r="G34" s="118"/>
      <c r="H34" s="118"/>
      <c r="I34" s="118"/>
      <c r="J34" s="118"/>
      <c r="K34" s="24">
        <v>2250</v>
      </c>
      <c r="L34" s="24">
        <v>7200</v>
      </c>
      <c r="M34" s="24">
        <v>7600</v>
      </c>
      <c r="N34" s="110">
        <v>3100</v>
      </c>
    </row>
    <row r="35" spans="2:25" ht="13.5" customHeight="1" x14ac:dyDescent="0.15">
      <c r="B35" s="1">
        <f t="shared" si="5"/>
        <v>25</v>
      </c>
      <c r="C35" s="6"/>
      <c r="D35" s="6"/>
      <c r="E35" s="118"/>
      <c r="F35" s="118" t="s">
        <v>18</v>
      </c>
      <c r="G35" s="118"/>
      <c r="H35" s="118"/>
      <c r="I35" s="118"/>
      <c r="J35" s="118"/>
      <c r="K35" s="24">
        <v>1000</v>
      </c>
      <c r="L35" s="24">
        <v>1050</v>
      </c>
      <c r="M35" s="24">
        <v>900</v>
      </c>
      <c r="N35" s="110">
        <v>375</v>
      </c>
    </row>
    <row r="36" spans="2:25" ht="13.5" customHeight="1" x14ac:dyDescent="0.15">
      <c r="B36" s="1">
        <f t="shared" si="5"/>
        <v>26</v>
      </c>
      <c r="C36" s="6"/>
      <c r="D36" s="6"/>
      <c r="E36" s="118"/>
      <c r="F36" s="118" t="s">
        <v>97</v>
      </c>
      <c r="G36" s="118"/>
      <c r="H36" s="118"/>
      <c r="I36" s="118"/>
      <c r="J36" s="118"/>
      <c r="K36" s="24">
        <v>800</v>
      </c>
      <c r="L36" s="24">
        <v>200</v>
      </c>
      <c r="M36" s="24">
        <v>300</v>
      </c>
      <c r="N36" s="110">
        <v>200</v>
      </c>
    </row>
    <row r="37" spans="2:25" ht="13.5" customHeight="1" x14ac:dyDescent="0.15">
      <c r="B37" s="1">
        <f t="shared" si="5"/>
        <v>27</v>
      </c>
      <c r="C37" s="6"/>
      <c r="D37" s="6"/>
      <c r="E37" s="118"/>
      <c r="F37" s="118" t="s">
        <v>98</v>
      </c>
      <c r="G37" s="118"/>
      <c r="H37" s="118"/>
      <c r="I37" s="118"/>
      <c r="J37" s="118"/>
      <c r="K37" s="24">
        <v>425</v>
      </c>
      <c r="L37" s="24">
        <v>300</v>
      </c>
      <c r="M37" s="24">
        <v>450</v>
      </c>
      <c r="N37" s="110">
        <v>50</v>
      </c>
    </row>
    <row r="38" spans="2:25" ht="13.5" customHeight="1" x14ac:dyDescent="0.15">
      <c r="B38" s="1">
        <f t="shared" si="5"/>
        <v>28</v>
      </c>
      <c r="C38" s="6"/>
      <c r="D38" s="6"/>
      <c r="E38" s="118"/>
      <c r="F38" s="118" t="s">
        <v>19</v>
      </c>
      <c r="G38" s="118"/>
      <c r="H38" s="118"/>
      <c r="I38" s="118"/>
      <c r="J38" s="118"/>
      <c r="K38" s="24">
        <v>350</v>
      </c>
      <c r="L38" s="24">
        <v>100</v>
      </c>
      <c r="M38" s="24">
        <v>100</v>
      </c>
      <c r="N38" s="110"/>
    </row>
    <row r="39" spans="2:25" ht="13.5" customHeight="1" x14ac:dyDescent="0.15">
      <c r="B39" s="1">
        <f t="shared" si="5"/>
        <v>29</v>
      </c>
      <c r="C39" s="6"/>
      <c r="D39" s="6"/>
      <c r="E39" s="118"/>
      <c r="F39" s="118" t="s">
        <v>135</v>
      </c>
      <c r="G39" s="118"/>
      <c r="H39" s="118"/>
      <c r="I39" s="118"/>
      <c r="J39" s="118"/>
      <c r="K39" s="24">
        <v>1</v>
      </c>
      <c r="L39" s="24">
        <v>21</v>
      </c>
      <c r="M39" s="24">
        <v>10</v>
      </c>
      <c r="N39" s="110">
        <v>7</v>
      </c>
    </row>
    <row r="40" spans="2:25" ht="13.5" customHeight="1" x14ac:dyDescent="0.15">
      <c r="B40" s="1">
        <f t="shared" si="5"/>
        <v>30</v>
      </c>
      <c r="C40" s="6"/>
      <c r="D40" s="6"/>
      <c r="E40" s="118"/>
      <c r="F40" s="118" t="s">
        <v>116</v>
      </c>
      <c r="G40" s="118"/>
      <c r="H40" s="118"/>
      <c r="I40" s="118"/>
      <c r="J40" s="118"/>
      <c r="K40" s="24">
        <v>25</v>
      </c>
      <c r="L40" s="24">
        <v>75</v>
      </c>
      <c r="M40" s="24">
        <v>50</v>
      </c>
      <c r="N40" s="110">
        <v>250</v>
      </c>
    </row>
    <row r="41" spans="2:25" ht="13.9" customHeight="1" x14ac:dyDescent="0.15">
      <c r="B41" s="1">
        <f t="shared" si="5"/>
        <v>31</v>
      </c>
      <c r="C41" s="6"/>
      <c r="D41" s="6"/>
      <c r="E41" s="118"/>
      <c r="F41" s="118" t="s">
        <v>200</v>
      </c>
      <c r="G41" s="118"/>
      <c r="H41" s="118"/>
      <c r="I41" s="118"/>
      <c r="J41" s="118"/>
      <c r="K41" s="24">
        <v>25</v>
      </c>
      <c r="L41" s="24"/>
      <c r="M41" s="24">
        <v>25</v>
      </c>
      <c r="N41" s="110"/>
      <c r="Y41" s="124"/>
    </row>
    <row r="42" spans="2:25" ht="13.9" customHeight="1" x14ac:dyDescent="0.15">
      <c r="B42" s="1">
        <f t="shared" si="5"/>
        <v>32</v>
      </c>
      <c r="C42" s="6"/>
      <c r="D42" s="6"/>
      <c r="E42" s="118"/>
      <c r="F42" s="118" t="s">
        <v>20</v>
      </c>
      <c r="G42" s="118"/>
      <c r="H42" s="118"/>
      <c r="I42" s="118"/>
      <c r="J42" s="118"/>
      <c r="K42" s="24">
        <v>750</v>
      </c>
      <c r="L42" s="24">
        <v>500</v>
      </c>
      <c r="M42" s="24">
        <v>750</v>
      </c>
      <c r="N42" s="110">
        <v>400</v>
      </c>
    </row>
    <row r="43" spans="2:25" ht="13.5" customHeight="1" x14ac:dyDescent="0.15">
      <c r="B43" s="1">
        <f t="shared" si="5"/>
        <v>33</v>
      </c>
      <c r="C43" s="6"/>
      <c r="D43" s="6"/>
      <c r="E43" s="118"/>
      <c r="F43" s="118" t="s">
        <v>21</v>
      </c>
      <c r="G43" s="118"/>
      <c r="H43" s="118"/>
      <c r="I43" s="118"/>
      <c r="J43" s="118"/>
      <c r="K43" s="24">
        <v>13250</v>
      </c>
      <c r="L43" s="24">
        <v>8750</v>
      </c>
      <c r="M43" s="24">
        <v>5000</v>
      </c>
      <c r="N43" s="56">
        <v>1050</v>
      </c>
    </row>
    <row r="44" spans="2:25" ht="13.9" customHeight="1" x14ac:dyDescent="0.15">
      <c r="B44" s="1">
        <f t="shared" ref="B44:B75" si="8">B43+1</f>
        <v>34</v>
      </c>
      <c r="C44" s="6"/>
      <c r="D44" s="6"/>
      <c r="E44" s="118"/>
      <c r="F44" s="118" t="s">
        <v>22</v>
      </c>
      <c r="G44" s="118"/>
      <c r="H44" s="118"/>
      <c r="I44" s="118"/>
      <c r="J44" s="118"/>
      <c r="K44" s="24">
        <v>50</v>
      </c>
      <c r="L44" s="24">
        <v>25</v>
      </c>
      <c r="M44" s="24" t="s">
        <v>143</v>
      </c>
      <c r="N44" s="110" t="s">
        <v>143</v>
      </c>
    </row>
    <row r="45" spans="2:25" ht="13.5" customHeight="1" x14ac:dyDescent="0.15">
      <c r="B45" s="1">
        <f t="shared" si="8"/>
        <v>35</v>
      </c>
      <c r="C45" s="2" t="s">
        <v>75</v>
      </c>
      <c r="D45" s="2" t="s">
        <v>76</v>
      </c>
      <c r="E45" s="118"/>
      <c r="F45" s="118" t="s">
        <v>93</v>
      </c>
      <c r="G45" s="118"/>
      <c r="H45" s="118"/>
      <c r="I45" s="118"/>
      <c r="J45" s="118"/>
      <c r="K45" s="24">
        <v>75</v>
      </c>
      <c r="L45" s="24">
        <v>25</v>
      </c>
      <c r="M45" s="24" t="s">
        <v>143</v>
      </c>
      <c r="N45" s="110">
        <v>50</v>
      </c>
    </row>
    <row r="46" spans="2:25" ht="13.9" customHeight="1" x14ac:dyDescent="0.15">
      <c r="B46" s="1">
        <f t="shared" si="8"/>
        <v>36</v>
      </c>
      <c r="C46" s="6"/>
      <c r="D46" s="6"/>
      <c r="E46" s="118"/>
      <c r="F46" s="118" t="s">
        <v>140</v>
      </c>
      <c r="G46" s="118"/>
      <c r="H46" s="118"/>
      <c r="I46" s="118"/>
      <c r="J46" s="118"/>
      <c r="K46" s="24" t="s">
        <v>143</v>
      </c>
      <c r="L46" s="24" t="s">
        <v>143</v>
      </c>
      <c r="M46" s="24">
        <v>25</v>
      </c>
      <c r="N46" s="110" t="s">
        <v>143</v>
      </c>
    </row>
    <row r="47" spans="2:25" ht="13.5" customHeight="1" x14ac:dyDescent="0.15">
      <c r="B47" s="1">
        <f t="shared" si="8"/>
        <v>37</v>
      </c>
      <c r="C47" s="2" t="s">
        <v>85</v>
      </c>
      <c r="D47" s="2" t="s">
        <v>28</v>
      </c>
      <c r="E47" s="118"/>
      <c r="F47" s="118" t="s">
        <v>294</v>
      </c>
      <c r="G47" s="118"/>
      <c r="H47" s="118"/>
      <c r="I47" s="118"/>
      <c r="J47" s="118"/>
      <c r="K47" s="24" t="s">
        <v>143</v>
      </c>
      <c r="L47" s="24"/>
      <c r="M47" s="24" t="s">
        <v>143</v>
      </c>
      <c r="N47" s="110" t="s">
        <v>143</v>
      </c>
    </row>
    <row r="48" spans="2:25" ht="13.9" customHeight="1" x14ac:dyDescent="0.15">
      <c r="B48" s="1">
        <f t="shared" si="8"/>
        <v>38</v>
      </c>
      <c r="C48" s="125"/>
      <c r="D48" s="125"/>
      <c r="E48" s="118"/>
      <c r="F48" s="118" t="s">
        <v>111</v>
      </c>
      <c r="G48" s="118"/>
      <c r="H48" s="118"/>
      <c r="I48" s="118"/>
      <c r="J48" s="118"/>
      <c r="K48" s="24" t="s">
        <v>143</v>
      </c>
      <c r="L48" s="24" t="s">
        <v>143</v>
      </c>
      <c r="M48" s="24" t="s">
        <v>143</v>
      </c>
      <c r="N48" s="110">
        <v>200</v>
      </c>
      <c r="Y48" s="120"/>
    </row>
    <row r="49" spans="2:29" ht="13.9" customHeight="1" x14ac:dyDescent="0.15">
      <c r="B49" s="1">
        <f t="shared" si="8"/>
        <v>39</v>
      </c>
      <c r="C49" s="6"/>
      <c r="D49" s="6"/>
      <c r="E49" s="118"/>
      <c r="F49" s="118" t="s">
        <v>163</v>
      </c>
      <c r="G49" s="118"/>
      <c r="H49" s="118"/>
      <c r="I49" s="118"/>
      <c r="J49" s="118"/>
      <c r="K49" s="24">
        <v>350</v>
      </c>
      <c r="L49" s="24" t="s">
        <v>143</v>
      </c>
      <c r="M49" s="24">
        <v>200</v>
      </c>
      <c r="N49" s="110">
        <v>300</v>
      </c>
      <c r="Y49" s="120"/>
    </row>
    <row r="50" spans="2:29" ht="13.9" customHeight="1" x14ac:dyDescent="0.15">
      <c r="B50" s="1">
        <f t="shared" si="8"/>
        <v>40</v>
      </c>
      <c r="C50" s="6"/>
      <c r="D50" s="6"/>
      <c r="E50" s="118"/>
      <c r="F50" s="118" t="s">
        <v>133</v>
      </c>
      <c r="G50" s="118"/>
      <c r="H50" s="118"/>
      <c r="I50" s="118"/>
      <c r="J50" s="118"/>
      <c r="K50" s="24"/>
      <c r="L50" s="24"/>
      <c r="M50" s="24">
        <v>75</v>
      </c>
      <c r="N50" s="110"/>
      <c r="U50" s="121">
        <f>COUNTA($K11:$K51)</f>
        <v>32</v>
      </c>
      <c r="V50" s="121">
        <f>COUNTA($L11:$L51)</f>
        <v>31</v>
      </c>
      <c r="W50" s="121">
        <f>COUNTA($M11:$M51)</f>
        <v>34</v>
      </c>
      <c r="X50" s="121">
        <f>COUNTA($N11:$N51)</f>
        <v>38</v>
      </c>
      <c r="Y50" s="121"/>
      <c r="Z50" s="121"/>
      <c r="AA50" s="121"/>
      <c r="AB50" s="121"/>
      <c r="AC50" s="120"/>
    </row>
    <row r="51" spans="2:29" ht="13.9" customHeight="1" x14ac:dyDescent="0.15">
      <c r="B51" s="1">
        <f t="shared" si="8"/>
        <v>41</v>
      </c>
      <c r="C51" s="6"/>
      <c r="D51" s="6"/>
      <c r="E51" s="118"/>
      <c r="F51" s="118" t="s">
        <v>202</v>
      </c>
      <c r="G51" s="118"/>
      <c r="H51" s="118"/>
      <c r="I51" s="118"/>
      <c r="J51" s="118"/>
      <c r="K51" s="24"/>
      <c r="L51" s="24"/>
      <c r="M51" s="24"/>
      <c r="N51" s="110" t="s">
        <v>143</v>
      </c>
      <c r="U51" s="120">
        <f>SUM($U11:$U26,$K27:$K51)</f>
        <v>25758</v>
      </c>
      <c r="V51" s="120">
        <f>SUM($V11:$V26,$L27:$L51)</f>
        <v>30024</v>
      </c>
      <c r="W51" s="120">
        <f>SUM($W11:$W26,$M27:$M51)</f>
        <v>23844</v>
      </c>
      <c r="X51" s="120">
        <f>SUM($X11:$X26,$N27:$N51)</f>
        <v>18346</v>
      </c>
      <c r="Y51" s="120"/>
      <c r="Z51" s="120"/>
      <c r="AA51" s="120"/>
      <c r="AB51" s="120"/>
      <c r="AC51" s="120"/>
    </row>
    <row r="52" spans="2:29" ht="13.9" customHeight="1" x14ac:dyDescent="0.15">
      <c r="B52" s="1">
        <f t="shared" si="8"/>
        <v>42</v>
      </c>
      <c r="C52" s="6"/>
      <c r="D52" s="6"/>
      <c r="E52" s="118"/>
      <c r="F52" s="118" t="s">
        <v>316</v>
      </c>
      <c r="G52" s="118"/>
      <c r="H52" s="118"/>
      <c r="I52" s="118"/>
      <c r="J52" s="118"/>
      <c r="K52" s="24"/>
      <c r="L52" s="24"/>
      <c r="M52" s="24"/>
      <c r="N52" s="110">
        <v>25</v>
      </c>
      <c r="Y52" s="122"/>
    </row>
    <row r="53" spans="2:29" ht="13.9" customHeight="1" x14ac:dyDescent="0.15">
      <c r="B53" s="1">
        <f t="shared" si="8"/>
        <v>43</v>
      </c>
      <c r="C53" s="6"/>
      <c r="D53" s="6"/>
      <c r="E53" s="118"/>
      <c r="F53" s="118" t="s">
        <v>295</v>
      </c>
      <c r="G53" s="118"/>
      <c r="H53" s="118"/>
      <c r="I53" s="118"/>
      <c r="J53" s="118"/>
      <c r="K53" s="24"/>
      <c r="L53" s="24"/>
      <c r="M53" s="24">
        <v>1</v>
      </c>
      <c r="N53" s="110"/>
      <c r="Y53" s="122"/>
    </row>
    <row r="54" spans="2:29" ht="13.5" customHeight="1" x14ac:dyDescent="0.15">
      <c r="B54" s="1">
        <f t="shared" si="8"/>
        <v>44</v>
      </c>
      <c r="C54" s="6"/>
      <c r="D54" s="6"/>
      <c r="E54" s="118"/>
      <c r="F54" s="118" t="s">
        <v>165</v>
      </c>
      <c r="G54" s="118"/>
      <c r="H54" s="118"/>
      <c r="I54" s="118"/>
      <c r="J54" s="118"/>
      <c r="K54" s="24"/>
      <c r="L54" s="24">
        <v>200</v>
      </c>
      <c r="M54" s="24">
        <v>200</v>
      </c>
      <c r="N54" s="110" t="s">
        <v>143</v>
      </c>
      <c r="Y54" s="122"/>
    </row>
    <row r="55" spans="2:29" ht="13.5" customHeight="1" x14ac:dyDescent="0.15">
      <c r="B55" s="1">
        <f t="shared" si="8"/>
        <v>45</v>
      </c>
      <c r="C55" s="6"/>
      <c r="D55" s="6"/>
      <c r="E55" s="118"/>
      <c r="F55" s="118" t="s">
        <v>281</v>
      </c>
      <c r="G55" s="118"/>
      <c r="H55" s="118"/>
      <c r="I55" s="118"/>
      <c r="J55" s="118"/>
      <c r="K55" s="24"/>
      <c r="L55" s="24" t="s">
        <v>143</v>
      </c>
      <c r="M55" s="24" t="s">
        <v>143</v>
      </c>
      <c r="N55" s="110" t="s">
        <v>143</v>
      </c>
      <c r="Y55" s="122"/>
    </row>
    <row r="56" spans="2:29" ht="13.5" customHeight="1" x14ac:dyDescent="0.15">
      <c r="B56" s="1">
        <f t="shared" si="8"/>
        <v>46</v>
      </c>
      <c r="C56" s="6"/>
      <c r="D56" s="6"/>
      <c r="E56" s="118"/>
      <c r="F56" s="118" t="s">
        <v>203</v>
      </c>
      <c r="G56" s="118"/>
      <c r="H56" s="118"/>
      <c r="I56" s="118"/>
      <c r="J56" s="118"/>
      <c r="K56" s="24"/>
      <c r="L56" s="24" t="s">
        <v>143</v>
      </c>
      <c r="M56" s="24" t="s">
        <v>143</v>
      </c>
      <c r="N56" s="110"/>
      <c r="Y56" s="122"/>
    </row>
    <row r="57" spans="2:29" ht="13.5" customHeight="1" x14ac:dyDescent="0.15">
      <c r="B57" s="1">
        <f t="shared" si="8"/>
        <v>47</v>
      </c>
      <c r="C57" s="6"/>
      <c r="D57" s="6"/>
      <c r="E57" s="118"/>
      <c r="F57" s="118" t="s">
        <v>204</v>
      </c>
      <c r="G57" s="118"/>
      <c r="H57" s="118"/>
      <c r="I57" s="118"/>
      <c r="J57" s="118"/>
      <c r="K57" s="24" t="s">
        <v>143</v>
      </c>
      <c r="L57" s="24"/>
      <c r="M57" s="24" t="s">
        <v>143</v>
      </c>
      <c r="N57" s="110" t="s">
        <v>143</v>
      </c>
      <c r="Y57" s="122"/>
    </row>
    <row r="58" spans="2:29" ht="13.9" customHeight="1" x14ac:dyDescent="0.15">
      <c r="B58" s="1">
        <f t="shared" si="8"/>
        <v>48</v>
      </c>
      <c r="C58" s="6"/>
      <c r="D58" s="6"/>
      <c r="E58" s="118"/>
      <c r="F58" s="118" t="s">
        <v>205</v>
      </c>
      <c r="G58" s="118"/>
      <c r="H58" s="118"/>
      <c r="I58" s="118"/>
      <c r="J58" s="118"/>
      <c r="K58" s="24" t="s">
        <v>143</v>
      </c>
      <c r="L58" s="24" t="s">
        <v>143</v>
      </c>
      <c r="M58" s="24">
        <v>100</v>
      </c>
      <c r="N58" s="110" t="s">
        <v>143</v>
      </c>
      <c r="Y58" s="120"/>
    </row>
    <row r="59" spans="2:29" ht="13.5" customHeight="1" x14ac:dyDescent="0.15">
      <c r="B59" s="1">
        <f t="shared" si="8"/>
        <v>49</v>
      </c>
      <c r="C59" s="6"/>
      <c r="D59" s="6"/>
      <c r="E59" s="118"/>
      <c r="F59" s="118" t="s">
        <v>99</v>
      </c>
      <c r="G59" s="118"/>
      <c r="H59" s="118"/>
      <c r="I59" s="118"/>
      <c r="J59" s="118"/>
      <c r="K59" s="24">
        <v>800</v>
      </c>
      <c r="L59" s="24">
        <v>700</v>
      </c>
      <c r="M59" s="24">
        <v>1000</v>
      </c>
      <c r="N59" s="110">
        <v>1300</v>
      </c>
      <c r="Y59" s="122"/>
    </row>
    <row r="60" spans="2:29" ht="13.9" customHeight="1" x14ac:dyDescent="0.15">
      <c r="B60" s="1">
        <f t="shared" si="8"/>
        <v>50</v>
      </c>
      <c r="C60" s="6"/>
      <c r="D60" s="6"/>
      <c r="E60" s="118"/>
      <c r="F60" s="118" t="s">
        <v>266</v>
      </c>
      <c r="G60" s="118"/>
      <c r="H60" s="118"/>
      <c r="I60" s="118"/>
      <c r="J60" s="118"/>
      <c r="K60" s="24"/>
      <c r="L60" s="24"/>
      <c r="M60" s="24"/>
      <c r="N60" s="110">
        <v>50</v>
      </c>
      <c r="Y60" s="120"/>
    </row>
    <row r="61" spans="2:29" ht="13.5" customHeight="1" x14ac:dyDescent="0.15">
      <c r="B61" s="1">
        <f t="shared" si="8"/>
        <v>51</v>
      </c>
      <c r="C61" s="6"/>
      <c r="D61" s="6"/>
      <c r="E61" s="118"/>
      <c r="F61" s="118" t="s">
        <v>225</v>
      </c>
      <c r="G61" s="118"/>
      <c r="H61" s="118"/>
      <c r="I61" s="118"/>
      <c r="J61" s="118"/>
      <c r="K61" s="24">
        <v>864</v>
      </c>
      <c r="L61" s="24"/>
      <c r="M61" s="24">
        <v>32</v>
      </c>
      <c r="N61" s="110"/>
      <c r="Y61" s="120"/>
    </row>
    <row r="62" spans="2:29" ht="13.9" customHeight="1" x14ac:dyDescent="0.15">
      <c r="B62" s="1">
        <f t="shared" si="8"/>
        <v>52</v>
      </c>
      <c r="C62" s="6"/>
      <c r="D62" s="6"/>
      <c r="E62" s="118"/>
      <c r="F62" s="118" t="s">
        <v>207</v>
      </c>
      <c r="G62" s="118"/>
      <c r="H62" s="118"/>
      <c r="I62" s="118"/>
      <c r="J62" s="118"/>
      <c r="K62" s="24">
        <v>325</v>
      </c>
      <c r="L62" s="123">
        <v>400</v>
      </c>
      <c r="M62" s="24">
        <v>325</v>
      </c>
      <c r="N62" s="110">
        <v>375</v>
      </c>
      <c r="Y62" s="120"/>
    </row>
    <row r="63" spans="2:29" ht="13.5" customHeight="1" x14ac:dyDescent="0.15">
      <c r="B63" s="1">
        <f t="shared" si="8"/>
        <v>53</v>
      </c>
      <c r="C63" s="6"/>
      <c r="D63" s="6"/>
      <c r="E63" s="118"/>
      <c r="F63" s="118" t="s">
        <v>208</v>
      </c>
      <c r="G63" s="118"/>
      <c r="H63" s="118"/>
      <c r="I63" s="118"/>
      <c r="J63" s="118"/>
      <c r="K63" s="24">
        <v>128</v>
      </c>
      <c r="L63" s="123">
        <v>96</v>
      </c>
      <c r="M63" s="123">
        <v>352</v>
      </c>
      <c r="N63" s="110">
        <v>16</v>
      </c>
      <c r="Y63" s="120"/>
    </row>
    <row r="64" spans="2:29" ht="13.9" customHeight="1" x14ac:dyDescent="0.15">
      <c r="B64" s="1">
        <f t="shared" si="8"/>
        <v>54</v>
      </c>
      <c r="C64" s="6"/>
      <c r="D64" s="6"/>
      <c r="E64" s="118"/>
      <c r="F64" s="118" t="s">
        <v>100</v>
      </c>
      <c r="G64" s="118"/>
      <c r="H64" s="118"/>
      <c r="I64" s="118"/>
      <c r="J64" s="118"/>
      <c r="K64" s="24">
        <v>100</v>
      </c>
      <c r="L64" s="24">
        <v>600</v>
      </c>
      <c r="M64" s="24">
        <v>750</v>
      </c>
      <c r="N64" s="110">
        <v>700</v>
      </c>
      <c r="Y64" s="120"/>
    </row>
    <row r="65" spans="2:25" ht="13.5" customHeight="1" x14ac:dyDescent="0.15">
      <c r="B65" s="1">
        <f t="shared" si="8"/>
        <v>55</v>
      </c>
      <c r="C65" s="6"/>
      <c r="D65" s="6"/>
      <c r="E65" s="118"/>
      <c r="F65" s="118" t="s">
        <v>101</v>
      </c>
      <c r="G65" s="118"/>
      <c r="H65" s="118"/>
      <c r="I65" s="118"/>
      <c r="J65" s="118"/>
      <c r="K65" s="24">
        <v>50</v>
      </c>
      <c r="L65" s="24">
        <v>175</v>
      </c>
      <c r="M65" s="24">
        <v>75</v>
      </c>
      <c r="N65" s="110">
        <v>125</v>
      </c>
      <c r="Y65" s="120"/>
    </row>
    <row r="66" spans="2:25" ht="14.25" customHeight="1" x14ac:dyDescent="0.15">
      <c r="B66" s="1">
        <f t="shared" si="8"/>
        <v>56</v>
      </c>
      <c r="C66" s="6"/>
      <c r="D66" s="6"/>
      <c r="E66" s="118"/>
      <c r="F66" s="118" t="s">
        <v>300</v>
      </c>
      <c r="G66" s="118"/>
      <c r="H66" s="118"/>
      <c r="I66" s="118"/>
      <c r="J66" s="118"/>
      <c r="K66" s="24"/>
      <c r="L66" s="24"/>
      <c r="M66" s="24"/>
      <c r="N66" s="110" t="s">
        <v>143</v>
      </c>
      <c r="Y66" s="120"/>
    </row>
    <row r="67" spans="2:25" ht="13.5" customHeight="1" x14ac:dyDescent="0.15">
      <c r="B67" s="1">
        <f t="shared" si="8"/>
        <v>57</v>
      </c>
      <c r="C67" s="6"/>
      <c r="D67" s="6"/>
      <c r="E67" s="118"/>
      <c r="F67" s="118" t="s">
        <v>243</v>
      </c>
      <c r="G67" s="118"/>
      <c r="H67" s="118"/>
      <c r="I67" s="118"/>
      <c r="J67" s="118"/>
      <c r="K67" s="24">
        <v>50</v>
      </c>
      <c r="L67" s="24"/>
      <c r="M67" s="24" t="s">
        <v>143</v>
      </c>
      <c r="N67" s="110">
        <v>25</v>
      </c>
      <c r="Y67" s="120"/>
    </row>
    <row r="68" spans="2:25" ht="13.9" customHeight="1" x14ac:dyDescent="0.15">
      <c r="B68" s="1">
        <f t="shared" si="8"/>
        <v>58</v>
      </c>
      <c r="C68" s="6"/>
      <c r="D68" s="6"/>
      <c r="E68" s="118"/>
      <c r="F68" s="118" t="s">
        <v>139</v>
      </c>
      <c r="G68" s="118"/>
      <c r="H68" s="118"/>
      <c r="I68" s="118"/>
      <c r="J68" s="118"/>
      <c r="K68" s="24">
        <v>296</v>
      </c>
      <c r="L68" s="24" t="s">
        <v>143</v>
      </c>
      <c r="M68" s="24" t="s">
        <v>143</v>
      </c>
      <c r="N68" s="110">
        <v>208</v>
      </c>
      <c r="Y68" s="120"/>
    </row>
    <row r="69" spans="2:25" ht="13.5" customHeight="1" x14ac:dyDescent="0.15">
      <c r="B69" s="1">
        <f t="shared" si="8"/>
        <v>59</v>
      </c>
      <c r="C69" s="6"/>
      <c r="D69" s="6"/>
      <c r="E69" s="118"/>
      <c r="F69" s="118" t="s">
        <v>308</v>
      </c>
      <c r="G69" s="118"/>
      <c r="H69" s="118"/>
      <c r="I69" s="118"/>
      <c r="J69" s="118"/>
      <c r="K69" s="24" t="s">
        <v>143</v>
      </c>
      <c r="L69" s="24">
        <v>16</v>
      </c>
      <c r="M69" s="24">
        <v>20</v>
      </c>
      <c r="N69" s="110">
        <v>24</v>
      </c>
      <c r="Y69" s="120"/>
    </row>
    <row r="70" spans="2:25" ht="13.5" customHeight="1" x14ac:dyDescent="0.15">
      <c r="B70" s="1">
        <f t="shared" si="8"/>
        <v>60</v>
      </c>
      <c r="C70" s="6"/>
      <c r="D70" s="6"/>
      <c r="E70" s="118"/>
      <c r="F70" s="118" t="s">
        <v>462</v>
      </c>
      <c r="G70" s="118"/>
      <c r="H70" s="118"/>
      <c r="I70" s="118"/>
      <c r="J70" s="118"/>
      <c r="K70" s="24"/>
      <c r="L70" s="24" t="s">
        <v>143</v>
      </c>
      <c r="M70" s="24"/>
      <c r="N70" s="110"/>
      <c r="Y70" s="120"/>
    </row>
    <row r="71" spans="2:25" ht="13.5" customHeight="1" x14ac:dyDescent="0.15">
      <c r="B71" s="1">
        <f t="shared" si="8"/>
        <v>61</v>
      </c>
      <c r="C71" s="6"/>
      <c r="D71" s="6"/>
      <c r="E71" s="118"/>
      <c r="F71" s="118" t="s">
        <v>30</v>
      </c>
      <c r="G71" s="118"/>
      <c r="H71" s="118"/>
      <c r="I71" s="118"/>
      <c r="J71" s="118"/>
      <c r="K71" s="24">
        <v>88</v>
      </c>
      <c r="L71" s="24">
        <v>64</v>
      </c>
      <c r="M71" s="24">
        <v>168</v>
      </c>
      <c r="N71" s="110">
        <v>24</v>
      </c>
      <c r="Y71" s="120"/>
    </row>
    <row r="72" spans="2:25" ht="13.5" customHeight="1" x14ac:dyDescent="0.15">
      <c r="B72" s="1">
        <f t="shared" si="8"/>
        <v>62</v>
      </c>
      <c r="C72" s="6"/>
      <c r="D72" s="6"/>
      <c r="E72" s="118"/>
      <c r="F72" s="118" t="s">
        <v>168</v>
      </c>
      <c r="G72" s="118"/>
      <c r="H72" s="118"/>
      <c r="I72" s="118"/>
      <c r="J72" s="118"/>
      <c r="K72" s="24">
        <v>48</v>
      </c>
      <c r="L72" s="24">
        <v>48</v>
      </c>
      <c r="M72" s="24">
        <v>48</v>
      </c>
      <c r="N72" s="110">
        <v>64</v>
      </c>
      <c r="Y72" s="120"/>
    </row>
    <row r="73" spans="2:25" ht="13.9" customHeight="1" x14ac:dyDescent="0.15">
      <c r="B73" s="1">
        <f t="shared" si="8"/>
        <v>63</v>
      </c>
      <c r="C73" s="6"/>
      <c r="D73" s="6"/>
      <c r="E73" s="118"/>
      <c r="F73" s="118" t="s">
        <v>169</v>
      </c>
      <c r="G73" s="118"/>
      <c r="H73" s="118"/>
      <c r="I73" s="118"/>
      <c r="J73" s="118"/>
      <c r="K73" s="24">
        <v>8</v>
      </c>
      <c r="L73" s="24">
        <v>16</v>
      </c>
      <c r="M73" s="24">
        <v>16</v>
      </c>
      <c r="N73" s="110"/>
      <c r="Y73" s="120"/>
    </row>
    <row r="74" spans="2:25" ht="13.9" customHeight="1" x14ac:dyDescent="0.15">
      <c r="B74" s="1">
        <f t="shared" si="8"/>
        <v>64</v>
      </c>
      <c r="C74" s="6"/>
      <c r="D74" s="6"/>
      <c r="E74" s="118"/>
      <c r="F74" s="118" t="s">
        <v>257</v>
      </c>
      <c r="G74" s="118"/>
      <c r="H74" s="118"/>
      <c r="I74" s="118"/>
      <c r="J74" s="118"/>
      <c r="K74" s="24">
        <v>50</v>
      </c>
      <c r="L74" s="24" t="s">
        <v>143</v>
      </c>
      <c r="M74" s="24"/>
      <c r="N74" s="110" t="s">
        <v>143</v>
      </c>
      <c r="Y74" s="120"/>
    </row>
    <row r="75" spans="2:25" ht="13.9" customHeight="1" x14ac:dyDescent="0.15">
      <c r="B75" s="1">
        <f t="shared" si="8"/>
        <v>65</v>
      </c>
      <c r="C75" s="6"/>
      <c r="D75" s="6"/>
      <c r="E75" s="118"/>
      <c r="F75" s="118" t="s">
        <v>80</v>
      </c>
      <c r="G75" s="118"/>
      <c r="H75" s="118"/>
      <c r="I75" s="118"/>
      <c r="J75" s="118"/>
      <c r="K75" s="24" t="s">
        <v>143</v>
      </c>
      <c r="L75" s="24">
        <v>300</v>
      </c>
      <c r="M75" s="24">
        <v>400</v>
      </c>
      <c r="N75" s="110">
        <v>200</v>
      </c>
      <c r="Y75" s="120"/>
    </row>
    <row r="76" spans="2:25" ht="13.9" customHeight="1" x14ac:dyDescent="0.15">
      <c r="B76" s="1">
        <f t="shared" ref="B76:B95" si="9">B75+1</f>
        <v>66</v>
      </c>
      <c r="C76" s="6"/>
      <c r="D76" s="6"/>
      <c r="E76" s="118"/>
      <c r="F76" s="118" t="s">
        <v>210</v>
      </c>
      <c r="G76" s="118"/>
      <c r="H76" s="118"/>
      <c r="I76" s="118"/>
      <c r="J76" s="118"/>
      <c r="K76" s="24">
        <v>100</v>
      </c>
      <c r="L76" s="24"/>
      <c r="M76" s="24">
        <v>200</v>
      </c>
      <c r="N76" s="110"/>
      <c r="Y76" s="120"/>
    </row>
    <row r="77" spans="2:25" ht="13.9" customHeight="1" x14ac:dyDescent="0.15">
      <c r="B77" s="1">
        <f t="shared" si="9"/>
        <v>67</v>
      </c>
      <c r="C77" s="6"/>
      <c r="D77" s="6"/>
      <c r="E77" s="118"/>
      <c r="F77" s="118" t="s">
        <v>244</v>
      </c>
      <c r="G77" s="118"/>
      <c r="H77" s="118"/>
      <c r="I77" s="118"/>
      <c r="J77" s="118"/>
      <c r="K77" s="24"/>
      <c r="L77" s="24"/>
      <c r="M77" s="24" t="s">
        <v>143</v>
      </c>
      <c r="N77" s="110"/>
      <c r="Y77" s="120"/>
    </row>
    <row r="78" spans="2:25" ht="13.5" customHeight="1" x14ac:dyDescent="0.15">
      <c r="B78" s="1">
        <f t="shared" si="9"/>
        <v>68</v>
      </c>
      <c r="C78" s="6"/>
      <c r="D78" s="6"/>
      <c r="E78" s="118"/>
      <c r="F78" s="118" t="s">
        <v>102</v>
      </c>
      <c r="G78" s="118"/>
      <c r="H78" s="118"/>
      <c r="I78" s="118"/>
      <c r="J78" s="118"/>
      <c r="K78" s="24">
        <v>1700</v>
      </c>
      <c r="L78" s="24">
        <v>2500</v>
      </c>
      <c r="M78" s="24">
        <v>3900</v>
      </c>
      <c r="N78" s="110">
        <v>1900</v>
      </c>
      <c r="Y78" s="120"/>
    </row>
    <row r="79" spans="2:25" ht="13.9" customHeight="1" x14ac:dyDescent="0.15">
      <c r="B79" s="1">
        <f t="shared" si="9"/>
        <v>69</v>
      </c>
      <c r="C79" s="6"/>
      <c r="D79" s="6"/>
      <c r="E79" s="118"/>
      <c r="F79" s="118" t="s">
        <v>170</v>
      </c>
      <c r="G79" s="118"/>
      <c r="H79" s="118"/>
      <c r="I79" s="118"/>
      <c r="J79" s="118"/>
      <c r="K79" s="24">
        <v>50</v>
      </c>
      <c r="L79" s="24">
        <v>75</v>
      </c>
      <c r="M79" s="24">
        <v>100</v>
      </c>
      <c r="N79" s="110">
        <v>100</v>
      </c>
      <c r="Y79" s="120"/>
    </row>
    <row r="80" spans="2:25" ht="13.5" customHeight="1" x14ac:dyDescent="0.15">
      <c r="B80" s="1">
        <f t="shared" si="9"/>
        <v>70</v>
      </c>
      <c r="C80" s="6"/>
      <c r="D80" s="6"/>
      <c r="E80" s="118"/>
      <c r="F80" s="118" t="s">
        <v>227</v>
      </c>
      <c r="G80" s="118"/>
      <c r="H80" s="118"/>
      <c r="I80" s="118"/>
      <c r="J80" s="118"/>
      <c r="K80" s="24">
        <v>4</v>
      </c>
      <c r="L80" s="24">
        <v>3</v>
      </c>
      <c r="M80" s="24" t="s">
        <v>143</v>
      </c>
      <c r="N80" s="110" t="s">
        <v>143</v>
      </c>
      <c r="Y80" s="120"/>
    </row>
    <row r="81" spans="2:25" ht="13.9" customHeight="1" x14ac:dyDescent="0.15">
      <c r="B81" s="1">
        <f t="shared" si="9"/>
        <v>71</v>
      </c>
      <c r="C81" s="6"/>
      <c r="D81" s="6"/>
      <c r="E81" s="118"/>
      <c r="F81" s="118" t="s">
        <v>211</v>
      </c>
      <c r="G81" s="118"/>
      <c r="H81" s="118"/>
      <c r="I81" s="118"/>
      <c r="J81" s="118"/>
      <c r="K81" s="24">
        <v>25</v>
      </c>
      <c r="L81" s="24" t="s">
        <v>143</v>
      </c>
      <c r="M81" s="24">
        <v>75</v>
      </c>
      <c r="N81" s="110">
        <v>25</v>
      </c>
      <c r="Y81" s="120"/>
    </row>
    <row r="82" spans="2:25" ht="13.5" customHeight="1" x14ac:dyDescent="0.15">
      <c r="B82" s="1">
        <f t="shared" si="9"/>
        <v>72</v>
      </c>
      <c r="C82" s="6"/>
      <c r="D82" s="6"/>
      <c r="E82" s="118"/>
      <c r="F82" s="118" t="s">
        <v>245</v>
      </c>
      <c r="G82" s="118"/>
      <c r="H82" s="118"/>
      <c r="I82" s="118"/>
      <c r="J82" s="118"/>
      <c r="K82" s="24" t="s">
        <v>143</v>
      </c>
      <c r="L82" s="24" t="s">
        <v>143</v>
      </c>
      <c r="M82" s="24">
        <v>100</v>
      </c>
      <c r="N82" s="110" t="s">
        <v>143</v>
      </c>
      <c r="Y82" s="120"/>
    </row>
    <row r="83" spans="2:25" ht="13.9" customHeight="1" x14ac:dyDescent="0.15">
      <c r="B83" s="1">
        <f t="shared" si="9"/>
        <v>73</v>
      </c>
      <c r="C83" s="6"/>
      <c r="D83" s="6"/>
      <c r="E83" s="118"/>
      <c r="F83" s="118" t="s">
        <v>452</v>
      </c>
      <c r="G83" s="118"/>
      <c r="H83" s="118"/>
      <c r="I83" s="118"/>
      <c r="J83" s="118"/>
      <c r="K83" s="24"/>
      <c r="L83" s="24">
        <v>100</v>
      </c>
      <c r="M83" s="24"/>
      <c r="N83" s="110"/>
      <c r="Y83" s="120"/>
    </row>
    <row r="84" spans="2:25" ht="13.9" customHeight="1" x14ac:dyDescent="0.15">
      <c r="B84" s="1">
        <f t="shared" si="9"/>
        <v>74</v>
      </c>
      <c r="C84" s="6"/>
      <c r="D84" s="6"/>
      <c r="E84" s="118"/>
      <c r="F84" s="118" t="s">
        <v>269</v>
      </c>
      <c r="G84" s="118"/>
      <c r="H84" s="118"/>
      <c r="I84" s="118"/>
      <c r="J84" s="118"/>
      <c r="K84" s="24"/>
      <c r="L84" s="24"/>
      <c r="M84" s="24"/>
      <c r="N84" s="110">
        <v>25</v>
      </c>
      <c r="Y84" s="120"/>
    </row>
    <row r="85" spans="2:25" ht="13.9" customHeight="1" x14ac:dyDescent="0.15">
      <c r="B85" s="1">
        <f t="shared" si="9"/>
        <v>75</v>
      </c>
      <c r="C85" s="6"/>
      <c r="D85" s="6"/>
      <c r="E85" s="118"/>
      <c r="F85" s="118" t="s">
        <v>31</v>
      </c>
      <c r="G85" s="118"/>
      <c r="H85" s="118"/>
      <c r="I85" s="118"/>
      <c r="J85" s="118"/>
      <c r="K85" s="24">
        <v>450</v>
      </c>
      <c r="L85" s="24">
        <v>850</v>
      </c>
      <c r="M85" s="24">
        <v>1300</v>
      </c>
      <c r="N85" s="110">
        <v>1050</v>
      </c>
      <c r="Y85" s="120"/>
    </row>
    <row r="86" spans="2:25" ht="13.9" customHeight="1" x14ac:dyDescent="0.15">
      <c r="B86" s="1">
        <f t="shared" si="9"/>
        <v>76</v>
      </c>
      <c r="C86" s="2" t="s">
        <v>32</v>
      </c>
      <c r="D86" s="2" t="s">
        <v>33</v>
      </c>
      <c r="E86" s="118"/>
      <c r="F86" s="118" t="s">
        <v>153</v>
      </c>
      <c r="G86" s="118"/>
      <c r="H86" s="118"/>
      <c r="I86" s="118"/>
      <c r="J86" s="118"/>
      <c r="K86" s="24">
        <v>2</v>
      </c>
      <c r="L86" s="24" t="s">
        <v>143</v>
      </c>
      <c r="M86" s="24"/>
      <c r="N86" s="110" t="s">
        <v>143</v>
      </c>
    </row>
    <row r="87" spans="2:25" ht="13.5" customHeight="1" x14ac:dyDescent="0.15">
      <c r="B87" s="1">
        <f t="shared" si="9"/>
        <v>77</v>
      </c>
      <c r="C87" s="6"/>
      <c r="D87" s="6"/>
      <c r="E87" s="118"/>
      <c r="F87" s="118" t="s">
        <v>173</v>
      </c>
      <c r="G87" s="118"/>
      <c r="H87" s="118"/>
      <c r="I87" s="118"/>
      <c r="J87" s="118"/>
      <c r="K87" s="24">
        <v>1</v>
      </c>
      <c r="L87" s="24">
        <v>2</v>
      </c>
      <c r="M87" s="24">
        <v>2</v>
      </c>
      <c r="N87" s="110">
        <v>4</v>
      </c>
    </row>
    <row r="88" spans="2:25" ht="13.9" customHeight="1" x14ac:dyDescent="0.15">
      <c r="B88" s="1">
        <f t="shared" si="9"/>
        <v>78</v>
      </c>
      <c r="C88" s="6"/>
      <c r="D88" s="6"/>
      <c r="E88" s="118"/>
      <c r="F88" s="118" t="s">
        <v>112</v>
      </c>
      <c r="G88" s="118"/>
      <c r="H88" s="118"/>
      <c r="I88" s="118"/>
      <c r="J88" s="118"/>
      <c r="K88" s="24">
        <v>6</v>
      </c>
      <c r="L88" s="24"/>
      <c r="M88" s="24">
        <v>12</v>
      </c>
      <c r="N88" s="110">
        <v>2</v>
      </c>
    </row>
    <row r="89" spans="2:25" ht="13.5" customHeight="1" x14ac:dyDescent="0.15">
      <c r="B89" s="1">
        <f t="shared" si="9"/>
        <v>79</v>
      </c>
      <c r="C89" s="6"/>
      <c r="D89" s="6"/>
      <c r="E89" s="118"/>
      <c r="F89" s="118" t="s">
        <v>212</v>
      </c>
      <c r="G89" s="118"/>
      <c r="H89" s="118"/>
      <c r="I89" s="118"/>
      <c r="J89" s="118"/>
      <c r="K89" s="24">
        <v>1</v>
      </c>
      <c r="L89" s="24"/>
      <c r="M89" s="24"/>
      <c r="N89" s="110">
        <v>1</v>
      </c>
    </row>
    <row r="90" spans="2:25" ht="13.9" customHeight="1" x14ac:dyDescent="0.15">
      <c r="B90" s="1">
        <f t="shared" si="9"/>
        <v>80</v>
      </c>
      <c r="C90" s="6"/>
      <c r="D90" s="6"/>
      <c r="E90" s="118"/>
      <c r="F90" s="118" t="s">
        <v>247</v>
      </c>
      <c r="G90" s="118"/>
      <c r="H90" s="118"/>
      <c r="I90" s="118"/>
      <c r="J90" s="118"/>
      <c r="K90" s="24"/>
      <c r="L90" s="24" t="s">
        <v>143</v>
      </c>
      <c r="M90" s="24"/>
      <c r="N90" s="110"/>
    </row>
    <row r="91" spans="2:25" ht="13.9" customHeight="1" x14ac:dyDescent="0.15">
      <c r="B91" s="1">
        <f t="shared" si="9"/>
        <v>81</v>
      </c>
      <c r="C91" s="6"/>
      <c r="D91" s="6"/>
      <c r="E91" s="118"/>
      <c r="F91" s="118" t="s">
        <v>175</v>
      </c>
      <c r="G91" s="118"/>
      <c r="H91" s="118"/>
      <c r="I91" s="118"/>
      <c r="J91" s="118"/>
      <c r="K91" s="24"/>
      <c r="L91" s="24">
        <v>1</v>
      </c>
      <c r="M91" s="24" t="s">
        <v>143</v>
      </c>
      <c r="N91" s="110">
        <v>1</v>
      </c>
    </row>
    <row r="92" spans="2:25" ht="13.5" customHeight="1" x14ac:dyDescent="0.15">
      <c r="B92" s="1">
        <f t="shared" si="9"/>
        <v>82</v>
      </c>
      <c r="C92" s="6"/>
      <c r="D92" s="6"/>
      <c r="E92" s="118"/>
      <c r="F92" s="118" t="s">
        <v>34</v>
      </c>
      <c r="G92" s="118"/>
      <c r="H92" s="118"/>
      <c r="I92" s="118"/>
      <c r="J92" s="118"/>
      <c r="K92" s="24" t="s">
        <v>143</v>
      </c>
      <c r="L92" s="24">
        <v>1</v>
      </c>
      <c r="M92" s="24" t="s">
        <v>143</v>
      </c>
      <c r="N92" s="110">
        <v>3</v>
      </c>
    </row>
    <row r="93" spans="2:25" ht="13.5" customHeight="1" x14ac:dyDescent="0.15">
      <c r="B93" s="1">
        <f t="shared" si="9"/>
        <v>83</v>
      </c>
      <c r="C93" s="2" t="s">
        <v>129</v>
      </c>
      <c r="D93" s="2" t="s">
        <v>178</v>
      </c>
      <c r="E93" s="118"/>
      <c r="F93" s="118" t="s">
        <v>179</v>
      </c>
      <c r="G93" s="118"/>
      <c r="H93" s="118"/>
      <c r="I93" s="118"/>
      <c r="J93" s="118"/>
      <c r="K93" s="24">
        <v>1</v>
      </c>
      <c r="L93" s="24" t="s">
        <v>143</v>
      </c>
      <c r="M93" s="24" t="s">
        <v>143</v>
      </c>
      <c r="N93" s="110"/>
    </row>
    <row r="94" spans="2:25" ht="13.5" customHeight="1" x14ac:dyDescent="0.15">
      <c r="B94" s="1">
        <f t="shared" si="9"/>
        <v>84</v>
      </c>
      <c r="C94" s="6"/>
      <c r="D94" s="2" t="s">
        <v>35</v>
      </c>
      <c r="E94" s="118"/>
      <c r="F94" s="118" t="s">
        <v>110</v>
      </c>
      <c r="G94" s="118"/>
      <c r="H94" s="118"/>
      <c r="I94" s="118"/>
      <c r="J94" s="118"/>
      <c r="K94" s="24">
        <v>1</v>
      </c>
      <c r="L94" s="24">
        <v>1</v>
      </c>
      <c r="M94" s="24" t="s">
        <v>143</v>
      </c>
      <c r="N94" s="110">
        <v>1</v>
      </c>
    </row>
    <row r="95" spans="2:25" ht="13.5" customHeight="1" thickBot="1" x14ac:dyDescent="0.2">
      <c r="B95" s="1">
        <f t="shared" si="9"/>
        <v>85</v>
      </c>
      <c r="C95" s="6"/>
      <c r="D95" s="7"/>
      <c r="E95" s="118"/>
      <c r="F95" s="118" t="s">
        <v>36</v>
      </c>
      <c r="G95" s="118"/>
      <c r="H95" s="118"/>
      <c r="I95" s="118"/>
      <c r="J95" s="118"/>
      <c r="K95" s="24">
        <v>50</v>
      </c>
      <c r="L95" s="24" t="s">
        <v>143</v>
      </c>
      <c r="M95" s="24">
        <v>25</v>
      </c>
      <c r="N95" s="110">
        <v>50</v>
      </c>
    </row>
    <row r="96" spans="2:25" ht="13.9" customHeight="1" x14ac:dyDescent="0.15">
      <c r="B96" s="79"/>
      <c r="C96" s="80"/>
      <c r="D96" s="80"/>
      <c r="E96" s="23"/>
      <c r="F96" s="23"/>
      <c r="G96" s="23"/>
      <c r="H96" s="23"/>
      <c r="I96" s="23"/>
      <c r="J96" s="23"/>
      <c r="K96" s="23"/>
      <c r="L96" s="23"/>
      <c r="M96" s="23"/>
      <c r="N96" s="23"/>
      <c r="U96">
        <f>COUNTA(K11:K107)</f>
        <v>69</v>
      </c>
      <c r="V96">
        <f>COUNTA(L11:L107)</f>
        <v>70</v>
      </c>
      <c r="W96">
        <f>COUNTA(M11:M107)</f>
        <v>75</v>
      </c>
      <c r="X96">
        <f>COUNTA(N11:N107)</f>
        <v>79</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SUM(U11:U26,K27:K107)</f>
        <v>31256</v>
      </c>
      <c r="V100">
        <f>SUM(V11:V26,L27:L107)</f>
        <v>36647</v>
      </c>
      <c r="W100">
        <f>SUM(W11:W26,M27:M107)</f>
        <v>33270</v>
      </c>
      <c r="X100">
        <f>SUM(X11:X26,N27:N107)</f>
        <v>25144</v>
      </c>
    </row>
    <row r="101" spans="2:24" ht="18" customHeight="1" thickBot="1" x14ac:dyDescent="0.2">
      <c r="B101" s="67"/>
      <c r="C101" s="22"/>
      <c r="D101" s="150" t="s">
        <v>2</v>
      </c>
      <c r="E101" s="150"/>
      <c r="F101" s="150"/>
      <c r="G101" s="150"/>
      <c r="H101" s="22"/>
      <c r="I101" s="22"/>
      <c r="J101" s="68"/>
      <c r="K101" s="33" t="str">
        <f>K5</f>
        <v>2023.10.25</v>
      </c>
      <c r="L101" s="33" t="str">
        <f>L5</f>
        <v>2023.10.25</v>
      </c>
      <c r="M101" s="33" t="str">
        <f>M5</f>
        <v>2023.10.25</v>
      </c>
      <c r="N101" s="127" t="str">
        <f>N5</f>
        <v>2023.10.25</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7" t="s">
        <v>129</v>
      </c>
      <c r="D103" s="8" t="s">
        <v>37</v>
      </c>
      <c r="E103" s="118"/>
      <c r="F103" s="118" t="s">
        <v>38</v>
      </c>
      <c r="G103" s="118"/>
      <c r="H103" s="118"/>
      <c r="I103" s="118"/>
      <c r="J103" s="118"/>
      <c r="K103" s="24" t="s">
        <v>143</v>
      </c>
      <c r="L103" s="24">
        <v>25</v>
      </c>
      <c r="M103" s="24">
        <v>25</v>
      </c>
      <c r="N103" s="110">
        <v>125</v>
      </c>
    </row>
    <row r="104" spans="2:24" ht="13.5" customHeight="1" x14ac:dyDescent="0.15">
      <c r="B104" s="1">
        <f>B103+1</f>
        <v>87</v>
      </c>
      <c r="C104" s="2" t="s">
        <v>0</v>
      </c>
      <c r="D104" s="8" t="s">
        <v>39</v>
      </c>
      <c r="E104" s="118"/>
      <c r="F104" s="118" t="s">
        <v>40</v>
      </c>
      <c r="G104" s="118"/>
      <c r="H104" s="118"/>
      <c r="I104" s="118"/>
      <c r="J104" s="118"/>
      <c r="K104" s="24"/>
      <c r="L104" s="24" t="s">
        <v>143</v>
      </c>
      <c r="M104" s="24" t="s">
        <v>143</v>
      </c>
      <c r="N104" s="110">
        <v>25</v>
      </c>
      <c r="U104">
        <f>COUNTA(K86:K104)</f>
        <v>11</v>
      </c>
      <c r="V104">
        <f>COUNTA(L86:L104)</f>
        <v>12</v>
      </c>
      <c r="W104">
        <f>COUNTA(M86:M104)</f>
        <v>11</v>
      </c>
      <c r="X104">
        <f>COUNTA(N86:N104)</f>
        <v>12</v>
      </c>
    </row>
    <row r="105" spans="2:24" ht="13.5" customHeight="1" x14ac:dyDescent="0.15">
      <c r="B105" s="1">
        <f>B104+1</f>
        <v>88</v>
      </c>
      <c r="C105" s="143" t="s">
        <v>41</v>
      </c>
      <c r="D105" s="144"/>
      <c r="E105" s="118"/>
      <c r="F105" s="118" t="s">
        <v>42</v>
      </c>
      <c r="G105" s="118"/>
      <c r="H105" s="118"/>
      <c r="I105" s="118"/>
      <c r="J105" s="118"/>
      <c r="K105" s="24">
        <v>25</v>
      </c>
      <c r="L105" s="24">
        <v>50</v>
      </c>
      <c r="M105" s="24">
        <v>25</v>
      </c>
      <c r="N105" s="110">
        <v>100</v>
      </c>
    </row>
    <row r="106" spans="2:24" ht="13.5" customHeight="1" x14ac:dyDescent="0.15">
      <c r="B106" s="1">
        <f>B105+1</f>
        <v>89</v>
      </c>
      <c r="C106" s="3"/>
      <c r="D106" s="78"/>
      <c r="E106" s="118"/>
      <c r="F106" s="118" t="s">
        <v>43</v>
      </c>
      <c r="G106" s="118"/>
      <c r="H106" s="118"/>
      <c r="I106" s="118"/>
      <c r="J106" s="118"/>
      <c r="K106" s="24">
        <v>75</v>
      </c>
      <c r="L106" s="24">
        <v>200</v>
      </c>
      <c r="M106" s="24">
        <v>125</v>
      </c>
      <c r="N106" s="110">
        <v>200</v>
      </c>
    </row>
    <row r="107" spans="2:24" ht="13.9" customHeight="1" thickBot="1" x14ac:dyDescent="0.2">
      <c r="B107" s="132">
        <f>B106+1</f>
        <v>90</v>
      </c>
      <c r="C107" s="133"/>
      <c r="D107" s="134"/>
      <c r="E107" s="9"/>
      <c r="F107" s="9" t="s">
        <v>73</v>
      </c>
      <c r="G107" s="9"/>
      <c r="H107" s="9"/>
      <c r="I107" s="9"/>
      <c r="J107" s="9"/>
      <c r="K107" s="135">
        <v>200</v>
      </c>
      <c r="L107" s="135">
        <v>200</v>
      </c>
      <c r="M107" s="135">
        <v>50</v>
      </c>
      <c r="N107" s="136">
        <v>50</v>
      </c>
    </row>
    <row r="108" spans="2:24" ht="19.899999999999999" customHeight="1" thickTop="1" x14ac:dyDescent="0.15">
      <c r="B108" s="145" t="s">
        <v>45</v>
      </c>
      <c r="C108" s="146"/>
      <c r="D108" s="146"/>
      <c r="E108" s="146"/>
      <c r="F108" s="146"/>
      <c r="G108" s="146"/>
      <c r="H108" s="146"/>
      <c r="I108" s="146"/>
      <c r="J108" s="76"/>
      <c r="K108" s="32">
        <f>SUM(K109:K117)</f>
        <v>31256</v>
      </c>
      <c r="L108" s="32">
        <f>SUM(L109:L117)</f>
        <v>36647</v>
      </c>
      <c r="M108" s="32">
        <f>SUM(M109:M117)</f>
        <v>33270</v>
      </c>
      <c r="N108" s="137">
        <f>SUM(N109:N117)</f>
        <v>25144</v>
      </c>
    </row>
    <row r="109" spans="2:24" ht="13.9" customHeight="1" x14ac:dyDescent="0.15">
      <c r="B109" s="147" t="s">
        <v>46</v>
      </c>
      <c r="C109" s="148"/>
      <c r="D109" s="149"/>
      <c r="E109" s="12"/>
      <c r="F109" s="13"/>
      <c r="G109" s="138" t="s">
        <v>13</v>
      </c>
      <c r="H109" s="138"/>
      <c r="I109" s="13"/>
      <c r="J109" s="14"/>
      <c r="K109" s="4">
        <f>SUM(U$11:U$26)</f>
        <v>1226</v>
      </c>
      <c r="L109" s="4">
        <f>SUM(V$11:V$26)</f>
        <v>8050</v>
      </c>
      <c r="M109" s="4">
        <f>SUM(W$11:W$26)</f>
        <v>5201</v>
      </c>
      <c r="N109" s="5">
        <f>SUM(X$11:X$26)</f>
        <v>10636</v>
      </c>
    </row>
    <row r="110" spans="2:24" ht="13.9" customHeight="1" x14ac:dyDescent="0.15">
      <c r="B110" s="82"/>
      <c r="C110" s="60"/>
      <c r="D110" s="83"/>
      <c r="E110" s="15"/>
      <c r="F110" s="118"/>
      <c r="G110" s="138" t="s">
        <v>25</v>
      </c>
      <c r="H110" s="138"/>
      <c r="I110" s="114"/>
      <c r="J110" s="16"/>
      <c r="K110" s="4">
        <f>SUM(K$27)</f>
        <v>3750</v>
      </c>
      <c r="L110" s="4">
        <f>SUM(L$27)</f>
        <v>1250</v>
      </c>
      <c r="M110" s="4">
        <f>SUM(M$27)</f>
        <v>1000</v>
      </c>
      <c r="N110" s="5">
        <f>SUM(N$27)</f>
        <v>900</v>
      </c>
    </row>
    <row r="111" spans="2:24" ht="13.9" customHeight="1" x14ac:dyDescent="0.15">
      <c r="B111" s="82"/>
      <c r="C111" s="60"/>
      <c r="D111" s="83"/>
      <c r="E111" s="15"/>
      <c r="F111" s="118"/>
      <c r="G111" s="138" t="s">
        <v>27</v>
      </c>
      <c r="H111" s="138"/>
      <c r="I111" s="13"/>
      <c r="J111" s="14"/>
      <c r="K111" s="4">
        <f>SUM(K$28:K$28)</f>
        <v>25</v>
      </c>
      <c r="L111" s="4">
        <f>SUM(L$28:L$28)</f>
        <v>25</v>
      </c>
      <c r="M111" s="4">
        <f>SUM(M$28:M$28)</f>
        <v>100</v>
      </c>
      <c r="N111" s="5">
        <f>SUM(N$28:N$28)</f>
        <v>125</v>
      </c>
    </row>
    <row r="112" spans="2:24" ht="13.9" customHeight="1" x14ac:dyDescent="0.15">
      <c r="B112" s="82"/>
      <c r="C112" s="60"/>
      <c r="D112" s="83"/>
      <c r="E112" s="15"/>
      <c r="F112" s="118"/>
      <c r="G112" s="138" t="s">
        <v>78</v>
      </c>
      <c r="H112" s="138"/>
      <c r="I112" s="13"/>
      <c r="J112" s="14"/>
      <c r="K112" s="4">
        <f>SUM(K$29:K$29)</f>
        <v>50</v>
      </c>
      <c r="L112" s="4">
        <f>SUM(L$29:L$29)</f>
        <v>0</v>
      </c>
      <c r="M112" s="4">
        <f>SUM(M$29:M$29)</f>
        <v>0</v>
      </c>
      <c r="N112" s="5">
        <f>SUM(N$29:N$29)</f>
        <v>0</v>
      </c>
    </row>
    <row r="113" spans="2:14" ht="13.9" customHeight="1" x14ac:dyDescent="0.15">
      <c r="B113" s="82"/>
      <c r="C113" s="60"/>
      <c r="D113" s="83"/>
      <c r="E113" s="15"/>
      <c r="F113" s="118"/>
      <c r="G113" s="138" t="s">
        <v>79</v>
      </c>
      <c r="H113" s="138"/>
      <c r="I113" s="13"/>
      <c r="J113" s="14"/>
      <c r="K113" s="4">
        <f>SUM(K32:K44)</f>
        <v>20276</v>
      </c>
      <c r="L113" s="4">
        <f>SUM(L$32:L$44)</f>
        <v>20646</v>
      </c>
      <c r="M113" s="4">
        <f>SUM(M$32:M$44)</f>
        <v>17210</v>
      </c>
      <c r="N113" s="5">
        <f>SUM(N$32:N$44)</f>
        <v>6107</v>
      </c>
    </row>
    <row r="114" spans="2:14" ht="13.9" customHeight="1" x14ac:dyDescent="0.15">
      <c r="B114" s="82"/>
      <c r="C114" s="60"/>
      <c r="D114" s="83"/>
      <c r="E114" s="15"/>
      <c r="F114" s="118"/>
      <c r="G114" s="138" t="s">
        <v>76</v>
      </c>
      <c r="H114" s="138"/>
      <c r="I114" s="13"/>
      <c r="J114" s="14"/>
      <c r="K114" s="4">
        <f>SUM(K$45:K$46)</f>
        <v>75</v>
      </c>
      <c r="L114" s="4">
        <f>SUM(L$45:L$46)</f>
        <v>25</v>
      </c>
      <c r="M114" s="4">
        <f>SUM(M$45:M$46)</f>
        <v>25</v>
      </c>
      <c r="N114" s="5">
        <f>SUM(N$45:N$46)</f>
        <v>50</v>
      </c>
    </row>
    <row r="115" spans="2:14" ht="13.9" customHeight="1" x14ac:dyDescent="0.15">
      <c r="B115" s="82"/>
      <c r="C115" s="60"/>
      <c r="D115" s="83"/>
      <c r="E115" s="15"/>
      <c r="F115" s="118"/>
      <c r="G115" s="138" t="s">
        <v>28</v>
      </c>
      <c r="H115" s="138"/>
      <c r="I115" s="13"/>
      <c r="J115" s="14"/>
      <c r="K115" s="4">
        <f>SUM(K$47:K$85)</f>
        <v>5486</v>
      </c>
      <c r="L115" s="4">
        <f>SUM(L$47:L$85)</f>
        <v>6143</v>
      </c>
      <c r="M115" s="4">
        <f>SUM(M$47:M$85)</f>
        <v>9437</v>
      </c>
      <c r="N115" s="5">
        <f>SUM(N$47:N$85)</f>
        <v>6736</v>
      </c>
    </row>
    <row r="116" spans="2:14" ht="13.9" customHeight="1" x14ac:dyDescent="0.15">
      <c r="B116" s="82"/>
      <c r="C116" s="60"/>
      <c r="D116" s="83"/>
      <c r="E116" s="15"/>
      <c r="F116" s="118"/>
      <c r="G116" s="138" t="s">
        <v>47</v>
      </c>
      <c r="H116" s="138"/>
      <c r="I116" s="13"/>
      <c r="J116" s="14"/>
      <c r="K116" s="4">
        <f>SUM(K$30:K$31,K$105:K$106)</f>
        <v>106</v>
      </c>
      <c r="L116" s="4">
        <f>SUM(L$30:L$31,L$105:L$106)</f>
        <v>278</v>
      </c>
      <c r="M116" s="4">
        <f>SUM(M$30:M$31,M$105:M$106)</f>
        <v>183</v>
      </c>
      <c r="N116" s="5">
        <f>SUM(N$30:N$31,N$105:N$106)</f>
        <v>328</v>
      </c>
    </row>
    <row r="117" spans="2:14" ht="13.9" customHeight="1" thickBot="1" x14ac:dyDescent="0.2">
      <c r="B117" s="84"/>
      <c r="C117" s="85"/>
      <c r="D117" s="86"/>
      <c r="E117" s="17"/>
      <c r="F117" s="9"/>
      <c r="G117" s="139" t="s">
        <v>44</v>
      </c>
      <c r="H117" s="139"/>
      <c r="I117" s="18"/>
      <c r="J117" s="19"/>
      <c r="K117" s="10">
        <f>SUM(K$86:K$104,K$107)</f>
        <v>262</v>
      </c>
      <c r="L117" s="10">
        <f>SUM(L$86:L$104,L$107)</f>
        <v>230</v>
      </c>
      <c r="M117" s="10">
        <f>SUM(M$86:M$104,M$107)</f>
        <v>114</v>
      </c>
      <c r="N117" s="11">
        <f>SUM(N$86:N$104,N$107)</f>
        <v>262</v>
      </c>
    </row>
    <row r="118" spans="2:14" ht="18" customHeight="1" thickTop="1" x14ac:dyDescent="0.15">
      <c r="B118" s="151" t="s">
        <v>48</v>
      </c>
      <c r="C118" s="152"/>
      <c r="D118" s="153"/>
      <c r="E118" s="87"/>
      <c r="F118" s="115"/>
      <c r="G118" s="154" t="s">
        <v>49</v>
      </c>
      <c r="H118" s="154"/>
      <c r="I118" s="115"/>
      <c r="J118" s="116"/>
      <c r="K118" s="35" t="s">
        <v>50</v>
      </c>
      <c r="L118" s="41"/>
      <c r="M118" s="41"/>
      <c r="N118" s="53"/>
    </row>
    <row r="119" spans="2:14" ht="18" customHeight="1" x14ac:dyDescent="0.15">
      <c r="B119" s="88"/>
      <c r="C119" s="89"/>
      <c r="D119" s="89"/>
      <c r="E119" s="90"/>
      <c r="F119" s="91"/>
      <c r="G119" s="92"/>
      <c r="H119" s="92"/>
      <c r="I119" s="91"/>
      <c r="J119" s="93"/>
      <c r="K119" s="36" t="s">
        <v>51</v>
      </c>
      <c r="L119" s="42"/>
      <c r="M119" s="42"/>
      <c r="N119" s="45"/>
    </row>
    <row r="120" spans="2:14" ht="18" customHeight="1" x14ac:dyDescent="0.15">
      <c r="B120" s="82"/>
      <c r="C120" s="60"/>
      <c r="D120" s="60"/>
      <c r="E120" s="94"/>
      <c r="F120" s="22"/>
      <c r="G120" s="150" t="s">
        <v>52</v>
      </c>
      <c r="H120" s="150"/>
      <c r="I120" s="113"/>
      <c r="J120" s="117"/>
      <c r="K120" s="37" t="s">
        <v>53</v>
      </c>
      <c r="L120" s="43"/>
      <c r="M120" s="47"/>
      <c r="N120" s="43"/>
    </row>
    <row r="121" spans="2:14" ht="18" customHeight="1" x14ac:dyDescent="0.15">
      <c r="B121" s="82"/>
      <c r="C121" s="60"/>
      <c r="D121" s="60"/>
      <c r="E121" s="95"/>
      <c r="F121" s="60"/>
      <c r="G121" s="96"/>
      <c r="H121" s="96"/>
      <c r="I121" s="89"/>
      <c r="J121" s="97"/>
      <c r="K121" s="38" t="s">
        <v>88</v>
      </c>
      <c r="L121" s="44"/>
      <c r="M121" s="26"/>
      <c r="N121" s="44"/>
    </row>
    <row r="122" spans="2:14" ht="18" customHeight="1" x14ac:dyDescent="0.15">
      <c r="B122" s="82"/>
      <c r="C122" s="60"/>
      <c r="D122" s="60"/>
      <c r="E122" s="95"/>
      <c r="F122" s="60"/>
      <c r="G122" s="96"/>
      <c r="H122" s="96"/>
      <c r="I122" s="89"/>
      <c r="J122" s="97"/>
      <c r="K122" s="38" t="s">
        <v>81</v>
      </c>
      <c r="L122" s="42"/>
      <c r="M122" s="26"/>
      <c r="N122" s="44"/>
    </row>
    <row r="123" spans="2:14" ht="18" customHeight="1" x14ac:dyDescent="0.15">
      <c r="B123" s="82"/>
      <c r="C123" s="60"/>
      <c r="D123" s="60"/>
      <c r="E123" s="94"/>
      <c r="F123" s="22"/>
      <c r="G123" s="150" t="s">
        <v>54</v>
      </c>
      <c r="H123" s="150"/>
      <c r="I123" s="113"/>
      <c r="J123" s="117"/>
      <c r="K123" s="37" t="s">
        <v>92</v>
      </c>
      <c r="L123" s="43"/>
      <c r="M123" s="47"/>
      <c r="N123" s="43"/>
    </row>
    <row r="124" spans="2:14" ht="18" customHeight="1" x14ac:dyDescent="0.15">
      <c r="B124" s="82"/>
      <c r="C124" s="60"/>
      <c r="D124" s="60"/>
      <c r="E124" s="95"/>
      <c r="F124" s="60"/>
      <c r="G124" s="96"/>
      <c r="H124" s="96"/>
      <c r="I124" s="89"/>
      <c r="J124" s="97"/>
      <c r="K124" s="38" t="s">
        <v>89</v>
      </c>
      <c r="L124" s="44"/>
      <c r="M124" s="26"/>
      <c r="N124" s="44"/>
    </row>
    <row r="125" spans="2:14" ht="18" customHeight="1" x14ac:dyDescent="0.15">
      <c r="B125" s="82"/>
      <c r="C125" s="60"/>
      <c r="D125" s="60"/>
      <c r="E125" s="95"/>
      <c r="F125" s="60"/>
      <c r="G125" s="96"/>
      <c r="H125" s="96"/>
      <c r="I125" s="89"/>
      <c r="J125" s="97"/>
      <c r="K125" s="38" t="s">
        <v>90</v>
      </c>
      <c r="L125" s="44"/>
      <c r="M125" s="44"/>
      <c r="N125" s="44"/>
    </row>
    <row r="126" spans="2:14" ht="18" customHeight="1" x14ac:dyDescent="0.15">
      <c r="B126" s="82"/>
      <c r="C126" s="60"/>
      <c r="D126" s="60"/>
      <c r="E126" s="74"/>
      <c r="F126" s="75"/>
      <c r="G126" s="92"/>
      <c r="H126" s="92"/>
      <c r="I126" s="91"/>
      <c r="J126" s="93"/>
      <c r="K126" s="38" t="s">
        <v>91</v>
      </c>
      <c r="L126" s="45"/>
      <c r="M126" s="42"/>
      <c r="N126" s="45"/>
    </row>
    <row r="127" spans="2:14" ht="18" customHeight="1" x14ac:dyDescent="0.15">
      <c r="B127" s="98"/>
      <c r="C127" s="75"/>
      <c r="D127" s="75"/>
      <c r="E127" s="15"/>
      <c r="F127" s="118"/>
      <c r="G127" s="138" t="s">
        <v>55</v>
      </c>
      <c r="H127" s="138"/>
      <c r="I127" s="13"/>
      <c r="J127" s="14"/>
      <c r="K127" s="27" t="s">
        <v>156</v>
      </c>
      <c r="L127" s="46"/>
      <c r="M127" s="48"/>
      <c r="N127" s="46"/>
    </row>
    <row r="128" spans="2:14" ht="18" customHeight="1" x14ac:dyDescent="0.15">
      <c r="B128" s="147" t="s">
        <v>56</v>
      </c>
      <c r="C128" s="148"/>
      <c r="D128" s="148"/>
      <c r="E128" s="22"/>
      <c r="F128" s="22"/>
      <c r="G128" s="22"/>
      <c r="H128" s="22"/>
      <c r="I128" s="22"/>
      <c r="J128" s="22"/>
      <c r="K128" s="22"/>
      <c r="L128" s="22"/>
      <c r="M128" s="22"/>
      <c r="N128" s="54"/>
    </row>
    <row r="129" spans="2:14" ht="14.1" customHeight="1" x14ac:dyDescent="0.15">
      <c r="B129" s="99"/>
      <c r="C129" s="39" t="s">
        <v>57</v>
      </c>
      <c r="D129" s="100"/>
      <c r="E129" s="39"/>
      <c r="F129" s="39"/>
      <c r="G129" s="39"/>
      <c r="H129" s="39"/>
      <c r="I129" s="39"/>
      <c r="J129" s="39"/>
      <c r="K129" s="39"/>
      <c r="L129" s="39"/>
      <c r="M129" s="39"/>
      <c r="N129" s="55"/>
    </row>
    <row r="130" spans="2:14" ht="14.1" customHeight="1" x14ac:dyDescent="0.15">
      <c r="B130" s="99"/>
      <c r="C130" s="39" t="s">
        <v>58</v>
      </c>
      <c r="D130" s="100"/>
      <c r="E130" s="39"/>
      <c r="F130" s="39"/>
      <c r="G130" s="39"/>
      <c r="H130" s="39"/>
      <c r="I130" s="39"/>
      <c r="J130" s="39"/>
      <c r="K130" s="39"/>
      <c r="L130" s="39"/>
      <c r="M130" s="39"/>
      <c r="N130" s="55"/>
    </row>
    <row r="131" spans="2:14" ht="14.1" customHeight="1" x14ac:dyDescent="0.15">
      <c r="B131" s="99"/>
      <c r="C131" s="39" t="s">
        <v>59</v>
      </c>
      <c r="D131" s="100"/>
      <c r="E131" s="39"/>
      <c r="F131" s="39"/>
      <c r="G131" s="39"/>
      <c r="H131" s="39"/>
      <c r="I131" s="39"/>
      <c r="J131" s="39"/>
      <c r="K131" s="39"/>
      <c r="L131" s="39"/>
      <c r="M131" s="39"/>
      <c r="N131" s="55"/>
    </row>
    <row r="132" spans="2:14" ht="14.1" customHeight="1" x14ac:dyDescent="0.15">
      <c r="B132" s="99"/>
      <c r="C132" s="39" t="s">
        <v>120</v>
      </c>
      <c r="D132" s="100"/>
      <c r="E132" s="39"/>
      <c r="F132" s="39"/>
      <c r="G132" s="39"/>
      <c r="H132" s="39"/>
      <c r="I132" s="39"/>
      <c r="J132" s="39"/>
      <c r="K132" s="39"/>
      <c r="L132" s="39"/>
      <c r="M132" s="39"/>
      <c r="N132" s="55"/>
    </row>
    <row r="133" spans="2:14" ht="14.1" customHeight="1" x14ac:dyDescent="0.15">
      <c r="B133" s="101"/>
      <c r="C133" s="39" t="s">
        <v>121</v>
      </c>
      <c r="D133" s="39"/>
      <c r="E133" s="39"/>
      <c r="F133" s="39"/>
      <c r="G133" s="39"/>
      <c r="H133" s="39"/>
      <c r="I133" s="39"/>
      <c r="J133" s="39"/>
      <c r="K133" s="39"/>
      <c r="L133" s="39"/>
      <c r="M133" s="39"/>
      <c r="N133" s="55"/>
    </row>
    <row r="134" spans="2:14" ht="14.1" customHeight="1" x14ac:dyDescent="0.15">
      <c r="B134" s="101"/>
      <c r="C134" s="39" t="s">
        <v>117</v>
      </c>
      <c r="D134" s="39"/>
      <c r="E134" s="39"/>
      <c r="F134" s="39"/>
      <c r="G134" s="39"/>
      <c r="H134" s="39"/>
      <c r="I134" s="39"/>
      <c r="J134" s="39"/>
      <c r="K134" s="39"/>
      <c r="L134" s="39"/>
      <c r="M134" s="39"/>
      <c r="N134" s="55"/>
    </row>
    <row r="135" spans="2:14" ht="14.1" customHeight="1" x14ac:dyDescent="0.15">
      <c r="B135" s="101"/>
      <c r="C135" s="39" t="s">
        <v>86</v>
      </c>
      <c r="D135" s="39"/>
      <c r="E135" s="39"/>
      <c r="F135" s="39"/>
      <c r="G135" s="39"/>
      <c r="H135" s="39"/>
      <c r="I135" s="39"/>
      <c r="J135" s="39"/>
      <c r="K135" s="39"/>
      <c r="L135" s="39"/>
      <c r="M135" s="39"/>
      <c r="N135" s="55"/>
    </row>
    <row r="136" spans="2:14" ht="14.1" customHeight="1" x14ac:dyDescent="0.15">
      <c r="B136" s="101"/>
      <c r="C136" s="39" t="s">
        <v>87</v>
      </c>
      <c r="D136" s="39"/>
      <c r="E136" s="39"/>
      <c r="F136" s="39"/>
      <c r="G136" s="39"/>
      <c r="H136" s="39"/>
      <c r="I136" s="39"/>
      <c r="J136" s="39"/>
      <c r="K136" s="39"/>
      <c r="L136" s="39"/>
      <c r="M136" s="39"/>
      <c r="N136" s="55"/>
    </row>
    <row r="137" spans="2:14" ht="14.1" customHeight="1" x14ac:dyDescent="0.15">
      <c r="B137" s="101"/>
      <c r="C137" s="39" t="s">
        <v>77</v>
      </c>
      <c r="D137" s="39"/>
      <c r="E137" s="39"/>
      <c r="F137" s="39"/>
      <c r="G137" s="39"/>
      <c r="H137" s="39"/>
      <c r="I137" s="39"/>
      <c r="J137" s="39"/>
      <c r="K137" s="39"/>
      <c r="L137" s="39"/>
      <c r="M137" s="39"/>
      <c r="N137" s="55"/>
    </row>
    <row r="138" spans="2:14" ht="14.1" customHeight="1" x14ac:dyDescent="0.15">
      <c r="B138" s="101"/>
      <c r="C138" s="39" t="s">
        <v>126</v>
      </c>
      <c r="D138" s="39"/>
      <c r="E138" s="39"/>
      <c r="F138" s="39"/>
      <c r="G138" s="39"/>
      <c r="H138" s="39"/>
      <c r="I138" s="39"/>
      <c r="J138" s="39"/>
      <c r="K138" s="39"/>
      <c r="L138" s="39"/>
      <c r="M138" s="39"/>
      <c r="N138" s="55"/>
    </row>
    <row r="139" spans="2:14" ht="14.1" customHeight="1" x14ac:dyDescent="0.15">
      <c r="B139" s="101"/>
      <c r="C139" s="39" t="s">
        <v>122</v>
      </c>
      <c r="D139" s="39"/>
      <c r="E139" s="39"/>
      <c r="F139" s="39"/>
      <c r="G139" s="39"/>
      <c r="H139" s="39"/>
      <c r="I139" s="39"/>
      <c r="J139" s="39"/>
      <c r="K139" s="39"/>
      <c r="L139" s="39"/>
      <c r="M139" s="39"/>
      <c r="N139" s="55"/>
    </row>
    <row r="140" spans="2:14" ht="14.1" customHeight="1" x14ac:dyDescent="0.15">
      <c r="B140" s="101"/>
      <c r="C140" s="39" t="s">
        <v>123</v>
      </c>
      <c r="D140" s="39"/>
      <c r="E140" s="39"/>
      <c r="F140" s="39"/>
      <c r="G140" s="39"/>
      <c r="H140" s="39"/>
      <c r="I140" s="39"/>
      <c r="J140" s="39"/>
      <c r="K140" s="39"/>
      <c r="L140" s="39"/>
      <c r="M140" s="39"/>
      <c r="N140" s="55"/>
    </row>
    <row r="141" spans="2:14" ht="14.1" customHeight="1" x14ac:dyDescent="0.15">
      <c r="B141" s="101"/>
      <c r="C141" s="39" t="s">
        <v>124</v>
      </c>
      <c r="D141" s="39"/>
      <c r="E141" s="39"/>
      <c r="F141" s="39"/>
      <c r="G141" s="39"/>
      <c r="H141" s="39"/>
      <c r="I141" s="39"/>
      <c r="J141" s="39"/>
      <c r="K141" s="39"/>
      <c r="L141" s="39"/>
      <c r="M141" s="39"/>
      <c r="N141" s="55"/>
    </row>
    <row r="142" spans="2:14" ht="14.1" customHeight="1" x14ac:dyDescent="0.15">
      <c r="B142" s="101"/>
      <c r="C142" s="39" t="s">
        <v>113</v>
      </c>
      <c r="D142" s="39"/>
      <c r="E142" s="39"/>
      <c r="F142" s="39"/>
      <c r="G142" s="39"/>
      <c r="H142" s="39"/>
      <c r="I142" s="39"/>
      <c r="J142" s="39"/>
      <c r="K142" s="39"/>
      <c r="L142" s="39"/>
      <c r="M142" s="39"/>
      <c r="N142" s="55"/>
    </row>
    <row r="143" spans="2:14" ht="14.1" customHeight="1" x14ac:dyDescent="0.15">
      <c r="B143" s="101"/>
      <c r="C143" s="39" t="s">
        <v>125</v>
      </c>
      <c r="D143" s="39"/>
      <c r="E143" s="39"/>
      <c r="F143" s="39"/>
      <c r="G143" s="39"/>
      <c r="H143" s="39"/>
      <c r="I143" s="39"/>
      <c r="J143" s="39"/>
      <c r="K143" s="39"/>
      <c r="L143" s="39"/>
      <c r="M143" s="39"/>
      <c r="N143" s="55"/>
    </row>
    <row r="144" spans="2:14" ht="14.1" customHeight="1" x14ac:dyDescent="0.15">
      <c r="B144" s="101"/>
      <c r="C144" s="39" t="s">
        <v>180</v>
      </c>
      <c r="D144" s="39"/>
      <c r="E144" s="39"/>
      <c r="F144" s="39"/>
      <c r="G144" s="39"/>
      <c r="H144" s="39"/>
      <c r="I144" s="39"/>
      <c r="J144" s="39"/>
      <c r="K144" s="39"/>
      <c r="L144" s="39"/>
      <c r="M144" s="39"/>
      <c r="N144" s="55"/>
    </row>
    <row r="145" spans="2:14" ht="14.1" customHeight="1" x14ac:dyDescent="0.15">
      <c r="B145" s="101"/>
      <c r="C145" s="39" t="s">
        <v>119</v>
      </c>
      <c r="D145" s="39"/>
      <c r="E145" s="39"/>
      <c r="F145" s="39"/>
      <c r="G145" s="39"/>
      <c r="H145" s="39"/>
      <c r="I145" s="39"/>
      <c r="J145" s="39"/>
      <c r="K145" s="39"/>
      <c r="L145" s="39"/>
      <c r="M145" s="39"/>
      <c r="N145" s="55"/>
    </row>
    <row r="146" spans="2:14" x14ac:dyDescent="0.15">
      <c r="B146" s="102"/>
      <c r="C146" s="39" t="s">
        <v>131</v>
      </c>
      <c r="N146" s="59"/>
    </row>
    <row r="147" spans="2:14" x14ac:dyDescent="0.15">
      <c r="B147" s="102"/>
      <c r="C147" s="39" t="s">
        <v>127</v>
      </c>
      <c r="N147" s="59"/>
    </row>
    <row r="148" spans="2:14" ht="14.1" customHeight="1" x14ac:dyDescent="0.15">
      <c r="B148" s="101"/>
      <c r="C148" s="39" t="s">
        <v>103</v>
      </c>
      <c r="D148" s="39"/>
      <c r="E148" s="39"/>
      <c r="F148" s="39"/>
      <c r="G148" s="39"/>
      <c r="H148" s="39"/>
      <c r="I148" s="39"/>
      <c r="J148" s="39"/>
      <c r="K148" s="39"/>
      <c r="L148" s="39"/>
      <c r="M148" s="39"/>
      <c r="N148" s="55"/>
    </row>
    <row r="149" spans="2:14" ht="18" customHeight="1" x14ac:dyDescent="0.15">
      <c r="B149" s="101"/>
      <c r="C149" s="39" t="s">
        <v>60</v>
      </c>
      <c r="D149" s="39"/>
      <c r="E149" s="39"/>
      <c r="F149" s="39"/>
      <c r="G149" s="39"/>
      <c r="H149" s="39"/>
      <c r="I149" s="39"/>
      <c r="J149" s="39"/>
      <c r="K149" s="39"/>
      <c r="L149" s="39"/>
      <c r="M149" s="39"/>
      <c r="N149" s="55"/>
    </row>
    <row r="150" spans="2:14" x14ac:dyDescent="0.15">
      <c r="B150" s="102"/>
      <c r="C150" s="39" t="s">
        <v>118</v>
      </c>
      <c r="N150" s="59"/>
    </row>
    <row r="151" spans="2:14" x14ac:dyDescent="0.15">
      <c r="B151" s="102"/>
      <c r="C151" s="39" t="s">
        <v>136</v>
      </c>
      <c r="N151" s="59"/>
    </row>
    <row r="152" spans="2:14" ht="14.25" thickBot="1" x14ac:dyDescent="0.2">
      <c r="B152" s="103"/>
      <c r="C152" s="40" t="s">
        <v>128</v>
      </c>
      <c r="D152" s="57"/>
      <c r="E152" s="57"/>
      <c r="F152" s="57"/>
      <c r="G152" s="57"/>
      <c r="H152" s="57"/>
      <c r="I152" s="57"/>
      <c r="J152" s="57"/>
      <c r="K152" s="57"/>
      <c r="L152" s="57"/>
      <c r="M152" s="57"/>
      <c r="N152" s="58"/>
    </row>
  </sheetData>
  <mergeCells count="28">
    <mergeCell ref="G111:H111"/>
    <mergeCell ref="G112:H112"/>
    <mergeCell ref="G120:H120"/>
    <mergeCell ref="G113:H113"/>
    <mergeCell ref="G123:H123"/>
    <mergeCell ref="B128:D128"/>
    <mergeCell ref="G114:H114"/>
    <mergeCell ref="G115:H115"/>
    <mergeCell ref="G116:H116"/>
    <mergeCell ref="G117:H117"/>
    <mergeCell ref="B118:D118"/>
    <mergeCell ref="G118:H118"/>
    <mergeCell ref="G127:H127"/>
    <mergeCell ref="B108:I108"/>
    <mergeCell ref="B109:D109"/>
    <mergeCell ref="G109:H109"/>
    <mergeCell ref="G110:H110"/>
    <mergeCell ref="D9:F9"/>
    <mergeCell ref="G10:H10"/>
    <mergeCell ref="C105:D105"/>
    <mergeCell ref="D100:G100"/>
    <mergeCell ref="D101:G101"/>
    <mergeCell ref="G102:H102"/>
    <mergeCell ref="D4:G4"/>
    <mergeCell ref="D5:G5"/>
    <mergeCell ref="D6:G6"/>
    <mergeCell ref="D7:F7"/>
    <mergeCell ref="D8:F8"/>
  </mergeCells>
  <phoneticPr fontId="23"/>
  <conditionalFormatting sqref="O11:O95">
    <cfRule type="expression" dxfId="12" priority="1" stopIfTrue="1">
      <formula>COUNTBLANK(K11:N11)=4</formula>
    </cfRule>
  </conditionalFormatting>
  <conditionalFormatting sqref="O103:O107">
    <cfRule type="expression" dxfId="11"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66A9-87BB-4784-9470-BDC1F12701CA}">
  <sheetPr>
    <tabColor rgb="FFC00000"/>
  </sheetPr>
  <dimension ref="B1:AC154"/>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8" sqref="O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478</v>
      </c>
      <c r="L5" s="29" t="str">
        <f>K5</f>
        <v>2023.11.6</v>
      </c>
      <c r="M5" s="29" t="str">
        <f>K5</f>
        <v>2023.11.6</v>
      </c>
      <c r="N5" s="109" t="str">
        <f>K5</f>
        <v>2023.11.6</v>
      </c>
    </row>
    <row r="6" spans="2:24" ht="18" customHeight="1" x14ac:dyDescent="0.15">
      <c r="B6" s="64"/>
      <c r="C6" s="118"/>
      <c r="D6" s="138" t="s">
        <v>3</v>
      </c>
      <c r="E6" s="138"/>
      <c r="F6" s="138"/>
      <c r="G6" s="138"/>
      <c r="H6" s="118"/>
      <c r="I6" s="118"/>
      <c r="J6" s="65"/>
      <c r="K6" s="104">
        <v>0.42222222222222222</v>
      </c>
      <c r="L6" s="104">
        <v>0.38055555555555554</v>
      </c>
      <c r="M6" s="104">
        <v>0.4513888888888889</v>
      </c>
      <c r="N6" s="105">
        <v>0.46875</v>
      </c>
    </row>
    <row r="7" spans="2:24" ht="18" customHeight="1" x14ac:dyDescent="0.15">
      <c r="B7" s="64"/>
      <c r="C7" s="118"/>
      <c r="D7" s="138" t="s">
        <v>4</v>
      </c>
      <c r="E7" s="141"/>
      <c r="F7" s="141"/>
      <c r="G7" s="66" t="s">
        <v>5</v>
      </c>
      <c r="H7" s="118"/>
      <c r="I7" s="118"/>
      <c r="J7" s="65"/>
      <c r="K7" s="106">
        <v>2.25</v>
      </c>
      <c r="L7" s="106">
        <v>1.5</v>
      </c>
      <c r="M7" s="106">
        <v>1.53</v>
      </c>
      <c r="N7" s="107">
        <v>1.55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t="s">
        <v>141</v>
      </c>
      <c r="L11" s="20" t="s">
        <v>141</v>
      </c>
      <c r="M11" s="20" t="s">
        <v>142</v>
      </c>
      <c r="N11" s="21" t="s">
        <v>184</v>
      </c>
      <c r="P11" t="s">
        <v>14</v>
      </c>
      <c r="Q11">
        <f t="shared" ref="Q11:T15" si="0">IF(K11="",0,VALUE(MID(K11,2,LEN(K11)-2)))</f>
        <v>5</v>
      </c>
      <c r="R11">
        <f t="shared" si="0"/>
        <v>5</v>
      </c>
      <c r="S11">
        <f t="shared" si="0"/>
        <v>10</v>
      </c>
      <c r="T11">
        <f t="shared" si="0"/>
        <v>35</v>
      </c>
      <c r="U11">
        <f t="shared" ref="U11:U28" si="1">IF(K11="＋",0,IF(K11="(＋)",0,ABS(K11)))</f>
        <v>5</v>
      </c>
      <c r="V11">
        <f t="shared" ref="V11:V28" si="2">IF(L11="＋",0,IF(L11="(＋)",0,ABS(L11)))</f>
        <v>5</v>
      </c>
      <c r="W11">
        <f t="shared" ref="W11:W28" si="3">IF(M11="＋",0,IF(M11="(＋)",0,ABS(M11)))</f>
        <v>10</v>
      </c>
      <c r="X11">
        <f t="shared" ref="X11:X28" si="4">IF(N11="＋",0,IF(N11="(＋)",0,ABS(N11)))</f>
        <v>35</v>
      </c>
    </row>
    <row r="12" spans="2:24" ht="13.5" customHeight="1" x14ac:dyDescent="0.15">
      <c r="B12" s="1">
        <f t="shared" ref="B12:B43" si="5">B11+1</f>
        <v>2</v>
      </c>
      <c r="C12" s="3"/>
      <c r="D12" s="6"/>
      <c r="E12" s="118"/>
      <c r="F12" s="118" t="s">
        <v>182</v>
      </c>
      <c r="G12" s="118"/>
      <c r="H12" s="118"/>
      <c r="I12" s="118"/>
      <c r="J12" s="118"/>
      <c r="K12" s="20" t="s">
        <v>146</v>
      </c>
      <c r="L12" s="20" t="s">
        <v>159</v>
      </c>
      <c r="M12" s="20" t="s">
        <v>222</v>
      </c>
      <c r="N12" s="21" t="s">
        <v>236</v>
      </c>
      <c r="P12" t="s">
        <v>14</v>
      </c>
      <c r="Q12">
        <f t="shared" si="0"/>
        <v>25</v>
      </c>
      <c r="R12">
        <f t="shared" si="0"/>
        <v>125</v>
      </c>
      <c r="S12">
        <f t="shared" si="0"/>
        <v>250</v>
      </c>
      <c r="T12">
        <f t="shared" si="0"/>
        <v>500</v>
      </c>
      <c r="U12">
        <f t="shared" si="1"/>
        <v>25</v>
      </c>
      <c r="V12">
        <f t="shared" si="2"/>
        <v>125</v>
      </c>
      <c r="W12">
        <f t="shared" si="3"/>
        <v>250</v>
      </c>
      <c r="X12">
        <f t="shared" si="4"/>
        <v>500</v>
      </c>
    </row>
    <row r="13" spans="2:24" ht="13.5" customHeight="1" x14ac:dyDescent="0.15">
      <c r="B13" s="1">
        <f t="shared" si="5"/>
        <v>3</v>
      </c>
      <c r="C13" s="3"/>
      <c r="D13" s="6"/>
      <c r="E13" s="118"/>
      <c r="F13" s="118" t="s">
        <v>275</v>
      </c>
      <c r="G13" s="118"/>
      <c r="H13" s="118"/>
      <c r="I13" s="118"/>
      <c r="J13" s="118"/>
      <c r="K13" s="20"/>
      <c r="L13" s="20" t="s">
        <v>144</v>
      </c>
      <c r="M13" s="20"/>
      <c r="N13" s="21" t="s">
        <v>144</v>
      </c>
      <c r="P13" t="s">
        <v>14</v>
      </c>
      <c r="Q13">
        <f t="shared" si="0"/>
        <v>0</v>
      </c>
      <c r="R13" t="e">
        <f t="shared" si="0"/>
        <v>#VALUE!</v>
      </c>
      <c r="S13">
        <f t="shared" si="0"/>
        <v>0</v>
      </c>
      <c r="T13" t="e">
        <f t="shared" si="0"/>
        <v>#VALUE!</v>
      </c>
      <c r="U13">
        <f t="shared" si="1"/>
        <v>0</v>
      </c>
      <c r="V13">
        <f t="shared" si="2"/>
        <v>0</v>
      </c>
      <c r="W13">
        <f t="shared" si="3"/>
        <v>0</v>
      </c>
      <c r="X13">
        <f t="shared" si="4"/>
        <v>0</v>
      </c>
    </row>
    <row r="14" spans="2:24" ht="13.5" customHeight="1" x14ac:dyDescent="0.15">
      <c r="B14" s="1">
        <f t="shared" si="5"/>
        <v>4</v>
      </c>
      <c r="C14" s="3"/>
      <c r="D14" s="6"/>
      <c r="E14" s="118"/>
      <c r="F14" s="118" t="s">
        <v>260</v>
      </c>
      <c r="G14" s="118"/>
      <c r="H14" s="118"/>
      <c r="I14" s="118"/>
      <c r="J14" s="118"/>
      <c r="K14" s="20" t="s">
        <v>141</v>
      </c>
      <c r="L14" s="20"/>
      <c r="M14" s="20" t="s">
        <v>141</v>
      </c>
      <c r="N14" s="21" t="s">
        <v>229</v>
      </c>
      <c r="P14" t="s">
        <v>14</v>
      </c>
      <c r="Q14">
        <f t="shared" si="0"/>
        <v>5</v>
      </c>
      <c r="R14">
        <f t="shared" si="0"/>
        <v>0</v>
      </c>
      <c r="S14">
        <f t="shared" si="0"/>
        <v>5</v>
      </c>
      <c r="T14">
        <f t="shared" si="0"/>
        <v>20</v>
      </c>
      <c r="U14">
        <f t="shared" si="1"/>
        <v>5</v>
      </c>
      <c r="V14">
        <f t="shared" si="2"/>
        <v>0</v>
      </c>
      <c r="W14">
        <f t="shared" si="3"/>
        <v>5</v>
      </c>
      <c r="X14">
        <f t="shared" si="4"/>
        <v>20</v>
      </c>
    </row>
    <row r="15" spans="2:24" ht="13.5" customHeight="1" x14ac:dyDescent="0.15">
      <c r="B15" s="1">
        <f t="shared" si="5"/>
        <v>5</v>
      </c>
      <c r="C15" s="3"/>
      <c r="D15" s="6"/>
      <c r="E15" s="118"/>
      <c r="F15" s="118" t="s">
        <v>477</v>
      </c>
      <c r="G15" s="118"/>
      <c r="H15" s="118"/>
      <c r="I15" s="118"/>
      <c r="J15" s="118"/>
      <c r="K15" s="20"/>
      <c r="L15" s="20" t="s">
        <v>144</v>
      </c>
      <c r="M15" s="20" t="s">
        <v>144</v>
      </c>
      <c r="N15" s="21"/>
      <c r="P15" t="s">
        <v>14</v>
      </c>
      <c r="Q15">
        <f t="shared" si="0"/>
        <v>0</v>
      </c>
      <c r="R15" t="e">
        <f t="shared" si="0"/>
        <v>#VALUE!</v>
      </c>
      <c r="S15" t="e">
        <f t="shared" si="0"/>
        <v>#VALUE!</v>
      </c>
      <c r="T15">
        <f t="shared" si="0"/>
        <v>0</v>
      </c>
      <c r="U15">
        <f t="shared" si="1"/>
        <v>0</v>
      </c>
      <c r="V15">
        <f t="shared" si="2"/>
        <v>0</v>
      </c>
      <c r="W15">
        <f t="shared" si="3"/>
        <v>0</v>
      </c>
      <c r="X15">
        <f t="shared" si="4"/>
        <v>0</v>
      </c>
    </row>
    <row r="16" spans="2:24" ht="13.5" customHeight="1" x14ac:dyDescent="0.15">
      <c r="B16" s="1">
        <f t="shared" si="5"/>
        <v>6</v>
      </c>
      <c r="C16" s="3"/>
      <c r="D16" s="6"/>
      <c r="E16" s="118"/>
      <c r="F16" s="118" t="s">
        <v>286</v>
      </c>
      <c r="G16" s="118"/>
      <c r="H16" s="118"/>
      <c r="I16" s="118"/>
      <c r="J16" s="118"/>
      <c r="K16" s="20"/>
      <c r="L16" s="20"/>
      <c r="M16" s="20"/>
      <c r="N16" s="21" t="s">
        <v>183</v>
      </c>
      <c r="S16">
        <f>IF(M16="",0,VALUE(MID(M16,2,LEN(M16)-2)))</f>
        <v>0</v>
      </c>
      <c r="T16">
        <f>IF(N16="",0,VALUE(MID(N16,2,LEN(N16)-2)))</f>
        <v>15</v>
      </c>
      <c r="U16">
        <f t="shared" si="1"/>
        <v>0</v>
      </c>
      <c r="V16">
        <f t="shared" si="2"/>
        <v>0</v>
      </c>
      <c r="W16">
        <f t="shared" si="3"/>
        <v>0</v>
      </c>
      <c r="X16">
        <f t="shared" si="4"/>
        <v>15</v>
      </c>
    </row>
    <row r="17" spans="2:24" ht="13.9" customHeight="1" x14ac:dyDescent="0.15">
      <c r="B17" s="1">
        <f t="shared" si="5"/>
        <v>7</v>
      </c>
      <c r="C17" s="3"/>
      <c r="D17" s="6"/>
      <c r="E17" s="118"/>
      <c r="F17" s="118" t="s">
        <v>187</v>
      </c>
      <c r="G17" s="118"/>
      <c r="H17" s="118"/>
      <c r="I17" s="118"/>
      <c r="J17" s="118"/>
      <c r="K17" s="20" t="s">
        <v>144</v>
      </c>
      <c r="L17" s="20" t="s">
        <v>146</v>
      </c>
      <c r="M17" s="20" t="s">
        <v>215</v>
      </c>
      <c r="N17" s="21" t="s">
        <v>145</v>
      </c>
      <c r="P17" s="77" t="s">
        <v>15</v>
      </c>
      <c r="Q17" t="str">
        <f>K17</f>
        <v>(＋)</v>
      </c>
      <c r="R17" t="str">
        <f>L17</f>
        <v>(25)</v>
      </c>
      <c r="S17" t="str">
        <f>M17</f>
        <v>(75)</v>
      </c>
      <c r="T17" t="str">
        <f>N17</f>
        <v>(50)</v>
      </c>
      <c r="U17">
        <f t="shared" si="1"/>
        <v>0</v>
      </c>
      <c r="V17">
        <f t="shared" si="2"/>
        <v>25</v>
      </c>
      <c r="W17">
        <f t="shared" si="3"/>
        <v>75</v>
      </c>
      <c r="X17">
        <f t="shared" si="4"/>
        <v>50</v>
      </c>
    </row>
    <row r="18" spans="2:24" ht="13.9" customHeight="1" x14ac:dyDescent="0.15">
      <c r="B18" s="1">
        <f t="shared" si="5"/>
        <v>8</v>
      </c>
      <c r="C18" s="3"/>
      <c r="D18" s="6"/>
      <c r="E18" s="118"/>
      <c r="F18" s="118" t="s">
        <v>190</v>
      </c>
      <c r="G18" s="118"/>
      <c r="H18" s="118"/>
      <c r="I18" s="118"/>
      <c r="J18" s="118"/>
      <c r="K18" s="20" t="s">
        <v>311</v>
      </c>
      <c r="L18" s="20" t="s">
        <v>476</v>
      </c>
      <c r="M18" s="20" t="s">
        <v>475</v>
      </c>
      <c r="N18" s="21" t="s">
        <v>310</v>
      </c>
      <c r="P18" t="s">
        <v>14</v>
      </c>
      <c r="Q18">
        <f t="shared" ref="Q18:T20" si="6">IF(K18="",0,VALUE(MID(K18,2,LEN(K18)-2)))</f>
        <v>10</v>
      </c>
      <c r="R18">
        <f t="shared" si="6"/>
        <v>50</v>
      </c>
      <c r="S18">
        <f t="shared" si="6"/>
        <v>15</v>
      </c>
      <c r="T18">
        <f t="shared" si="6"/>
        <v>42</v>
      </c>
      <c r="U18">
        <f t="shared" si="1"/>
        <v>1100</v>
      </c>
      <c r="V18">
        <f t="shared" si="2"/>
        <v>3500</v>
      </c>
      <c r="W18">
        <f t="shared" si="3"/>
        <v>5150</v>
      </c>
      <c r="X18">
        <f t="shared" si="4"/>
        <v>1425</v>
      </c>
    </row>
    <row r="19" spans="2:24" ht="13.5" customHeight="1" x14ac:dyDescent="0.15">
      <c r="B19" s="1">
        <f t="shared" si="5"/>
        <v>9</v>
      </c>
      <c r="C19" s="3"/>
      <c r="D19" s="6"/>
      <c r="E19" s="118"/>
      <c r="F19" s="118" t="s">
        <v>251</v>
      </c>
      <c r="G19" s="118"/>
      <c r="H19" s="118"/>
      <c r="I19" s="118"/>
      <c r="J19" s="118"/>
      <c r="K19" s="20" t="s">
        <v>474</v>
      </c>
      <c r="L19" s="20" t="s">
        <v>143</v>
      </c>
      <c r="M19" s="20" t="s">
        <v>143</v>
      </c>
      <c r="N19" s="21" t="s">
        <v>473</v>
      </c>
      <c r="P19" t="s">
        <v>14</v>
      </c>
      <c r="Q19">
        <f t="shared" si="6"/>
        <v>2</v>
      </c>
      <c r="R19" t="e">
        <f t="shared" si="6"/>
        <v>#VALUE!</v>
      </c>
      <c r="S19" t="e">
        <f t="shared" si="6"/>
        <v>#VALUE!</v>
      </c>
      <c r="T19" t="e">
        <f t="shared" si="6"/>
        <v>#VALUE!</v>
      </c>
      <c r="U19">
        <f t="shared" si="1"/>
        <v>423</v>
      </c>
      <c r="V19">
        <f t="shared" si="2"/>
        <v>0</v>
      </c>
      <c r="W19">
        <f t="shared" si="3"/>
        <v>0</v>
      </c>
      <c r="X19">
        <f t="shared" si="4"/>
        <v>37</v>
      </c>
    </row>
    <row r="20" spans="2:24" ht="13.5" customHeight="1" x14ac:dyDescent="0.15">
      <c r="B20" s="1">
        <f t="shared" si="5"/>
        <v>10</v>
      </c>
      <c r="C20" s="3"/>
      <c r="D20" s="6"/>
      <c r="E20" s="118"/>
      <c r="F20" s="118" t="s">
        <v>192</v>
      </c>
      <c r="G20" s="118"/>
      <c r="H20" s="118"/>
      <c r="I20" s="118"/>
      <c r="J20" s="118"/>
      <c r="K20" s="20" t="s">
        <v>377</v>
      </c>
      <c r="L20" s="20" t="s">
        <v>472</v>
      </c>
      <c r="M20" s="20" t="s">
        <v>471</v>
      </c>
      <c r="N20" s="21" t="s">
        <v>470</v>
      </c>
      <c r="P20" t="s">
        <v>14</v>
      </c>
      <c r="Q20" t="e">
        <f t="shared" si="6"/>
        <v>#VALUE!</v>
      </c>
      <c r="R20">
        <f t="shared" si="6"/>
        <v>5</v>
      </c>
      <c r="S20">
        <f t="shared" si="6"/>
        <v>1</v>
      </c>
      <c r="T20" t="e">
        <f t="shared" si="6"/>
        <v>#VALUE!</v>
      </c>
      <c r="U20">
        <f t="shared" si="1"/>
        <v>46</v>
      </c>
      <c r="V20">
        <f t="shared" si="2"/>
        <v>155</v>
      </c>
      <c r="W20">
        <f t="shared" si="3"/>
        <v>118</v>
      </c>
      <c r="X20">
        <f t="shared" si="4"/>
        <v>49</v>
      </c>
    </row>
    <row r="21" spans="2:24" ht="13.9" customHeight="1" x14ac:dyDescent="0.15">
      <c r="B21" s="1">
        <f t="shared" si="5"/>
        <v>11</v>
      </c>
      <c r="C21" s="3"/>
      <c r="D21" s="6"/>
      <c r="E21" s="118"/>
      <c r="F21" s="118" t="s">
        <v>279</v>
      </c>
      <c r="G21" s="118"/>
      <c r="H21" s="118"/>
      <c r="I21" s="118"/>
      <c r="J21" s="118"/>
      <c r="K21" s="20" t="s">
        <v>144</v>
      </c>
      <c r="L21" s="20"/>
      <c r="M21" s="20" t="s">
        <v>144</v>
      </c>
      <c r="N21" s="21"/>
      <c r="P21" s="77" t="s">
        <v>15</v>
      </c>
      <c r="Q21" t="str">
        <f>K21</f>
        <v>(＋)</v>
      </c>
      <c r="R21">
        <f>L21</f>
        <v>0</v>
      </c>
      <c r="S21" t="str">
        <f>M21</f>
        <v>(＋)</v>
      </c>
      <c r="T21">
        <f>N21</f>
        <v>0</v>
      </c>
      <c r="U21">
        <f t="shared" si="1"/>
        <v>0</v>
      </c>
      <c r="V21">
        <f t="shared" si="2"/>
        <v>0</v>
      </c>
      <c r="W21">
        <f t="shared" si="3"/>
        <v>0</v>
      </c>
      <c r="X21">
        <f t="shared" si="4"/>
        <v>0</v>
      </c>
    </row>
    <row r="22" spans="2:24" ht="13.9" customHeight="1" x14ac:dyDescent="0.15">
      <c r="B22" s="1">
        <f t="shared" si="5"/>
        <v>12</v>
      </c>
      <c r="C22" s="3"/>
      <c r="D22" s="6"/>
      <c r="E22" s="118"/>
      <c r="F22" s="118" t="s">
        <v>137</v>
      </c>
      <c r="G22" s="118"/>
      <c r="H22" s="118"/>
      <c r="I22" s="118"/>
      <c r="J22" s="118"/>
      <c r="K22" s="20" t="s">
        <v>216</v>
      </c>
      <c r="L22" s="20" t="s">
        <v>248</v>
      </c>
      <c r="M22" s="20" t="s">
        <v>432</v>
      </c>
      <c r="N22" s="21" t="s">
        <v>305</v>
      </c>
      <c r="P22" t="s">
        <v>14</v>
      </c>
      <c r="Q22">
        <f t="shared" ref="Q22:T24" si="7">IF(K22="",0,VALUE(MID(K22,2,LEN(K22)-2)))</f>
        <v>200</v>
      </c>
      <c r="R22">
        <f t="shared" si="7"/>
        <v>750</v>
      </c>
      <c r="S22">
        <f t="shared" si="7"/>
        <v>2375</v>
      </c>
      <c r="T22">
        <f t="shared" si="7"/>
        <v>5000</v>
      </c>
      <c r="U22">
        <f t="shared" si="1"/>
        <v>200</v>
      </c>
      <c r="V22">
        <f t="shared" si="2"/>
        <v>750</v>
      </c>
      <c r="W22">
        <f t="shared" si="3"/>
        <v>2375</v>
      </c>
      <c r="X22">
        <f t="shared" si="4"/>
        <v>5000</v>
      </c>
    </row>
    <row r="23" spans="2:24" ht="13.5" customHeight="1" x14ac:dyDescent="0.15">
      <c r="B23" s="1">
        <f t="shared" si="5"/>
        <v>13</v>
      </c>
      <c r="C23" s="3"/>
      <c r="D23" s="6"/>
      <c r="E23" s="118"/>
      <c r="F23" s="118" t="s">
        <v>194</v>
      </c>
      <c r="G23" s="118"/>
      <c r="H23" s="118"/>
      <c r="I23" s="118"/>
      <c r="J23" s="118"/>
      <c r="K23" s="20"/>
      <c r="L23" s="20" t="s">
        <v>160</v>
      </c>
      <c r="M23" s="20" t="s">
        <v>222</v>
      </c>
      <c r="N23" s="21" t="s">
        <v>232</v>
      </c>
      <c r="Q23">
        <f t="shared" si="7"/>
        <v>0</v>
      </c>
      <c r="R23">
        <f t="shared" si="7"/>
        <v>225</v>
      </c>
      <c r="S23">
        <f t="shared" si="7"/>
        <v>250</v>
      </c>
      <c r="T23">
        <f t="shared" si="7"/>
        <v>100</v>
      </c>
      <c r="U23">
        <f t="shared" si="1"/>
        <v>0</v>
      </c>
      <c r="V23">
        <f t="shared" si="2"/>
        <v>225</v>
      </c>
      <c r="W23">
        <f t="shared" si="3"/>
        <v>250</v>
      </c>
      <c r="X23">
        <f t="shared" si="4"/>
        <v>100</v>
      </c>
    </row>
    <row r="24" spans="2:24" ht="13.5" customHeight="1" x14ac:dyDescent="0.15">
      <c r="B24" s="1">
        <f t="shared" si="5"/>
        <v>14</v>
      </c>
      <c r="C24" s="3"/>
      <c r="D24" s="6"/>
      <c r="E24" s="118"/>
      <c r="F24" s="118" t="s">
        <v>221</v>
      </c>
      <c r="G24" s="126"/>
      <c r="H24" s="118"/>
      <c r="I24" s="118"/>
      <c r="J24" s="118"/>
      <c r="K24" s="20"/>
      <c r="L24" s="20"/>
      <c r="M24" s="20"/>
      <c r="N24" s="21" t="s">
        <v>144</v>
      </c>
      <c r="Q24">
        <f t="shared" si="7"/>
        <v>0</v>
      </c>
      <c r="R24">
        <f t="shared" si="7"/>
        <v>0</v>
      </c>
      <c r="S24">
        <f t="shared" si="7"/>
        <v>0</v>
      </c>
      <c r="T24" t="e">
        <f t="shared" si="7"/>
        <v>#VALUE!</v>
      </c>
      <c r="U24">
        <f t="shared" si="1"/>
        <v>0</v>
      </c>
      <c r="V24">
        <f t="shared" si="2"/>
        <v>0</v>
      </c>
      <c r="W24">
        <f t="shared" si="3"/>
        <v>0</v>
      </c>
      <c r="X24">
        <f t="shared" si="4"/>
        <v>0</v>
      </c>
    </row>
    <row r="25" spans="2:24" ht="13.9" customHeight="1" x14ac:dyDescent="0.15">
      <c r="B25" s="1">
        <f t="shared" si="5"/>
        <v>15</v>
      </c>
      <c r="C25" s="3"/>
      <c r="D25" s="6"/>
      <c r="E25" s="118"/>
      <c r="F25" s="118" t="s">
        <v>114</v>
      </c>
      <c r="G25" s="118"/>
      <c r="H25" s="118"/>
      <c r="I25" s="118"/>
      <c r="J25" s="118"/>
      <c r="K25" s="20" t="s">
        <v>144</v>
      </c>
      <c r="L25" s="20" t="s">
        <v>184</v>
      </c>
      <c r="M25" s="20" t="s">
        <v>146</v>
      </c>
      <c r="N25" s="21" t="s">
        <v>157</v>
      </c>
      <c r="P25" s="77" t="s">
        <v>15</v>
      </c>
      <c r="Q25" t="str">
        <f>K25</f>
        <v>(＋)</v>
      </c>
      <c r="R25" t="str">
        <f>L25</f>
        <v>(35)</v>
      </c>
      <c r="S25" t="str">
        <f>M25</f>
        <v>(25)</v>
      </c>
      <c r="T25" t="str">
        <f>N25</f>
        <v>(85)</v>
      </c>
      <c r="U25">
        <f t="shared" si="1"/>
        <v>0</v>
      </c>
      <c r="V25">
        <f t="shared" si="2"/>
        <v>35</v>
      </c>
      <c r="W25">
        <f t="shared" si="3"/>
        <v>25</v>
      </c>
      <c r="X25">
        <f t="shared" si="4"/>
        <v>85</v>
      </c>
    </row>
    <row r="26" spans="2:24" ht="13.9" customHeight="1" x14ac:dyDescent="0.15">
      <c r="B26" s="1">
        <f t="shared" si="5"/>
        <v>16</v>
      </c>
      <c r="C26" s="3"/>
      <c r="D26" s="6"/>
      <c r="E26" s="118"/>
      <c r="F26" s="118" t="s">
        <v>289</v>
      </c>
      <c r="G26" s="118"/>
      <c r="H26" s="118"/>
      <c r="I26" s="118"/>
      <c r="J26" s="118"/>
      <c r="K26" s="20"/>
      <c r="L26" s="20"/>
      <c r="M26" s="20"/>
      <c r="N26" s="21" t="s">
        <v>146</v>
      </c>
      <c r="P26" t="s">
        <v>14</v>
      </c>
      <c r="Q26">
        <f>IF(K26="",0,VALUE(MID(K26,2,LEN(K26)-2)))</f>
        <v>0</v>
      </c>
      <c r="R26">
        <f>IF(L28="",0,VALUE(MID(L28,2,LEN(L28)-2)))</f>
        <v>300</v>
      </c>
      <c r="S26">
        <f>IF(M26="",0,VALUE(MID(M26,2,LEN(M26)-2)))</f>
        <v>0</v>
      </c>
      <c r="T26">
        <f>IF(N26="",0,VALUE(MID(N26,2,LEN(N26)-2)))</f>
        <v>25</v>
      </c>
      <c r="U26">
        <f t="shared" si="1"/>
        <v>0</v>
      </c>
      <c r="V26">
        <f t="shared" si="2"/>
        <v>0</v>
      </c>
      <c r="W26">
        <f t="shared" si="3"/>
        <v>0</v>
      </c>
      <c r="X26">
        <f t="shared" si="4"/>
        <v>25</v>
      </c>
    </row>
    <row r="27" spans="2:24" ht="13.5" customHeight="1" x14ac:dyDescent="0.15">
      <c r="B27" s="1">
        <f t="shared" si="5"/>
        <v>17</v>
      </c>
      <c r="C27" s="3"/>
      <c r="D27" s="6"/>
      <c r="E27" s="118"/>
      <c r="F27" s="118" t="s">
        <v>108</v>
      </c>
      <c r="G27" s="118"/>
      <c r="H27" s="118"/>
      <c r="I27" s="118"/>
      <c r="J27" s="118"/>
      <c r="K27" s="20"/>
      <c r="L27" s="20"/>
      <c r="M27" s="20" t="s">
        <v>232</v>
      </c>
      <c r="N27" s="21" t="s">
        <v>144</v>
      </c>
      <c r="U27">
        <f t="shared" si="1"/>
        <v>0</v>
      </c>
      <c r="V27">
        <f t="shared" si="2"/>
        <v>0</v>
      </c>
      <c r="W27">
        <f t="shared" si="3"/>
        <v>100</v>
      </c>
      <c r="X27">
        <f t="shared" si="4"/>
        <v>0</v>
      </c>
    </row>
    <row r="28" spans="2:24" ht="13.5" customHeight="1" x14ac:dyDescent="0.15">
      <c r="B28" s="1">
        <f t="shared" si="5"/>
        <v>18</v>
      </c>
      <c r="C28" s="3"/>
      <c r="D28" s="6"/>
      <c r="E28" s="118"/>
      <c r="F28" s="118" t="s">
        <v>107</v>
      </c>
      <c r="G28" s="118"/>
      <c r="H28" s="118"/>
      <c r="I28" s="118"/>
      <c r="J28" s="118"/>
      <c r="K28" s="20" t="s">
        <v>215</v>
      </c>
      <c r="L28" s="20" t="s">
        <v>218</v>
      </c>
      <c r="M28" s="20" t="s">
        <v>218</v>
      </c>
      <c r="N28" s="21" t="s">
        <v>312</v>
      </c>
      <c r="P28" t="s">
        <v>14</v>
      </c>
      <c r="Q28">
        <f>IF(K28="",0,VALUE(MID(K28,2,LEN(K28)-2)))</f>
        <v>75</v>
      </c>
      <c r="R28" t="e">
        <f>IF(#REF!="",0,VALUE(MID(#REF!,2,LEN(#REF!)-2)))</f>
        <v>#REF!</v>
      </c>
      <c r="S28">
        <f>IF(M28="",0,VALUE(MID(M28,2,LEN(M28)-2)))</f>
        <v>300</v>
      </c>
      <c r="T28">
        <f>IF(N28="",0,VALUE(MID(N28,2,LEN(N28)-2)))</f>
        <v>1000</v>
      </c>
      <c r="U28">
        <f t="shared" si="1"/>
        <v>75</v>
      </c>
      <c r="V28">
        <f t="shared" si="2"/>
        <v>300</v>
      </c>
      <c r="W28">
        <f t="shared" si="3"/>
        <v>300</v>
      </c>
      <c r="X28">
        <f t="shared" si="4"/>
        <v>1000</v>
      </c>
    </row>
    <row r="29" spans="2:24" ht="13.5" customHeight="1" x14ac:dyDescent="0.15">
      <c r="B29" s="1">
        <f t="shared" si="5"/>
        <v>19</v>
      </c>
      <c r="C29" s="2" t="s">
        <v>24</v>
      </c>
      <c r="D29" s="2" t="s">
        <v>25</v>
      </c>
      <c r="E29" s="118"/>
      <c r="F29" s="118" t="s">
        <v>106</v>
      </c>
      <c r="G29" s="118"/>
      <c r="H29" s="118"/>
      <c r="I29" s="118"/>
      <c r="J29" s="118"/>
      <c r="K29" s="24">
        <v>2875</v>
      </c>
      <c r="L29" s="24">
        <v>1875</v>
      </c>
      <c r="M29" s="24">
        <v>1300</v>
      </c>
      <c r="N29" s="110">
        <v>300</v>
      </c>
      <c r="P29" s="77"/>
    </row>
    <row r="30" spans="2:24" ht="13.5" customHeight="1" x14ac:dyDescent="0.15">
      <c r="B30" s="1">
        <f t="shared" si="5"/>
        <v>20</v>
      </c>
      <c r="C30" s="2" t="s">
        <v>26</v>
      </c>
      <c r="D30" s="2" t="s">
        <v>27</v>
      </c>
      <c r="E30" s="118"/>
      <c r="F30" s="118" t="s">
        <v>94</v>
      </c>
      <c r="G30" s="118"/>
      <c r="H30" s="118"/>
      <c r="I30" s="118"/>
      <c r="J30" s="118"/>
      <c r="K30" s="24">
        <v>25</v>
      </c>
      <c r="L30" s="24" t="s">
        <v>143</v>
      </c>
      <c r="M30" s="24" t="s">
        <v>143</v>
      </c>
      <c r="N30" s="110"/>
      <c r="P30" s="77"/>
    </row>
    <row r="31" spans="2:24" ht="14.85" customHeight="1" x14ac:dyDescent="0.15">
      <c r="B31" s="1">
        <f t="shared" si="5"/>
        <v>21</v>
      </c>
      <c r="C31" s="2" t="s">
        <v>84</v>
      </c>
      <c r="D31" s="2" t="s">
        <v>16</v>
      </c>
      <c r="E31" s="118"/>
      <c r="F31" s="118" t="s">
        <v>134</v>
      </c>
      <c r="G31" s="118"/>
      <c r="H31" s="118"/>
      <c r="I31" s="118"/>
      <c r="J31" s="118"/>
      <c r="K31" s="24">
        <v>50</v>
      </c>
      <c r="L31" s="24"/>
      <c r="M31" s="24" t="s">
        <v>143</v>
      </c>
      <c r="N31" s="110"/>
    </row>
    <row r="32" spans="2:24" ht="13.5" customHeight="1" x14ac:dyDescent="0.15">
      <c r="B32" s="1">
        <f t="shared" si="5"/>
        <v>22</v>
      </c>
      <c r="C32" s="6"/>
      <c r="D32" s="8" t="s">
        <v>196</v>
      </c>
      <c r="E32" s="118"/>
      <c r="F32" s="118" t="s">
        <v>197</v>
      </c>
      <c r="G32" s="118"/>
      <c r="H32" s="118"/>
      <c r="I32" s="118"/>
      <c r="J32" s="118"/>
      <c r="K32" s="24">
        <v>1</v>
      </c>
      <c r="L32" s="24">
        <v>1</v>
      </c>
      <c r="M32" s="24">
        <v>2</v>
      </c>
      <c r="N32" s="110"/>
      <c r="U32">
        <f>COUNTA(K32)</f>
        <v>1</v>
      </c>
      <c r="V32">
        <f>COUNTA(L32)</f>
        <v>1</v>
      </c>
      <c r="W32">
        <f>COUNTA(M32)</f>
        <v>1</v>
      </c>
      <c r="X32">
        <f>COUNTA(N32)</f>
        <v>0</v>
      </c>
    </row>
    <row r="33" spans="2:25" ht="13.9" customHeight="1" x14ac:dyDescent="0.15">
      <c r="B33" s="1">
        <f t="shared" si="5"/>
        <v>23</v>
      </c>
      <c r="C33" s="6"/>
      <c r="D33" s="2" t="s">
        <v>17</v>
      </c>
      <c r="E33" s="118"/>
      <c r="F33" s="118" t="s">
        <v>198</v>
      </c>
      <c r="G33" s="118"/>
      <c r="H33" s="118"/>
      <c r="I33" s="118"/>
      <c r="J33" s="118"/>
      <c r="K33" s="24" t="s">
        <v>143</v>
      </c>
      <c r="L33" s="24">
        <v>75</v>
      </c>
      <c r="M33" s="24">
        <v>25</v>
      </c>
      <c r="N33" s="110"/>
    </row>
    <row r="34" spans="2:25" ht="13.5" customHeight="1" x14ac:dyDescent="0.15">
      <c r="B34" s="1">
        <f t="shared" si="5"/>
        <v>24</v>
      </c>
      <c r="C34" s="6"/>
      <c r="D34" s="6"/>
      <c r="E34" s="118"/>
      <c r="F34" s="118" t="s">
        <v>95</v>
      </c>
      <c r="G34" s="118"/>
      <c r="H34" s="118"/>
      <c r="I34" s="118"/>
      <c r="J34" s="118"/>
      <c r="K34" s="24">
        <v>925</v>
      </c>
      <c r="L34" s="24">
        <v>1675</v>
      </c>
      <c r="M34" s="24">
        <v>1975</v>
      </c>
      <c r="N34" s="110">
        <v>550</v>
      </c>
    </row>
    <row r="35" spans="2:25" ht="13.9" customHeight="1" x14ac:dyDescent="0.15">
      <c r="B35" s="1">
        <f t="shared" si="5"/>
        <v>25</v>
      </c>
      <c r="C35" s="6"/>
      <c r="D35" s="6"/>
      <c r="E35" s="118"/>
      <c r="F35" s="118" t="s">
        <v>96</v>
      </c>
      <c r="G35" s="118"/>
      <c r="H35" s="118"/>
      <c r="I35" s="118"/>
      <c r="J35" s="118"/>
      <c r="K35" s="24">
        <v>6650</v>
      </c>
      <c r="L35" s="24">
        <v>5200</v>
      </c>
      <c r="M35" s="24">
        <v>9750</v>
      </c>
      <c r="N35" s="110">
        <v>900</v>
      </c>
    </row>
    <row r="36" spans="2:25" ht="13.9" customHeight="1" x14ac:dyDescent="0.15">
      <c r="B36" s="1">
        <f t="shared" si="5"/>
        <v>26</v>
      </c>
      <c r="C36" s="6"/>
      <c r="D36" s="6"/>
      <c r="E36" s="118"/>
      <c r="F36" s="118" t="s">
        <v>469</v>
      </c>
      <c r="G36" s="118"/>
      <c r="H36" s="118"/>
      <c r="I36" s="118"/>
      <c r="J36" s="118"/>
      <c r="K36" s="24">
        <v>450</v>
      </c>
      <c r="M36" s="24"/>
      <c r="N36" s="110"/>
    </row>
    <row r="37" spans="2:25" ht="13.5" customHeight="1" x14ac:dyDescent="0.15">
      <c r="B37" s="1">
        <f t="shared" si="5"/>
        <v>27</v>
      </c>
      <c r="C37" s="6"/>
      <c r="D37" s="6"/>
      <c r="E37" s="118"/>
      <c r="F37" s="118" t="s">
        <v>148</v>
      </c>
      <c r="G37" s="118"/>
      <c r="H37" s="118"/>
      <c r="I37" s="118"/>
      <c r="J37" s="118"/>
      <c r="K37" s="24" t="s">
        <v>143</v>
      </c>
      <c r="L37" s="24"/>
      <c r="M37" s="24"/>
      <c r="N37" s="110"/>
    </row>
    <row r="38" spans="2:25" ht="13.5" customHeight="1" x14ac:dyDescent="0.15">
      <c r="B38" s="1">
        <f t="shared" si="5"/>
        <v>28</v>
      </c>
      <c r="C38" s="6"/>
      <c r="D38" s="6"/>
      <c r="E38" s="118"/>
      <c r="F38" s="118" t="s">
        <v>18</v>
      </c>
      <c r="G38" s="118"/>
      <c r="H38" s="118"/>
      <c r="I38" s="118"/>
      <c r="J38" s="118"/>
      <c r="K38" s="24">
        <v>75</v>
      </c>
      <c r="L38" s="24">
        <v>425</v>
      </c>
      <c r="M38" s="24">
        <v>200</v>
      </c>
      <c r="N38" s="110">
        <v>175</v>
      </c>
    </row>
    <row r="39" spans="2:25" ht="13.5" customHeight="1" x14ac:dyDescent="0.15">
      <c r="B39" s="1">
        <f t="shared" si="5"/>
        <v>29</v>
      </c>
      <c r="C39" s="6"/>
      <c r="D39" s="6"/>
      <c r="E39" s="118"/>
      <c r="F39" s="118" t="s">
        <v>97</v>
      </c>
      <c r="G39" s="118"/>
      <c r="H39" s="118"/>
      <c r="I39" s="118"/>
      <c r="J39" s="118"/>
      <c r="K39" s="24" t="s">
        <v>143</v>
      </c>
      <c r="L39" s="24">
        <v>200</v>
      </c>
      <c r="M39" s="24">
        <v>200</v>
      </c>
      <c r="N39" s="110"/>
    </row>
    <row r="40" spans="2:25" ht="13.5" customHeight="1" x14ac:dyDescent="0.15">
      <c r="B40" s="1">
        <f t="shared" si="5"/>
        <v>30</v>
      </c>
      <c r="C40" s="6"/>
      <c r="D40" s="6"/>
      <c r="E40" s="118"/>
      <c r="F40" s="118" t="s">
        <v>98</v>
      </c>
      <c r="G40" s="118"/>
      <c r="H40" s="118"/>
      <c r="I40" s="118"/>
      <c r="J40" s="118"/>
      <c r="K40" s="24">
        <v>25</v>
      </c>
      <c r="L40" s="24">
        <v>225</v>
      </c>
      <c r="M40" s="24">
        <v>275</v>
      </c>
      <c r="N40" s="110">
        <v>125</v>
      </c>
    </row>
    <row r="41" spans="2:25" ht="13.9" customHeight="1" x14ac:dyDescent="0.15">
      <c r="B41" s="1">
        <f t="shared" si="5"/>
        <v>31</v>
      </c>
      <c r="C41" s="6"/>
      <c r="D41" s="6"/>
      <c r="E41" s="118"/>
      <c r="F41" s="118" t="s">
        <v>199</v>
      </c>
      <c r="G41" s="118"/>
      <c r="H41" s="118"/>
      <c r="I41" s="118"/>
      <c r="J41" s="118"/>
      <c r="K41" s="24"/>
      <c r="L41" s="24" t="s">
        <v>143</v>
      </c>
      <c r="M41" s="24"/>
      <c r="N41" s="110"/>
    </row>
    <row r="42" spans="2:25" ht="13.5" customHeight="1" x14ac:dyDescent="0.15">
      <c r="B42" s="1">
        <f t="shared" si="5"/>
        <v>32</v>
      </c>
      <c r="C42" s="6"/>
      <c r="D42" s="6"/>
      <c r="E42" s="118"/>
      <c r="F42" s="118" t="s">
        <v>135</v>
      </c>
      <c r="G42" s="118"/>
      <c r="H42" s="118"/>
      <c r="I42" s="118"/>
      <c r="J42" s="118"/>
      <c r="K42" s="24">
        <v>2</v>
      </c>
      <c r="L42" s="24">
        <v>5</v>
      </c>
      <c r="M42" s="24">
        <v>7</v>
      </c>
      <c r="N42" s="110">
        <v>5</v>
      </c>
    </row>
    <row r="43" spans="2:25" ht="13.5" customHeight="1" x14ac:dyDescent="0.15">
      <c r="B43" s="1">
        <f t="shared" si="5"/>
        <v>33</v>
      </c>
      <c r="C43" s="6"/>
      <c r="D43" s="6"/>
      <c r="E43" s="118"/>
      <c r="F43" s="118" t="s">
        <v>116</v>
      </c>
      <c r="G43" s="118"/>
      <c r="H43" s="118"/>
      <c r="I43" s="118"/>
      <c r="J43" s="118"/>
      <c r="K43" s="24">
        <v>75</v>
      </c>
      <c r="L43" s="24">
        <v>100</v>
      </c>
      <c r="M43" s="24">
        <v>50</v>
      </c>
      <c r="N43" s="110"/>
    </row>
    <row r="44" spans="2:25" ht="13.9" customHeight="1" x14ac:dyDescent="0.15">
      <c r="B44" s="1">
        <f t="shared" ref="B44:B75" si="8">B43+1</f>
        <v>34</v>
      </c>
      <c r="C44" s="6"/>
      <c r="D44" s="6"/>
      <c r="E44" s="118"/>
      <c r="F44" s="118" t="s">
        <v>200</v>
      </c>
      <c r="G44" s="118"/>
      <c r="H44" s="118"/>
      <c r="I44" s="118"/>
      <c r="J44" s="118"/>
      <c r="K44" s="24">
        <v>50</v>
      </c>
      <c r="L44" s="24" t="s">
        <v>143</v>
      </c>
      <c r="M44" s="24"/>
      <c r="N44" s="110"/>
      <c r="Y44" s="124"/>
    </row>
    <row r="45" spans="2:25" ht="13.9" customHeight="1" x14ac:dyDescent="0.15">
      <c r="B45" s="1">
        <f t="shared" si="8"/>
        <v>35</v>
      </c>
      <c r="C45" s="6"/>
      <c r="D45" s="6"/>
      <c r="E45" s="118"/>
      <c r="F45" s="118" t="s">
        <v>20</v>
      </c>
      <c r="G45" s="118"/>
      <c r="H45" s="118"/>
      <c r="I45" s="118"/>
      <c r="J45" s="118"/>
      <c r="K45" s="24">
        <v>175</v>
      </c>
      <c r="L45" s="24">
        <v>1500</v>
      </c>
      <c r="M45" s="24">
        <v>875</v>
      </c>
      <c r="N45" s="110">
        <v>125</v>
      </c>
    </row>
    <row r="46" spans="2:25" ht="13.5" customHeight="1" x14ac:dyDescent="0.15">
      <c r="B46" s="1">
        <f t="shared" si="8"/>
        <v>36</v>
      </c>
      <c r="C46" s="6"/>
      <c r="D46" s="6"/>
      <c r="E46" s="118"/>
      <c r="F46" s="118" t="s">
        <v>21</v>
      </c>
      <c r="G46" s="118"/>
      <c r="H46" s="118"/>
      <c r="I46" s="118"/>
      <c r="J46" s="118"/>
      <c r="K46" s="24">
        <v>6250</v>
      </c>
      <c r="L46" s="24">
        <v>4500</v>
      </c>
      <c r="M46" s="24">
        <v>2750</v>
      </c>
      <c r="N46" s="56">
        <v>75</v>
      </c>
    </row>
    <row r="47" spans="2:25" ht="13.9" customHeight="1" x14ac:dyDescent="0.15">
      <c r="B47" s="1">
        <f t="shared" si="8"/>
        <v>37</v>
      </c>
      <c r="C47" s="6"/>
      <c r="D47" s="6"/>
      <c r="E47" s="118"/>
      <c r="F47" s="118" t="s">
        <v>22</v>
      </c>
      <c r="G47" s="118"/>
      <c r="H47" s="118"/>
      <c r="I47" s="118"/>
      <c r="J47" s="118"/>
      <c r="K47" s="24">
        <v>50</v>
      </c>
      <c r="L47" s="24" t="s">
        <v>143</v>
      </c>
      <c r="M47" s="24"/>
      <c r="N47" s="110"/>
    </row>
    <row r="48" spans="2:25" ht="13.5" customHeight="1" x14ac:dyDescent="0.15">
      <c r="B48" s="1">
        <f t="shared" si="8"/>
        <v>38</v>
      </c>
      <c r="C48" s="2" t="s">
        <v>75</v>
      </c>
      <c r="D48" s="2" t="s">
        <v>76</v>
      </c>
      <c r="E48" s="118"/>
      <c r="F48" s="118" t="s">
        <v>93</v>
      </c>
      <c r="G48" s="118"/>
      <c r="H48" s="118"/>
      <c r="I48" s="118"/>
      <c r="J48" s="118"/>
      <c r="K48" s="24" t="s">
        <v>143</v>
      </c>
      <c r="L48" s="24">
        <v>25</v>
      </c>
      <c r="M48" s="24"/>
      <c r="N48" s="110">
        <v>25</v>
      </c>
    </row>
    <row r="49" spans="2:29" ht="13.9" customHeight="1" x14ac:dyDescent="0.15">
      <c r="B49" s="1">
        <f t="shared" si="8"/>
        <v>39</v>
      </c>
      <c r="C49" s="6"/>
      <c r="D49" s="6"/>
      <c r="E49" s="118"/>
      <c r="F49" s="118" t="s">
        <v>140</v>
      </c>
      <c r="G49" s="118"/>
      <c r="H49" s="118"/>
      <c r="I49" s="118"/>
      <c r="J49" s="118"/>
      <c r="K49" s="24" t="s">
        <v>143</v>
      </c>
      <c r="L49" s="24" t="s">
        <v>143</v>
      </c>
      <c r="M49" s="24" t="s">
        <v>143</v>
      </c>
      <c r="N49" s="110">
        <v>75</v>
      </c>
    </row>
    <row r="50" spans="2:29" ht="13.5" customHeight="1" x14ac:dyDescent="0.15">
      <c r="B50" s="1">
        <f t="shared" si="8"/>
        <v>40</v>
      </c>
      <c r="C50" s="2" t="s">
        <v>85</v>
      </c>
      <c r="D50" s="2" t="s">
        <v>28</v>
      </c>
      <c r="E50" s="118"/>
      <c r="F50" s="118" t="s">
        <v>294</v>
      </c>
      <c r="G50" s="118"/>
      <c r="H50" s="118"/>
      <c r="I50" s="118"/>
      <c r="J50" s="118"/>
      <c r="K50" s="24"/>
      <c r="L50" s="24" t="s">
        <v>143</v>
      </c>
      <c r="M50" s="24" t="s">
        <v>143</v>
      </c>
      <c r="N50" s="110"/>
    </row>
    <row r="51" spans="2:29" ht="13.9" customHeight="1" x14ac:dyDescent="0.15">
      <c r="B51" s="1">
        <f t="shared" si="8"/>
        <v>41</v>
      </c>
      <c r="C51" s="125"/>
      <c r="D51" s="125"/>
      <c r="E51" s="118"/>
      <c r="F51" s="118" t="s">
        <v>111</v>
      </c>
      <c r="G51" s="118"/>
      <c r="H51" s="118"/>
      <c r="I51" s="118"/>
      <c r="J51" s="118"/>
      <c r="K51" s="24" t="s">
        <v>143</v>
      </c>
      <c r="L51" s="24">
        <v>200</v>
      </c>
      <c r="M51" s="24">
        <v>200</v>
      </c>
      <c r="N51" s="110">
        <v>125</v>
      </c>
      <c r="Y51" s="120"/>
    </row>
    <row r="52" spans="2:29" ht="13.9" customHeight="1" x14ac:dyDescent="0.15">
      <c r="B52" s="1">
        <f t="shared" si="8"/>
        <v>42</v>
      </c>
      <c r="C52" s="6"/>
      <c r="D52" s="6"/>
      <c r="E52" s="118"/>
      <c r="F52" s="118" t="s">
        <v>163</v>
      </c>
      <c r="G52" s="118"/>
      <c r="H52" s="118"/>
      <c r="I52" s="118"/>
      <c r="J52" s="118"/>
      <c r="K52" s="24">
        <v>100</v>
      </c>
      <c r="L52" s="24">
        <v>125</v>
      </c>
      <c r="M52" s="24">
        <v>400</v>
      </c>
      <c r="N52" s="110">
        <v>100</v>
      </c>
      <c r="Y52" s="120"/>
    </row>
    <row r="53" spans="2:29" ht="13.9" customHeight="1" x14ac:dyDescent="0.15">
      <c r="B53" s="1">
        <f t="shared" si="8"/>
        <v>43</v>
      </c>
      <c r="C53" s="6"/>
      <c r="D53" s="6"/>
      <c r="E53" s="118"/>
      <c r="F53" s="118" t="s">
        <v>133</v>
      </c>
      <c r="G53" s="118"/>
      <c r="H53" s="118"/>
      <c r="I53" s="118"/>
      <c r="J53" s="118"/>
      <c r="K53" s="24" t="s">
        <v>143</v>
      </c>
      <c r="L53" s="24" t="s">
        <v>143</v>
      </c>
      <c r="M53" s="24"/>
      <c r="N53" s="110"/>
      <c r="U53" s="121">
        <f>COUNTA($K11:$K55)</f>
        <v>34</v>
      </c>
      <c r="V53" s="121">
        <f>COUNTA($L11:$L55)</f>
        <v>35</v>
      </c>
      <c r="W53" s="121">
        <f>COUNTA($M11:$M55)</f>
        <v>32</v>
      </c>
      <c r="X53" s="121">
        <f>COUNTA($N11:$N55)</f>
        <v>29</v>
      </c>
      <c r="Y53" s="121"/>
      <c r="Z53" s="121"/>
      <c r="AA53" s="121"/>
      <c r="AB53" s="121"/>
      <c r="AC53" s="120"/>
    </row>
    <row r="54" spans="2:29" ht="13.9" customHeight="1" x14ac:dyDescent="0.15">
      <c r="B54" s="1">
        <f t="shared" si="8"/>
        <v>44</v>
      </c>
      <c r="C54" s="6"/>
      <c r="D54" s="6"/>
      <c r="E54" s="118"/>
      <c r="F54" s="118" t="s">
        <v>202</v>
      </c>
      <c r="G54" s="118"/>
      <c r="H54" s="118"/>
      <c r="I54" s="118"/>
      <c r="J54" s="118"/>
      <c r="K54" s="24"/>
      <c r="L54" s="24"/>
      <c r="M54" s="24"/>
      <c r="N54" s="110" t="s">
        <v>143</v>
      </c>
      <c r="U54" s="120">
        <f>SUM($U11:$U28,$K29:$K55)</f>
        <v>19657</v>
      </c>
      <c r="V54" s="120">
        <f>SUM($V11:$V28,$L29:$L55)</f>
        <v>21251</v>
      </c>
      <c r="W54" s="120">
        <f>SUM($W11:$W28,$M29:$M55)</f>
        <v>26667</v>
      </c>
      <c r="X54" s="120">
        <f>SUM($X11:$X28,$N29:$N55)</f>
        <v>10921</v>
      </c>
      <c r="Y54" s="120"/>
      <c r="Z54" s="120"/>
      <c r="AA54" s="120"/>
      <c r="AB54" s="120"/>
      <c r="AC54" s="120"/>
    </row>
    <row r="55" spans="2:29" ht="13.5" customHeight="1" x14ac:dyDescent="0.15">
      <c r="B55" s="1">
        <f t="shared" si="8"/>
        <v>45</v>
      </c>
      <c r="C55" s="6"/>
      <c r="D55" s="6"/>
      <c r="E55" s="118"/>
      <c r="F55" s="118" t="s">
        <v>82</v>
      </c>
      <c r="G55" s="118"/>
      <c r="H55" s="118"/>
      <c r="I55" s="118"/>
      <c r="J55" s="118"/>
      <c r="K55" s="24"/>
      <c r="L55" s="24" t="s">
        <v>143</v>
      </c>
      <c r="M55" s="24"/>
      <c r="N55" s="110"/>
      <c r="Y55" s="122"/>
    </row>
    <row r="56" spans="2:29" ht="13.9" customHeight="1" x14ac:dyDescent="0.15">
      <c r="B56" s="1">
        <f t="shared" si="8"/>
        <v>46</v>
      </c>
      <c r="C56" s="6"/>
      <c r="D56" s="6"/>
      <c r="E56" s="118"/>
      <c r="F56" s="118" t="s">
        <v>164</v>
      </c>
      <c r="G56" s="118"/>
      <c r="H56" s="118"/>
      <c r="I56" s="118"/>
      <c r="J56" s="118"/>
      <c r="K56" s="24" t="s">
        <v>143</v>
      </c>
      <c r="L56" s="24"/>
      <c r="M56" s="24" t="s">
        <v>143</v>
      </c>
      <c r="N56" s="110"/>
      <c r="Y56" s="122"/>
    </row>
    <row r="57" spans="2:29" ht="13.9" customHeight="1" x14ac:dyDescent="0.15">
      <c r="B57" s="1">
        <f t="shared" si="8"/>
        <v>47</v>
      </c>
      <c r="C57" s="6"/>
      <c r="D57" s="6"/>
      <c r="E57" s="118"/>
      <c r="F57" s="118" t="s">
        <v>295</v>
      </c>
      <c r="G57" s="118"/>
      <c r="H57" s="118"/>
      <c r="I57" s="118"/>
      <c r="J57" s="118"/>
      <c r="K57" s="24"/>
      <c r="L57" s="24">
        <v>1</v>
      </c>
      <c r="M57" s="24"/>
      <c r="N57" s="110"/>
      <c r="Y57" s="122"/>
    </row>
    <row r="58" spans="2:29" ht="13.5" customHeight="1" x14ac:dyDescent="0.15">
      <c r="B58" s="1">
        <f t="shared" si="8"/>
        <v>48</v>
      </c>
      <c r="C58" s="6"/>
      <c r="D58" s="6"/>
      <c r="E58" s="118"/>
      <c r="F58" s="118" t="s">
        <v>165</v>
      </c>
      <c r="G58" s="118"/>
      <c r="H58" s="118"/>
      <c r="I58" s="118"/>
      <c r="J58" s="118"/>
      <c r="K58" s="24">
        <v>200</v>
      </c>
      <c r="L58" s="24" t="s">
        <v>143</v>
      </c>
      <c r="M58" s="24" t="s">
        <v>143</v>
      </c>
      <c r="N58" s="110"/>
      <c r="Y58" s="122"/>
    </row>
    <row r="59" spans="2:29" ht="13.5" customHeight="1" x14ac:dyDescent="0.15">
      <c r="B59" s="1">
        <f t="shared" si="8"/>
        <v>49</v>
      </c>
      <c r="C59" s="6"/>
      <c r="D59" s="6"/>
      <c r="E59" s="118"/>
      <c r="F59" s="118" t="s">
        <v>281</v>
      </c>
      <c r="G59" s="118"/>
      <c r="H59" s="118"/>
      <c r="I59" s="118"/>
      <c r="J59" s="118"/>
      <c r="K59" s="24" t="s">
        <v>143</v>
      </c>
      <c r="L59" s="24">
        <v>25</v>
      </c>
      <c r="M59" s="24"/>
      <c r="N59" s="110"/>
      <c r="Y59" s="122"/>
    </row>
    <row r="60" spans="2:29" ht="13.5" customHeight="1" x14ac:dyDescent="0.15">
      <c r="B60" s="1">
        <f t="shared" si="8"/>
        <v>50</v>
      </c>
      <c r="C60" s="6"/>
      <c r="D60" s="6"/>
      <c r="E60" s="118"/>
      <c r="F60" s="118" t="s">
        <v>204</v>
      </c>
      <c r="G60" s="118"/>
      <c r="H60" s="118"/>
      <c r="I60" s="118"/>
      <c r="J60" s="118"/>
      <c r="K60" s="24"/>
      <c r="L60" s="24" t="s">
        <v>143</v>
      </c>
      <c r="M60" s="24" t="s">
        <v>143</v>
      </c>
      <c r="N60" s="110"/>
      <c r="Y60" s="122"/>
    </row>
    <row r="61" spans="2:29" ht="13.5" customHeight="1" x14ac:dyDescent="0.15">
      <c r="B61" s="1">
        <f t="shared" si="8"/>
        <v>51</v>
      </c>
      <c r="C61" s="6"/>
      <c r="D61" s="6"/>
      <c r="E61" s="118"/>
      <c r="F61" s="118" t="s">
        <v>205</v>
      </c>
      <c r="G61" s="118"/>
      <c r="H61" s="118"/>
      <c r="I61" s="118"/>
      <c r="J61" s="118"/>
      <c r="K61" s="24" t="s">
        <v>143</v>
      </c>
      <c r="L61" s="24">
        <v>25</v>
      </c>
      <c r="M61" s="24"/>
      <c r="N61" s="110"/>
      <c r="Y61" s="120"/>
    </row>
    <row r="62" spans="2:29" ht="13.5" customHeight="1" x14ac:dyDescent="0.15">
      <c r="B62" s="1">
        <f t="shared" si="8"/>
        <v>52</v>
      </c>
      <c r="C62" s="6"/>
      <c r="D62" s="6"/>
      <c r="E62" s="118"/>
      <c r="F62" s="118" t="s">
        <v>99</v>
      </c>
      <c r="G62" s="118"/>
      <c r="H62" s="118"/>
      <c r="I62" s="118"/>
      <c r="J62" s="118"/>
      <c r="K62" s="24">
        <v>900</v>
      </c>
      <c r="L62" s="24">
        <v>1000</v>
      </c>
      <c r="M62" s="24">
        <v>600</v>
      </c>
      <c r="N62" s="110">
        <v>600</v>
      </c>
      <c r="Y62" s="122"/>
    </row>
    <row r="63" spans="2:29" ht="13.9" customHeight="1" x14ac:dyDescent="0.15">
      <c r="B63" s="1">
        <f t="shared" si="8"/>
        <v>53</v>
      </c>
      <c r="C63" s="6"/>
      <c r="D63" s="6"/>
      <c r="E63" s="118"/>
      <c r="F63" s="118" t="s">
        <v>206</v>
      </c>
      <c r="G63" s="118"/>
      <c r="H63" s="118"/>
      <c r="I63" s="118"/>
      <c r="J63" s="118"/>
      <c r="K63" s="24" t="s">
        <v>143</v>
      </c>
      <c r="L63" s="24">
        <v>50</v>
      </c>
      <c r="M63" s="24"/>
      <c r="N63" s="110"/>
      <c r="Y63" s="120"/>
    </row>
    <row r="64" spans="2:29" ht="13.5" customHeight="1" x14ac:dyDescent="0.15">
      <c r="B64" s="1">
        <f t="shared" si="8"/>
        <v>54</v>
      </c>
      <c r="C64" s="6"/>
      <c r="D64" s="6"/>
      <c r="E64" s="118"/>
      <c r="F64" s="118" t="s">
        <v>332</v>
      </c>
      <c r="G64" s="118"/>
      <c r="H64" s="118"/>
      <c r="I64" s="118"/>
      <c r="J64" s="118"/>
      <c r="K64" s="24"/>
      <c r="L64" s="24" t="s">
        <v>143</v>
      </c>
      <c r="M64" s="24"/>
      <c r="N64" s="110"/>
      <c r="Y64" s="120"/>
    </row>
    <row r="65" spans="2:25" ht="13.9" customHeight="1" x14ac:dyDescent="0.15">
      <c r="B65" s="1">
        <f t="shared" si="8"/>
        <v>55</v>
      </c>
      <c r="C65" s="6"/>
      <c r="D65" s="6"/>
      <c r="E65" s="118"/>
      <c r="F65" s="118" t="s">
        <v>207</v>
      </c>
      <c r="G65" s="118"/>
      <c r="H65" s="118"/>
      <c r="I65" s="118"/>
      <c r="J65" s="118"/>
      <c r="K65" s="24">
        <v>225</v>
      </c>
      <c r="L65" s="123">
        <v>750</v>
      </c>
      <c r="M65" s="24">
        <v>750</v>
      </c>
      <c r="N65" s="110">
        <v>125</v>
      </c>
      <c r="Y65" s="120"/>
    </row>
    <row r="66" spans="2:25" ht="13.5" customHeight="1" x14ac:dyDescent="0.15">
      <c r="B66" s="1">
        <f t="shared" si="8"/>
        <v>56</v>
      </c>
      <c r="C66" s="6"/>
      <c r="D66" s="6"/>
      <c r="E66" s="118"/>
      <c r="F66" s="118" t="s">
        <v>208</v>
      </c>
      <c r="G66" s="118"/>
      <c r="H66" s="118"/>
      <c r="I66" s="118"/>
      <c r="J66" s="118"/>
      <c r="K66" s="24">
        <v>48</v>
      </c>
      <c r="L66" s="123">
        <v>16</v>
      </c>
      <c r="M66" s="123">
        <v>48</v>
      </c>
      <c r="N66" s="110"/>
      <c r="Y66" s="120"/>
    </row>
    <row r="67" spans="2:25" ht="13.9" customHeight="1" x14ac:dyDescent="0.15">
      <c r="B67" s="1">
        <f t="shared" si="8"/>
        <v>57</v>
      </c>
      <c r="C67" s="6"/>
      <c r="D67" s="6"/>
      <c r="E67" s="118"/>
      <c r="F67" s="118" t="s">
        <v>100</v>
      </c>
      <c r="G67" s="118"/>
      <c r="H67" s="118"/>
      <c r="I67" s="118"/>
      <c r="J67" s="118"/>
      <c r="K67" s="24">
        <v>300</v>
      </c>
      <c r="L67" s="24">
        <v>500</v>
      </c>
      <c r="M67" s="24">
        <v>600</v>
      </c>
      <c r="N67" s="110"/>
      <c r="Y67" s="120"/>
    </row>
    <row r="68" spans="2:25" ht="13.5" customHeight="1" x14ac:dyDescent="0.15">
      <c r="B68" s="1">
        <f t="shared" si="8"/>
        <v>58</v>
      </c>
      <c r="C68" s="6"/>
      <c r="D68" s="6"/>
      <c r="E68" s="118"/>
      <c r="F68" s="118" t="s">
        <v>101</v>
      </c>
      <c r="G68" s="118"/>
      <c r="H68" s="118"/>
      <c r="I68" s="118"/>
      <c r="J68" s="118"/>
      <c r="K68" s="24">
        <v>25</v>
      </c>
      <c r="L68" s="24"/>
      <c r="M68" s="24">
        <v>125</v>
      </c>
      <c r="N68" s="110"/>
      <c r="Y68" s="120"/>
    </row>
    <row r="69" spans="2:25" ht="14.25" customHeight="1" x14ac:dyDescent="0.15">
      <c r="B69" s="1">
        <f t="shared" si="8"/>
        <v>59</v>
      </c>
      <c r="C69" s="6"/>
      <c r="D69" s="6"/>
      <c r="E69" s="118"/>
      <c r="F69" s="118" t="s">
        <v>300</v>
      </c>
      <c r="G69" s="118"/>
      <c r="H69" s="118"/>
      <c r="I69" s="118"/>
      <c r="J69" s="118"/>
      <c r="K69" s="24"/>
      <c r="L69" s="24"/>
      <c r="M69" s="24"/>
      <c r="N69" s="110">
        <v>4</v>
      </c>
      <c r="Y69" s="120"/>
    </row>
    <row r="70" spans="2:25" ht="13.5" customHeight="1" x14ac:dyDescent="0.15">
      <c r="B70" s="1">
        <f t="shared" si="8"/>
        <v>60</v>
      </c>
      <c r="C70" s="6"/>
      <c r="D70" s="6"/>
      <c r="E70" s="118"/>
      <c r="F70" s="118" t="s">
        <v>243</v>
      </c>
      <c r="G70" s="118"/>
      <c r="H70" s="118"/>
      <c r="I70" s="118"/>
      <c r="J70" s="118"/>
      <c r="K70" s="24">
        <v>50</v>
      </c>
      <c r="L70" s="24" t="s">
        <v>143</v>
      </c>
      <c r="M70" s="24"/>
      <c r="N70" s="110"/>
      <c r="Y70" s="120"/>
    </row>
    <row r="71" spans="2:25" ht="13.9" customHeight="1" x14ac:dyDescent="0.15">
      <c r="B71" s="1">
        <f t="shared" si="8"/>
        <v>61</v>
      </c>
      <c r="C71" s="6"/>
      <c r="D71" s="6"/>
      <c r="E71" s="118"/>
      <c r="F71" s="118" t="s">
        <v>139</v>
      </c>
      <c r="G71" s="118"/>
      <c r="H71" s="118"/>
      <c r="I71" s="118"/>
      <c r="J71" s="118"/>
      <c r="K71" s="24">
        <v>8</v>
      </c>
      <c r="L71" s="24" t="s">
        <v>143</v>
      </c>
      <c r="M71" s="24">
        <v>16</v>
      </c>
      <c r="N71" s="110"/>
      <c r="Y71" s="120"/>
    </row>
    <row r="72" spans="2:25" ht="13.5" customHeight="1" x14ac:dyDescent="0.15">
      <c r="B72" s="1">
        <f t="shared" si="8"/>
        <v>62</v>
      </c>
      <c r="C72" s="6"/>
      <c r="D72" s="6"/>
      <c r="E72" s="118"/>
      <c r="F72" s="118" t="s">
        <v>308</v>
      </c>
      <c r="G72" s="118"/>
      <c r="H72" s="118"/>
      <c r="I72" s="118"/>
      <c r="J72" s="118"/>
      <c r="K72" s="24">
        <v>8</v>
      </c>
      <c r="L72" s="24">
        <v>24</v>
      </c>
      <c r="M72" s="24">
        <v>24</v>
      </c>
      <c r="N72" s="110" t="s">
        <v>143</v>
      </c>
      <c r="Y72" s="120"/>
    </row>
    <row r="73" spans="2:25" ht="13.5" customHeight="1" x14ac:dyDescent="0.15">
      <c r="B73" s="1">
        <f t="shared" si="8"/>
        <v>63</v>
      </c>
      <c r="C73" s="6"/>
      <c r="D73" s="6"/>
      <c r="E73" s="118"/>
      <c r="F73" s="118" t="s">
        <v>30</v>
      </c>
      <c r="G73" s="118"/>
      <c r="H73" s="118"/>
      <c r="I73" s="118"/>
      <c r="J73" s="118"/>
      <c r="K73" s="24">
        <v>32</v>
      </c>
      <c r="L73" s="24">
        <v>40</v>
      </c>
      <c r="M73" s="24">
        <v>32</v>
      </c>
      <c r="N73" s="110">
        <v>72</v>
      </c>
      <c r="Y73" s="120"/>
    </row>
    <row r="74" spans="2:25" ht="13.5" customHeight="1" x14ac:dyDescent="0.15">
      <c r="B74" s="1">
        <f t="shared" si="8"/>
        <v>64</v>
      </c>
      <c r="C74" s="6"/>
      <c r="D74" s="6"/>
      <c r="E74" s="118"/>
      <c r="F74" s="118" t="s">
        <v>168</v>
      </c>
      <c r="G74" s="118"/>
      <c r="H74" s="118"/>
      <c r="I74" s="118"/>
      <c r="J74" s="118"/>
      <c r="K74" s="24">
        <v>40</v>
      </c>
      <c r="L74" s="24">
        <v>40</v>
      </c>
      <c r="M74" s="24">
        <v>24</v>
      </c>
      <c r="N74" s="110">
        <v>16</v>
      </c>
      <c r="Y74" s="120"/>
    </row>
    <row r="75" spans="2:25" ht="13.9" customHeight="1" x14ac:dyDescent="0.15">
      <c r="B75" s="1">
        <f t="shared" si="8"/>
        <v>65</v>
      </c>
      <c r="C75" s="6"/>
      <c r="D75" s="6"/>
      <c r="E75" s="118"/>
      <c r="F75" s="118" t="s">
        <v>169</v>
      </c>
      <c r="G75" s="118"/>
      <c r="H75" s="118"/>
      <c r="I75" s="118"/>
      <c r="J75" s="118"/>
      <c r="K75" s="24">
        <v>32</v>
      </c>
      <c r="L75" s="24">
        <v>8</v>
      </c>
      <c r="M75" s="24">
        <v>12</v>
      </c>
      <c r="N75" s="110"/>
      <c r="Y75" s="120"/>
    </row>
    <row r="76" spans="2:25" ht="13.9" customHeight="1" x14ac:dyDescent="0.15">
      <c r="B76" s="1">
        <f t="shared" ref="B76:B95" si="9">B75+1</f>
        <v>66</v>
      </c>
      <c r="C76" s="6"/>
      <c r="D76" s="6"/>
      <c r="E76" s="118"/>
      <c r="F76" s="118" t="s">
        <v>257</v>
      </c>
      <c r="G76" s="118"/>
      <c r="H76" s="118"/>
      <c r="I76" s="118"/>
      <c r="J76" s="118"/>
      <c r="K76" s="24" t="s">
        <v>143</v>
      </c>
      <c r="L76" s="24"/>
      <c r="M76" s="24"/>
      <c r="N76" s="110"/>
      <c r="Y76" s="120"/>
    </row>
    <row r="77" spans="2:25" ht="13.9" customHeight="1" x14ac:dyDescent="0.15">
      <c r="B77" s="1">
        <f t="shared" si="9"/>
        <v>67</v>
      </c>
      <c r="C77" s="6"/>
      <c r="D77" s="6"/>
      <c r="E77" s="118"/>
      <c r="F77" s="118" t="s">
        <v>80</v>
      </c>
      <c r="G77" s="118"/>
      <c r="H77" s="118"/>
      <c r="I77" s="118"/>
      <c r="J77" s="118"/>
      <c r="K77" s="24">
        <v>200</v>
      </c>
      <c r="L77" s="24">
        <v>700</v>
      </c>
      <c r="M77" s="24">
        <v>400</v>
      </c>
      <c r="N77" s="110">
        <v>100</v>
      </c>
      <c r="Y77" s="120"/>
    </row>
    <row r="78" spans="2:25" ht="13.9" customHeight="1" x14ac:dyDescent="0.15">
      <c r="B78" s="1">
        <f t="shared" si="9"/>
        <v>68</v>
      </c>
      <c r="C78" s="6"/>
      <c r="D78" s="6"/>
      <c r="E78" s="118"/>
      <c r="F78" s="118" t="s">
        <v>210</v>
      </c>
      <c r="G78" s="118"/>
      <c r="H78" s="118"/>
      <c r="I78" s="118"/>
      <c r="J78" s="118"/>
      <c r="K78" s="24">
        <v>300</v>
      </c>
      <c r="L78" s="24">
        <v>100</v>
      </c>
      <c r="M78" s="24"/>
      <c r="N78" s="110"/>
      <c r="Y78" s="120"/>
    </row>
    <row r="79" spans="2:25" ht="13.5" customHeight="1" x14ac:dyDescent="0.15">
      <c r="B79" s="1">
        <f t="shared" si="9"/>
        <v>69</v>
      </c>
      <c r="C79" s="6"/>
      <c r="D79" s="6"/>
      <c r="E79" s="118"/>
      <c r="F79" s="118" t="s">
        <v>102</v>
      </c>
      <c r="G79" s="118"/>
      <c r="H79" s="118"/>
      <c r="I79" s="118"/>
      <c r="J79" s="118"/>
      <c r="K79" s="24">
        <v>3300</v>
      </c>
      <c r="L79" s="24">
        <v>1100</v>
      </c>
      <c r="M79" s="24">
        <v>1650</v>
      </c>
      <c r="N79" s="110">
        <v>1050</v>
      </c>
      <c r="Y79" s="120"/>
    </row>
    <row r="80" spans="2:25" ht="13.9" customHeight="1" x14ac:dyDescent="0.15">
      <c r="B80" s="1">
        <f t="shared" si="9"/>
        <v>70</v>
      </c>
      <c r="C80" s="6"/>
      <c r="D80" s="6"/>
      <c r="E80" s="118"/>
      <c r="F80" s="118" t="s">
        <v>170</v>
      </c>
      <c r="G80" s="118"/>
      <c r="H80" s="118"/>
      <c r="I80" s="118"/>
      <c r="J80" s="118"/>
      <c r="K80" s="24">
        <v>25</v>
      </c>
      <c r="L80" s="24">
        <v>150</v>
      </c>
      <c r="M80" s="24">
        <v>25</v>
      </c>
      <c r="N80" s="110">
        <v>25</v>
      </c>
      <c r="Y80" s="120"/>
    </row>
    <row r="81" spans="2:25" ht="13.5" customHeight="1" x14ac:dyDescent="0.15">
      <c r="B81" s="1">
        <f t="shared" si="9"/>
        <v>71</v>
      </c>
      <c r="C81" s="6"/>
      <c r="D81" s="6"/>
      <c r="E81" s="118"/>
      <c r="F81" s="118" t="s">
        <v>227</v>
      </c>
      <c r="G81" s="118"/>
      <c r="H81" s="118"/>
      <c r="I81" s="118"/>
      <c r="J81" s="118"/>
      <c r="K81" s="24">
        <v>2</v>
      </c>
      <c r="L81" s="24" t="s">
        <v>143</v>
      </c>
      <c r="M81" s="24">
        <v>1</v>
      </c>
      <c r="N81" s="110" t="s">
        <v>143</v>
      </c>
      <c r="Y81" s="120"/>
    </row>
    <row r="82" spans="2:25" ht="13.9" customHeight="1" x14ac:dyDescent="0.15">
      <c r="B82" s="1">
        <f t="shared" si="9"/>
        <v>72</v>
      </c>
      <c r="C82" s="6"/>
      <c r="D82" s="6"/>
      <c r="E82" s="118"/>
      <c r="F82" s="118" t="s">
        <v>211</v>
      </c>
      <c r="G82" s="118"/>
      <c r="H82" s="118"/>
      <c r="I82" s="118"/>
      <c r="J82" s="118"/>
      <c r="K82" s="24">
        <v>25</v>
      </c>
      <c r="L82" s="24" t="s">
        <v>143</v>
      </c>
      <c r="M82" s="24" t="s">
        <v>143</v>
      </c>
      <c r="N82" s="110">
        <v>75</v>
      </c>
      <c r="Y82" s="120"/>
    </row>
    <row r="83" spans="2:25" ht="13.9" customHeight="1" x14ac:dyDescent="0.15">
      <c r="B83" s="1">
        <f t="shared" si="9"/>
        <v>73</v>
      </c>
      <c r="C83" s="6"/>
      <c r="D83" s="6"/>
      <c r="E83" s="118"/>
      <c r="F83" s="118" t="s">
        <v>171</v>
      </c>
      <c r="G83" s="118"/>
      <c r="H83" s="118"/>
      <c r="I83" s="118"/>
      <c r="J83" s="118"/>
      <c r="K83" s="24">
        <v>25</v>
      </c>
      <c r="L83" s="24" t="s">
        <v>143</v>
      </c>
      <c r="M83" s="24"/>
      <c r="N83" s="110"/>
      <c r="Y83" s="120"/>
    </row>
    <row r="84" spans="2:25" ht="13.9" customHeight="1" x14ac:dyDescent="0.15">
      <c r="B84" s="1">
        <f t="shared" si="9"/>
        <v>74</v>
      </c>
      <c r="C84" s="6"/>
      <c r="D84" s="6"/>
      <c r="E84" s="118"/>
      <c r="F84" s="118" t="s">
        <v>31</v>
      </c>
      <c r="G84" s="118"/>
      <c r="H84" s="118"/>
      <c r="I84" s="118"/>
      <c r="J84" s="118"/>
      <c r="K84" s="24">
        <v>375</v>
      </c>
      <c r="L84" s="24">
        <v>950</v>
      </c>
      <c r="M84" s="24">
        <v>1075</v>
      </c>
      <c r="N84" s="110">
        <v>525</v>
      </c>
      <c r="Y84" s="120"/>
    </row>
    <row r="85" spans="2:25" ht="13.5" customHeight="1" x14ac:dyDescent="0.15">
      <c r="B85" s="1">
        <f t="shared" si="9"/>
        <v>75</v>
      </c>
      <c r="C85" s="2" t="s">
        <v>32</v>
      </c>
      <c r="D85" s="2" t="s">
        <v>33</v>
      </c>
      <c r="E85" s="118"/>
      <c r="F85" s="118" t="s">
        <v>270</v>
      </c>
      <c r="G85" s="118"/>
      <c r="H85" s="118"/>
      <c r="I85" s="118"/>
      <c r="J85" s="118"/>
      <c r="K85" s="24"/>
      <c r="L85" s="24"/>
      <c r="M85" s="24"/>
      <c r="N85" s="110" t="s">
        <v>143</v>
      </c>
    </row>
    <row r="86" spans="2:25" ht="13.9" customHeight="1" x14ac:dyDescent="0.15">
      <c r="B86" s="1">
        <f t="shared" si="9"/>
        <v>76</v>
      </c>
      <c r="C86" s="6"/>
      <c r="D86" s="6"/>
      <c r="E86" s="118"/>
      <c r="F86" s="118" t="s">
        <v>153</v>
      </c>
      <c r="G86" s="118"/>
      <c r="H86" s="118"/>
      <c r="I86" s="118"/>
      <c r="J86" s="118"/>
      <c r="K86" s="24">
        <v>1</v>
      </c>
      <c r="L86" s="24" t="s">
        <v>143</v>
      </c>
      <c r="M86" s="24" t="s">
        <v>143</v>
      </c>
      <c r="N86" s="110"/>
    </row>
    <row r="87" spans="2:25" ht="14.25" customHeight="1" x14ac:dyDescent="0.15">
      <c r="B87" s="1">
        <f t="shared" si="9"/>
        <v>77</v>
      </c>
      <c r="C87" s="6"/>
      <c r="D87" s="6"/>
      <c r="E87" s="118"/>
      <c r="F87" s="118" t="s">
        <v>154</v>
      </c>
      <c r="G87" s="118"/>
      <c r="H87" s="118"/>
      <c r="I87" s="118"/>
      <c r="J87" s="118"/>
      <c r="K87" s="24" t="s">
        <v>143</v>
      </c>
      <c r="L87" s="24" t="s">
        <v>143</v>
      </c>
      <c r="M87" s="24">
        <v>1</v>
      </c>
      <c r="N87" s="110">
        <v>2</v>
      </c>
    </row>
    <row r="88" spans="2:25" ht="13.5" customHeight="1" x14ac:dyDescent="0.15">
      <c r="B88" s="1">
        <f t="shared" si="9"/>
        <v>78</v>
      </c>
      <c r="C88" s="6"/>
      <c r="D88" s="6"/>
      <c r="E88" s="118"/>
      <c r="F88" s="118" t="s">
        <v>173</v>
      </c>
      <c r="G88" s="118"/>
      <c r="H88" s="118"/>
      <c r="I88" s="118"/>
      <c r="J88" s="118"/>
      <c r="K88" s="24"/>
      <c r="L88" s="24">
        <v>2</v>
      </c>
      <c r="M88" s="24">
        <v>5</v>
      </c>
      <c r="N88" s="110">
        <v>4</v>
      </c>
    </row>
    <row r="89" spans="2:25" ht="13.9" customHeight="1" x14ac:dyDescent="0.15">
      <c r="B89" s="1">
        <f t="shared" si="9"/>
        <v>79</v>
      </c>
      <c r="C89" s="6"/>
      <c r="D89" s="6"/>
      <c r="E89" s="118"/>
      <c r="F89" s="118" t="s">
        <v>112</v>
      </c>
      <c r="G89" s="118"/>
      <c r="H89" s="118"/>
      <c r="I89" s="118"/>
      <c r="J89" s="118"/>
      <c r="K89" s="24" t="s">
        <v>143</v>
      </c>
      <c r="L89" s="24">
        <v>10</v>
      </c>
      <c r="M89" s="24">
        <v>2</v>
      </c>
      <c r="N89" s="110">
        <v>1</v>
      </c>
    </row>
    <row r="90" spans="2:25" ht="13.5" customHeight="1" x14ac:dyDescent="0.15">
      <c r="B90" s="1">
        <f t="shared" si="9"/>
        <v>80</v>
      </c>
      <c r="C90" s="6"/>
      <c r="D90" s="6"/>
      <c r="E90" s="118"/>
      <c r="F90" s="118" t="s">
        <v>212</v>
      </c>
      <c r="G90" s="118"/>
      <c r="H90" s="118"/>
      <c r="I90" s="118"/>
      <c r="J90" s="118"/>
      <c r="K90" s="24"/>
      <c r="L90" s="24">
        <v>1</v>
      </c>
      <c r="M90" s="24"/>
      <c r="N90" s="110">
        <v>1</v>
      </c>
    </row>
    <row r="91" spans="2:25" ht="13.9" customHeight="1" x14ac:dyDescent="0.15">
      <c r="B91" s="1">
        <f t="shared" si="9"/>
        <v>81</v>
      </c>
      <c r="C91" s="6"/>
      <c r="D91" s="6"/>
      <c r="E91" s="118"/>
      <c r="F91" s="118" t="s">
        <v>282</v>
      </c>
      <c r="G91" s="118"/>
      <c r="H91" s="118"/>
      <c r="I91" s="118"/>
      <c r="J91" s="118"/>
      <c r="K91" s="24"/>
      <c r="L91" s="24"/>
      <c r="M91" s="24"/>
      <c r="N91" s="110">
        <v>1</v>
      </c>
    </row>
    <row r="92" spans="2:25" ht="13.9" customHeight="1" x14ac:dyDescent="0.15">
      <c r="B92" s="1">
        <f t="shared" si="9"/>
        <v>82</v>
      </c>
      <c r="C92" s="6"/>
      <c r="D92" s="6"/>
      <c r="E92" s="118"/>
      <c r="F92" s="118" t="s">
        <v>175</v>
      </c>
      <c r="G92" s="118"/>
      <c r="H92" s="118"/>
      <c r="I92" s="118"/>
      <c r="J92" s="118"/>
      <c r="K92" s="24">
        <v>1</v>
      </c>
      <c r="L92" s="24">
        <v>8</v>
      </c>
      <c r="M92" s="24">
        <v>1</v>
      </c>
      <c r="N92" s="110">
        <v>1</v>
      </c>
    </row>
    <row r="93" spans="2:25" ht="13.5" customHeight="1" x14ac:dyDescent="0.15">
      <c r="B93" s="1">
        <f t="shared" si="9"/>
        <v>83</v>
      </c>
      <c r="C93" s="6"/>
      <c r="D93" s="6"/>
      <c r="E93" s="118"/>
      <c r="F93" s="118" t="s">
        <v>34</v>
      </c>
      <c r="G93" s="118"/>
      <c r="H93" s="118"/>
      <c r="I93" s="118"/>
      <c r="J93" s="118"/>
      <c r="K93" s="24">
        <v>1</v>
      </c>
      <c r="L93" s="24"/>
      <c r="M93" s="24">
        <v>2</v>
      </c>
      <c r="N93" s="110"/>
    </row>
    <row r="94" spans="2:25" ht="13.5" customHeight="1" x14ac:dyDescent="0.15">
      <c r="B94" s="1">
        <f t="shared" si="9"/>
        <v>84</v>
      </c>
      <c r="C94" s="2" t="s">
        <v>129</v>
      </c>
      <c r="D94" s="2" t="s">
        <v>176</v>
      </c>
      <c r="E94" s="118"/>
      <c r="F94" s="118" t="s">
        <v>272</v>
      </c>
      <c r="G94" s="118"/>
      <c r="H94" s="118"/>
      <c r="I94" s="118"/>
      <c r="J94" s="118"/>
      <c r="K94" s="24" t="s">
        <v>143</v>
      </c>
      <c r="L94" s="24" t="s">
        <v>143</v>
      </c>
      <c r="M94" s="24" t="s">
        <v>143</v>
      </c>
      <c r="N94" s="110" t="s">
        <v>143</v>
      </c>
    </row>
    <row r="95" spans="2:25" ht="13.5" customHeight="1" thickBot="1" x14ac:dyDescent="0.2">
      <c r="B95" s="1">
        <f t="shared" si="9"/>
        <v>85</v>
      </c>
      <c r="C95" s="6"/>
      <c r="D95" s="2" t="s">
        <v>178</v>
      </c>
      <c r="E95" s="118"/>
      <c r="F95" s="118" t="s">
        <v>179</v>
      </c>
      <c r="G95" s="118"/>
      <c r="H95" s="118"/>
      <c r="I95" s="118"/>
      <c r="J95" s="118"/>
      <c r="K95" s="24">
        <v>1</v>
      </c>
      <c r="L95" s="24" t="s">
        <v>143</v>
      </c>
      <c r="M95" s="24">
        <v>5</v>
      </c>
      <c r="N95" s="110" t="s">
        <v>143</v>
      </c>
    </row>
    <row r="96" spans="2:25" ht="13.9" customHeight="1" x14ac:dyDescent="0.15">
      <c r="B96" s="79"/>
      <c r="C96" s="80"/>
      <c r="D96" s="80"/>
      <c r="E96" s="23"/>
      <c r="F96" s="23"/>
      <c r="G96" s="23"/>
      <c r="H96" s="23"/>
      <c r="I96" s="23"/>
      <c r="J96" s="23"/>
      <c r="K96" s="23"/>
      <c r="L96" s="23"/>
      <c r="M96" s="23"/>
      <c r="N96" s="23"/>
      <c r="U96">
        <f>COUNTA(K11:K109)</f>
        <v>73</v>
      </c>
      <c r="V96">
        <f>COUNTA(L11:L109)</f>
        <v>74</v>
      </c>
      <c r="W96">
        <f>COUNTA(M11:M109)</f>
        <v>67</v>
      </c>
      <c r="X96">
        <f>COUNTA(N11:N109)</f>
        <v>58</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SUM(U11:U28,K29:K109)</f>
        <v>25964</v>
      </c>
      <c r="V100">
        <f>SUM(V11:V28,L29:L109)</f>
        <v>26927</v>
      </c>
      <c r="W100">
        <f>SUM(W11:W28,M29:M109)</f>
        <v>32390</v>
      </c>
      <c r="X100">
        <f>SUM(X11:X28,N29:N109)</f>
        <v>13949</v>
      </c>
    </row>
    <row r="101" spans="2:24" ht="18" customHeight="1" thickBot="1" x14ac:dyDescent="0.2">
      <c r="B101" s="67"/>
      <c r="C101" s="22"/>
      <c r="D101" s="150" t="s">
        <v>2</v>
      </c>
      <c r="E101" s="150"/>
      <c r="F101" s="150"/>
      <c r="G101" s="150"/>
      <c r="H101" s="22"/>
      <c r="I101" s="22"/>
      <c r="J101" s="68"/>
      <c r="K101" s="33" t="str">
        <f>K5</f>
        <v>2023.11.6</v>
      </c>
      <c r="L101" s="33" t="str">
        <f>L5</f>
        <v>2023.11.6</v>
      </c>
      <c r="M101" s="33" t="str">
        <f>M5</f>
        <v>2023.11.6</v>
      </c>
      <c r="N101" s="127" t="str">
        <f>N5</f>
        <v>2023.11.6</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35</v>
      </c>
      <c r="E103" s="118"/>
      <c r="F103" s="118" t="s">
        <v>110</v>
      </c>
      <c r="G103" s="118"/>
      <c r="H103" s="118"/>
      <c r="I103" s="118"/>
      <c r="J103" s="118"/>
      <c r="K103" s="24">
        <v>8</v>
      </c>
      <c r="L103" s="24">
        <v>1</v>
      </c>
      <c r="M103" s="24"/>
      <c r="N103" s="110">
        <v>1</v>
      </c>
    </row>
    <row r="104" spans="2:24" ht="13.5" customHeight="1" x14ac:dyDescent="0.15">
      <c r="B104" s="1">
        <f t="shared" ref="B104:B109" si="10">B103+1</f>
        <v>87</v>
      </c>
      <c r="C104" s="6"/>
      <c r="D104" s="7"/>
      <c r="E104" s="118"/>
      <c r="F104" s="118" t="s">
        <v>36</v>
      </c>
      <c r="G104" s="118"/>
      <c r="H104" s="118"/>
      <c r="I104" s="118"/>
      <c r="J104" s="118"/>
      <c r="K104" s="24">
        <v>50</v>
      </c>
      <c r="L104" s="24"/>
      <c r="M104" s="24" t="s">
        <v>143</v>
      </c>
      <c r="N104" s="110">
        <v>25</v>
      </c>
    </row>
    <row r="105" spans="2:24" ht="13.5" customHeight="1" x14ac:dyDescent="0.15">
      <c r="B105" s="1">
        <f t="shared" si="10"/>
        <v>88</v>
      </c>
      <c r="C105" s="7"/>
      <c r="D105" s="8" t="s">
        <v>37</v>
      </c>
      <c r="E105" s="118"/>
      <c r="F105" s="118" t="s">
        <v>38</v>
      </c>
      <c r="G105" s="118"/>
      <c r="H105" s="118"/>
      <c r="I105" s="118"/>
      <c r="J105" s="118"/>
      <c r="K105" s="24">
        <v>50</v>
      </c>
      <c r="L105" s="24">
        <v>50</v>
      </c>
      <c r="M105" s="24">
        <v>50</v>
      </c>
      <c r="N105" s="110">
        <v>50</v>
      </c>
    </row>
    <row r="106" spans="2:24" ht="13.9" customHeight="1" x14ac:dyDescent="0.15">
      <c r="B106" s="1">
        <f t="shared" si="10"/>
        <v>89</v>
      </c>
      <c r="C106" s="2" t="s">
        <v>0</v>
      </c>
      <c r="D106" s="2" t="s">
        <v>213</v>
      </c>
      <c r="E106" s="118"/>
      <c r="F106" s="118" t="s">
        <v>214</v>
      </c>
      <c r="G106" s="118"/>
      <c r="H106" s="118"/>
      <c r="I106" s="118"/>
      <c r="J106" s="118"/>
      <c r="K106" s="24"/>
      <c r="L106" s="24"/>
      <c r="M106" s="24" t="s">
        <v>143</v>
      </c>
      <c r="N106" s="110"/>
    </row>
    <row r="107" spans="2:24" ht="13.5" customHeight="1" x14ac:dyDescent="0.15">
      <c r="B107" s="1">
        <f t="shared" si="10"/>
        <v>90</v>
      </c>
      <c r="C107" s="143" t="s">
        <v>41</v>
      </c>
      <c r="D107" s="144"/>
      <c r="E107" s="118"/>
      <c r="F107" s="118" t="s">
        <v>42</v>
      </c>
      <c r="G107" s="118"/>
      <c r="H107" s="118"/>
      <c r="I107" s="118"/>
      <c r="J107" s="118"/>
      <c r="K107" s="24">
        <v>50</v>
      </c>
      <c r="L107" s="24">
        <v>75</v>
      </c>
      <c r="M107" s="24">
        <v>100</v>
      </c>
      <c r="N107" s="110">
        <v>150</v>
      </c>
    </row>
    <row r="108" spans="2:24" ht="13.5" customHeight="1" x14ac:dyDescent="0.15">
      <c r="B108" s="1">
        <f t="shared" si="10"/>
        <v>91</v>
      </c>
      <c r="C108" s="3"/>
      <c r="D108" s="78"/>
      <c r="E108" s="118"/>
      <c r="F108" s="118" t="s">
        <v>43</v>
      </c>
      <c r="G108" s="118"/>
      <c r="H108" s="118"/>
      <c r="I108" s="118"/>
      <c r="J108" s="118"/>
      <c r="K108" s="24">
        <v>25</v>
      </c>
      <c r="L108" s="24"/>
      <c r="M108" s="24">
        <v>75</v>
      </c>
      <c r="N108" s="110">
        <v>25</v>
      </c>
    </row>
    <row r="109" spans="2:24" ht="13.9" customHeight="1" thickBot="1" x14ac:dyDescent="0.2">
      <c r="B109" s="132">
        <f t="shared" si="10"/>
        <v>92</v>
      </c>
      <c r="C109" s="133"/>
      <c r="D109" s="134"/>
      <c r="E109" s="9"/>
      <c r="F109" s="9" t="s">
        <v>73</v>
      </c>
      <c r="G109" s="9"/>
      <c r="H109" s="9"/>
      <c r="I109" s="9"/>
      <c r="J109" s="9"/>
      <c r="K109" s="135"/>
      <c r="L109" s="135">
        <v>50</v>
      </c>
      <c r="M109" s="135">
        <v>100</v>
      </c>
      <c r="N109" s="136">
        <v>175</v>
      </c>
    </row>
    <row r="110" spans="2:24" ht="19.899999999999999" customHeight="1" thickTop="1" x14ac:dyDescent="0.15">
      <c r="B110" s="145" t="s">
        <v>45</v>
      </c>
      <c r="C110" s="146"/>
      <c r="D110" s="146"/>
      <c r="E110" s="146"/>
      <c r="F110" s="146"/>
      <c r="G110" s="146"/>
      <c r="H110" s="146"/>
      <c r="I110" s="146"/>
      <c r="J110" s="76"/>
      <c r="K110" s="32">
        <f>SUM(K111:K119)</f>
        <v>25964</v>
      </c>
      <c r="L110" s="32">
        <f>SUM(L111:L119)</f>
        <v>26927</v>
      </c>
      <c r="M110" s="32">
        <f>SUM(M111:M119)</f>
        <v>32390</v>
      </c>
      <c r="N110" s="137">
        <f>SUM(N111:N119)</f>
        <v>13949</v>
      </c>
    </row>
    <row r="111" spans="2:24" ht="13.9" customHeight="1" x14ac:dyDescent="0.15">
      <c r="B111" s="147" t="s">
        <v>46</v>
      </c>
      <c r="C111" s="148"/>
      <c r="D111" s="149"/>
      <c r="E111" s="12"/>
      <c r="F111" s="13"/>
      <c r="G111" s="138" t="s">
        <v>13</v>
      </c>
      <c r="H111" s="138"/>
      <c r="I111" s="13"/>
      <c r="J111" s="14"/>
      <c r="K111" s="4">
        <f>SUM(U$11:U$28)</f>
        <v>1879</v>
      </c>
      <c r="L111" s="4">
        <f>SUM(V$11:V$28)</f>
        <v>5120</v>
      </c>
      <c r="M111" s="4">
        <f>SUM(W$11:W$28)</f>
        <v>8658</v>
      </c>
      <c r="N111" s="5">
        <f>SUM(X$11:X$28)</f>
        <v>8341</v>
      </c>
    </row>
    <row r="112" spans="2:24" ht="13.9" customHeight="1" x14ac:dyDescent="0.15">
      <c r="B112" s="82"/>
      <c r="C112" s="60"/>
      <c r="D112" s="83"/>
      <c r="E112" s="15"/>
      <c r="F112" s="118"/>
      <c r="G112" s="138" t="s">
        <v>25</v>
      </c>
      <c r="H112" s="138"/>
      <c r="I112" s="114"/>
      <c r="J112" s="16"/>
      <c r="K112" s="4">
        <f>SUM(K$29)</f>
        <v>2875</v>
      </c>
      <c r="L112" s="4">
        <f>SUM(L$29)</f>
        <v>1875</v>
      </c>
      <c r="M112" s="4">
        <f>SUM(M$29)</f>
        <v>1300</v>
      </c>
      <c r="N112" s="5">
        <f>SUM(N$29)</f>
        <v>300</v>
      </c>
    </row>
    <row r="113" spans="2:14" ht="13.9" customHeight="1" x14ac:dyDescent="0.15">
      <c r="B113" s="82"/>
      <c r="C113" s="60"/>
      <c r="D113" s="83"/>
      <c r="E113" s="15"/>
      <c r="F113" s="118"/>
      <c r="G113" s="138" t="s">
        <v>27</v>
      </c>
      <c r="H113" s="138"/>
      <c r="I113" s="13"/>
      <c r="J113" s="14"/>
      <c r="K113" s="4">
        <f>SUM(K$30:K$30)</f>
        <v>25</v>
      </c>
      <c r="L113" s="4">
        <f>SUM(L$30:L$30)</f>
        <v>0</v>
      </c>
      <c r="M113" s="4">
        <f>SUM(M$30:M$30)</f>
        <v>0</v>
      </c>
      <c r="N113" s="5">
        <f>SUM(N$30:N$30)</f>
        <v>0</v>
      </c>
    </row>
    <row r="114" spans="2:14" ht="13.9" customHeight="1" x14ac:dyDescent="0.15">
      <c r="B114" s="82"/>
      <c r="C114" s="60"/>
      <c r="D114" s="83"/>
      <c r="E114" s="15"/>
      <c r="F114" s="118"/>
      <c r="G114" s="138" t="s">
        <v>78</v>
      </c>
      <c r="H114" s="138"/>
      <c r="I114" s="13"/>
      <c r="J114" s="14"/>
      <c r="K114" s="4">
        <f>SUM(K$31:K$31)</f>
        <v>50</v>
      </c>
      <c r="L114" s="4">
        <f>SUM(L$31:L$31)</f>
        <v>0</v>
      </c>
      <c r="M114" s="4">
        <f>SUM(M$31:M$31)</f>
        <v>0</v>
      </c>
      <c r="N114" s="5">
        <f>SUM(N$31:N$31)</f>
        <v>0</v>
      </c>
    </row>
    <row r="115" spans="2:14" ht="13.9" customHeight="1" x14ac:dyDescent="0.15">
      <c r="B115" s="82"/>
      <c r="C115" s="60"/>
      <c r="D115" s="83"/>
      <c r="E115" s="15"/>
      <c r="F115" s="118"/>
      <c r="G115" s="138" t="s">
        <v>79</v>
      </c>
      <c r="H115" s="138"/>
      <c r="I115" s="13"/>
      <c r="J115" s="14"/>
      <c r="K115" s="4">
        <f>SUM(K33:K47)</f>
        <v>14727</v>
      </c>
      <c r="L115" s="4">
        <f>SUM(L$33:L$47)</f>
        <v>13905</v>
      </c>
      <c r="M115" s="4">
        <f>SUM(M$33:M$47)</f>
        <v>16107</v>
      </c>
      <c r="N115" s="5">
        <f>SUM(N$33:N$47)</f>
        <v>1955</v>
      </c>
    </row>
    <row r="116" spans="2:14" ht="13.9" customHeight="1" x14ac:dyDescent="0.15">
      <c r="B116" s="82"/>
      <c r="C116" s="60"/>
      <c r="D116" s="83"/>
      <c r="E116" s="15"/>
      <c r="F116" s="118"/>
      <c r="G116" s="138" t="s">
        <v>76</v>
      </c>
      <c r="H116" s="138"/>
      <c r="I116" s="13"/>
      <c r="J116" s="14"/>
      <c r="K116" s="4">
        <f>SUM(K$48:K$49)</f>
        <v>0</v>
      </c>
      <c r="L116" s="4">
        <f>SUM(L$48:L$49)</f>
        <v>25</v>
      </c>
      <c r="M116" s="4">
        <f>SUM(M$48:M$49)</f>
        <v>0</v>
      </c>
      <c r="N116" s="5">
        <f>SUM(N$48:N$49)</f>
        <v>100</v>
      </c>
    </row>
    <row r="117" spans="2:14" ht="13.9" customHeight="1" x14ac:dyDescent="0.15">
      <c r="B117" s="82"/>
      <c r="C117" s="60"/>
      <c r="D117" s="83"/>
      <c r="E117" s="15"/>
      <c r="F117" s="118"/>
      <c r="G117" s="138" t="s">
        <v>28</v>
      </c>
      <c r="H117" s="138"/>
      <c r="I117" s="13"/>
      <c r="J117" s="14"/>
      <c r="K117" s="4">
        <f>SUM(K$50:K$84)</f>
        <v>6220</v>
      </c>
      <c r="L117" s="4">
        <f>SUM(L$50:L$84)</f>
        <v>5804</v>
      </c>
      <c r="M117" s="4">
        <f>SUM(M$50:M$84)</f>
        <v>5982</v>
      </c>
      <c r="N117" s="5">
        <f>SUM(N$50:N$84)</f>
        <v>2817</v>
      </c>
    </row>
    <row r="118" spans="2:14" ht="13.9" customHeight="1" x14ac:dyDescent="0.15">
      <c r="B118" s="82"/>
      <c r="C118" s="60"/>
      <c r="D118" s="83"/>
      <c r="E118" s="15"/>
      <c r="F118" s="118"/>
      <c r="G118" s="138" t="s">
        <v>47</v>
      </c>
      <c r="H118" s="138"/>
      <c r="I118" s="13"/>
      <c r="J118" s="14"/>
      <c r="K118" s="4">
        <f>SUM(K$32:K$32,K$107:K$108)</f>
        <v>76</v>
      </c>
      <c r="L118" s="4">
        <f>SUM(L$32:L$32,L$107:L$108)</f>
        <v>76</v>
      </c>
      <c r="M118" s="4">
        <f>SUM(M$32:M$32,M$107:M$108)</f>
        <v>177</v>
      </c>
      <c r="N118" s="5">
        <f>SUM(N$32:N$32,N$107:N$108)</f>
        <v>175</v>
      </c>
    </row>
    <row r="119" spans="2:14" ht="13.9" customHeight="1" thickBot="1" x14ac:dyDescent="0.2">
      <c r="B119" s="84"/>
      <c r="C119" s="85"/>
      <c r="D119" s="86"/>
      <c r="E119" s="17"/>
      <c r="F119" s="9"/>
      <c r="G119" s="139" t="s">
        <v>44</v>
      </c>
      <c r="H119" s="139"/>
      <c r="I119" s="18"/>
      <c r="J119" s="19"/>
      <c r="K119" s="10">
        <f>SUM(K$85:K$106,K$109)</f>
        <v>112</v>
      </c>
      <c r="L119" s="10">
        <f>SUM(L$85:L$106,L$109)</f>
        <v>122</v>
      </c>
      <c r="M119" s="10">
        <f>SUM(M$85:M$106,M$109)</f>
        <v>166</v>
      </c>
      <c r="N119" s="11">
        <f>SUM(N$85:N$106,N$109)</f>
        <v>261</v>
      </c>
    </row>
    <row r="120" spans="2:14" ht="18" customHeight="1" thickTop="1" x14ac:dyDescent="0.15">
      <c r="B120" s="151" t="s">
        <v>48</v>
      </c>
      <c r="C120" s="152"/>
      <c r="D120" s="153"/>
      <c r="E120" s="87"/>
      <c r="F120" s="115"/>
      <c r="G120" s="154" t="s">
        <v>49</v>
      </c>
      <c r="H120" s="154"/>
      <c r="I120" s="115"/>
      <c r="J120" s="116"/>
      <c r="K120" s="35" t="s">
        <v>50</v>
      </c>
      <c r="L120" s="41"/>
      <c r="M120" s="41"/>
      <c r="N120" s="53"/>
    </row>
    <row r="121" spans="2:14" ht="18" customHeight="1" x14ac:dyDescent="0.15">
      <c r="B121" s="88"/>
      <c r="C121" s="89"/>
      <c r="D121" s="89"/>
      <c r="E121" s="90"/>
      <c r="F121" s="91"/>
      <c r="G121" s="92"/>
      <c r="H121" s="92"/>
      <c r="I121" s="91"/>
      <c r="J121" s="93"/>
      <c r="K121" s="36" t="s">
        <v>51</v>
      </c>
      <c r="L121" s="42"/>
      <c r="M121" s="42"/>
      <c r="N121" s="45"/>
    </row>
    <row r="122" spans="2:14" ht="18" customHeight="1" x14ac:dyDescent="0.15">
      <c r="B122" s="82"/>
      <c r="C122" s="60"/>
      <c r="D122" s="60"/>
      <c r="E122" s="94"/>
      <c r="F122" s="22"/>
      <c r="G122" s="150" t="s">
        <v>52</v>
      </c>
      <c r="H122" s="150"/>
      <c r="I122" s="113"/>
      <c r="J122" s="117"/>
      <c r="K122" s="37" t="s">
        <v>53</v>
      </c>
      <c r="L122" s="43"/>
      <c r="M122" s="47"/>
      <c r="N122" s="43"/>
    </row>
    <row r="123" spans="2:14" ht="18" customHeight="1" x14ac:dyDescent="0.15">
      <c r="B123" s="82"/>
      <c r="C123" s="60"/>
      <c r="D123" s="60"/>
      <c r="E123" s="95"/>
      <c r="F123" s="60"/>
      <c r="G123" s="96"/>
      <c r="H123" s="96"/>
      <c r="I123" s="89"/>
      <c r="J123" s="97"/>
      <c r="K123" s="38" t="s">
        <v>88</v>
      </c>
      <c r="L123" s="44"/>
      <c r="M123" s="26"/>
      <c r="N123" s="44"/>
    </row>
    <row r="124" spans="2:14" ht="18" customHeight="1" x14ac:dyDescent="0.15">
      <c r="B124" s="82"/>
      <c r="C124" s="60"/>
      <c r="D124" s="60"/>
      <c r="E124" s="95"/>
      <c r="F124" s="60"/>
      <c r="G124" s="96"/>
      <c r="H124" s="96"/>
      <c r="I124" s="89"/>
      <c r="J124" s="97"/>
      <c r="K124" s="38" t="s">
        <v>81</v>
      </c>
      <c r="L124" s="42"/>
      <c r="M124" s="26"/>
      <c r="N124" s="44"/>
    </row>
    <row r="125" spans="2:14" ht="18" customHeight="1" x14ac:dyDescent="0.15">
      <c r="B125" s="82"/>
      <c r="C125" s="60"/>
      <c r="D125" s="60"/>
      <c r="E125" s="94"/>
      <c r="F125" s="22"/>
      <c r="G125" s="150" t="s">
        <v>54</v>
      </c>
      <c r="H125" s="150"/>
      <c r="I125" s="113"/>
      <c r="J125" s="117"/>
      <c r="K125" s="37" t="s">
        <v>92</v>
      </c>
      <c r="L125" s="43"/>
      <c r="M125" s="47"/>
      <c r="N125" s="43"/>
    </row>
    <row r="126" spans="2:14" ht="18" customHeight="1" x14ac:dyDescent="0.15">
      <c r="B126" s="82"/>
      <c r="C126" s="60"/>
      <c r="D126" s="60"/>
      <c r="E126" s="95"/>
      <c r="F126" s="60"/>
      <c r="G126" s="96"/>
      <c r="H126" s="96"/>
      <c r="I126" s="89"/>
      <c r="J126" s="97"/>
      <c r="K126" s="38" t="s">
        <v>89</v>
      </c>
      <c r="L126" s="44"/>
      <c r="M126" s="26"/>
      <c r="N126" s="44"/>
    </row>
    <row r="127" spans="2:14" ht="18" customHeight="1" x14ac:dyDescent="0.15">
      <c r="B127" s="82"/>
      <c r="C127" s="60"/>
      <c r="D127" s="60"/>
      <c r="E127" s="95"/>
      <c r="F127" s="60"/>
      <c r="G127" s="96"/>
      <c r="H127" s="96"/>
      <c r="I127" s="89"/>
      <c r="J127" s="97"/>
      <c r="K127" s="38" t="s">
        <v>90</v>
      </c>
      <c r="L127" s="44"/>
      <c r="M127" s="44"/>
      <c r="N127" s="44"/>
    </row>
    <row r="128" spans="2:14" ht="18" customHeight="1" x14ac:dyDescent="0.15">
      <c r="B128" s="82"/>
      <c r="C128" s="60"/>
      <c r="D128" s="60"/>
      <c r="E128" s="74"/>
      <c r="F128" s="75"/>
      <c r="G128" s="92"/>
      <c r="H128" s="92"/>
      <c r="I128" s="91"/>
      <c r="J128" s="93"/>
      <c r="K128" s="38" t="s">
        <v>91</v>
      </c>
      <c r="L128" s="45"/>
      <c r="M128" s="42"/>
      <c r="N128" s="45"/>
    </row>
    <row r="129" spans="2:14" ht="18" customHeight="1" x14ac:dyDescent="0.15">
      <c r="B129" s="98"/>
      <c r="C129" s="75"/>
      <c r="D129" s="75"/>
      <c r="E129" s="15"/>
      <c r="F129" s="118"/>
      <c r="G129" s="138" t="s">
        <v>55</v>
      </c>
      <c r="H129" s="138"/>
      <c r="I129" s="13"/>
      <c r="J129" s="14"/>
      <c r="K129" s="27" t="s">
        <v>156</v>
      </c>
      <c r="L129" s="46"/>
      <c r="M129" s="48"/>
      <c r="N129" s="46"/>
    </row>
    <row r="130" spans="2:14" ht="18" customHeight="1" x14ac:dyDescent="0.15">
      <c r="B130" s="147" t="s">
        <v>56</v>
      </c>
      <c r="C130" s="148"/>
      <c r="D130" s="148"/>
      <c r="E130" s="22"/>
      <c r="F130" s="22"/>
      <c r="G130" s="22"/>
      <c r="H130" s="22"/>
      <c r="I130" s="22"/>
      <c r="J130" s="22"/>
      <c r="K130" s="22"/>
      <c r="L130" s="22"/>
      <c r="M130" s="22"/>
      <c r="N130" s="54"/>
    </row>
    <row r="131" spans="2:14" ht="14.1" customHeight="1" x14ac:dyDescent="0.15">
      <c r="B131" s="99"/>
      <c r="C131" s="39" t="s">
        <v>57</v>
      </c>
      <c r="D131" s="100"/>
      <c r="E131" s="39"/>
      <c r="F131" s="39"/>
      <c r="G131" s="39"/>
      <c r="H131" s="39"/>
      <c r="I131" s="39"/>
      <c r="J131" s="39"/>
      <c r="K131" s="39"/>
      <c r="L131" s="39"/>
      <c r="M131" s="39"/>
      <c r="N131" s="55"/>
    </row>
    <row r="132" spans="2:14" ht="14.1" customHeight="1" x14ac:dyDescent="0.15">
      <c r="B132" s="99"/>
      <c r="C132" s="39" t="s">
        <v>58</v>
      </c>
      <c r="D132" s="100"/>
      <c r="E132" s="39"/>
      <c r="F132" s="39"/>
      <c r="G132" s="39"/>
      <c r="H132" s="39"/>
      <c r="I132" s="39"/>
      <c r="J132" s="39"/>
      <c r="K132" s="39"/>
      <c r="L132" s="39"/>
      <c r="M132" s="39"/>
      <c r="N132" s="55"/>
    </row>
    <row r="133" spans="2:14" ht="14.1" customHeight="1" x14ac:dyDescent="0.15">
      <c r="B133" s="99"/>
      <c r="C133" s="39" t="s">
        <v>59</v>
      </c>
      <c r="D133" s="100"/>
      <c r="E133" s="39"/>
      <c r="F133" s="39"/>
      <c r="G133" s="39"/>
      <c r="H133" s="39"/>
      <c r="I133" s="39"/>
      <c r="J133" s="39"/>
      <c r="K133" s="39"/>
      <c r="L133" s="39"/>
      <c r="M133" s="39"/>
      <c r="N133" s="55"/>
    </row>
    <row r="134" spans="2:14" ht="14.1" customHeight="1" x14ac:dyDescent="0.15">
      <c r="B134" s="99"/>
      <c r="C134" s="39" t="s">
        <v>120</v>
      </c>
      <c r="D134" s="100"/>
      <c r="E134" s="39"/>
      <c r="F134" s="39"/>
      <c r="G134" s="39"/>
      <c r="H134" s="39"/>
      <c r="I134" s="39"/>
      <c r="J134" s="39"/>
      <c r="K134" s="39"/>
      <c r="L134" s="39"/>
      <c r="M134" s="39"/>
      <c r="N134" s="55"/>
    </row>
    <row r="135" spans="2:14" ht="14.1" customHeight="1" x14ac:dyDescent="0.15">
      <c r="B135" s="101"/>
      <c r="C135" s="39" t="s">
        <v>121</v>
      </c>
      <c r="D135" s="39"/>
      <c r="E135" s="39"/>
      <c r="F135" s="39"/>
      <c r="G135" s="39"/>
      <c r="H135" s="39"/>
      <c r="I135" s="39"/>
      <c r="J135" s="39"/>
      <c r="K135" s="39"/>
      <c r="L135" s="39"/>
      <c r="M135" s="39"/>
      <c r="N135" s="55"/>
    </row>
    <row r="136" spans="2:14" ht="14.1" customHeight="1" x14ac:dyDescent="0.15">
      <c r="B136" s="101"/>
      <c r="C136" s="39" t="s">
        <v>117</v>
      </c>
      <c r="D136" s="39"/>
      <c r="E136" s="39"/>
      <c r="F136" s="39"/>
      <c r="G136" s="39"/>
      <c r="H136" s="39"/>
      <c r="I136" s="39"/>
      <c r="J136" s="39"/>
      <c r="K136" s="39"/>
      <c r="L136" s="39"/>
      <c r="M136" s="39"/>
      <c r="N136" s="55"/>
    </row>
    <row r="137" spans="2:14" ht="14.1" customHeight="1" x14ac:dyDescent="0.15">
      <c r="B137" s="101"/>
      <c r="C137" s="39" t="s">
        <v>86</v>
      </c>
      <c r="D137" s="39"/>
      <c r="E137" s="39"/>
      <c r="F137" s="39"/>
      <c r="G137" s="39"/>
      <c r="H137" s="39"/>
      <c r="I137" s="39"/>
      <c r="J137" s="39"/>
      <c r="K137" s="39"/>
      <c r="L137" s="39"/>
      <c r="M137" s="39"/>
      <c r="N137" s="55"/>
    </row>
    <row r="138" spans="2:14" ht="14.1" customHeight="1" x14ac:dyDescent="0.15">
      <c r="B138" s="101"/>
      <c r="C138" s="39" t="s">
        <v>87</v>
      </c>
      <c r="D138" s="39"/>
      <c r="E138" s="39"/>
      <c r="F138" s="39"/>
      <c r="G138" s="39"/>
      <c r="H138" s="39"/>
      <c r="I138" s="39"/>
      <c r="J138" s="39"/>
      <c r="K138" s="39"/>
      <c r="L138" s="39"/>
      <c r="M138" s="39"/>
      <c r="N138" s="55"/>
    </row>
    <row r="139" spans="2:14" ht="14.1" customHeight="1" x14ac:dyDescent="0.15">
      <c r="B139" s="101"/>
      <c r="C139" s="39" t="s">
        <v>77</v>
      </c>
      <c r="D139" s="39"/>
      <c r="E139" s="39"/>
      <c r="F139" s="39"/>
      <c r="G139" s="39"/>
      <c r="H139" s="39"/>
      <c r="I139" s="39"/>
      <c r="J139" s="39"/>
      <c r="K139" s="39"/>
      <c r="L139" s="39"/>
      <c r="M139" s="39"/>
      <c r="N139" s="55"/>
    </row>
    <row r="140" spans="2:14" ht="14.1" customHeight="1" x14ac:dyDescent="0.15">
      <c r="B140" s="101"/>
      <c r="C140" s="39" t="s">
        <v>126</v>
      </c>
      <c r="D140" s="39"/>
      <c r="E140" s="39"/>
      <c r="F140" s="39"/>
      <c r="G140" s="39"/>
      <c r="H140" s="39"/>
      <c r="I140" s="39"/>
      <c r="J140" s="39"/>
      <c r="K140" s="39"/>
      <c r="L140" s="39"/>
      <c r="M140" s="39"/>
      <c r="N140" s="55"/>
    </row>
    <row r="141" spans="2:14" ht="14.1" customHeight="1" x14ac:dyDescent="0.15">
      <c r="B141" s="101"/>
      <c r="C141" s="39" t="s">
        <v>122</v>
      </c>
      <c r="D141" s="39"/>
      <c r="E141" s="39"/>
      <c r="F141" s="39"/>
      <c r="G141" s="39"/>
      <c r="H141" s="39"/>
      <c r="I141" s="39"/>
      <c r="J141" s="39"/>
      <c r="K141" s="39"/>
      <c r="L141" s="39"/>
      <c r="M141" s="39"/>
      <c r="N141" s="55"/>
    </row>
    <row r="142" spans="2:14" ht="14.1" customHeight="1" x14ac:dyDescent="0.15">
      <c r="B142" s="101"/>
      <c r="C142" s="39" t="s">
        <v>123</v>
      </c>
      <c r="D142" s="39"/>
      <c r="E142" s="39"/>
      <c r="F142" s="39"/>
      <c r="G142" s="39"/>
      <c r="H142" s="39"/>
      <c r="I142" s="39"/>
      <c r="J142" s="39"/>
      <c r="K142" s="39"/>
      <c r="L142" s="39"/>
      <c r="M142" s="39"/>
      <c r="N142" s="55"/>
    </row>
    <row r="143" spans="2:14" ht="14.1" customHeight="1" x14ac:dyDescent="0.15">
      <c r="B143" s="101"/>
      <c r="C143" s="39" t="s">
        <v>124</v>
      </c>
      <c r="D143" s="39"/>
      <c r="E143" s="39"/>
      <c r="F143" s="39"/>
      <c r="G143" s="39"/>
      <c r="H143" s="39"/>
      <c r="I143" s="39"/>
      <c r="J143" s="39"/>
      <c r="K143" s="39"/>
      <c r="L143" s="39"/>
      <c r="M143" s="39"/>
      <c r="N143" s="55"/>
    </row>
    <row r="144" spans="2:14" ht="14.1" customHeight="1" x14ac:dyDescent="0.15">
      <c r="B144" s="101"/>
      <c r="C144" s="39" t="s">
        <v>113</v>
      </c>
      <c r="D144" s="39"/>
      <c r="E144" s="39"/>
      <c r="F144" s="39"/>
      <c r="G144" s="39"/>
      <c r="H144" s="39"/>
      <c r="I144" s="39"/>
      <c r="J144" s="39"/>
      <c r="K144" s="39"/>
      <c r="L144" s="39"/>
      <c r="M144" s="39"/>
      <c r="N144" s="55"/>
    </row>
    <row r="145" spans="2:14" ht="14.1" customHeight="1" x14ac:dyDescent="0.15">
      <c r="B145" s="101"/>
      <c r="C145" s="39" t="s">
        <v>125</v>
      </c>
      <c r="D145" s="39"/>
      <c r="E145" s="39"/>
      <c r="F145" s="39"/>
      <c r="G145" s="39"/>
      <c r="H145" s="39"/>
      <c r="I145" s="39"/>
      <c r="J145" s="39"/>
      <c r="K145" s="39"/>
      <c r="L145" s="39"/>
      <c r="M145" s="39"/>
      <c r="N145" s="55"/>
    </row>
    <row r="146" spans="2:14" ht="14.1" customHeight="1" x14ac:dyDescent="0.15">
      <c r="B146" s="101"/>
      <c r="C146" s="39" t="s">
        <v>180</v>
      </c>
      <c r="D146" s="39"/>
      <c r="E146" s="39"/>
      <c r="F146" s="39"/>
      <c r="G146" s="39"/>
      <c r="H146" s="39"/>
      <c r="I146" s="39"/>
      <c r="J146" s="39"/>
      <c r="K146" s="39"/>
      <c r="L146" s="39"/>
      <c r="M146" s="39"/>
      <c r="N146" s="55"/>
    </row>
    <row r="147" spans="2:14" ht="14.1" customHeight="1" x14ac:dyDescent="0.15">
      <c r="B147" s="101"/>
      <c r="C147" s="39" t="s">
        <v>119</v>
      </c>
      <c r="D147" s="39"/>
      <c r="E147" s="39"/>
      <c r="F147" s="39"/>
      <c r="G147" s="39"/>
      <c r="H147" s="39"/>
      <c r="I147" s="39"/>
      <c r="J147" s="39"/>
      <c r="K147" s="39"/>
      <c r="L147" s="39"/>
      <c r="M147" s="39"/>
      <c r="N147" s="55"/>
    </row>
    <row r="148" spans="2:14" x14ac:dyDescent="0.15">
      <c r="B148" s="102"/>
      <c r="C148" s="39" t="s">
        <v>131</v>
      </c>
      <c r="N148" s="59"/>
    </row>
    <row r="149" spans="2:14" x14ac:dyDescent="0.15">
      <c r="B149" s="102"/>
      <c r="C149" s="39" t="s">
        <v>127</v>
      </c>
      <c r="N149" s="59"/>
    </row>
    <row r="150" spans="2:14" ht="14.1" customHeight="1" x14ac:dyDescent="0.15">
      <c r="B150" s="101"/>
      <c r="C150" s="39" t="s">
        <v>103</v>
      </c>
      <c r="D150" s="39"/>
      <c r="E150" s="39"/>
      <c r="F150" s="39"/>
      <c r="G150" s="39"/>
      <c r="H150" s="39"/>
      <c r="I150" s="39"/>
      <c r="J150" s="39"/>
      <c r="K150" s="39"/>
      <c r="L150" s="39"/>
      <c r="M150" s="39"/>
      <c r="N150" s="55"/>
    </row>
    <row r="151" spans="2:14" ht="18" customHeight="1" x14ac:dyDescent="0.15">
      <c r="B151" s="101"/>
      <c r="C151" s="39" t="s">
        <v>60</v>
      </c>
      <c r="D151" s="39"/>
      <c r="E151" s="39"/>
      <c r="F151" s="39"/>
      <c r="G151" s="39"/>
      <c r="H151" s="39"/>
      <c r="I151" s="39"/>
      <c r="J151" s="39"/>
      <c r="K151" s="39"/>
      <c r="L151" s="39"/>
      <c r="M151" s="39"/>
      <c r="N151" s="55"/>
    </row>
    <row r="152" spans="2:14" x14ac:dyDescent="0.15">
      <c r="B152" s="102"/>
      <c r="C152" s="39" t="s">
        <v>118</v>
      </c>
      <c r="N152" s="59"/>
    </row>
    <row r="153" spans="2:14" x14ac:dyDescent="0.15">
      <c r="B153" s="102"/>
      <c r="C153" s="39" t="s">
        <v>136</v>
      </c>
      <c r="N153" s="59"/>
    </row>
    <row r="154" spans="2:14" ht="14.25" thickBot="1" x14ac:dyDescent="0.2">
      <c r="B154" s="103"/>
      <c r="C154" s="40" t="s">
        <v>128</v>
      </c>
      <c r="D154" s="57"/>
      <c r="E154" s="57"/>
      <c r="F154" s="57"/>
      <c r="G154" s="57"/>
      <c r="H154" s="57"/>
      <c r="I154" s="57"/>
      <c r="J154" s="57"/>
      <c r="K154" s="57"/>
      <c r="L154" s="57"/>
      <c r="M154" s="57"/>
      <c r="N154" s="58"/>
    </row>
  </sheetData>
  <mergeCells count="28">
    <mergeCell ref="D4:G4"/>
    <mergeCell ref="D5:G5"/>
    <mergeCell ref="D6:G6"/>
    <mergeCell ref="D7:F7"/>
    <mergeCell ref="D8:F8"/>
    <mergeCell ref="B110:I110"/>
    <mergeCell ref="B111:D111"/>
    <mergeCell ref="G111:H111"/>
    <mergeCell ref="G112:H112"/>
    <mergeCell ref="D9:F9"/>
    <mergeCell ref="G10:H10"/>
    <mergeCell ref="D100:G100"/>
    <mergeCell ref="D101:G101"/>
    <mergeCell ref="G102:H102"/>
    <mergeCell ref="C107:D107"/>
    <mergeCell ref="G125:H125"/>
    <mergeCell ref="G129:H129"/>
    <mergeCell ref="B130:D130"/>
    <mergeCell ref="G116:H116"/>
    <mergeCell ref="G117:H117"/>
    <mergeCell ref="G118:H118"/>
    <mergeCell ref="G119:H119"/>
    <mergeCell ref="B120:D120"/>
    <mergeCell ref="G120:H120"/>
    <mergeCell ref="G113:H113"/>
    <mergeCell ref="G114:H114"/>
    <mergeCell ref="G122:H122"/>
    <mergeCell ref="G115:H115"/>
  </mergeCells>
  <phoneticPr fontId="23"/>
  <conditionalFormatting sqref="O11:O95">
    <cfRule type="expression" dxfId="10" priority="1" stopIfTrue="1">
      <formula>COUNTBLANK(K11:N11)=4</formula>
    </cfRule>
  </conditionalFormatting>
  <conditionalFormatting sqref="O103:O109">
    <cfRule type="expression" dxfId="9"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7A45-2160-44C7-BBB0-8A91AA8B81EB}">
  <sheetPr>
    <tabColor rgb="FFC00000"/>
  </sheetPr>
  <dimension ref="B1:Y140"/>
  <sheetViews>
    <sheetView view="pageBreakPreview" zoomScale="75" zoomScaleNormal="75" zoomScaleSheetLayoutView="75" workbookViewId="0">
      <pane xSplit="10" ySplit="10" topLeftCell="K35" activePane="bottomRight" state="frozen"/>
      <selection activeCell="L230" sqref="L230"/>
      <selection pane="topRight" activeCell="L230" sqref="L230"/>
      <selection pane="bottomLeft" activeCell="L230" sqref="L230"/>
      <selection pane="bottomRight" activeCell="O8" sqref="O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483</v>
      </c>
      <c r="L5" s="29" t="str">
        <f>K5</f>
        <v>2023.11.20</v>
      </c>
      <c r="M5" s="29" t="str">
        <f>K5</f>
        <v>2023.11.20</v>
      </c>
      <c r="N5" s="109" t="str">
        <f>K5</f>
        <v>2023.11.20</v>
      </c>
    </row>
    <row r="6" spans="2:24" ht="18" customHeight="1" x14ac:dyDescent="0.15">
      <c r="B6" s="64"/>
      <c r="C6" s="118"/>
      <c r="D6" s="138" t="s">
        <v>3</v>
      </c>
      <c r="E6" s="138"/>
      <c r="F6" s="138"/>
      <c r="G6" s="138"/>
      <c r="H6" s="118"/>
      <c r="I6" s="118"/>
      <c r="J6" s="65"/>
      <c r="K6" s="104">
        <v>0.44513888888888892</v>
      </c>
      <c r="L6" s="104">
        <v>0.39374999999999999</v>
      </c>
      <c r="M6" s="104">
        <v>0.46388888888888885</v>
      </c>
      <c r="N6" s="105">
        <v>0.375</v>
      </c>
    </row>
    <row r="7" spans="2:24" ht="18" customHeight="1" x14ac:dyDescent="0.15">
      <c r="B7" s="64"/>
      <c r="C7" s="118"/>
      <c r="D7" s="138" t="s">
        <v>4</v>
      </c>
      <c r="E7" s="141"/>
      <c r="F7" s="141"/>
      <c r="G7" s="66" t="s">
        <v>5</v>
      </c>
      <c r="H7" s="118"/>
      <c r="I7" s="118"/>
      <c r="J7" s="65"/>
      <c r="K7" s="106">
        <v>2.2999999999999998</v>
      </c>
      <c r="L7" s="106">
        <v>1.5</v>
      </c>
      <c r="M7" s="106">
        <v>1.55</v>
      </c>
      <c r="N7" s="107">
        <v>1.48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144</v>
      </c>
      <c r="M11" s="20" t="s">
        <v>144</v>
      </c>
      <c r="N11" s="21"/>
      <c r="P11" t="s">
        <v>14</v>
      </c>
      <c r="Q11">
        <f t="shared" ref="Q11:T14" si="0">IF(K11="",0,VALUE(MID(K11,2,LEN(K11)-2)))</f>
        <v>0</v>
      </c>
      <c r="R11" t="e">
        <f t="shared" si="0"/>
        <v>#VALUE!</v>
      </c>
      <c r="S11" t="e">
        <f t="shared" si="0"/>
        <v>#VALUE!</v>
      </c>
      <c r="T11">
        <f t="shared" si="0"/>
        <v>0</v>
      </c>
      <c r="U11">
        <f t="shared" ref="U11:U25" si="1">IF(K11="＋",0,IF(K11="(＋)",0,ABS(K11)))</f>
        <v>0</v>
      </c>
      <c r="V11">
        <f t="shared" ref="V11:V25" si="2">IF(L11="＋",0,IF(L11="(＋)",0,ABS(L11)))</f>
        <v>0</v>
      </c>
      <c r="W11">
        <f t="shared" ref="W11:W25" si="3">IF(M11="＋",0,IF(M11="(＋)",0,ABS(M11)))</f>
        <v>0</v>
      </c>
      <c r="X11">
        <f t="shared" ref="X11:X25" si="4">IF(N11="＋",0,IF(N11="(＋)",0,ABS(N11)))</f>
        <v>0</v>
      </c>
    </row>
    <row r="12" spans="2:24" ht="13.5" customHeight="1" x14ac:dyDescent="0.15">
      <c r="B12" s="1">
        <f t="shared" ref="B12:B43" si="5">B11+1</f>
        <v>2</v>
      </c>
      <c r="C12" s="3"/>
      <c r="D12" s="6"/>
      <c r="E12" s="118"/>
      <c r="F12" s="118" t="s">
        <v>182</v>
      </c>
      <c r="G12" s="118"/>
      <c r="H12" s="118"/>
      <c r="I12" s="118"/>
      <c r="J12" s="118"/>
      <c r="K12" s="20" t="s">
        <v>144</v>
      </c>
      <c r="L12" s="20" t="s">
        <v>144</v>
      </c>
      <c r="M12" s="20" t="s">
        <v>215</v>
      </c>
      <c r="N12" s="21" t="s">
        <v>215</v>
      </c>
      <c r="P12" t="s">
        <v>14</v>
      </c>
      <c r="Q12" t="e">
        <f t="shared" si="0"/>
        <v>#VALUE!</v>
      </c>
      <c r="R12" t="e">
        <f t="shared" si="0"/>
        <v>#VALUE!</v>
      </c>
      <c r="S12">
        <f t="shared" si="0"/>
        <v>75</v>
      </c>
      <c r="T12">
        <f t="shared" si="0"/>
        <v>75</v>
      </c>
      <c r="U12">
        <f t="shared" si="1"/>
        <v>0</v>
      </c>
      <c r="V12">
        <f t="shared" si="2"/>
        <v>0</v>
      </c>
      <c r="W12">
        <f t="shared" si="3"/>
        <v>75</v>
      </c>
      <c r="X12">
        <f t="shared" si="4"/>
        <v>75</v>
      </c>
    </row>
    <row r="13" spans="2:24" ht="13.5" customHeight="1" x14ac:dyDescent="0.15">
      <c r="B13" s="1">
        <f t="shared" si="5"/>
        <v>3</v>
      </c>
      <c r="C13" s="3"/>
      <c r="D13" s="6"/>
      <c r="E13" s="118"/>
      <c r="F13" s="118" t="s">
        <v>186</v>
      </c>
      <c r="G13" s="118"/>
      <c r="H13" s="118"/>
      <c r="I13" s="118"/>
      <c r="J13" s="118"/>
      <c r="K13" s="20"/>
      <c r="L13" s="20"/>
      <c r="M13" s="20"/>
      <c r="N13" s="21" t="s">
        <v>144</v>
      </c>
      <c r="P13" t="s">
        <v>14</v>
      </c>
      <c r="Q13">
        <f t="shared" si="0"/>
        <v>0</v>
      </c>
      <c r="R13">
        <f t="shared" si="0"/>
        <v>0</v>
      </c>
      <c r="S13">
        <f t="shared" si="0"/>
        <v>0</v>
      </c>
      <c r="T13" t="e">
        <f t="shared" si="0"/>
        <v>#VALUE!</v>
      </c>
      <c r="U13">
        <f t="shared" si="1"/>
        <v>0</v>
      </c>
      <c r="V13">
        <f t="shared" si="2"/>
        <v>0</v>
      </c>
      <c r="W13">
        <f t="shared" si="3"/>
        <v>0</v>
      </c>
      <c r="X13">
        <f t="shared" si="4"/>
        <v>0</v>
      </c>
    </row>
    <row r="14" spans="2:24" ht="13.5" customHeight="1" x14ac:dyDescent="0.15">
      <c r="B14" s="1">
        <f t="shared" si="5"/>
        <v>4</v>
      </c>
      <c r="C14" s="3"/>
      <c r="D14" s="6"/>
      <c r="E14" s="118"/>
      <c r="F14" s="118" t="s">
        <v>231</v>
      </c>
      <c r="G14" s="118"/>
      <c r="H14" s="118"/>
      <c r="I14" s="118"/>
      <c r="J14" s="118"/>
      <c r="K14" s="20"/>
      <c r="L14" s="20" t="s">
        <v>144</v>
      </c>
      <c r="M14" s="20"/>
      <c r="N14" s="21"/>
      <c r="P14" t="s">
        <v>14</v>
      </c>
      <c r="Q14">
        <f t="shared" si="0"/>
        <v>0</v>
      </c>
      <c r="R14" t="e">
        <f t="shared" si="0"/>
        <v>#VALUE!</v>
      </c>
      <c r="S14">
        <f t="shared" si="0"/>
        <v>0</v>
      </c>
      <c r="T14">
        <f t="shared" si="0"/>
        <v>0</v>
      </c>
      <c r="U14">
        <f t="shared" si="1"/>
        <v>0</v>
      </c>
      <c r="V14">
        <f t="shared" si="2"/>
        <v>0</v>
      </c>
      <c r="W14">
        <f t="shared" si="3"/>
        <v>0</v>
      </c>
      <c r="X14">
        <f t="shared" si="4"/>
        <v>0</v>
      </c>
    </row>
    <row r="15" spans="2:24" ht="13.5" customHeight="1" x14ac:dyDescent="0.15">
      <c r="B15" s="1">
        <f t="shared" si="5"/>
        <v>5</v>
      </c>
      <c r="C15" s="3"/>
      <c r="D15" s="6"/>
      <c r="E15" s="118"/>
      <c r="F15" s="118" t="s">
        <v>286</v>
      </c>
      <c r="G15" s="118"/>
      <c r="H15" s="118"/>
      <c r="I15" s="118"/>
      <c r="J15" s="118"/>
      <c r="K15" s="20"/>
      <c r="L15" s="20"/>
      <c r="M15" s="20" t="s">
        <v>321</v>
      </c>
      <c r="N15" s="21" t="s">
        <v>183</v>
      </c>
      <c r="S15">
        <f>IF(M15="",0,VALUE(MID(M15,2,LEN(M15)-2)))</f>
        <v>2</v>
      </c>
      <c r="T15">
        <f>IF(N15="",0,VALUE(MID(N15,2,LEN(N15)-2)))</f>
        <v>15</v>
      </c>
      <c r="U15">
        <f t="shared" si="1"/>
        <v>0</v>
      </c>
      <c r="V15">
        <f t="shared" si="2"/>
        <v>0</v>
      </c>
      <c r="W15">
        <f t="shared" si="3"/>
        <v>2</v>
      </c>
      <c r="X15">
        <f t="shared" si="4"/>
        <v>15</v>
      </c>
    </row>
    <row r="16" spans="2:24" ht="13.9" customHeight="1" x14ac:dyDescent="0.15">
      <c r="B16" s="1">
        <f t="shared" si="5"/>
        <v>6</v>
      </c>
      <c r="C16" s="3"/>
      <c r="D16" s="6"/>
      <c r="E16" s="118"/>
      <c r="F16" s="118" t="s">
        <v>187</v>
      </c>
      <c r="G16" s="118"/>
      <c r="H16" s="118"/>
      <c r="I16" s="118"/>
      <c r="J16" s="118"/>
      <c r="K16" s="20" t="s">
        <v>146</v>
      </c>
      <c r="L16" s="20" t="s">
        <v>215</v>
      </c>
      <c r="M16" s="20" t="s">
        <v>144</v>
      </c>
      <c r="N16" s="21" t="s">
        <v>145</v>
      </c>
      <c r="P16" s="77" t="s">
        <v>15</v>
      </c>
      <c r="Q16" t="str">
        <f>K16</f>
        <v>(25)</v>
      </c>
      <c r="R16" t="str">
        <f>L16</f>
        <v>(75)</v>
      </c>
      <c r="S16" t="str">
        <f>M16</f>
        <v>(＋)</v>
      </c>
      <c r="T16" t="str">
        <f>N16</f>
        <v>(50)</v>
      </c>
      <c r="U16">
        <f t="shared" si="1"/>
        <v>25</v>
      </c>
      <c r="V16">
        <f t="shared" si="2"/>
        <v>75</v>
      </c>
      <c r="W16">
        <f t="shared" si="3"/>
        <v>0</v>
      </c>
      <c r="X16">
        <f t="shared" si="4"/>
        <v>50</v>
      </c>
    </row>
    <row r="17" spans="2:24" ht="13.9" customHeight="1" x14ac:dyDescent="0.15">
      <c r="B17" s="1">
        <f t="shared" si="5"/>
        <v>7</v>
      </c>
      <c r="C17" s="3"/>
      <c r="D17" s="6"/>
      <c r="E17" s="118"/>
      <c r="F17" s="118" t="s">
        <v>190</v>
      </c>
      <c r="G17" s="118"/>
      <c r="H17" s="118"/>
      <c r="I17" s="118"/>
      <c r="J17" s="118"/>
      <c r="K17" s="20" t="s">
        <v>464</v>
      </c>
      <c r="L17" s="20" t="s">
        <v>482</v>
      </c>
      <c r="M17" s="20" t="s">
        <v>481</v>
      </c>
      <c r="N17" s="21" t="s">
        <v>467</v>
      </c>
      <c r="P17" t="s">
        <v>14</v>
      </c>
      <c r="Q17">
        <f t="shared" ref="Q17:T19" si="6">IF(K17="",0,VALUE(MID(K17,2,LEN(K17)-2)))</f>
        <v>5</v>
      </c>
      <c r="R17">
        <f t="shared" si="6"/>
        <v>5</v>
      </c>
      <c r="S17">
        <f t="shared" si="6"/>
        <v>12</v>
      </c>
      <c r="T17">
        <f t="shared" si="6"/>
        <v>7</v>
      </c>
      <c r="U17">
        <f t="shared" si="1"/>
        <v>150</v>
      </c>
      <c r="V17">
        <f t="shared" si="2"/>
        <v>550</v>
      </c>
      <c r="W17">
        <f t="shared" si="3"/>
        <v>1125</v>
      </c>
      <c r="X17">
        <f t="shared" si="4"/>
        <v>275</v>
      </c>
    </row>
    <row r="18" spans="2:24" ht="13.5" customHeight="1" x14ac:dyDescent="0.15">
      <c r="B18" s="1">
        <f t="shared" si="5"/>
        <v>8</v>
      </c>
      <c r="C18" s="3"/>
      <c r="D18" s="6"/>
      <c r="E18" s="118"/>
      <c r="F18" s="118" t="s">
        <v>251</v>
      </c>
      <c r="G18" s="118"/>
      <c r="H18" s="118"/>
      <c r="I18" s="118"/>
      <c r="J18" s="118"/>
      <c r="K18" s="20" t="s">
        <v>143</v>
      </c>
      <c r="L18" s="20"/>
      <c r="M18" s="20"/>
      <c r="N18" s="21"/>
      <c r="P18" t="s">
        <v>14</v>
      </c>
      <c r="Q18" t="e">
        <f t="shared" si="6"/>
        <v>#VALUE!</v>
      </c>
      <c r="R18">
        <f t="shared" si="6"/>
        <v>0</v>
      </c>
      <c r="S18">
        <f t="shared" si="6"/>
        <v>0</v>
      </c>
      <c r="T18">
        <f t="shared" si="6"/>
        <v>0</v>
      </c>
      <c r="U18">
        <f t="shared" si="1"/>
        <v>0</v>
      </c>
      <c r="V18">
        <f t="shared" si="2"/>
        <v>0</v>
      </c>
      <c r="W18">
        <f t="shared" si="3"/>
        <v>0</v>
      </c>
      <c r="X18">
        <f t="shared" si="4"/>
        <v>0</v>
      </c>
    </row>
    <row r="19" spans="2:24" ht="13.5" customHeight="1" x14ac:dyDescent="0.15">
      <c r="B19" s="1">
        <f t="shared" si="5"/>
        <v>9</v>
      </c>
      <c r="C19" s="3"/>
      <c r="D19" s="6"/>
      <c r="E19" s="118"/>
      <c r="F19" s="118" t="s">
        <v>192</v>
      </c>
      <c r="G19" s="118"/>
      <c r="H19" s="118"/>
      <c r="I19" s="118"/>
      <c r="J19" s="118"/>
      <c r="K19" s="20" t="s">
        <v>480</v>
      </c>
      <c r="L19" s="20" t="s">
        <v>143</v>
      </c>
      <c r="M19" s="20" t="s">
        <v>143</v>
      </c>
      <c r="N19" s="21" t="s">
        <v>479</v>
      </c>
      <c r="P19" t="s">
        <v>14</v>
      </c>
      <c r="Q19" t="e">
        <f t="shared" si="6"/>
        <v>#VALUE!</v>
      </c>
      <c r="R19" t="e">
        <f t="shared" si="6"/>
        <v>#VALUE!</v>
      </c>
      <c r="S19" t="e">
        <f t="shared" si="6"/>
        <v>#VALUE!</v>
      </c>
      <c r="T19">
        <f t="shared" si="6"/>
        <v>8</v>
      </c>
      <c r="U19">
        <f t="shared" si="1"/>
        <v>43</v>
      </c>
      <c r="V19">
        <f t="shared" si="2"/>
        <v>0</v>
      </c>
      <c r="W19">
        <f t="shared" si="3"/>
        <v>0</v>
      </c>
      <c r="X19">
        <f t="shared" si="4"/>
        <v>180</v>
      </c>
    </row>
    <row r="20" spans="2:24" ht="13.9" customHeight="1" x14ac:dyDescent="0.15">
      <c r="B20" s="1">
        <f t="shared" si="5"/>
        <v>10</v>
      </c>
      <c r="C20" s="3"/>
      <c r="D20" s="6"/>
      <c r="E20" s="118"/>
      <c r="F20" s="118" t="s">
        <v>279</v>
      </c>
      <c r="G20" s="118"/>
      <c r="H20" s="118"/>
      <c r="I20" s="118"/>
      <c r="J20" s="118"/>
      <c r="K20" s="20" t="s">
        <v>144</v>
      </c>
      <c r="L20" s="20"/>
      <c r="M20" s="20"/>
      <c r="N20" s="21"/>
      <c r="P20" s="77" t="s">
        <v>15</v>
      </c>
      <c r="Q20" t="str">
        <f>K20</f>
        <v>(＋)</v>
      </c>
      <c r="R20">
        <f>L20</f>
        <v>0</v>
      </c>
      <c r="S20">
        <f>M20</f>
        <v>0</v>
      </c>
      <c r="T20">
        <f>N20</f>
        <v>0</v>
      </c>
      <c r="U20">
        <f t="shared" si="1"/>
        <v>0</v>
      </c>
      <c r="V20">
        <f t="shared" si="2"/>
        <v>0</v>
      </c>
      <c r="W20">
        <f t="shared" si="3"/>
        <v>0</v>
      </c>
      <c r="X20">
        <f t="shared" si="4"/>
        <v>0</v>
      </c>
    </row>
    <row r="21" spans="2:24" ht="13.9" customHeight="1" x14ac:dyDescent="0.15">
      <c r="B21" s="1">
        <f t="shared" si="5"/>
        <v>11</v>
      </c>
      <c r="C21" s="3"/>
      <c r="D21" s="6"/>
      <c r="E21" s="118"/>
      <c r="F21" s="118" t="s">
        <v>137</v>
      </c>
      <c r="G21" s="118"/>
      <c r="H21" s="118"/>
      <c r="I21" s="118"/>
      <c r="J21" s="118"/>
      <c r="K21" s="20" t="s">
        <v>144</v>
      </c>
      <c r="L21" s="20" t="s">
        <v>238</v>
      </c>
      <c r="M21" s="20" t="s">
        <v>252</v>
      </c>
      <c r="N21" s="21" t="s">
        <v>343</v>
      </c>
      <c r="P21" t="s">
        <v>14</v>
      </c>
      <c r="Q21" t="e">
        <f t="shared" ref="Q21:T22" si="7">IF(K21="",0,VALUE(MID(K21,2,LEN(K21)-2)))</f>
        <v>#VALUE!</v>
      </c>
      <c r="R21">
        <f t="shared" si="7"/>
        <v>275</v>
      </c>
      <c r="S21">
        <f t="shared" si="7"/>
        <v>150</v>
      </c>
      <c r="T21">
        <f t="shared" si="7"/>
        <v>775</v>
      </c>
      <c r="U21">
        <f t="shared" si="1"/>
        <v>0</v>
      </c>
      <c r="V21">
        <f t="shared" si="2"/>
        <v>275</v>
      </c>
      <c r="W21">
        <f t="shared" si="3"/>
        <v>150</v>
      </c>
      <c r="X21">
        <f t="shared" si="4"/>
        <v>775</v>
      </c>
    </row>
    <row r="22" spans="2:24" ht="13.5" customHeight="1" x14ac:dyDescent="0.15">
      <c r="B22" s="1">
        <f t="shared" si="5"/>
        <v>12</v>
      </c>
      <c r="C22" s="3"/>
      <c r="D22" s="6"/>
      <c r="E22" s="118"/>
      <c r="F22" s="118" t="s">
        <v>221</v>
      </c>
      <c r="G22" s="126"/>
      <c r="H22" s="118"/>
      <c r="I22" s="118"/>
      <c r="J22" s="118"/>
      <c r="K22" s="20"/>
      <c r="L22" s="20"/>
      <c r="M22" s="20"/>
      <c r="N22" s="21" t="s">
        <v>144</v>
      </c>
      <c r="Q22">
        <f t="shared" si="7"/>
        <v>0</v>
      </c>
      <c r="R22">
        <f t="shared" si="7"/>
        <v>0</v>
      </c>
      <c r="S22">
        <f t="shared" si="7"/>
        <v>0</v>
      </c>
      <c r="T22" t="e">
        <f t="shared" si="7"/>
        <v>#VALUE!</v>
      </c>
      <c r="U22">
        <f t="shared" si="1"/>
        <v>0</v>
      </c>
      <c r="V22">
        <f t="shared" si="2"/>
        <v>0</v>
      </c>
      <c r="W22">
        <f t="shared" si="3"/>
        <v>0</v>
      </c>
      <c r="X22">
        <f t="shared" si="4"/>
        <v>0</v>
      </c>
    </row>
    <row r="23" spans="2:24" ht="13.9" customHeight="1" x14ac:dyDescent="0.15">
      <c r="B23" s="1">
        <f t="shared" si="5"/>
        <v>13</v>
      </c>
      <c r="C23" s="3"/>
      <c r="D23" s="6"/>
      <c r="E23" s="118"/>
      <c r="F23" s="118" t="s">
        <v>114</v>
      </c>
      <c r="G23" s="118"/>
      <c r="H23" s="118"/>
      <c r="I23" s="118"/>
      <c r="J23" s="118"/>
      <c r="K23" s="20" t="s">
        <v>321</v>
      </c>
      <c r="L23" s="20" t="s">
        <v>145</v>
      </c>
      <c r="M23" s="20" t="s">
        <v>353</v>
      </c>
      <c r="N23" s="21" t="s">
        <v>195</v>
      </c>
      <c r="P23" s="77" t="s">
        <v>15</v>
      </c>
      <c r="Q23" t="str">
        <f>K23</f>
        <v>(2)</v>
      </c>
      <c r="R23" t="str">
        <f>L23</f>
        <v>(50)</v>
      </c>
      <c r="S23" t="str">
        <f>M23</f>
        <v>(4)</v>
      </c>
      <c r="T23" t="str">
        <f>N23</f>
        <v>(65)</v>
      </c>
      <c r="U23">
        <f t="shared" si="1"/>
        <v>2</v>
      </c>
      <c r="V23">
        <f t="shared" si="2"/>
        <v>50</v>
      </c>
      <c r="W23">
        <f t="shared" si="3"/>
        <v>4</v>
      </c>
      <c r="X23">
        <f t="shared" si="4"/>
        <v>65</v>
      </c>
    </row>
    <row r="24" spans="2:24" ht="13.5" customHeight="1" x14ac:dyDescent="0.15">
      <c r="B24" s="1">
        <f t="shared" si="5"/>
        <v>14</v>
      </c>
      <c r="C24" s="3"/>
      <c r="D24" s="6"/>
      <c r="E24" s="118"/>
      <c r="F24" s="118" t="s">
        <v>108</v>
      </c>
      <c r="G24" s="118"/>
      <c r="H24" s="118"/>
      <c r="I24" s="118"/>
      <c r="J24" s="118"/>
      <c r="K24" s="20" t="s">
        <v>144</v>
      </c>
      <c r="L24" s="20" t="s">
        <v>146</v>
      </c>
      <c r="M24" s="20"/>
      <c r="N24" s="21" t="s">
        <v>145</v>
      </c>
      <c r="U24">
        <f t="shared" si="1"/>
        <v>0</v>
      </c>
      <c r="V24">
        <f t="shared" si="2"/>
        <v>25</v>
      </c>
      <c r="W24">
        <f t="shared" si="3"/>
        <v>0</v>
      </c>
      <c r="X24">
        <f t="shared" si="4"/>
        <v>50</v>
      </c>
    </row>
    <row r="25" spans="2:24" ht="13.5" customHeight="1" x14ac:dyDescent="0.15">
      <c r="B25" s="1">
        <f t="shared" si="5"/>
        <v>15</v>
      </c>
      <c r="C25" s="3"/>
      <c r="D25" s="6"/>
      <c r="E25" s="118"/>
      <c r="F25" s="118" t="s">
        <v>107</v>
      </c>
      <c r="G25" s="118"/>
      <c r="H25" s="118"/>
      <c r="I25" s="118"/>
      <c r="J25" s="118"/>
      <c r="K25" s="20" t="s">
        <v>215</v>
      </c>
      <c r="L25" s="20" t="s">
        <v>219</v>
      </c>
      <c r="M25" s="20" t="s">
        <v>222</v>
      </c>
      <c r="N25" s="21" t="s">
        <v>306</v>
      </c>
      <c r="P25" t="s">
        <v>14</v>
      </c>
      <c r="Q25">
        <f>IF(K25="",0,VALUE(MID(K25,2,LEN(K25)-2)))</f>
        <v>75</v>
      </c>
      <c r="R25" t="e">
        <f>IF(#REF!="",0,VALUE(MID(#REF!,2,LEN(#REF!)-2)))</f>
        <v>#REF!</v>
      </c>
      <c r="S25">
        <f>IF(M25="",0,VALUE(MID(M25,2,LEN(M25)-2)))</f>
        <v>250</v>
      </c>
      <c r="T25">
        <f>IF(N25="",0,VALUE(MID(N25,2,LEN(N25)-2)))</f>
        <v>550</v>
      </c>
      <c r="U25">
        <f t="shared" si="1"/>
        <v>75</v>
      </c>
      <c r="V25">
        <f t="shared" si="2"/>
        <v>175</v>
      </c>
      <c r="W25">
        <f t="shared" si="3"/>
        <v>250</v>
      </c>
      <c r="X25">
        <f t="shared" si="4"/>
        <v>550</v>
      </c>
    </row>
    <row r="26" spans="2:24" ht="13.5" customHeight="1" x14ac:dyDescent="0.15">
      <c r="B26" s="1">
        <f t="shared" si="5"/>
        <v>16</v>
      </c>
      <c r="C26" s="2" t="s">
        <v>24</v>
      </c>
      <c r="D26" s="2" t="s">
        <v>25</v>
      </c>
      <c r="E26" s="118"/>
      <c r="F26" s="118" t="s">
        <v>106</v>
      </c>
      <c r="G26" s="118"/>
      <c r="H26" s="118"/>
      <c r="I26" s="118"/>
      <c r="J26" s="118"/>
      <c r="K26" s="24">
        <v>200</v>
      </c>
      <c r="L26" s="24">
        <v>850</v>
      </c>
      <c r="M26" s="24">
        <v>800</v>
      </c>
      <c r="N26" s="110">
        <v>675</v>
      </c>
      <c r="P26" s="77"/>
    </row>
    <row r="27" spans="2:24" ht="13.5" customHeight="1" x14ac:dyDescent="0.15">
      <c r="B27" s="1">
        <f t="shared" si="5"/>
        <v>17</v>
      </c>
      <c r="C27" s="2" t="s">
        <v>26</v>
      </c>
      <c r="D27" s="2" t="s">
        <v>27</v>
      </c>
      <c r="E27" s="118"/>
      <c r="F27" s="118" t="s">
        <v>94</v>
      </c>
      <c r="G27" s="118"/>
      <c r="H27" s="118"/>
      <c r="I27" s="118"/>
      <c r="J27" s="118"/>
      <c r="K27" s="24">
        <v>25</v>
      </c>
      <c r="L27" s="24"/>
      <c r="M27" s="24" t="s">
        <v>143</v>
      </c>
      <c r="N27" s="110">
        <v>25</v>
      </c>
      <c r="P27" s="77"/>
    </row>
    <row r="28" spans="2:24" ht="14.85" customHeight="1" x14ac:dyDescent="0.15">
      <c r="B28" s="1">
        <f t="shared" si="5"/>
        <v>18</v>
      </c>
      <c r="C28" s="2" t="s">
        <v>84</v>
      </c>
      <c r="D28" s="2" t="s">
        <v>16</v>
      </c>
      <c r="E28" s="118"/>
      <c r="F28" s="118" t="s">
        <v>134</v>
      </c>
      <c r="G28" s="118"/>
      <c r="H28" s="118"/>
      <c r="I28" s="118"/>
      <c r="J28" s="118"/>
      <c r="K28" s="24" t="s">
        <v>143</v>
      </c>
      <c r="L28" s="24" t="s">
        <v>143</v>
      </c>
      <c r="M28" s="24" t="s">
        <v>143</v>
      </c>
      <c r="N28" s="110">
        <v>75</v>
      </c>
    </row>
    <row r="29" spans="2:24" ht="13.5" customHeight="1" x14ac:dyDescent="0.15">
      <c r="B29" s="1">
        <f t="shared" si="5"/>
        <v>19</v>
      </c>
      <c r="C29" s="6"/>
      <c r="D29" s="8" t="s">
        <v>196</v>
      </c>
      <c r="E29" s="118"/>
      <c r="F29" s="118" t="s">
        <v>197</v>
      </c>
      <c r="G29" s="118"/>
      <c r="H29" s="118"/>
      <c r="I29" s="118"/>
      <c r="J29" s="118"/>
      <c r="K29" s="24"/>
      <c r="L29" s="24"/>
      <c r="M29" s="24"/>
      <c r="N29" s="110">
        <v>3</v>
      </c>
      <c r="U29">
        <f>COUNTA(K29)</f>
        <v>0</v>
      </c>
      <c r="V29">
        <f>COUNTA(L29)</f>
        <v>0</v>
      </c>
      <c r="W29">
        <f>COUNTA(M29)</f>
        <v>0</v>
      </c>
      <c r="X29">
        <f>COUNTA(N29)</f>
        <v>1</v>
      </c>
    </row>
    <row r="30" spans="2:24" ht="13.9" customHeight="1" x14ac:dyDescent="0.15">
      <c r="B30" s="1">
        <f t="shared" si="5"/>
        <v>20</v>
      </c>
      <c r="C30" s="6"/>
      <c r="D30" s="2" t="s">
        <v>17</v>
      </c>
      <c r="E30" s="118"/>
      <c r="F30" s="118" t="s">
        <v>198</v>
      </c>
      <c r="G30" s="118"/>
      <c r="H30" s="118"/>
      <c r="I30" s="118"/>
      <c r="J30" s="118"/>
      <c r="K30" s="24">
        <v>25</v>
      </c>
      <c r="L30" s="24" t="s">
        <v>143</v>
      </c>
      <c r="M30" s="24"/>
      <c r="N30" s="110"/>
    </row>
    <row r="31" spans="2:24" ht="13.5" customHeight="1" x14ac:dyDescent="0.15">
      <c r="B31" s="1">
        <f t="shared" si="5"/>
        <v>21</v>
      </c>
      <c r="C31" s="6"/>
      <c r="D31" s="6"/>
      <c r="E31" s="118"/>
      <c r="F31" s="118" t="s">
        <v>95</v>
      </c>
      <c r="G31" s="118"/>
      <c r="H31" s="118"/>
      <c r="I31" s="118"/>
      <c r="J31" s="118"/>
      <c r="K31" s="24">
        <v>2700</v>
      </c>
      <c r="L31" s="24">
        <v>575</v>
      </c>
      <c r="M31" s="24">
        <v>300</v>
      </c>
      <c r="N31" s="110">
        <v>425</v>
      </c>
    </row>
    <row r="32" spans="2:24" ht="13.9" customHeight="1" x14ac:dyDescent="0.15">
      <c r="B32" s="1">
        <f t="shared" si="5"/>
        <v>22</v>
      </c>
      <c r="C32" s="6"/>
      <c r="D32" s="6"/>
      <c r="E32" s="118"/>
      <c r="F32" s="118" t="s">
        <v>96</v>
      </c>
      <c r="G32" s="118"/>
      <c r="H32" s="118"/>
      <c r="I32" s="118"/>
      <c r="J32" s="118"/>
      <c r="K32" s="24">
        <v>1825</v>
      </c>
      <c r="L32" s="24">
        <v>8600</v>
      </c>
      <c r="M32" s="24">
        <v>11375</v>
      </c>
      <c r="N32" s="110">
        <v>2475</v>
      </c>
    </row>
    <row r="33" spans="2:25" ht="13.9" customHeight="1" x14ac:dyDescent="0.15">
      <c r="B33" s="1">
        <f t="shared" si="5"/>
        <v>23</v>
      </c>
      <c r="C33" s="6"/>
      <c r="D33" s="6"/>
      <c r="E33" s="118"/>
      <c r="F33" s="118" t="s">
        <v>115</v>
      </c>
      <c r="G33" s="118"/>
      <c r="H33" s="118"/>
      <c r="I33" s="118"/>
      <c r="J33" s="118"/>
      <c r="K33" s="24">
        <v>18</v>
      </c>
      <c r="L33" s="24">
        <v>60</v>
      </c>
      <c r="M33" s="24">
        <v>62</v>
      </c>
      <c r="N33" s="110"/>
    </row>
    <row r="34" spans="2:25" ht="13.5" customHeight="1" x14ac:dyDescent="0.15">
      <c r="B34" s="1">
        <f t="shared" si="5"/>
        <v>24</v>
      </c>
      <c r="C34" s="6"/>
      <c r="D34" s="6"/>
      <c r="E34" s="118"/>
      <c r="F34" s="118" t="s">
        <v>18</v>
      </c>
      <c r="G34" s="118"/>
      <c r="H34" s="118"/>
      <c r="I34" s="118"/>
      <c r="J34" s="118"/>
      <c r="K34" s="24">
        <v>50</v>
      </c>
      <c r="L34" s="24">
        <v>100</v>
      </c>
      <c r="M34" s="24">
        <v>100</v>
      </c>
      <c r="N34" s="110">
        <v>275</v>
      </c>
    </row>
    <row r="35" spans="2:25" ht="13.5" customHeight="1" x14ac:dyDescent="0.15">
      <c r="B35" s="1">
        <f t="shared" si="5"/>
        <v>25</v>
      </c>
      <c r="C35" s="6"/>
      <c r="D35" s="6"/>
      <c r="E35" s="118"/>
      <c r="F35" s="118" t="s">
        <v>97</v>
      </c>
      <c r="G35" s="118"/>
      <c r="H35" s="118"/>
      <c r="I35" s="118"/>
      <c r="J35" s="118"/>
      <c r="K35" s="24">
        <v>400</v>
      </c>
      <c r="L35" s="24">
        <v>200</v>
      </c>
      <c r="M35" s="24">
        <v>700</v>
      </c>
      <c r="N35" s="110">
        <v>100</v>
      </c>
    </row>
    <row r="36" spans="2:25" ht="13.5" customHeight="1" x14ac:dyDescent="0.15">
      <c r="B36" s="1">
        <f t="shared" si="5"/>
        <v>26</v>
      </c>
      <c r="C36" s="6"/>
      <c r="D36" s="6"/>
      <c r="E36" s="118"/>
      <c r="F36" s="118" t="s">
        <v>98</v>
      </c>
      <c r="G36" s="118"/>
      <c r="H36" s="118"/>
      <c r="I36" s="118"/>
      <c r="J36" s="118"/>
      <c r="K36" s="24">
        <v>100</v>
      </c>
      <c r="L36" s="24">
        <v>200</v>
      </c>
      <c r="M36" s="24">
        <v>100</v>
      </c>
      <c r="N36" s="110">
        <v>100</v>
      </c>
    </row>
    <row r="37" spans="2:25" ht="13.5" customHeight="1" x14ac:dyDescent="0.15">
      <c r="B37" s="1">
        <f t="shared" si="5"/>
        <v>27</v>
      </c>
      <c r="C37" s="6"/>
      <c r="D37" s="6"/>
      <c r="E37" s="118"/>
      <c r="F37" s="118" t="s">
        <v>135</v>
      </c>
      <c r="G37" s="118"/>
      <c r="H37" s="118"/>
      <c r="I37" s="118"/>
      <c r="J37" s="118"/>
      <c r="K37" s="24">
        <v>1</v>
      </c>
      <c r="L37" s="24">
        <v>2</v>
      </c>
      <c r="M37" s="24" t="s">
        <v>143</v>
      </c>
      <c r="N37" s="110">
        <v>1</v>
      </c>
    </row>
    <row r="38" spans="2:25" ht="13.5" customHeight="1" x14ac:dyDescent="0.15">
      <c r="B38" s="1">
        <f t="shared" si="5"/>
        <v>28</v>
      </c>
      <c r="C38" s="6"/>
      <c r="D38" s="6"/>
      <c r="E38" s="118"/>
      <c r="F38" s="118" t="s">
        <v>116</v>
      </c>
      <c r="G38" s="118"/>
      <c r="H38" s="118"/>
      <c r="I38" s="118"/>
      <c r="J38" s="118"/>
      <c r="K38" s="24">
        <v>25</v>
      </c>
      <c r="L38" s="24">
        <v>100</v>
      </c>
      <c r="M38" s="24">
        <v>75</v>
      </c>
      <c r="N38" s="110">
        <v>125</v>
      </c>
    </row>
    <row r="39" spans="2:25" ht="13.9" customHeight="1" x14ac:dyDescent="0.15">
      <c r="B39" s="1">
        <f t="shared" si="5"/>
        <v>29</v>
      </c>
      <c r="C39" s="6"/>
      <c r="D39" s="6"/>
      <c r="E39" s="118"/>
      <c r="F39" s="118" t="s">
        <v>162</v>
      </c>
      <c r="G39" s="118"/>
      <c r="H39" s="118"/>
      <c r="I39" s="118"/>
      <c r="J39" s="118"/>
      <c r="K39" s="24" t="s">
        <v>143</v>
      </c>
      <c r="L39" s="24"/>
      <c r="M39" s="24"/>
      <c r="N39" s="110"/>
    </row>
    <row r="40" spans="2:25" ht="13.9" customHeight="1" x14ac:dyDescent="0.15">
      <c r="B40" s="1">
        <f t="shared" si="5"/>
        <v>30</v>
      </c>
      <c r="C40" s="6"/>
      <c r="D40" s="6"/>
      <c r="E40" s="118"/>
      <c r="F40" s="118" t="s">
        <v>20</v>
      </c>
      <c r="G40" s="118"/>
      <c r="H40" s="118"/>
      <c r="I40" s="118"/>
      <c r="J40" s="118"/>
      <c r="K40" s="24">
        <v>175</v>
      </c>
      <c r="L40" s="24">
        <v>200</v>
      </c>
      <c r="M40" s="24">
        <v>650</v>
      </c>
      <c r="N40" s="110">
        <v>200</v>
      </c>
    </row>
    <row r="41" spans="2:25" ht="13.5" customHeight="1" x14ac:dyDescent="0.15">
      <c r="B41" s="1">
        <f t="shared" si="5"/>
        <v>31</v>
      </c>
      <c r="C41" s="6"/>
      <c r="D41" s="6"/>
      <c r="E41" s="118"/>
      <c r="F41" s="118" t="s">
        <v>21</v>
      </c>
      <c r="G41" s="118"/>
      <c r="H41" s="118"/>
      <c r="I41" s="118"/>
      <c r="J41" s="118"/>
      <c r="K41" s="24">
        <v>7750</v>
      </c>
      <c r="L41" s="24">
        <v>3250</v>
      </c>
      <c r="M41" s="24">
        <v>2625</v>
      </c>
      <c r="N41" s="56">
        <v>2750</v>
      </c>
    </row>
    <row r="42" spans="2:25" ht="13.9" customHeight="1" x14ac:dyDescent="0.15">
      <c r="B42" s="1">
        <f t="shared" si="5"/>
        <v>32</v>
      </c>
      <c r="C42" s="6"/>
      <c r="D42" s="6"/>
      <c r="E42" s="118"/>
      <c r="F42" s="118" t="s">
        <v>22</v>
      </c>
      <c r="G42" s="118"/>
      <c r="H42" s="118"/>
      <c r="I42" s="118"/>
      <c r="J42" s="118"/>
      <c r="K42" s="24">
        <v>25</v>
      </c>
      <c r="L42" s="24" t="s">
        <v>143</v>
      </c>
      <c r="M42" s="24">
        <v>25</v>
      </c>
      <c r="N42" s="110"/>
    </row>
    <row r="43" spans="2:25" ht="13.5" customHeight="1" x14ac:dyDescent="0.15">
      <c r="B43" s="1">
        <f t="shared" si="5"/>
        <v>33</v>
      </c>
      <c r="C43" s="2" t="s">
        <v>75</v>
      </c>
      <c r="D43" s="2" t="s">
        <v>76</v>
      </c>
      <c r="E43" s="118"/>
      <c r="F43" s="118" t="s">
        <v>93</v>
      </c>
      <c r="G43" s="118"/>
      <c r="H43" s="118"/>
      <c r="I43" s="118"/>
      <c r="J43" s="118"/>
      <c r="K43" s="24"/>
      <c r="L43" s="24"/>
      <c r="M43" s="24" t="s">
        <v>143</v>
      </c>
      <c r="N43" s="110">
        <v>25</v>
      </c>
    </row>
    <row r="44" spans="2:25" ht="13.9" customHeight="1" x14ac:dyDescent="0.15">
      <c r="B44" s="1">
        <f t="shared" ref="B44:B75" si="8">B43+1</f>
        <v>34</v>
      </c>
      <c r="C44" s="6"/>
      <c r="D44" s="6"/>
      <c r="E44" s="118"/>
      <c r="F44" s="118" t="s">
        <v>140</v>
      </c>
      <c r="G44" s="118"/>
      <c r="H44" s="118"/>
      <c r="I44" s="118"/>
      <c r="J44" s="118"/>
      <c r="K44" s="24">
        <v>25</v>
      </c>
      <c r="L44" s="24">
        <v>25</v>
      </c>
      <c r="M44" s="24" t="s">
        <v>143</v>
      </c>
      <c r="N44" s="110">
        <v>50</v>
      </c>
    </row>
    <row r="45" spans="2:25" ht="13.5" customHeight="1" x14ac:dyDescent="0.15">
      <c r="B45" s="1">
        <f t="shared" si="8"/>
        <v>35</v>
      </c>
      <c r="C45" s="2" t="s">
        <v>85</v>
      </c>
      <c r="D45" s="2" t="s">
        <v>28</v>
      </c>
      <c r="E45" s="118"/>
      <c r="F45" s="118" t="s">
        <v>201</v>
      </c>
      <c r="G45" s="118"/>
      <c r="H45" s="118"/>
      <c r="I45" s="118"/>
      <c r="J45" s="118"/>
      <c r="K45" s="24"/>
      <c r="L45" s="24"/>
      <c r="M45" s="24"/>
      <c r="N45" s="110">
        <v>25</v>
      </c>
    </row>
    <row r="46" spans="2:25" ht="13.9" customHeight="1" x14ac:dyDescent="0.15">
      <c r="B46" s="1">
        <f t="shared" si="8"/>
        <v>36</v>
      </c>
      <c r="C46" s="125"/>
      <c r="D46" s="125"/>
      <c r="E46" s="118"/>
      <c r="F46" s="118" t="s">
        <v>326</v>
      </c>
      <c r="G46" s="118"/>
      <c r="H46" s="118"/>
      <c r="I46" s="118"/>
      <c r="J46" s="118"/>
      <c r="K46" s="24"/>
      <c r="L46" s="24"/>
      <c r="M46" s="24"/>
      <c r="N46" s="110" t="s">
        <v>143</v>
      </c>
      <c r="Y46" s="120"/>
    </row>
    <row r="47" spans="2:25" ht="13.9" customHeight="1" x14ac:dyDescent="0.15">
      <c r="B47" s="1">
        <f t="shared" si="8"/>
        <v>37</v>
      </c>
      <c r="C47" s="6"/>
      <c r="D47" s="6"/>
      <c r="E47" s="118"/>
      <c r="F47" s="118" t="s">
        <v>163</v>
      </c>
      <c r="G47" s="118"/>
      <c r="H47" s="118"/>
      <c r="I47" s="118"/>
      <c r="J47" s="118"/>
      <c r="K47" s="24"/>
      <c r="L47" s="24">
        <v>100</v>
      </c>
      <c r="M47" s="24">
        <v>100</v>
      </c>
      <c r="N47" s="110" t="s">
        <v>143</v>
      </c>
      <c r="Y47" s="120"/>
    </row>
    <row r="48" spans="2:25" ht="13.9" customHeight="1" x14ac:dyDescent="0.15">
      <c r="B48" s="1">
        <f t="shared" si="8"/>
        <v>38</v>
      </c>
      <c r="C48" s="6"/>
      <c r="D48" s="6"/>
      <c r="E48" s="118"/>
      <c r="F48" s="118" t="s">
        <v>29</v>
      </c>
      <c r="G48" s="118"/>
      <c r="H48" s="118"/>
      <c r="I48" s="118"/>
      <c r="J48" s="118"/>
      <c r="K48" s="24"/>
      <c r="L48" s="24"/>
      <c r="M48" s="24"/>
      <c r="N48" s="110">
        <v>25</v>
      </c>
      <c r="Y48" s="120"/>
    </row>
    <row r="49" spans="2:25" ht="13.5" customHeight="1" x14ac:dyDescent="0.15">
      <c r="B49" s="1">
        <f t="shared" si="8"/>
        <v>39</v>
      </c>
      <c r="C49" s="6"/>
      <c r="D49" s="6"/>
      <c r="E49" s="118"/>
      <c r="F49" s="118" t="s">
        <v>82</v>
      </c>
      <c r="G49" s="118"/>
      <c r="H49" s="118"/>
      <c r="I49" s="118"/>
      <c r="J49" s="118"/>
      <c r="K49" s="24"/>
      <c r="L49" s="24">
        <v>25</v>
      </c>
      <c r="M49" s="24"/>
      <c r="N49" s="110"/>
      <c r="Y49" s="122"/>
    </row>
    <row r="50" spans="2:25" ht="13.9" customHeight="1" x14ac:dyDescent="0.15">
      <c r="B50" s="1">
        <f t="shared" si="8"/>
        <v>40</v>
      </c>
      <c r="C50" s="6"/>
      <c r="D50" s="6"/>
      <c r="E50" s="118"/>
      <c r="F50" s="118" t="s">
        <v>316</v>
      </c>
      <c r="G50" s="118"/>
      <c r="H50" s="118"/>
      <c r="I50" s="118"/>
      <c r="J50" s="118"/>
      <c r="K50" s="24"/>
      <c r="L50" s="24"/>
      <c r="M50" s="24"/>
      <c r="N50" s="110" t="s">
        <v>143</v>
      </c>
      <c r="Y50" s="122"/>
    </row>
    <row r="51" spans="2:25" ht="13.5" customHeight="1" x14ac:dyDescent="0.15">
      <c r="B51" s="1">
        <f t="shared" si="8"/>
        <v>41</v>
      </c>
      <c r="C51" s="6"/>
      <c r="D51" s="6"/>
      <c r="E51" s="118"/>
      <c r="F51" s="118" t="s">
        <v>165</v>
      </c>
      <c r="G51" s="118"/>
      <c r="H51" s="118"/>
      <c r="I51" s="118"/>
      <c r="J51" s="118"/>
      <c r="K51" s="24"/>
      <c r="L51" s="24" t="s">
        <v>143</v>
      </c>
      <c r="M51" s="24"/>
      <c r="N51" s="110" t="s">
        <v>143</v>
      </c>
      <c r="Y51" s="122"/>
    </row>
    <row r="52" spans="2:25" ht="13.5" customHeight="1" x14ac:dyDescent="0.15">
      <c r="B52" s="1">
        <f t="shared" si="8"/>
        <v>42</v>
      </c>
      <c r="C52" s="6"/>
      <c r="D52" s="6"/>
      <c r="E52" s="118"/>
      <c r="F52" s="118" t="s">
        <v>204</v>
      </c>
      <c r="G52" s="118"/>
      <c r="H52" s="118"/>
      <c r="I52" s="118"/>
      <c r="J52" s="118"/>
      <c r="K52" s="24" t="s">
        <v>143</v>
      </c>
      <c r="L52" s="24"/>
      <c r="M52" s="24"/>
      <c r="N52" s="110"/>
      <c r="Y52" s="122"/>
    </row>
    <row r="53" spans="2:25" ht="13.5" customHeight="1" x14ac:dyDescent="0.15">
      <c r="B53" s="1">
        <f t="shared" si="8"/>
        <v>43</v>
      </c>
      <c r="C53" s="6"/>
      <c r="D53" s="6"/>
      <c r="E53" s="118"/>
      <c r="F53" s="118" t="s">
        <v>99</v>
      </c>
      <c r="G53" s="118"/>
      <c r="H53" s="118"/>
      <c r="I53" s="118"/>
      <c r="J53" s="118"/>
      <c r="K53" s="24" t="s">
        <v>143</v>
      </c>
      <c r="L53" s="24">
        <v>1400</v>
      </c>
      <c r="M53" s="24">
        <v>1200</v>
      </c>
      <c r="N53" s="110">
        <v>100</v>
      </c>
      <c r="Y53" s="122"/>
    </row>
    <row r="54" spans="2:25" ht="13.9" customHeight="1" x14ac:dyDescent="0.15">
      <c r="B54" s="1">
        <f t="shared" si="8"/>
        <v>44</v>
      </c>
      <c r="C54" s="6"/>
      <c r="D54" s="6"/>
      <c r="E54" s="118"/>
      <c r="F54" s="118" t="s">
        <v>207</v>
      </c>
      <c r="G54" s="118"/>
      <c r="H54" s="118"/>
      <c r="I54" s="118"/>
      <c r="J54" s="118"/>
      <c r="K54" s="24">
        <v>100</v>
      </c>
      <c r="L54" s="123">
        <v>300</v>
      </c>
      <c r="M54" s="24">
        <v>225</v>
      </c>
      <c r="N54" s="110">
        <v>400</v>
      </c>
      <c r="Y54" s="120"/>
    </row>
    <row r="55" spans="2:25" ht="13.5" customHeight="1" x14ac:dyDescent="0.15">
      <c r="B55" s="1">
        <f t="shared" si="8"/>
        <v>45</v>
      </c>
      <c r="C55" s="6"/>
      <c r="D55" s="6"/>
      <c r="E55" s="118"/>
      <c r="F55" s="118" t="s">
        <v>208</v>
      </c>
      <c r="G55" s="118"/>
      <c r="H55" s="118"/>
      <c r="I55" s="118"/>
      <c r="J55" s="118"/>
      <c r="K55" s="24"/>
      <c r="L55" s="123" t="s">
        <v>143</v>
      </c>
      <c r="M55" s="123" t="s">
        <v>143</v>
      </c>
      <c r="N55" s="110"/>
      <c r="Y55" s="120"/>
    </row>
    <row r="56" spans="2:25" ht="13.9" customHeight="1" x14ac:dyDescent="0.15">
      <c r="B56" s="1">
        <f t="shared" si="8"/>
        <v>46</v>
      </c>
      <c r="C56" s="6"/>
      <c r="D56" s="6"/>
      <c r="E56" s="118"/>
      <c r="F56" s="118" t="s">
        <v>100</v>
      </c>
      <c r="G56" s="118"/>
      <c r="H56" s="118"/>
      <c r="I56" s="118"/>
      <c r="J56" s="118"/>
      <c r="K56" s="24">
        <v>100</v>
      </c>
      <c r="L56" s="24">
        <v>1400</v>
      </c>
      <c r="M56" s="24">
        <v>300</v>
      </c>
      <c r="N56" s="110">
        <v>600</v>
      </c>
      <c r="Y56" s="120"/>
    </row>
    <row r="57" spans="2:25" ht="13.5" customHeight="1" x14ac:dyDescent="0.15">
      <c r="B57" s="1">
        <f t="shared" si="8"/>
        <v>47</v>
      </c>
      <c r="C57" s="6"/>
      <c r="D57" s="6"/>
      <c r="E57" s="118"/>
      <c r="F57" s="118" t="s">
        <v>101</v>
      </c>
      <c r="G57" s="118"/>
      <c r="H57" s="118"/>
      <c r="I57" s="118"/>
      <c r="J57" s="118"/>
      <c r="K57" s="24" t="s">
        <v>143</v>
      </c>
      <c r="L57" s="24" t="s">
        <v>143</v>
      </c>
      <c r="M57" s="24">
        <v>100</v>
      </c>
      <c r="N57" s="110">
        <v>50</v>
      </c>
      <c r="Y57" s="120"/>
    </row>
    <row r="58" spans="2:25" ht="14.25" customHeight="1" x14ac:dyDescent="0.15">
      <c r="B58" s="1">
        <f t="shared" si="8"/>
        <v>48</v>
      </c>
      <c r="C58" s="6"/>
      <c r="D58" s="6"/>
      <c r="E58" s="118"/>
      <c r="F58" s="118" t="s">
        <v>300</v>
      </c>
      <c r="G58" s="118"/>
      <c r="H58" s="118"/>
      <c r="I58" s="118"/>
      <c r="J58" s="118"/>
      <c r="K58" s="24"/>
      <c r="L58" s="24"/>
      <c r="M58" s="24"/>
      <c r="N58" s="110">
        <v>4</v>
      </c>
      <c r="Y58" s="120"/>
    </row>
    <row r="59" spans="2:25" ht="13.5" customHeight="1" x14ac:dyDescent="0.15">
      <c r="B59" s="1">
        <f t="shared" si="8"/>
        <v>49</v>
      </c>
      <c r="C59" s="6"/>
      <c r="D59" s="6"/>
      <c r="E59" s="118"/>
      <c r="F59" s="118" t="s">
        <v>243</v>
      </c>
      <c r="G59" s="118"/>
      <c r="H59" s="118"/>
      <c r="I59" s="118"/>
      <c r="J59" s="118"/>
      <c r="K59" s="24"/>
      <c r="L59" s="24">
        <v>50</v>
      </c>
      <c r="M59" s="24"/>
      <c r="N59" s="110" t="s">
        <v>143</v>
      </c>
      <c r="Y59" s="120"/>
    </row>
    <row r="60" spans="2:25" ht="13.9" customHeight="1" x14ac:dyDescent="0.15">
      <c r="B60" s="1">
        <f t="shared" si="8"/>
        <v>50</v>
      </c>
      <c r="C60" s="6"/>
      <c r="D60" s="6"/>
      <c r="E60" s="118"/>
      <c r="F60" s="118" t="s">
        <v>139</v>
      </c>
      <c r="G60" s="118"/>
      <c r="H60" s="118"/>
      <c r="I60" s="118"/>
      <c r="J60" s="118"/>
      <c r="K60" s="24"/>
      <c r="L60" s="24" t="s">
        <v>143</v>
      </c>
      <c r="M60" s="24"/>
      <c r="N60" s="110"/>
      <c r="Y60" s="120"/>
    </row>
    <row r="61" spans="2:25" ht="13.5" customHeight="1" x14ac:dyDescent="0.15">
      <c r="B61" s="1">
        <f t="shared" si="8"/>
        <v>51</v>
      </c>
      <c r="C61" s="6"/>
      <c r="D61" s="6"/>
      <c r="E61" s="118"/>
      <c r="F61" s="118" t="s">
        <v>308</v>
      </c>
      <c r="G61" s="118"/>
      <c r="H61" s="118"/>
      <c r="I61" s="118"/>
      <c r="J61" s="118"/>
      <c r="K61" s="24"/>
      <c r="L61" s="24"/>
      <c r="M61" s="24"/>
      <c r="N61" s="110" t="s">
        <v>143</v>
      </c>
      <c r="Y61" s="120"/>
    </row>
    <row r="62" spans="2:25" ht="13.5" customHeight="1" x14ac:dyDescent="0.15">
      <c r="B62" s="1">
        <f t="shared" si="8"/>
        <v>52</v>
      </c>
      <c r="C62" s="6"/>
      <c r="D62" s="6"/>
      <c r="E62" s="118"/>
      <c r="F62" s="118" t="s">
        <v>30</v>
      </c>
      <c r="G62" s="118"/>
      <c r="H62" s="118"/>
      <c r="I62" s="118"/>
      <c r="J62" s="118"/>
      <c r="K62" s="24">
        <v>32</v>
      </c>
      <c r="L62" s="24">
        <v>48</v>
      </c>
      <c r="M62" s="24">
        <v>80</v>
      </c>
      <c r="N62" s="110">
        <v>24</v>
      </c>
      <c r="Y62" s="120"/>
    </row>
    <row r="63" spans="2:25" ht="13.5" customHeight="1" x14ac:dyDescent="0.15">
      <c r="B63" s="1">
        <f t="shared" si="8"/>
        <v>53</v>
      </c>
      <c r="C63" s="6"/>
      <c r="D63" s="6"/>
      <c r="E63" s="118"/>
      <c r="F63" s="118" t="s">
        <v>168</v>
      </c>
      <c r="G63" s="118"/>
      <c r="H63" s="118"/>
      <c r="I63" s="118"/>
      <c r="J63" s="118"/>
      <c r="K63" s="24">
        <v>16</v>
      </c>
      <c r="L63" s="24" t="s">
        <v>143</v>
      </c>
      <c r="M63" s="24">
        <v>8</v>
      </c>
      <c r="N63" s="110">
        <v>32</v>
      </c>
      <c r="Y63" s="120"/>
    </row>
    <row r="64" spans="2:25" ht="13.9" customHeight="1" x14ac:dyDescent="0.15">
      <c r="B64" s="1">
        <f t="shared" si="8"/>
        <v>54</v>
      </c>
      <c r="C64" s="6"/>
      <c r="D64" s="6"/>
      <c r="E64" s="118"/>
      <c r="F64" s="118" t="s">
        <v>169</v>
      </c>
      <c r="G64" s="118"/>
      <c r="H64" s="118"/>
      <c r="I64" s="118"/>
      <c r="J64" s="118"/>
      <c r="K64" s="24" t="s">
        <v>143</v>
      </c>
      <c r="L64" s="24"/>
      <c r="M64" s="24"/>
      <c r="N64" s="110"/>
      <c r="Y64" s="120"/>
    </row>
    <row r="65" spans="2:25" ht="13.9" customHeight="1" x14ac:dyDescent="0.15">
      <c r="B65" s="1">
        <f t="shared" si="8"/>
        <v>55</v>
      </c>
      <c r="C65" s="6"/>
      <c r="D65" s="6"/>
      <c r="E65" s="118"/>
      <c r="F65" s="118" t="s">
        <v>257</v>
      </c>
      <c r="G65" s="118"/>
      <c r="H65" s="118"/>
      <c r="I65" s="118"/>
      <c r="J65" s="118"/>
      <c r="K65" s="24"/>
      <c r="L65" s="24">
        <v>25</v>
      </c>
      <c r="M65" s="24"/>
      <c r="N65" s="110" t="s">
        <v>143</v>
      </c>
      <c r="Y65" s="120"/>
    </row>
    <row r="66" spans="2:25" ht="13.9" customHeight="1" x14ac:dyDescent="0.15">
      <c r="B66" s="1">
        <f t="shared" si="8"/>
        <v>56</v>
      </c>
      <c r="C66" s="6"/>
      <c r="D66" s="6"/>
      <c r="E66" s="118"/>
      <c r="F66" s="118" t="s">
        <v>80</v>
      </c>
      <c r="G66" s="118"/>
      <c r="H66" s="118"/>
      <c r="I66" s="118"/>
      <c r="J66" s="118"/>
      <c r="K66" s="24">
        <v>400</v>
      </c>
      <c r="L66" s="24">
        <v>400</v>
      </c>
      <c r="M66" s="24" t="s">
        <v>143</v>
      </c>
      <c r="N66" s="110">
        <v>100</v>
      </c>
      <c r="Y66" s="120"/>
    </row>
    <row r="67" spans="2:25" ht="13.9" customHeight="1" x14ac:dyDescent="0.15">
      <c r="B67" s="1">
        <f t="shared" si="8"/>
        <v>57</v>
      </c>
      <c r="C67" s="6"/>
      <c r="D67" s="6"/>
      <c r="E67" s="118"/>
      <c r="F67" s="118" t="s">
        <v>210</v>
      </c>
      <c r="G67" s="118"/>
      <c r="H67" s="118"/>
      <c r="I67" s="118"/>
      <c r="J67" s="118"/>
      <c r="K67" s="24"/>
      <c r="L67" s="24">
        <v>100</v>
      </c>
      <c r="M67" s="24"/>
      <c r="N67" s="110">
        <v>100</v>
      </c>
      <c r="Y67" s="120"/>
    </row>
    <row r="68" spans="2:25" ht="13.5" customHeight="1" x14ac:dyDescent="0.15">
      <c r="B68" s="1">
        <f t="shared" si="8"/>
        <v>58</v>
      </c>
      <c r="C68" s="6"/>
      <c r="D68" s="6"/>
      <c r="E68" s="118"/>
      <c r="F68" s="118" t="s">
        <v>102</v>
      </c>
      <c r="G68" s="118"/>
      <c r="H68" s="118"/>
      <c r="I68" s="118"/>
      <c r="J68" s="118"/>
      <c r="K68" s="24">
        <v>1300</v>
      </c>
      <c r="L68" s="24">
        <v>1700</v>
      </c>
      <c r="M68" s="24">
        <v>1350</v>
      </c>
      <c r="N68" s="110">
        <v>800</v>
      </c>
      <c r="Y68" s="120"/>
    </row>
    <row r="69" spans="2:25" ht="13.9" customHeight="1" x14ac:dyDescent="0.15">
      <c r="B69" s="1">
        <f t="shared" si="8"/>
        <v>59</v>
      </c>
      <c r="C69" s="6"/>
      <c r="D69" s="6"/>
      <c r="E69" s="118"/>
      <c r="F69" s="118" t="s">
        <v>170</v>
      </c>
      <c r="G69" s="118"/>
      <c r="H69" s="118"/>
      <c r="I69" s="118"/>
      <c r="J69" s="118"/>
      <c r="K69" s="24"/>
      <c r="L69" s="24" t="s">
        <v>143</v>
      </c>
      <c r="M69" s="24"/>
      <c r="N69" s="110">
        <v>125</v>
      </c>
      <c r="Y69" s="120"/>
    </row>
    <row r="70" spans="2:25" ht="13.5" customHeight="1" x14ac:dyDescent="0.15">
      <c r="B70" s="1">
        <f t="shared" si="8"/>
        <v>60</v>
      </c>
      <c r="C70" s="6"/>
      <c r="D70" s="6"/>
      <c r="E70" s="118"/>
      <c r="F70" s="118" t="s">
        <v>227</v>
      </c>
      <c r="G70" s="118"/>
      <c r="H70" s="118"/>
      <c r="I70" s="118"/>
      <c r="J70" s="118"/>
      <c r="K70" s="24" t="s">
        <v>143</v>
      </c>
      <c r="L70" s="24"/>
      <c r="M70" s="24" t="s">
        <v>143</v>
      </c>
      <c r="N70" s="110" t="s">
        <v>143</v>
      </c>
      <c r="Y70" s="120"/>
    </row>
    <row r="71" spans="2:25" ht="13.9" customHeight="1" x14ac:dyDescent="0.15">
      <c r="B71" s="1">
        <f t="shared" si="8"/>
        <v>61</v>
      </c>
      <c r="C71" s="6"/>
      <c r="D71" s="6"/>
      <c r="E71" s="118"/>
      <c r="F71" s="118" t="s">
        <v>211</v>
      </c>
      <c r="G71" s="118"/>
      <c r="H71" s="118"/>
      <c r="I71" s="118"/>
      <c r="J71" s="118"/>
      <c r="K71" s="24" t="s">
        <v>143</v>
      </c>
      <c r="L71" s="24"/>
      <c r="M71" s="24"/>
      <c r="N71" s="110" t="s">
        <v>143</v>
      </c>
      <c r="Y71" s="120"/>
    </row>
    <row r="72" spans="2:25" ht="13.9" customHeight="1" x14ac:dyDescent="0.15">
      <c r="B72" s="1">
        <f t="shared" si="8"/>
        <v>62</v>
      </c>
      <c r="C72" s="6"/>
      <c r="D72" s="6"/>
      <c r="E72" s="118"/>
      <c r="F72" s="118" t="s">
        <v>269</v>
      </c>
      <c r="G72" s="118"/>
      <c r="H72" s="118"/>
      <c r="I72" s="118"/>
      <c r="J72" s="118"/>
      <c r="K72" s="24"/>
      <c r="L72" s="24"/>
      <c r="M72" s="24"/>
      <c r="N72" s="110" t="s">
        <v>143</v>
      </c>
      <c r="Y72" s="120"/>
    </row>
    <row r="73" spans="2:25" ht="13.9" customHeight="1" x14ac:dyDescent="0.15">
      <c r="B73" s="1">
        <f t="shared" si="8"/>
        <v>63</v>
      </c>
      <c r="C73" s="6"/>
      <c r="D73" s="6"/>
      <c r="E73" s="118"/>
      <c r="F73" s="118" t="s">
        <v>31</v>
      </c>
      <c r="G73" s="118"/>
      <c r="H73" s="118"/>
      <c r="I73" s="118"/>
      <c r="J73" s="118"/>
      <c r="K73" s="24">
        <v>450</v>
      </c>
      <c r="L73" s="24">
        <v>275</v>
      </c>
      <c r="M73" s="24">
        <v>375</v>
      </c>
      <c r="N73" s="110">
        <v>475</v>
      </c>
      <c r="Y73" s="120"/>
    </row>
    <row r="74" spans="2:25" ht="13.9" customHeight="1" x14ac:dyDescent="0.15">
      <c r="B74" s="1">
        <f t="shared" si="8"/>
        <v>64</v>
      </c>
      <c r="C74" s="2" t="s">
        <v>71</v>
      </c>
      <c r="D74" s="2" t="s">
        <v>72</v>
      </c>
      <c r="E74" s="118"/>
      <c r="F74" s="118" t="s">
        <v>109</v>
      </c>
      <c r="G74" s="118"/>
      <c r="H74" s="118"/>
      <c r="I74" s="118"/>
      <c r="J74" s="118"/>
      <c r="K74" s="24"/>
      <c r="L74" s="24"/>
      <c r="M74" s="24">
        <v>1</v>
      </c>
      <c r="N74" s="110"/>
    </row>
    <row r="75" spans="2:25" ht="13.9" customHeight="1" x14ac:dyDescent="0.15">
      <c r="B75" s="1">
        <f t="shared" si="8"/>
        <v>65</v>
      </c>
      <c r="C75" s="2" t="s">
        <v>32</v>
      </c>
      <c r="D75" s="2" t="s">
        <v>33</v>
      </c>
      <c r="E75" s="118"/>
      <c r="F75" s="118" t="s">
        <v>271</v>
      </c>
      <c r="G75" s="118"/>
      <c r="H75" s="118"/>
      <c r="I75" s="118"/>
      <c r="J75" s="118"/>
      <c r="K75" s="24"/>
      <c r="L75" s="24">
        <v>1</v>
      </c>
      <c r="M75" s="24"/>
      <c r="N75" s="110"/>
    </row>
    <row r="76" spans="2:25" ht="14.25" customHeight="1" x14ac:dyDescent="0.15">
      <c r="B76" s="1">
        <f t="shared" ref="B76:B89" si="9">B75+1</f>
        <v>66</v>
      </c>
      <c r="C76" s="6"/>
      <c r="D76" s="6"/>
      <c r="E76" s="118"/>
      <c r="F76" s="118" t="s">
        <v>172</v>
      </c>
      <c r="G76" s="118"/>
      <c r="H76" s="118"/>
      <c r="I76" s="118"/>
      <c r="J76" s="118"/>
      <c r="K76" s="24"/>
      <c r="L76" s="24"/>
      <c r="M76" s="24">
        <v>1</v>
      </c>
      <c r="N76" s="110"/>
    </row>
    <row r="77" spans="2:25" ht="13.5" customHeight="1" x14ac:dyDescent="0.15">
      <c r="B77" s="1">
        <f t="shared" si="9"/>
        <v>67</v>
      </c>
      <c r="C77" s="6"/>
      <c r="D77" s="6"/>
      <c r="E77" s="118"/>
      <c r="F77" s="118" t="s">
        <v>173</v>
      </c>
      <c r="G77" s="118"/>
      <c r="H77" s="118"/>
      <c r="I77" s="118"/>
      <c r="J77" s="118"/>
      <c r="K77" s="24">
        <v>1</v>
      </c>
      <c r="L77" s="24">
        <v>1</v>
      </c>
      <c r="M77" s="24"/>
      <c r="N77" s="110"/>
    </row>
    <row r="78" spans="2:25" ht="13.9" customHeight="1" x14ac:dyDescent="0.15">
      <c r="B78" s="1">
        <f t="shared" si="9"/>
        <v>68</v>
      </c>
      <c r="C78" s="6"/>
      <c r="D78" s="6"/>
      <c r="E78" s="118"/>
      <c r="F78" s="118" t="s">
        <v>112</v>
      </c>
      <c r="G78" s="118"/>
      <c r="H78" s="118"/>
      <c r="I78" s="118"/>
      <c r="J78" s="118"/>
      <c r="K78" s="24"/>
      <c r="L78" s="24">
        <v>2</v>
      </c>
      <c r="M78" s="24">
        <v>2</v>
      </c>
      <c r="N78" s="110"/>
    </row>
    <row r="79" spans="2:25" ht="13.9" customHeight="1" x14ac:dyDescent="0.15">
      <c r="B79" s="1">
        <f t="shared" si="9"/>
        <v>69</v>
      </c>
      <c r="C79" s="6"/>
      <c r="D79" s="6"/>
      <c r="E79" s="118"/>
      <c r="F79" s="118" t="s">
        <v>175</v>
      </c>
      <c r="G79" s="118"/>
      <c r="H79" s="118"/>
      <c r="I79" s="118"/>
      <c r="J79" s="118"/>
      <c r="K79" s="24" t="s">
        <v>143</v>
      </c>
      <c r="L79" s="24">
        <v>1</v>
      </c>
      <c r="M79" s="24">
        <v>2</v>
      </c>
      <c r="N79" s="110" t="s">
        <v>143</v>
      </c>
    </row>
    <row r="80" spans="2:25" ht="13.5" customHeight="1" x14ac:dyDescent="0.15">
      <c r="B80" s="1">
        <f t="shared" si="9"/>
        <v>70</v>
      </c>
      <c r="C80" s="2" t="s">
        <v>129</v>
      </c>
      <c r="D80" s="2" t="s">
        <v>176</v>
      </c>
      <c r="E80" s="118"/>
      <c r="F80" s="118" t="s">
        <v>272</v>
      </c>
      <c r="G80" s="118"/>
      <c r="H80" s="118"/>
      <c r="I80" s="118"/>
      <c r="J80" s="118"/>
      <c r="K80" s="24" t="s">
        <v>143</v>
      </c>
      <c r="L80" s="24" t="s">
        <v>143</v>
      </c>
      <c r="M80" s="24"/>
      <c r="N80" s="110"/>
    </row>
    <row r="81" spans="2:24" ht="13.5" customHeight="1" x14ac:dyDescent="0.15">
      <c r="B81" s="1">
        <f t="shared" si="9"/>
        <v>71</v>
      </c>
      <c r="C81" s="6"/>
      <c r="D81" s="2" t="s">
        <v>178</v>
      </c>
      <c r="E81" s="118"/>
      <c r="F81" s="118" t="s">
        <v>179</v>
      </c>
      <c r="G81" s="118"/>
      <c r="H81" s="118"/>
      <c r="I81" s="118"/>
      <c r="J81" s="118"/>
      <c r="K81" s="24">
        <v>1</v>
      </c>
      <c r="L81" s="24"/>
      <c r="M81" s="24"/>
      <c r="N81" s="110" t="s">
        <v>143</v>
      </c>
    </row>
    <row r="82" spans="2:24" ht="13.5" customHeight="1" x14ac:dyDescent="0.15">
      <c r="B82" s="1">
        <f t="shared" si="9"/>
        <v>72</v>
      </c>
      <c r="C82" s="6"/>
      <c r="D82" s="2" t="s">
        <v>35</v>
      </c>
      <c r="E82" s="118"/>
      <c r="F82" s="118" t="s">
        <v>110</v>
      </c>
      <c r="G82" s="118"/>
      <c r="H82" s="118"/>
      <c r="I82" s="118"/>
      <c r="J82" s="118"/>
      <c r="K82" s="24">
        <v>10</v>
      </c>
      <c r="L82" s="24"/>
      <c r="M82" s="24">
        <v>5</v>
      </c>
      <c r="N82" s="110">
        <v>5</v>
      </c>
    </row>
    <row r="83" spans="2:24" ht="13.5" customHeight="1" x14ac:dyDescent="0.15">
      <c r="B83" s="1">
        <f t="shared" si="9"/>
        <v>73</v>
      </c>
      <c r="C83" s="6"/>
      <c r="D83" s="7"/>
      <c r="E83" s="118"/>
      <c r="F83" s="118" t="s">
        <v>36</v>
      </c>
      <c r="G83" s="118"/>
      <c r="H83" s="118"/>
      <c r="I83" s="118"/>
      <c r="J83" s="118"/>
      <c r="K83" s="24">
        <v>25</v>
      </c>
      <c r="L83" s="24" t="s">
        <v>143</v>
      </c>
      <c r="M83" s="24"/>
      <c r="N83" s="110" t="s">
        <v>143</v>
      </c>
    </row>
    <row r="84" spans="2:24" ht="13.5" customHeight="1" x14ac:dyDescent="0.15">
      <c r="B84" s="1">
        <f t="shared" si="9"/>
        <v>74</v>
      </c>
      <c r="C84" s="7"/>
      <c r="D84" s="8" t="s">
        <v>37</v>
      </c>
      <c r="E84" s="118"/>
      <c r="F84" s="118" t="s">
        <v>38</v>
      </c>
      <c r="G84" s="118"/>
      <c r="H84" s="118"/>
      <c r="I84" s="118"/>
      <c r="J84" s="118"/>
      <c r="K84" s="24">
        <v>25</v>
      </c>
      <c r="L84" s="24">
        <v>25</v>
      </c>
      <c r="M84" s="24" t="s">
        <v>143</v>
      </c>
      <c r="N84" s="110">
        <v>100</v>
      </c>
    </row>
    <row r="85" spans="2:24" ht="13.9" customHeight="1" x14ac:dyDescent="0.15">
      <c r="B85" s="1">
        <f t="shared" si="9"/>
        <v>75</v>
      </c>
      <c r="C85" s="2" t="s">
        <v>0</v>
      </c>
      <c r="D85" s="2" t="s">
        <v>213</v>
      </c>
      <c r="E85" s="118"/>
      <c r="F85" s="118" t="s">
        <v>214</v>
      </c>
      <c r="G85" s="118"/>
      <c r="H85" s="118"/>
      <c r="I85" s="118"/>
      <c r="J85" s="118"/>
      <c r="K85" s="24"/>
      <c r="L85" s="24" t="s">
        <v>143</v>
      </c>
      <c r="M85" s="24" t="s">
        <v>143</v>
      </c>
      <c r="N85" s="110"/>
    </row>
    <row r="86" spans="2:24" ht="13.5" customHeight="1" x14ac:dyDescent="0.15">
      <c r="B86" s="1">
        <f t="shared" si="9"/>
        <v>76</v>
      </c>
      <c r="C86" s="6"/>
      <c r="D86" s="8" t="s">
        <v>39</v>
      </c>
      <c r="E86" s="118"/>
      <c r="F86" s="118" t="s">
        <v>40</v>
      </c>
      <c r="G86" s="118"/>
      <c r="H86" s="118"/>
      <c r="I86" s="118"/>
      <c r="J86" s="118"/>
      <c r="K86" s="24"/>
      <c r="L86" s="24">
        <v>25</v>
      </c>
      <c r="M86" s="24"/>
      <c r="N86" s="110"/>
      <c r="U86">
        <f>COUNTA(K74:K86)</f>
        <v>7</v>
      </c>
      <c r="V86">
        <f>COUNTA(L74:L86)</f>
        <v>9</v>
      </c>
      <c r="W86">
        <f>COUNTA(M74:M86)</f>
        <v>7</v>
      </c>
      <c r="X86">
        <f>COUNTA(N74:N86)</f>
        <v>5</v>
      </c>
    </row>
    <row r="87" spans="2:24" ht="13.5" customHeight="1" x14ac:dyDescent="0.15">
      <c r="B87" s="1">
        <f t="shared" si="9"/>
        <v>77</v>
      </c>
      <c r="C87" s="143" t="s">
        <v>41</v>
      </c>
      <c r="D87" s="144"/>
      <c r="E87" s="118"/>
      <c r="F87" s="118" t="s">
        <v>42</v>
      </c>
      <c r="G87" s="118"/>
      <c r="H87" s="118"/>
      <c r="I87" s="118"/>
      <c r="J87" s="118"/>
      <c r="K87" s="24">
        <v>75</v>
      </c>
      <c r="L87" s="24">
        <v>20</v>
      </c>
      <c r="M87" s="24">
        <v>25</v>
      </c>
      <c r="N87" s="110" t="s">
        <v>143</v>
      </c>
    </row>
    <row r="88" spans="2:24" ht="13.5" customHeight="1" x14ac:dyDescent="0.15">
      <c r="B88" s="1">
        <f t="shared" si="9"/>
        <v>78</v>
      </c>
      <c r="C88" s="3"/>
      <c r="D88" s="78"/>
      <c r="E88" s="118"/>
      <c r="F88" s="118" t="s">
        <v>43</v>
      </c>
      <c r="G88" s="118"/>
      <c r="H88" s="118"/>
      <c r="I88" s="118"/>
      <c r="J88" s="118"/>
      <c r="K88" s="24">
        <v>50</v>
      </c>
      <c r="L88" s="24">
        <v>20</v>
      </c>
      <c r="M88" s="24" t="s">
        <v>143</v>
      </c>
      <c r="N88" s="110">
        <v>75</v>
      </c>
    </row>
    <row r="89" spans="2:24" ht="13.9" customHeight="1" thickBot="1" x14ac:dyDescent="0.2">
      <c r="B89" s="1">
        <f t="shared" si="9"/>
        <v>79</v>
      </c>
      <c r="C89" s="3"/>
      <c r="D89" s="78"/>
      <c r="E89" s="118"/>
      <c r="F89" s="118" t="s">
        <v>73</v>
      </c>
      <c r="G89" s="118"/>
      <c r="H89" s="118"/>
      <c r="I89" s="118"/>
      <c r="J89" s="118"/>
      <c r="K89" s="24">
        <v>50</v>
      </c>
      <c r="L89" s="24">
        <v>20</v>
      </c>
      <c r="M89" s="24">
        <v>50</v>
      </c>
      <c r="N89" s="112">
        <v>125</v>
      </c>
    </row>
    <row r="90" spans="2:24" ht="13.9" customHeight="1" x14ac:dyDescent="0.15">
      <c r="B90" s="79"/>
      <c r="C90" s="80"/>
      <c r="D90" s="80"/>
      <c r="E90" s="23"/>
      <c r="F90" s="23"/>
      <c r="G90" s="23"/>
      <c r="H90" s="23"/>
      <c r="I90" s="23"/>
      <c r="J90" s="23"/>
      <c r="K90" s="23"/>
      <c r="L90" s="23"/>
      <c r="M90" s="23"/>
      <c r="N90" s="23"/>
      <c r="U90">
        <f>COUNTA(K11:K89)</f>
        <v>50</v>
      </c>
      <c r="V90">
        <f>COUNTA(L11:L89)</f>
        <v>55</v>
      </c>
      <c r="W90">
        <f>COUNTA(M11:M89)</f>
        <v>47</v>
      </c>
      <c r="X90">
        <f>COUNTA(N11:N89)</f>
        <v>58</v>
      </c>
    </row>
    <row r="91" spans="2:24" ht="18" customHeight="1" x14ac:dyDescent="0.15"/>
    <row r="92" spans="2:24" ht="18" customHeight="1" x14ac:dyDescent="0.15">
      <c r="B92" s="60"/>
    </row>
    <row r="93" spans="2:24" ht="9" customHeight="1" thickBot="1" x14ac:dyDescent="0.2"/>
    <row r="94" spans="2:24" ht="18" customHeight="1" x14ac:dyDescent="0.15">
      <c r="B94" s="61"/>
      <c r="C94" s="62"/>
      <c r="D94" s="140" t="s">
        <v>1</v>
      </c>
      <c r="E94" s="140"/>
      <c r="F94" s="140"/>
      <c r="G94" s="140"/>
      <c r="H94" s="62"/>
      <c r="I94" s="62"/>
      <c r="J94" s="63"/>
      <c r="K94" s="28" t="s">
        <v>62</v>
      </c>
      <c r="L94" s="28" t="s">
        <v>63</v>
      </c>
      <c r="M94" s="28" t="s">
        <v>64</v>
      </c>
      <c r="N94" s="51" t="s">
        <v>65</v>
      </c>
      <c r="U94">
        <f>SUM(U11:U25,K26:K89)</f>
        <v>16274</v>
      </c>
      <c r="V94">
        <f>SUM(V11:V25,L26:L89)</f>
        <v>21250</v>
      </c>
      <c r="W94">
        <f>SUM(W11:W25,M26:M89)</f>
        <v>22242</v>
      </c>
      <c r="X94">
        <f>SUM(X11:X25,N26:N89)</f>
        <v>12504</v>
      </c>
    </row>
    <row r="95" spans="2:24" ht="18" customHeight="1" thickBot="1" x14ac:dyDescent="0.2">
      <c r="B95" s="69"/>
      <c r="C95" s="9"/>
      <c r="D95" s="139" t="s">
        <v>2</v>
      </c>
      <c r="E95" s="139"/>
      <c r="F95" s="139"/>
      <c r="G95" s="139"/>
      <c r="H95" s="9"/>
      <c r="I95" s="9"/>
      <c r="J95" s="71"/>
      <c r="K95" s="31" t="str">
        <f>K5</f>
        <v>2023.11.20</v>
      </c>
      <c r="L95" s="31" t="str">
        <f>L5</f>
        <v>2023.11.20</v>
      </c>
      <c r="M95" s="31" t="str">
        <f>M5</f>
        <v>2023.11.20</v>
      </c>
      <c r="N95" s="50" t="str">
        <f>N5</f>
        <v>2023.11.20</v>
      </c>
    </row>
    <row r="96" spans="2:24" ht="19.899999999999999" customHeight="1" thickTop="1" x14ac:dyDescent="0.15">
      <c r="B96" s="145" t="s">
        <v>45</v>
      </c>
      <c r="C96" s="146"/>
      <c r="D96" s="146"/>
      <c r="E96" s="146"/>
      <c r="F96" s="146"/>
      <c r="G96" s="146"/>
      <c r="H96" s="146"/>
      <c r="I96" s="146"/>
      <c r="J96" s="76"/>
      <c r="K96" s="32">
        <f>SUM(K97:K105)</f>
        <v>16274</v>
      </c>
      <c r="L96" s="32">
        <f>SUM(L97:L105)</f>
        <v>21250</v>
      </c>
      <c r="M96" s="32">
        <f>SUM(M97:M105)</f>
        <v>22242</v>
      </c>
      <c r="N96" s="137">
        <f>SUM(N97:N105)</f>
        <v>12504</v>
      </c>
    </row>
    <row r="97" spans="2:14" ht="13.9" customHeight="1" x14ac:dyDescent="0.15">
      <c r="B97" s="147" t="s">
        <v>46</v>
      </c>
      <c r="C97" s="148"/>
      <c r="D97" s="149"/>
      <c r="E97" s="12"/>
      <c r="F97" s="13"/>
      <c r="G97" s="138" t="s">
        <v>13</v>
      </c>
      <c r="H97" s="138"/>
      <c r="I97" s="13"/>
      <c r="J97" s="14"/>
      <c r="K97" s="4">
        <f>SUM(U$11:U$25)</f>
        <v>295</v>
      </c>
      <c r="L97" s="4">
        <f>SUM(V$11:V$25)</f>
        <v>1150</v>
      </c>
      <c r="M97" s="4">
        <f>SUM(W$11:W$25)</f>
        <v>1606</v>
      </c>
      <c r="N97" s="5">
        <f>SUM(X$11:X$25)</f>
        <v>2035</v>
      </c>
    </row>
    <row r="98" spans="2:14" ht="13.9" customHeight="1" x14ac:dyDescent="0.15">
      <c r="B98" s="82"/>
      <c r="C98" s="60"/>
      <c r="D98" s="83"/>
      <c r="E98" s="15"/>
      <c r="F98" s="118"/>
      <c r="G98" s="138" t="s">
        <v>25</v>
      </c>
      <c r="H98" s="138"/>
      <c r="I98" s="114"/>
      <c r="J98" s="16"/>
      <c r="K98" s="4">
        <f>SUM(K$26)</f>
        <v>200</v>
      </c>
      <c r="L98" s="4">
        <f>SUM(L$26)</f>
        <v>850</v>
      </c>
      <c r="M98" s="4">
        <f>SUM(M$26)</f>
        <v>800</v>
      </c>
      <c r="N98" s="5">
        <f>SUM(N$26)</f>
        <v>675</v>
      </c>
    </row>
    <row r="99" spans="2:14" ht="13.9" customHeight="1" x14ac:dyDescent="0.15">
      <c r="B99" s="82"/>
      <c r="C99" s="60"/>
      <c r="D99" s="83"/>
      <c r="E99" s="15"/>
      <c r="F99" s="118"/>
      <c r="G99" s="138" t="s">
        <v>27</v>
      </c>
      <c r="H99" s="138"/>
      <c r="I99" s="13"/>
      <c r="J99" s="14"/>
      <c r="K99" s="4">
        <f>SUM(K$27:K$27)</f>
        <v>25</v>
      </c>
      <c r="L99" s="4">
        <f>SUM(L$27:L$27)</f>
        <v>0</v>
      </c>
      <c r="M99" s="4">
        <f>SUM(M$27:M$27)</f>
        <v>0</v>
      </c>
      <c r="N99" s="5">
        <f>SUM(N$27:N$27)</f>
        <v>25</v>
      </c>
    </row>
    <row r="100" spans="2:14" ht="13.9" customHeight="1" x14ac:dyDescent="0.15">
      <c r="B100" s="82"/>
      <c r="C100" s="60"/>
      <c r="D100" s="83"/>
      <c r="E100" s="15"/>
      <c r="F100" s="118"/>
      <c r="G100" s="138" t="s">
        <v>78</v>
      </c>
      <c r="H100" s="138"/>
      <c r="I100" s="13"/>
      <c r="J100" s="14"/>
      <c r="K100" s="4">
        <f>SUM(K$28:K$28)</f>
        <v>0</v>
      </c>
      <c r="L100" s="4">
        <f>SUM(L$28:L$28)</f>
        <v>0</v>
      </c>
      <c r="M100" s="4">
        <f>SUM(M$28:M$28)</f>
        <v>0</v>
      </c>
      <c r="N100" s="5">
        <f>SUM(N$28:N$28)</f>
        <v>75</v>
      </c>
    </row>
    <row r="101" spans="2:14" ht="13.9" customHeight="1" x14ac:dyDescent="0.15">
      <c r="B101" s="82"/>
      <c r="C101" s="60"/>
      <c r="D101" s="83"/>
      <c r="E101" s="15"/>
      <c r="F101" s="118"/>
      <c r="G101" s="138" t="s">
        <v>79</v>
      </c>
      <c r="H101" s="138"/>
      <c r="I101" s="13"/>
      <c r="J101" s="14"/>
      <c r="K101" s="4">
        <f>SUM(K30:K42)</f>
        <v>13094</v>
      </c>
      <c r="L101" s="4">
        <f>SUM(L$30:L$42)</f>
        <v>13287</v>
      </c>
      <c r="M101" s="4">
        <f>SUM(M$30:M$42)</f>
        <v>16012</v>
      </c>
      <c r="N101" s="5">
        <f>SUM(N$30:N$42)</f>
        <v>6451</v>
      </c>
    </row>
    <row r="102" spans="2:14" ht="13.9" customHeight="1" x14ac:dyDescent="0.15">
      <c r="B102" s="82"/>
      <c r="C102" s="60"/>
      <c r="D102" s="83"/>
      <c r="E102" s="15"/>
      <c r="F102" s="118"/>
      <c r="G102" s="138" t="s">
        <v>76</v>
      </c>
      <c r="H102" s="138"/>
      <c r="I102" s="13"/>
      <c r="J102" s="14"/>
      <c r="K102" s="4">
        <f>SUM(K$43:K$44)</f>
        <v>25</v>
      </c>
      <c r="L102" s="4">
        <f>SUM(L$43:L$44)</f>
        <v>25</v>
      </c>
      <c r="M102" s="4">
        <f>SUM(M$43:M$44)</f>
        <v>0</v>
      </c>
      <c r="N102" s="5">
        <f>SUM(N$43:N$44)</f>
        <v>75</v>
      </c>
    </row>
    <row r="103" spans="2:14" ht="13.9" customHeight="1" x14ac:dyDescent="0.15">
      <c r="B103" s="82"/>
      <c r="C103" s="60"/>
      <c r="D103" s="83"/>
      <c r="E103" s="15"/>
      <c r="F103" s="118"/>
      <c r="G103" s="138" t="s">
        <v>28</v>
      </c>
      <c r="H103" s="138"/>
      <c r="I103" s="13"/>
      <c r="J103" s="14"/>
      <c r="K103" s="4">
        <f>SUM(K$45:K$73)</f>
        <v>2398</v>
      </c>
      <c r="L103" s="4">
        <f>SUM(L$45:L$73)</f>
        <v>5823</v>
      </c>
      <c r="M103" s="4">
        <f>SUM(M$45:M$73)</f>
        <v>3738</v>
      </c>
      <c r="N103" s="5">
        <f>SUM(N$45:N$73)</f>
        <v>2860</v>
      </c>
    </row>
    <row r="104" spans="2:14" ht="13.9" customHeight="1" x14ac:dyDescent="0.15">
      <c r="B104" s="82"/>
      <c r="C104" s="60"/>
      <c r="D104" s="83"/>
      <c r="E104" s="15"/>
      <c r="F104" s="118"/>
      <c r="G104" s="138" t="s">
        <v>47</v>
      </c>
      <c r="H104" s="138"/>
      <c r="I104" s="13"/>
      <c r="J104" s="14"/>
      <c r="K104" s="4">
        <f>SUM(K$29:K$29,K$87:K$88)</f>
        <v>125</v>
      </c>
      <c r="L104" s="4">
        <f>SUM(L$29:L$29,L$87:L$88)</f>
        <v>40</v>
      </c>
      <c r="M104" s="4">
        <f>SUM(M$29:M$29,M$87:M$88)</f>
        <v>25</v>
      </c>
      <c r="N104" s="5">
        <f>SUM(N$29:N$29,N$87:N$88)</f>
        <v>78</v>
      </c>
    </row>
    <row r="105" spans="2:14" ht="13.9" customHeight="1" thickBot="1" x14ac:dyDescent="0.2">
      <c r="B105" s="84"/>
      <c r="C105" s="85"/>
      <c r="D105" s="86"/>
      <c r="E105" s="17"/>
      <c r="F105" s="9"/>
      <c r="G105" s="139" t="s">
        <v>44</v>
      </c>
      <c r="H105" s="139"/>
      <c r="I105" s="18"/>
      <c r="J105" s="19"/>
      <c r="K105" s="10">
        <f>SUM(K$74:K$86,K$89)</f>
        <v>112</v>
      </c>
      <c r="L105" s="10">
        <f>SUM(L$74:L$86,L$89)</f>
        <v>75</v>
      </c>
      <c r="M105" s="10">
        <f>SUM(M$74:M$86,M$89)</f>
        <v>61</v>
      </c>
      <c r="N105" s="11">
        <f>SUM(N$74:N$86,N$89)</f>
        <v>230</v>
      </c>
    </row>
    <row r="106" spans="2:14" ht="18" customHeight="1" thickTop="1" x14ac:dyDescent="0.15">
      <c r="B106" s="151" t="s">
        <v>48</v>
      </c>
      <c r="C106" s="152"/>
      <c r="D106" s="153"/>
      <c r="E106" s="87"/>
      <c r="F106" s="115"/>
      <c r="G106" s="154" t="s">
        <v>49</v>
      </c>
      <c r="H106" s="154"/>
      <c r="I106" s="115"/>
      <c r="J106" s="116"/>
      <c r="K106" s="35" t="s">
        <v>50</v>
      </c>
      <c r="L106" s="41"/>
      <c r="M106" s="41"/>
      <c r="N106" s="53"/>
    </row>
    <row r="107" spans="2:14" ht="18" customHeight="1" x14ac:dyDescent="0.15">
      <c r="B107" s="88"/>
      <c r="C107" s="89"/>
      <c r="D107" s="89"/>
      <c r="E107" s="90"/>
      <c r="F107" s="91"/>
      <c r="G107" s="92"/>
      <c r="H107" s="92"/>
      <c r="I107" s="91"/>
      <c r="J107" s="93"/>
      <c r="K107" s="36" t="s">
        <v>51</v>
      </c>
      <c r="L107" s="42"/>
      <c r="M107" s="42"/>
      <c r="N107" s="45"/>
    </row>
    <row r="108" spans="2:14" ht="18" customHeight="1" x14ac:dyDescent="0.15">
      <c r="B108" s="82"/>
      <c r="C108" s="60"/>
      <c r="D108" s="60"/>
      <c r="E108" s="94"/>
      <c r="F108" s="22"/>
      <c r="G108" s="150" t="s">
        <v>52</v>
      </c>
      <c r="H108" s="150"/>
      <c r="I108" s="113"/>
      <c r="J108" s="117"/>
      <c r="K108" s="37" t="s">
        <v>53</v>
      </c>
      <c r="L108" s="43"/>
      <c r="M108" s="47"/>
      <c r="N108" s="43"/>
    </row>
    <row r="109" spans="2:14" ht="18" customHeight="1" x14ac:dyDescent="0.15">
      <c r="B109" s="82"/>
      <c r="C109" s="60"/>
      <c r="D109" s="60"/>
      <c r="E109" s="95"/>
      <c r="F109" s="60"/>
      <c r="G109" s="96"/>
      <c r="H109" s="96"/>
      <c r="I109" s="89"/>
      <c r="J109" s="97"/>
      <c r="K109" s="38" t="s">
        <v>88</v>
      </c>
      <c r="L109" s="44"/>
      <c r="M109" s="26"/>
      <c r="N109" s="44"/>
    </row>
    <row r="110" spans="2:14" ht="18" customHeight="1" x14ac:dyDescent="0.15">
      <c r="B110" s="82"/>
      <c r="C110" s="60"/>
      <c r="D110" s="60"/>
      <c r="E110" s="95"/>
      <c r="F110" s="60"/>
      <c r="G110" s="96"/>
      <c r="H110" s="96"/>
      <c r="I110" s="89"/>
      <c r="J110" s="97"/>
      <c r="K110" s="38" t="s">
        <v>81</v>
      </c>
      <c r="L110" s="42"/>
      <c r="M110" s="26"/>
      <c r="N110" s="44"/>
    </row>
    <row r="111" spans="2:14" ht="18" customHeight="1" x14ac:dyDescent="0.15">
      <c r="B111" s="82"/>
      <c r="C111" s="60"/>
      <c r="D111" s="60"/>
      <c r="E111" s="94"/>
      <c r="F111" s="22"/>
      <c r="G111" s="150" t="s">
        <v>54</v>
      </c>
      <c r="H111" s="150"/>
      <c r="I111" s="113"/>
      <c r="J111" s="117"/>
      <c r="K111" s="37" t="s">
        <v>92</v>
      </c>
      <c r="L111" s="43"/>
      <c r="M111" s="47"/>
      <c r="N111" s="43"/>
    </row>
    <row r="112" spans="2:14" ht="18" customHeight="1" x14ac:dyDescent="0.15">
      <c r="B112" s="82"/>
      <c r="C112" s="60"/>
      <c r="D112" s="60"/>
      <c r="E112" s="95"/>
      <c r="F112" s="60"/>
      <c r="G112" s="96"/>
      <c r="H112" s="96"/>
      <c r="I112" s="89"/>
      <c r="J112" s="97"/>
      <c r="K112" s="38" t="s">
        <v>89</v>
      </c>
      <c r="L112" s="44"/>
      <c r="M112" s="26"/>
      <c r="N112" s="44"/>
    </row>
    <row r="113" spans="2:14" ht="18" customHeight="1" x14ac:dyDescent="0.15">
      <c r="B113" s="82"/>
      <c r="C113" s="60"/>
      <c r="D113" s="60"/>
      <c r="E113" s="95"/>
      <c r="F113" s="60"/>
      <c r="G113" s="96"/>
      <c r="H113" s="96"/>
      <c r="I113" s="89"/>
      <c r="J113" s="97"/>
      <c r="K113" s="38" t="s">
        <v>90</v>
      </c>
      <c r="L113" s="44"/>
      <c r="M113" s="44"/>
      <c r="N113" s="44"/>
    </row>
    <row r="114" spans="2:14" ht="18" customHeight="1" x14ac:dyDescent="0.15">
      <c r="B114" s="82"/>
      <c r="C114" s="60"/>
      <c r="D114" s="60"/>
      <c r="E114" s="74"/>
      <c r="F114" s="75"/>
      <c r="G114" s="92"/>
      <c r="H114" s="92"/>
      <c r="I114" s="91"/>
      <c r="J114" s="93"/>
      <c r="K114" s="38" t="s">
        <v>91</v>
      </c>
      <c r="L114" s="45"/>
      <c r="M114" s="42"/>
      <c r="N114" s="45"/>
    </row>
    <row r="115" spans="2:14" ht="18" customHeight="1" x14ac:dyDescent="0.15">
      <c r="B115" s="98"/>
      <c r="C115" s="75"/>
      <c r="D115" s="75"/>
      <c r="E115" s="15"/>
      <c r="F115" s="118"/>
      <c r="G115" s="138" t="s">
        <v>55</v>
      </c>
      <c r="H115" s="138"/>
      <c r="I115" s="13"/>
      <c r="J115" s="14"/>
      <c r="K115" s="27" t="s">
        <v>156</v>
      </c>
      <c r="L115" s="46"/>
      <c r="M115" s="48"/>
      <c r="N115" s="46"/>
    </row>
    <row r="116" spans="2:14" ht="18" customHeight="1" x14ac:dyDescent="0.15">
      <c r="B116" s="147" t="s">
        <v>56</v>
      </c>
      <c r="C116" s="148"/>
      <c r="D116" s="148"/>
      <c r="E116" s="22"/>
      <c r="F116" s="22"/>
      <c r="G116" s="22"/>
      <c r="H116" s="22"/>
      <c r="I116" s="22"/>
      <c r="J116" s="22"/>
      <c r="K116" s="22"/>
      <c r="L116" s="22"/>
      <c r="M116" s="22"/>
      <c r="N116" s="54"/>
    </row>
    <row r="117" spans="2:14" ht="14.1" customHeight="1" x14ac:dyDescent="0.15">
      <c r="B117" s="99"/>
      <c r="C117" s="39" t="s">
        <v>57</v>
      </c>
      <c r="D117" s="100"/>
      <c r="E117" s="39"/>
      <c r="F117" s="39"/>
      <c r="G117" s="39"/>
      <c r="H117" s="39"/>
      <c r="I117" s="39"/>
      <c r="J117" s="39"/>
      <c r="K117" s="39"/>
      <c r="L117" s="39"/>
      <c r="M117" s="39"/>
      <c r="N117" s="55"/>
    </row>
    <row r="118" spans="2:14" ht="14.1" customHeight="1" x14ac:dyDescent="0.15">
      <c r="B118" s="99"/>
      <c r="C118" s="39" t="s">
        <v>58</v>
      </c>
      <c r="D118" s="100"/>
      <c r="E118" s="39"/>
      <c r="F118" s="39"/>
      <c r="G118" s="39"/>
      <c r="H118" s="39"/>
      <c r="I118" s="39"/>
      <c r="J118" s="39"/>
      <c r="K118" s="39"/>
      <c r="L118" s="39"/>
      <c r="M118" s="39"/>
      <c r="N118" s="55"/>
    </row>
    <row r="119" spans="2:14" ht="14.1" customHeight="1" x14ac:dyDescent="0.15">
      <c r="B119" s="99"/>
      <c r="C119" s="39" t="s">
        <v>59</v>
      </c>
      <c r="D119" s="100"/>
      <c r="E119" s="39"/>
      <c r="F119" s="39"/>
      <c r="G119" s="39"/>
      <c r="H119" s="39"/>
      <c r="I119" s="39"/>
      <c r="J119" s="39"/>
      <c r="K119" s="39"/>
      <c r="L119" s="39"/>
      <c r="M119" s="39"/>
      <c r="N119" s="55"/>
    </row>
    <row r="120" spans="2:14" ht="14.1" customHeight="1" x14ac:dyDescent="0.15">
      <c r="B120" s="99"/>
      <c r="C120" s="39" t="s">
        <v>120</v>
      </c>
      <c r="D120" s="100"/>
      <c r="E120" s="39"/>
      <c r="F120" s="39"/>
      <c r="G120" s="39"/>
      <c r="H120" s="39"/>
      <c r="I120" s="39"/>
      <c r="J120" s="39"/>
      <c r="K120" s="39"/>
      <c r="L120" s="39"/>
      <c r="M120" s="39"/>
      <c r="N120" s="55"/>
    </row>
    <row r="121" spans="2:14" ht="14.1" customHeight="1" x14ac:dyDescent="0.15">
      <c r="B121" s="101"/>
      <c r="C121" s="39" t="s">
        <v>121</v>
      </c>
      <c r="D121" s="39"/>
      <c r="E121" s="39"/>
      <c r="F121" s="39"/>
      <c r="G121" s="39"/>
      <c r="H121" s="39"/>
      <c r="I121" s="39"/>
      <c r="J121" s="39"/>
      <c r="K121" s="39"/>
      <c r="L121" s="39"/>
      <c r="M121" s="39"/>
      <c r="N121" s="55"/>
    </row>
    <row r="122" spans="2:14" ht="14.1" customHeight="1" x14ac:dyDescent="0.15">
      <c r="B122" s="101"/>
      <c r="C122" s="39" t="s">
        <v>117</v>
      </c>
      <c r="D122" s="39"/>
      <c r="E122" s="39"/>
      <c r="F122" s="39"/>
      <c r="G122" s="39"/>
      <c r="H122" s="39"/>
      <c r="I122" s="39"/>
      <c r="J122" s="39"/>
      <c r="K122" s="39"/>
      <c r="L122" s="39"/>
      <c r="M122" s="39"/>
      <c r="N122" s="55"/>
    </row>
    <row r="123" spans="2:14" ht="14.1" customHeight="1" x14ac:dyDescent="0.15">
      <c r="B123" s="101"/>
      <c r="C123" s="39" t="s">
        <v>86</v>
      </c>
      <c r="D123" s="39"/>
      <c r="E123" s="39"/>
      <c r="F123" s="39"/>
      <c r="G123" s="39"/>
      <c r="H123" s="39"/>
      <c r="I123" s="39"/>
      <c r="J123" s="39"/>
      <c r="K123" s="39"/>
      <c r="L123" s="39"/>
      <c r="M123" s="39"/>
      <c r="N123" s="55"/>
    </row>
    <row r="124" spans="2:14" ht="14.1" customHeight="1" x14ac:dyDescent="0.15">
      <c r="B124" s="101"/>
      <c r="C124" s="39" t="s">
        <v>87</v>
      </c>
      <c r="D124" s="39"/>
      <c r="E124" s="39"/>
      <c r="F124" s="39"/>
      <c r="G124" s="39"/>
      <c r="H124" s="39"/>
      <c r="I124" s="39"/>
      <c r="J124" s="39"/>
      <c r="K124" s="39"/>
      <c r="L124" s="39"/>
      <c r="M124" s="39"/>
      <c r="N124" s="55"/>
    </row>
    <row r="125" spans="2:14" ht="14.1" customHeight="1" x14ac:dyDescent="0.15">
      <c r="B125" s="101"/>
      <c r="C125" s="39" t="s">
        <v>77</v>
      </c>
      <c r="D125" s="39"/>
      <c r="E125" s="39"/>
      <c r="F125" s="39"/>
      <c r="G125" s="39"/>
      <c r="H125" s="39"/>
      <c r="I125" s="39"/>
      <c r="J125" s="39"/>
      <c r="K125" s="39"/>
      <c r="L125" s="39"/>
      <c r="M125" s="39"/>
      <c r="N125" s="55"/>
    </row>
    <row r="126" spans="2:14" ht="14.1" customHeight="1" x14ac:dyDescent="0.15">
      <c r="B126" s="101"/>
      <c r="C126" s="39" t="s">
        <v>126</v>
      </c>
      <c r="D126" s="39"/>
      <c r="E126" s="39"/>
      <c r="F126" s="39"/>
      <c r="G126" s="39"/>
      <c r="H126" s="39"/>
      <c r="I126" s="39"/>
      <c r="J126" s="39"/>
      <c r="K126" s="39"/>
      <c r="L126" s="39"/>
      <c r="M126" s="39"/>
      <c r="N126" s="55"/>
    </row>
    <row r="127" spans="2:14" ht="14.1" customHeight="1" x14ac:dyDescent="0.15">
      <c r="B127" s="101"/>
      <c r="C127" s="39" t="s">
        <v>122</v>
      </c>
      <c r="D127" s="39"/>
      <c r="E127" s="39"/>
      <c r="F127" s="39"/>
      <c r="G127" s="39"/>
      <c r="H127" s="39"/>
      <c r="I127" s="39"/>
      <c r="J127" s="39"/>
      <c r="K127" s="39"/>
      <c r="L127" s="39"/>
      <c r="M127" s="39"/>
      <c r="N127" s="55"/>
    </row>
    <row r="128" spans="2:14" ht="14.1" customHeight="1" x14ac:dyDescent="0.15">
      <c r="B128" s="101"/>
      <c r="C128" s="39" t="s">
        <v>123</v>
      </c>
      <c r="D128" s="39"/>
      <c r="E128" s="39"/>
      <c r="F128" s="39"/>
      <c r="G128" s="39"/>
      <c r="H128" s="39"/>
      <c r="I128" s="39"/>
      <c r="J128" s="39"/>
      <c r="K128" s="39"/>
      <c r="L128" s="39"/>
      <c r="M128" s="39"/>
      <c r="N128" s="55"/>
    </row>
    <row r="129" spans="2:14" ht="14.1" customHeight="1" x14ac:dyDescent="0.15">
      <c r="B129" s="101"/>
      <c r="C129" s="39" t="s">
        <v>124</v>
      </c>
      <c r="D129" s="39"/>
      <c r="E129" s="39"/>
      <c r="F129" s="39"/>
      <c r="G129" s="39"/>
      <c r="H129" s="39"/>
      <c r="I129" s="39"/>
      <c r="J129" s="39"/>
      <c r="K129" s="39"/>
      <c r="L129" s="39"/>
      <c r="M129" s="39"/>
      <c r="N129" s="55"/>
    </row>
    <row r="130" spans="2:14" ht="14.1" customHeight="1" x14ac:dyDescent="0.15">
      <c r="B130" s="101"/>
      <c r="C130" s="39" t="s">
        <v>113</v>
      </c>
      <c r="D130" s="39"/>
      <c r="E130" s="39"/>
      <c r="F130" s="39"/>
      <c r="G130" s="39"/>
      <c r="H130" s="39"/>
      <c r="I130" s="39"/>
      <c r="J130" s="39"/>
      <c r="K130" s="39"/>
      <c r="L130" s="39"/>
      <c r="M130" s="39"/>
      <c r="N130" s="55"/>
    </row>
    <row r="131" spans="2:14" ht="14.1" customHeight="1" x14ac:dyDescent="0.15">
      <c r="B131" s="101"/>
      <c r="C131" s="39" t="s">
        <v>125</v>
      </c>
      <c r="D131" s="39"/>
      <c r="E131" s="39"/>
      <c r="F131" s="39"/>
      <c r="G131" s="39"/>
      <c r="H131" s="39"/>
      <c r="I131" s="39"/>
      <c r="J131" s="39"/>
      <c r="K131" s="39"/>
      <c r="L131" s="39"/>
      <c r="M131" s="39"/>
      <c r="N131" s="55"/>
    </row>
    <row r="132" spans="2:14" ht="14.1" customHeight="1" x14ac:dyDescent="0.15">
      <c r="B132" s="101"/>
      <c r="C132" s="39" t="s">
        <v>180</v>
      </c>
      <c r="D132" s="39"/>
      <c r="E132" s="39"/>
      <c r="F132" s="39"/>
      <c r="G132" s="39"/>
      <c r="H132" s="39"/>
      <c r="I132" s="39"/>
      <c r="J132" s="39"/>
      <c r="K132" s="39"/>
      <c r="L132" s="39"/>
      <c r="M132" s="39"/>
      <c r="N132" s="55"/>
    </row>
    <row r="133" spans="2:14" ht="14.1" customHeight="1" x14ac:dyDescent="0.15">
      <c r="B133" s="101"/>
      <c r="C133" s="39" t="s">
        <v>119</v>
      </c>
      <c r="D133" s="39"/>
      <c r="E133" s="39"/>
      <c r="F133" s="39"/>
      <c r="G133" s="39"/>
      <c r="H133" s="39"/>
      <c r="I133" s="39"/>
      <c r="J133" s="39"/>
      <c r="K133" s="39"/>
      <c r="L133" s="39"/>
      <c r="M133" s="39"/>
      <c r="N133" s="55"/>
    </row>
    <row r="134" spans="2:14" x14ac:dyDescent="0.15">
      <c r="B134" s="102"/>
      <c r="C134" s="39" t="s">
        <v>131</v>
      </c>
      <c r="N134" s="59"/>
    </row>
    <row r="135" spans="2:14" x14ac:dyDescent="0.15">
      <c r="B135" s="102"/>
      <c r="C135" s="39" t="s">
        <v>127</v>
      </c>
      <c r="N135" s="59"/>
    </row>
    <row r="136" spans="2:14" ht="14.1" customHeight="1" x14ac:dyDescent="0.15">
      <c r="B136" s="101"/>
      <c r="C136" s="39" t="s">
        <v>103</v>
      </c>
      <c r="D136" s="39"/>
      <c r="E136" s="39"/>
      <c r="F136" s="39"/>
      <c r="G136" s="39"/>
      <c r="H136" s="39"/>
      <c r="I136" s="39"/>
      <c r="J136" s="39"/>
      <c r="K136" s="39"/>
      <c r="L136" s="39"/>
      <c r="M136" s="39"/>
      <c r="N136" s="55"/>
    </row>
    <row r="137" spans="2:14" ht="18" customHeight="1" x14ac:dyDescent="0.15">
      <c r="B137" s="101"/>
      <c r="C137" s="39" t="s">
        <v>60</v>
      </c>
      <c r="D137" s="39"/>
      <c r="E137" s="39"/>
      <c r="F137" s="39"/>
      <c r="G137" s="39"/>
      <c r="H137" s="39"/>
      <c r="I137" s="39"/>
      <c r="J137" s="39"/>
      <c r="K137" s="39"/>
      <c r="L137" s="39"/>
      <c r="M137" s="39"/>
      <c r="N137" s="55"/>
    </row>
    <row r="138" spans="2:14" x14ac:dyDescent="0.15">
      <c r="B138" s="102"/>
      <c r="C138" s="39" t="s">
        <v>118</v>
      </c>
      <c r="N138" s="59"/>
    </row>
    <row r="139" spans="2:14" x14ac:dyDescent="0.15">
      <c r="B139" s="102"/>
      <c r="C139" s="39" t="s">
        <v>136</v>
      </c>
      <c r="N139" s="59"/>
    </row>
    <row r="140" spans="2:14" ht="14.25" thickBot="1" x14ac:dyDescent="0.2">
      <c r="B140" s="103"/>
      <c r="C140" s="40" t="s">
        <v>128</v>
      </c>
      <c r="D140" s="57"/>
      <c r="E140" s="57"/>
      <c r="F140" s="57"/>
      <c r="G140" s="57"/>
      <c r="H140" s="57"/>
      <c r="I140" s="57"/>
      <c r="J140" s="57"/>
      <c r="K140" s="57"/>
      <c r="L140" s="57"/>
      <c r="M140" s="57"/>
      <c r="N140" s="58"/>
    </row>
  </sheetData>
  <mergeCells count="27">
    <mergeCell ref="D4:G4"/>
    <mergeCell ref="D5:G5"/>
    <mergeCell ref="D6:G6"/>
    <mergeCell ref="D7:F7"/>
    <mergeCell ref="D8:F8"/>
    <mergeCell ref="B97:D97"/>
    <mergeCell ref="G97:H97"/>
    <mergeCell ref="G98:H98"/>
    <mergeCell ref="G99:H99"/>
    <mergeCell ref="D9:F9"/>
    <mergeCell ref="G10:H10"/>
    <mergeCell ref="C87:D87"/>
    <mergeCell ref="D94:G94"/>
    <mergeCell ref="D95:G95"/>
    <mergeCell ref="B96:I96"/>
    <mergeCell ref="B116:D116"/>
    <mergeCell ref="G104:H104"/>
    <mergeCell ref="G105:H105"/>
    <mergeCell ref="B106:D106"/>
    <mergeCell ref="G106:H106"/>
    <mergeCell ref="G108:H108"/>
    <mergeCell ref="G111:H111"/>
    <mergeCell ref="G100:H100"/>
    <mergeCell ref="G101:H101"/>
    <mergeCell ref="G102:H102"/>
    <mergeCell ref="G115:H115"/>
    <mergeCell ref="G103:H103"/>
  </mergeCells>
  <phoneticPr fontId="23"/>
  <conditionalFormatting sqref="O11:O89">
    <cfRule type="expression" dxfId="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0" max="16383" man="1"/>
  </rowBreaks>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CF89C-2BA8-478F-9C3A-374010E4BCD5}">
  <sheetPr>
    <tabColor rgb="FFC00000"/>
  </sheetPr>
  <dimension ref="B1:AC139"/>
  <sheetViews>
    <sheetView view="pageBreakPreview" zoomScale="75" zoomScaleNormal="75" zoomScaleSheetLayoutView="75" workbookViewId="0">
      <pane xSplit="10" ySplit="10" topLeftCell="K11" activePane="bottomRight" state="frozen"/>
      <selection activeCell="O7" sqref="O7"/>
      <selection pane="topRight" activeCell="O7" sqref="O7"/>
      <selection pane="bottomLeft" activeCell="O7" sqref="O7"/>
      <selection pane="bottomRight" activeCell="O7" sqref="O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488</v>
      </c>
      <c r="L5" s="29" t="str">
        <f>K5</f>
        <v>2023.12.4</v>
      </c>
      <c r="M5" s="29" t="str">
        <f>K5</f>
        <v>2023.12.4</v>
      </c>
      <c r="N5" s="109" t="str">
        <f>K5</f>
        <v>2023.12.4</v>
      </c>
    </row>
    <row r="6" spans="2:24" ht="18" customHeight="1" x14ac:dyDescent="0.15">
      <c r="B6" s="64"/>
      <c r="C6" s="118"/>
      <c r="D6" s="138" t="s">
        <v>3</v>
      </c>
      <c r="E6" s="138"/>
      <c r="F6" s="138"/>
      <c r="G6" s="138"/>
      <c r="H6" s="118"/>
      <c r="I6" s="118"/>
      <c r="J6" s="65"/>
      <c r="K6" s="104">
        <v>0.42638888888888887</v>
      </c>
      <c r="L6" s="104">
        <v>0.39583333333333331</v>
      </c>
      <c r="M6" s="104">
        <v>0.4548611111111111</v>
      </c>
      <c r="N6" s="105">
        <v>0.375</v>
      </c>
    </row>
    <row r="7" spans="2:24" ht="18" customHeight="1" x14ac:dyDescent="0.15">
      <c r="B7" s="64"/>
      <c r="C7" s="118"/>
      <c r="D7" s="138" t="s">
        <v>4</v>
      </c>
      <c r="E7" s="141"/>
      <c r="F7" s="141"/>
      <c r="G7" s="66" t="s">
        <v>5</v>
      </c>
      <c r="H7" s="118"/>
      <c r="I7" s="118"/>
      <c r="J7" s="65"/>
      <c r="K7" s="106">
        <v>2.08</v>
      </c>
      <c r="L7" s="106">
        <v>1.52</v>
      </c>
      <c r="M7" s="106">
        <v>1.6</v>
      </c>
      <c r="N7" s="107">
        <v>1.58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182</v>
      </c>
      <c r="G11" s="118"/>
      <c r="H11" s="118"/>
      <c r="I11" s="118"/>
      <c r="J11" s="118"/>
      <c r="K11" s="20" t="s">
        <v>144</v>
      </c>
      <c r="L11" s="20" t="s">
        <v>146</v>
      </c>
      <c r="M11" s="20" t="s">
        <v>215</v>
      </c>
      <c r="N11" s="21" t="s">
        <v>146</v>
      </c>
      <c r="P11" t="s">
        <v>14</v>
      </c>
      <c r="Q11" t="e">
        <f t="shared" ref="Q11:T12" si="0">IF(K11="",0,VALUE(MID(K11,2,LEN(K11)-2)))</f>
        <v>#VALUE!</v>
      </c>
      <c r="R11">
        <f t="shared" si="0"/>
        <v>25</v>
      </c>
      <c r="S11">
        <f t="shared" si="0"/>
        <v>75</v>
      </c>
      <c r="T11">
        <f t="shared" si="0"/>
        <v>25</v>
      </c>
      <c r="U11">
        <f t="shared" ref="U11:U23" si="1">IF(K11="＋",0,IF(K11="(＋)",0,ABS(K11)))</f>
        <v>0</v>
      </c>
      <c r="V11">
        <f t="shared" ref="V11:V23" si="2">IF(L11="＋",0,IF(L11="(＋)",0,ABS(L11)))</f>
        <v>25</v>
      </c>
      <c r="W11">
        <f t="shared" ref="W11:W23" si="3">IF(M11="＋",0,IF(M11="(＋)",0,ABS(M11)))</f>
        <v>75</v>
      </c>
      <c r="X11">
        <f t="shared" ref="X11:X23" si="4">IF(N11="＋",0,IF(N11="(＋)",0,ABS(N11)))</f>
        <v>25</v>
      </c>
    </row>
    <row r="12" spans="2:24" ht="13.5" customHeight="1" x14ac:dyDescent="0.15">
      <c r="B12" s="1">
        <f t="shared" ref="B12:B43" si="5">B11+1</f>
        <v>2</v>
      </c>
      <c r="C12" s="3"/>
      <c r="D12" s="6"/>
      <c r="E12" s="118"/>
      <c r="F12" s="118" t="s">
        <v>275</v>
      </c>
      <c r="G12" s="118"/>
      <c r="H12" s="118"/>
      <c r="I12" s="118"/>
      <c r="J12" s="118"/>
      <c r="K12" s="20"/>
      <c r="L12" s="20"/>
      <c r="M12" s="20" t="s">
        <v>144</v>
      </c>
      <c r="N12" s="21" t="s">
        <v>144</v>
      </c>
      <c r="P12" t="s">
        <v>14</v>
      </c>
      <c r="Q12">
        <f t="shared" si="0"/>
        <v>0</v>
      </c>
      <c r="R12">
        <f t="shared" si="0"/>
        <v>0</v>
      </c>
      <c r="S12" t="e">
        <f t="shared" si="0"/>
        <v>#VALUE!</v>
      </c>
      <c r="T12" t="e">
        <f t="shared" si="0"/>
        <v>#VALUE!</v>
      </c>
      <c r="U12">
        <f t="shared" si="1"/>
        <v>0</v>
      </c>
      <c r="V12">
        <f t="shared" si="2"/>
        <v>0</v>
      </c>
      <c r="W12">
        <f t="shared" si="3"/>
        <v>0</v>
      </c>
      <c r="X12">
        <f t="shared" si="4"/>
        <v>0</v>
      </c>
    </row>
    <row r="13" spans="2:24" ht="13.5" customHeight="1" x14ac:dyDescent="0.15">
      <c r="B13" s="1">
        <f t="shared" si="5"/>
        <v>3</v>
      </c>
      <c r="C13" s="3"/>
      <c r="D13" s="6"/>
      <c r="E13" s="118"/>
      <c r="F13" s="118" t="s">
        <v>249</v>
      </c>
      <c r="G13" s="118"/>
      <c r="H13" s="118"/>
      <c r="I13" s="118"/>
      <c r="J13" s="118"/>
      <c r="K13" s="20"/>
      <c r="L13" s="20"/>
      <c r="M13" s="20"/>
      <c r="N13" s="21" t="s">
        <v>321</v>
      </c>
      <c r="S13">
        <f>IF(M13="",0,VALUE(MID(M13,2,LEN(M13)-2)))</f>
        <v>0</v>
      </c>
      <c r="T13">
        <f>IF(N13="",0,VALUE(MID(N13,2,LEN(N13)-2)))</f>
        <v>2</v>
      </c>
      <c r="U13">
        <f t="shared" si="1"/>
        <v>0</v>
      </c>
      <c r="V13">
        <f t="shared" si="2"/>
        <v>0</v>
      </c>
      <c r="W13">
        <f t="shared" si="3"/>
        <v>0</v>
      </c>
      <c r="X13">
        <f t="shared" si="4"/>
        <v>2</v>
      </c>
    </row>
    <row r="14" spans="2:24" ht="13.9" customHeight="1" x14ac:dyDescent="0.15">
      <c r="B14" s="1">
        <f t="shared" si="5"/>
        <v>4</v>
      </c>
      <c r="C14" s="3"/>
      <c r="D14" s="6"/>
      <c r="E14" s="118"/>
      <c r="F14" s="118" t="s">
        <v>187</v>
      </c>
      <c r="G14" s="118"/>
      <c r="H14" s="118"/>
      <c r="I14" s="118"/>
      <c r="J14" s="118"/>
      <c r="K14" s="20" t="s">
        <v>144</v>
      </c>
      <c r="L14" s="20" t="s">
        <v>144</v>
      </c>
      <c r="M14" s="20" t="s">
        <v>146</v>
      </c>
      <c r="N14" s="21" t="s">
        <v>146</v>
      </c>
      <c r="P14" s="77" t="s">
        <v>15</v>
      </c>
      <c r="Q14" t="str">
        <f>K14</f>
        <v>(＋)</v>
      </c>
      <c r="R14" t="str">
        <f>L14</f>
        <v>(＋)</v>
      </c>
      <c r="S14" t="str">
        <f>M14</f>
        <v>(25)</v>
      </c>
      <c r="T14" t="str">
        <f>N14</f>
        <v>(25)</v>
      </c>
      <c r="U14">
        <f t="shared" si="1"/>
        <v>0</v>
      </c>
      <c r="V14">
        <f t="shared" si="2"/>
        <v>0</v>
      </c>
      <c r="W14">
        <f t="shared" si="3"/>
        <v>25</v>
      </c>
      <c r="X14">
        <f t="shared" si="4"/>
        <v>25</v>
      </c>
    </row>
    <row r="15" spans="2:24" ht="13.9" customHeight="1" x14ac:dyDescent="0.15">
      <c r="B15" s="1">
        <f t="shared" si="5"/>
        <v>5</v>
      </c>
      <c r="C15" s="3"/>
      <c r="D15" s="6"/>
      <c r="E15" s="118"/>
      <c r="F15" s="118" t="s">
        <v>190</v>
      </c>
      <c r="G15" s="118"/>
      <c r="H15" s="118"/>
      <c r="I15" s="118"/>
      <c r="J15" s="118"/>
      <c r="K15" s="20" t="s">
        <v>467</v>
      </c>
      <c r="L15" s="20" t="s">
        <v>423</v>
      </c>
      <c r="M15" s="20" t="s">
        <v>309</v>
      </c>
      <c r="N15" s="21" t="s">
        <v>464</v>
      </c>
      <c r="P15" t="s">
        <v>14</v>
      </c>
      <c r="Q15">
        <f t="shared" ref="Q15:T17" si="6">IF(K15="",0,VALUE(MID(K15,2,LEN(K15)-2)))</f>
        <v>7</v>
      </c>
      <c r="R15">
        <f t="shared" si="6"/>
        <v>5</v>
      </c>
      <c r="S15">
        <f t="shared" si="6"/>
        <v>7</v>
      </c>
      <c r="T15">
        <f t="shared" si="6"/>
        <v>5</v>
      </c>
      <c r="U15">
        <f t="shared" si="1"/>
        <v>275</v>
      </c>
      <c r="V15">
        <f t="shared" si="2"/>
        <v>250</v>
      </c>
      <c r="W15">
        <f t="shared" si="3"/>
        <v>175</v>
      </c>
      <c r="X15">
        <f t="shared" si="4"/>
        <v>150</v>
      </c>
    </row>
    <row r="16" spans="2:24" ht="13.5" customHeight="1" x14ac:dyDescent="0.15">
      <c r="B16" s="1">
        <f t="shared" si="5"/>
        <v>6</v>
      </c>
      <c r="C16" s="3"/>
      <c r="D16" s="6"/>
      <c r="E16" s="118"/>
      <c r="F16" s="118" t="s">
        <v>251</v>
      </c>
      <c r="G16" s="118"/>
      <c r="H16" s="118"/>
      <c r="I16" s="118"/>
      <c r="J16" s="118"/>
      <c r="K16" s="20"/>
      <c r="L16" s="20" t="s">
        <v>487</v>
      </c>
      <c r="M16" s="20" t="s">
        <v>143</v>
      </c>
      <c r="N16" s="21"/>
      <c r="P16" t="s">
        <v>14</v>
      </c>
      <c r="Q16">
        <f t="shared" si="6"/>
        <v>0</v>
      </c>
      <c r="R16">
        <f t="shared" si="6"/>
        <v>2</v>
      </c>
      <c r="S16" t="e">
        <f t="shared" si="6"/>
        <v>#VALUE!</v>
      </c>
      <c r="T16">
        <f t="shared" si="6"/>
        <v>0</v>
      </c>
      <c r="U16">
        <f t="shared" si="1"/>
        <v>0</v>
      </c>
      <c r="V16">
        <f t="shared" si="2"/>
        <v>128</v>
      </c>
      <c r="W16">
        <f t="shared" si="3"/>
        <v>0</v>
      </c>
      <c r="X16">
        <f t="shared" si="4"/>
        <v>0</v>
      </c>
    </row>
    <row r="17" spans="2:24" ht="13.5" customHeight="1" x14ac:dyDescent="0.15">
      <c r="B17" s="1">
        <f t="shared" si="5"/>
        <v>7</v>
      </c>
      <c r="C17" s="3"/>
      <c r="D17" s="6"/>
      <c r="E17" s="118"/>
      <c r="F17" s="118" t="s">
        <v>192</v>
      </c>
      <c r="G17" s="118"/>
      <c r="H17" s="118"/>
      <c r="I17" s="118"/>
      <c r="J17" s="118"/>
      <c r="K17" s="20" t="s">
        <v>143</v>
      </c>
      <c r="L17" s="20" t="s">
        <v>486</v>
      </c>
      <c r="M17" s="20" t="s">
        <v>191</v>
      </c>
      <c r="N17" s="21" t="s">
        <v>323</v>
      </c>
      <c r="P17" t="s">
        <v>14</v>
      </c>
      <c r="Q17" t="e">
        <f t="shared" si="6"/>
        <v>#VALUE!</v>
      </c>
      <c r="R17" t="e">
        <f t="shared" si="6"/>
        <v>#VALUE!</v>
      </c>
      <c r="S17" t="e">
        <f t="shared" si="6"/>
        <v>#VALUE!</v>
      </c>
      <c r="T17" t="e">
        <f t="shared" si="6"/>
        <v>#VALUE!</v>
      </c>
      <c r="U17">
        <f t="shared" si="1"/>
        <v>0</v>
      </c>
      <c r="V17">
        <f t="shared" si="2"/>
        <v>92</v>
      </c>
      <c r="W17">
        <f t="shared" si="3"/>
        <v>40</v>
      </c>
      <c r="X17">
        <f t="shared" si="4"/>
        <v>54</v>
      </c>
    </row>
    <row r="18" spans="2:24" ht="13.9" customHeight="1" x14ac:dyDescent="0.15">
      <c r="B18" s="1">
        <f t="shared" si="5"/>
        <v>8</v>
      </c>
      <c r="C18" s="3"/>
      <c r="D18" s="6"/>
      <c r="E18" s="118"/>
      <c r="F18" s="118" t="s">
        <v>279</v>
      </c>
      <c r="G18" s="118"/>
      <c r="H18" s="118"/>
      <c r="I18" s="118"/>
      <c r="J18" s="118"/>
      <c r="K18" s="20"/>
      <c r="L18" s="20" t="s">
        <v>144</v>
      </c>
      <c r="M18" s="20"/>
      <c r="N18" s="21"/>
      <c r="P18" s="77" t="s">
        <v>15</v>
      </c>
      <c r="Q18">
        <f>K18</f>
        <v>0</v>
      </c>
      <c r="R18" t="str">
        <f>L18</f>
        <v>(＋)</v>
      </c>
      <c r="S18">
        <f>M18</f>
        <v>0</v>
      </c>
      <c r="T18">
        <f>N18</f>
        <v>0</v>
      </c>
      <c r="U18">
        <f t="shared" si="1"/>
        <v>0</v>
      </c>
      <c r="V18">
        <f t="shared" si="2"/>
        <v>0</v>
      </c>
      <c r="W18">
        <f t="shared" si="3"/>
        <v>0</v>
      </c>
      <c r="X18">
        <f t="shared" si="4"/>
        <v>0</v>
      </c>
    </row>
    <row r="19" spans="2:24" ht="13.9" customHeight="1" x14ac:dyDescent="0.15">
      <c r="B19" s="1">
        <f t="shared" si="5"/>
        <v>9</v>
      </c>
      <c r="C19" s="3"/>
      <c r="D19" s="6"/>
      <c r="E19" s="118"/>
      <c r="F19" s="118" t="s">
        <v>137</v>
      </c>
      <c r="G19" s="118"/>
      <c r="H19" s="118"/>
      <c r="I19" s="118"/>
      <c r="J19" s="118"/>
      <c r="K19" s="20" t="s">
        <v>144</v>
      </c>
      <c r="L19" s="20" t="s">
        <v>145</v>
      </c>
      <c r="M19" s="20" t="s">
        <v>144</v>
      </c>
      <c r="N19" s="21" t="s">
        <v>145</v>
      </c>
      <c r="P19" t="s">
        <v>14</v>
      </c>
      <c r="Q19" t="e">
        <f t="shared" ref="Q19:T20" si="7">IF(K19="",0,VALUE(MID(K19,2,LEN(K19)-2)))</f>
        <v>#VALUE!</v>
      </c>
      <c r="R19">
        <f t="shared" si="7"/>
        <v>50</v>
      </c>
      <c r="S19" t="e">
        <f t="shared" si="7"/>
        <v>#VALUE!</v>
      </c>
      <c r="T19">
        <f t="shared" si="7"/>
        <v>50</v>
      </c>
      <c r="U19">
        <f t="shared" si="1"/>
        <v>0</v>
      </c>
      <c r="V19">
        <f t="shared" si="2"/>
        <v>50</v>
      </c>
      <c r="W19">
        <f t="shared" si="3"/>
        <v>0</v>
      </c>
      <c r="X19">
        <f t="shared" si="4"/>
        <v>50</v>
      </c>
    </row>
    <row r="20" spans="2:24" ht="13.5" customHeight="1" x14ac:dyDescent="0.15">
      <c r="B20" s="1">
        <f t="shared" si="5"/>
        <v>10</v>
      </c>
      <c r="C20" s="3"/>
      <c r="D20" s="6"/>
      <c r="E20" s="118"/>
      <c r="F20" s="118" t="s">
        <v>262</v>
      </c>
      <c r="G20" s="126"/>
      <c r="H20" s="118"/>
      <c r="I20" s="118"/>
      <c r="J20" s="118"/>
      <c r="K20" s="20"/>
      <c r="L20" s="20" t="s">
        <v>144</v>
      </c>
      <c r="M20" s="20" t="s">
        <v>144</v>
      </c>
      <c r="N20" s="21" t="s">
        <v>144</v>
      </c>
      <c r="Q20">
        <f t="shared" si="7"/>
        <v>0</v>
      </c>
      <c r="R20" t="e">
        <f t="shared" si="7"/>
        <v>#VALUE!</v>
      </c>
      <c r="S20" t="e">
        <f t="shared" si="7"/>
        <v>#VALUE!</v>
      </c>
      <c r="T20" t="e">
        <f t="shared" si="7"/>
        <v>#VALUE!</v>
      </c>
      <c r="U20">
        <f t="shared" si="1"/>
        <v>0</v>
      </c>
      <c r="V20">
        <f t="shared" si="2"/>
        <v>0</v>
      </c>
      <c r="W20">
        <f t="shared" si="3"/>
        <v>0</v>
      </c>
      <c r="X20">
        <f t="shared" si="4"/>
        <v>0</v>
      </c>
    </row>
    <row r="21" spans="2:24" ht="13.9" customHeight="1" x14ac:dyDescent="0.15">
      <c r="B21" s="1">
        <f t="shared" si="5"/>
        <v>11</v>
      </c>
      <c r="C21" s="3"/>
      <c r="D21" s="6"/>
      <c r="E21" s="118"/>
      <c r="F21" s="118" t="s">
        <v>114</v>
      </c>
      <c r="G21" s="118"/>
      <c r="H21" s="118"/>
      <c r="I21" s="118"/>
      <c r="J21" s="118"/>
      <c r="K21" s="20" t="s">
        <v>321</v>
      </c>
      <c r="L21" s="20" t="s">
        <v>321</v>
      </c>
      <c r="M21" s="20" t="s">
        <v>319</v>
      </c>
      <c r="N21" s="21" t="s">
        <v>361</v>
      </c>
      <c r="P21" s="77" t="s">
        <v>15</v>
      </c>
      <c r="Q21" t="str">
        <f>K21</f>
        <v>(2)</v>
      </c>
      <c r="R21" t="str">
        <f>L21</f>
        <v>(2)</v>
      </c>
      <c r="S21" t="str">
        <f>M21</f>
        <v>(8)</v>
      </c>
      <c r="T21" t="str">
        <f>N21</f>
        <v>(18)</v>
      </c>
      <c r="U21">
        <f t="shared" si="1"/>
        <v>2</v>
      </c>
      <c r="V21">
        <f t="shared" si="2"/>
        <v>2</v>
      </c>
      <c r="W21">
        <f t="shared" si="3"/>
        <v>8</v>
      </c>
      <c r="X21">
        <f t="shared" si="4"/>
        <v>18</v>
      </c>
    </row>
    <row r="22" spans="2:24" ht="13.5" customHeight="1" x14ac:dyDescent="0.15">
      <c r="B22" s="1">
        <f t="shared" si="5"/>
        <v>12</v>
      </c>
      <c r="C22" s="3"/>
      <c r="D22" s="6"/>
      <c r="E22" s="118"/>
      <c r="F22" s="118" t="s">
        <v>108</v>
      </c>
      <c r="G22" s="118"/>
      <c r="H22" s="118"/>
      <c r="I22" s="118"/>
      <c r="J22" s="118"/>
      <c r="K22" s="20"/>
      <c r="L22" s="20" t="s">
        <v>146</v>
      </c>
      <c r="M22" s="20" t="s">
        <v>144</v>
      </c>
      <c r="N22" s="21" t="s">
        <v>144</v>
      </c>
      <c r="U22">
        <f t="shared" si="1"/>
        <v>0</v>
      </c>
      <c r="V22">
        <f t="shared" si="2"/>
        <v>25</v>
      </c>
      <c r="W22">
        <f t="shared" si="3"/>
        <v>0</v>
      </c>
      <c r="X22">
        <f t="shared" si="4"/>
        <v>0</v>
      </c>
    </row>
    <row r="23" spans="2:24" ht="13.5" customHeight="1" x14ac:dyDescent="0.15">
      <c r="B23" s="1">
        <f t="shared" si="5"/>
        <v>13</v>
      </c>
      <c r="C23" s="3"/>
      <c r="D23" s="6"/>
      <c r="E23" s="118"/>
      <c r="F23" s="118" t="s">
        <v>107</v>
      </c>
      <c r="G23" s="118"/>
      <c r="H23" s="118"/>
      <c r="I23" s="118"/>
      <c r="J23" s="118"/>
      <c r="K23" s="20" t="s">
        <v>215</v>
      </c>
      <c r="L23" s="20" t="s">
        <v>145</v>
      </c>
      <c r="M23" s="20" t="s">
        <v>159</v>
      </c>
      <c r="N23" s="21" t="s">
        <v>238</v>
      </c>
      <c r="P23" t="s">
        <v>14</v>
      </c>
      <c r="Q23">
        <f>IF(K23="",0,VALUE(MID(K23,2,LEN(K23)-2)))</f>
        <v>75</v>
      </c>
      <c r="R23" t="e">
        <f>IF(#REF!="",0,VALUE(MID(#REF!,2,LEN(#REF!)-2)))</f>
        <v>#REF!</v>
      </c>
      <c r="S23">
        <f>IF(M23="",0,VALUE(MID(M23,2,LEN(M23)-2)))</f>
        <v>125</v>
      </c>
      <c r="T23">
        <f>IF(N23="",0,VALUE(MID(N23,2,LEN(N23)-2)))</f>
        <v>275</v>
      </c>
      <c r="U23">
        <f t="shared" si="1"/>
        <v>75</v>
      </c>
      <c r="V23">
        <f t="shared" si="2"/>
        <v>50</v>
      </c>
      <c r="W23">
        <f t="shared" si="3"/>
        <v>125</v>
      </c>
      <c r="X23">
        <f t="shared" si="4"/>
        <v>275</v>
      </c>
    </row>
    <row r="24" spans="2:24" ht="13.5" customHeight="1" x14ac:dyDescent="0.15">
      <c r="B24" s="1">
        <f t="shared" si="5"/>
        <v>14</v>
      </c>
      <c r="C24" s="2" t="s">
        <v>24</v>
      </c>
      <c r="D24" s="2" t="s">
        <v>25</v>
      </c>
      <c r="E24" s="118"/>
      <c r="F24" s="118" t="s">
        <v>106</v>
      </c>
      <c r="G24" s="118"/>
      <c r="H24" s="118"/>
      <c r="I24" s="118"/>
      <c r="J24" s="118"/>
      <c r="K24" s="24">
        <v>575</v>
      </c>
      <c r="L24" s="24">
        <v>775</v>
      </c>
      <c r="M24" s="24">
        <v>275</v>
      </c>
      <c r="N24" s="110">
        <v>1600</v>
      </c>
      <c r="P24" s="77"/>
    </row>
    <row r="25" spans="2:24" ht="13.5" customHeight="1" x14ac:dyDescent="0.15">
      <c r="B25" s="1">
        <f t="shared" si="5"/>
        <v>15</v>
      </c>
      <c r="C25" s="2" t="s">
        <v>26</v>
      </c>
      <c r="D25" s="2" t="s">
        <v>27</v>
      </c>
      <c r="E25" s="118"/>
      <c r="F25" s="118" t="s">
        <v>94</v>
      </c>
      <c r="G25" s="118"/>
      <c r="H25" s="118"/>
      <c r="I25" s="118"/>
      <c r="J25" s="118"/>
      <c r="K25" s="24">
        <v>50</v>
      </c>
      <c r="L25" s="24">
        <v>75</v>
      </c>
      <c r="M25" s="24"/>
      <c r="N25" s="110">
        <v>50</v>
      </c>
      <c r="P25" s="77"/>
    </row>
    <row r="26" spans="2:24" ht="13.5" customHeight="1" x14ac:dyDescent="0.15">
      <c r="B26" s="1">
        <f t="shared" si="5"/>
        <v>16</v>
      </c>
      <c r="C26" s="2" t="s">
        <v>84</v>
      </c>
      <c r="D26" s="2" t="s">
        <v>16</v>
      </c>
      <c r="E26" s="118"/>
      <c r="F26" s="118" t="s">
        <v>254</v>
      </c>
      <c r="G26" s="118"/>
      <c r="H26" s="118"/>
      <c r="I26" s="118"/>
      <c r="J26" s="118"/>
      <c r="K26" s="24"/>
      <c r="L26" s="24"/>
      <c r="M26" s="24"/>
      <c r="N26" s="110">
        <v>20</v>
      </c>
    </row>
    <row r="27" spans="2:24" ht="14.85" customHeight="1" x14ac:dyDescent="0.15">
      <c r="B27" s="1">
        <f t="shared" si="5"/>
        <v>17</v>
      </c>
      <c r="C27" s="6"/>
      <c r="D27" s="6"/>
      <c r="E27" s="118"/>
      <c r="F27" s="118" t="s">
        <v>134</v>
      </c>
      <c r="G27" s="118"/>
      <c r="H27" s="118"/>
      <c r="I27" s="118"/>
      <c r="J27" s="118"/>
      <c r="K27" s="24">
        <v>25</v>
      </c>
      <c r="L27" s="24">
        <v>25</v>
      </c>
      <c r="M27" s="24" t="s">
        <v>143</v>
      </c>
      <c r="N27" s="110">
        <v>50</v>
      </c>
    </row>
    <row r="28" spans="2:24" ht="13.9" customHeight="1" x14ac:dyDescent="0.15">
      <c r="B28" s="1">
        <f t="shared" si="5"/>
        <v>18</v>
      </c>
      <c r="C28" s="6"/>
      <c r="D28" s="2" t="s">
        <v>17</v>
      </c>
      <c r="E28" s="118"/>
      <c r="F28" s="118" t="s">
        <v>198</v>
      </c>
      <c r="G28" s="118"/>
      <c r="H28" s="118"/>
      <c r="I28" s="118"/>
      <c r="J28" s="118"/>
      <c r="K28" s="24" t="s">
        <v>143</v>
      </c>
      <c r="L28" s="24"/>
      <c r="M28" s="24"/>
      <c r="N28" s="110"/>
    </row>
    <row r="29" spans="2:24" ht="13.9" customHeight="1" x14ac:dyDescent="0.15">
      <c r="B29" s="1">
        <f t="shared" si="5"/>
        <v>19</v>
      </c>
      <c r="C29" s="6"/>
      <c r="D29" s="6"/>
      <c r="E29" s="118"/>
      <c r="F29" s="118" t="s">
        <v>104</v>
      </c>
      <c r="G29" s="118"/>
      <c r="H29" s="118"/>
      <c r="I29" s="118"/>
      <c r="J29" s="118"/>
      <c r="K29" s="24"/>
      <c r="L29" s="24" t="s">
        <v>143</v>
      </c>
      <c r="M29" s="24"/>
      <c r="N29" s="110"/>
    </row>
    <row r="30" spans="2:24" ht="13.5" customHeight="1" x14ac:dyDescent="0.15">
      <c r="B30" s="1">
        <f t="shared" si="5"/>
        <v>20</v>
      </c>
      <c r="C30" s="6"/>
      <c r="D30" s="6"/>
      <c r="E30" s="118"/>
      <c r="F30" s="118" t="s">
        <v>95</v>
      </c>
      <c r="G30" s="118"/>
      <c r="H30" s="118"/>
      <c r="I30" s="118"/>
      <c r="J30" s="118"/>
      <c r="K30" s="24">
        <v>750</v>
      </c>
      <c r="L30" s="24">
        <v>650</v>
      </c>
      <c r="M30" s="24">
        <v>750</v>
      </c>
      <c r="N30" s="110">
        <v>175</v>
      </c>
    </row>
    <row r="31" spans="2:24" ht="13.9" customHeight="1" x14ac:dyDescent="0.15">
      <c r="B31" s="1">
        <f t="shared" si="5"/>
        <v>21</v>
      </c>
      <c r="C31" s="6"/>
      <c r="D31" s="6"/>
      <c r="E31" s="118"/>
      <c r="F31" s="118" t="s">
        <v>96</v>
      </c>
      <c r="G31" s="118"/>
      <c r="H31" s="118"/>
      <c r="I31" s="118"/>
      <c r="J31" s="118"/>
      <c r="K31" s="24">
        <v>2375</v>
      </c>
      <c r="L31" s="24">
        <v>4050</v>
      </c>
      <c r="M31" s="24">
        <v>1050</v>
      </c>
      <c r="N31" s="110">
        <v>575</v>
      </c>
    </row>
    <row r="32" spans="2:24" ht="13.9" customHeight="1" x14ac:dyDescent="0.15">
      <c r="B32" s="1">
        <f t="shared" si="5"/>
        <v>22</v>
      </c>
      <c r="C32" s="6"/>
      <c r="D32" s="6"/>
      <c r="E32" s="118"/>
      <c r="F32" s="118" t="s">
        <v>485</v>
      </c>
      <c r="G32" s="118"/>
      <c r="H32" s="118"/>
      <c r="I32" s="118"/>
      <c r="J32" s="118"/>
      <c r="K32" s="24">
        <v>200</v>
      </c>
      <c r="M32" s="24"/>
      <c r="N32" s="110"/>
    </row>
    <row r="33" spans="2:25" ht="13.9" customHeight="1" x14ac:dyDescent="0.15">
      <c r="B33" s="1">
        <f t="shared" si="5"/>
        <v>23</v>
      </c>
      <c r="C33" s="6"/>
      <c r="D33" s="6"/>
      <c r="E33" s="118"/>
      <c r="F33" s="118" t="s">
        <v>115</v>
      </c>
      <c r="G33" s="118"/>
      <c r="H33" s="118"/>
      <c r="I33" s="118"/>
      <c r="J33" s="118"/>
      <c r="K33" s="24" t="s">
        <v>143</v>
      </c>
      <c r="L33" s="24">
        <v>97</v>
      </c>
      <c r="M33" s="24"/>
      <c r="N33" s="110"/>
    </row>
    <row r="34" spans="2:25" ht="13.9" customHeight="1" x14ac:dyDescent="0.15">
      <c r="B34" s="1">
        <f t="shared" si="5"/>
        <v>24</v>
      </c>
      <c r="C34" s="6"/>
      <c r="D34" s="6"/>
      <c r="E34" s="118"/>
      <c r="F34" s="118" t="s">
        <v>315</v>
      </c>
      <c r="G34" s="118"/>
      <c r="H34" s="118"/>
      <c r="I34" s="118"/>
      <c r="J34" s="118"/>
      <c r="K34" s="24">
        <v>1</v>
      </c>
      <c r="L34" s="24"/>
      <c r="M34" s="24"/>
      <c r="N34" s="110"/>
    </row>
    <row r="35" spans="2:25" ht="13.5" customHeight="1" x14ac:dyDescent="0.15">
      <c r="B35" s="1">
        <f t="shared" si="5"/>
        <v>25</v>
      </c>
      <c r="C35" s="6"/>
      <c r="D35" s="6"/>
      <c r="E35" s="118"/>
      <c r="F35" s="118" t="s">
        <v>148</v>
      </c>
      <c r="G35" s="118"/>
      <c r="H35" s="118"/>
      <c r="I35" s="118"/>
      <c r="J35" s="118"/>
      <c r="K35" s="24" t="s">
        <v>143</v>
      </c>
      <c r="L35" s="24"/>
      <c r="M35" s="24"/>
      <c r="N35" s="110"/>
    </row>
    <row r="36" spans="2:25" ht="13.5" customHeight="1" x14ac:dyDescent="0.15">
      <c r="B36" s="1">
        <f t="shared" si="5"/>
        <v>26</v>
      </c>
      <c r="C36" s="6"/>
      <c r="D36" s="6"/>
      <c r="E36" s="118"/>
      <c r="F36" s="118" t="s">
        <v>18</v>
      </c>
      <c r="G36" s="118"/>
      <c r="H36" s="118"/>
      <c r="I36" s="118"/>
      <c r="J36" s="118"/>
      <c r="K36" s="24">
        <v>100</v>
      </c>
      <c r="L36" s="24">
        <v>300</v>
      </c>
      <c r="M36" s="24">
        <v>300</v>
      </c>
      <c r="N36" s="110">
        <v>300</v>
      </c>
    </row>
    <row r="37" spans="2:25" ht="13.5" customHeight="1" x14ac:dyDescent="0.15">
      <c r="B37" s="1">
        <f t="shared" si="5"/>
        <v>27</v>
      </c>
      <c r="C37" s="6"/>
      <c r="D37" s="6"/>
      <c r="E37" s="118"/>
      <c r="F37" s="118" t="s">
        <v>97</v>
      </c>
      <c r="G37" s="118"/>
      <c r="H37" s="118"/>
      <c r="I37" s="118"/>
      <c r="J37" s="118"/>
      <c r="K37" s="24">
        <v>950</v>
      </c>
      <c r="L37" s="24">
        <v>300</v>
      </c>
      <c r="M37" s="24" t="s">
        <v>143</v>
      </c>
      <c r="N37" s="110">
        <v>100</v>
      </c>
    </row>
    <row r="38" spans="2:25" ht="13.5" customHeight="1" x14ac:dyDescent="0.15">
      <c r="B38" s="1">
        <f t="shared" si="5"/>
        <v>28</v>
      </c>
      <c r="C38" s="6"/>
      <c r="D38" s="6"/>
      <c r="E38" s="118"/>
      <c r="F38" s="118" t="s">
        <v>98</v>
      </c>
      <c r="G38" s="118"/>
      <c r="H38" s="118"/>
      <c r="I38" s="118"/>
      <c r="J38" s="118"/>
      <c r="K38" s="24">
        <v>150</v>
      </c>
      <c r="L38" s="24">
        <v>50</v>
      </c>
      <c r="M38" s="24" t="s">
        <v>143</v>
      </c>
      <c r="N38" s="110">
        <v>25</v>
      </c>
    </row>
    <row r="39" spans="2:25" ht="13.9" customHeight="1" x14ac:dyDescent="0.15">
      <c r="B39" s="1">
        <f t="shared" si="5"/>
        <v>29</v>
      </c>
      <c r="C39" s="6"/>
      <c r="D39" s="6"/>
      <c r="E39" s="118"/>
      <c r="F39" s="118" t="s">
        <v>199</v>
      </c>
      <c r="G39" s="118"/>
      <c r="H39" s="118"/>
      <c r="I39" s="118"/>
      <c r="J39" s="118"/>
      <c r="K39" s="24"/>
      <c r="L39" s="24"/>
      <c r="M39" s="24"/>
      <c r="N39" s="110" t="s">
        <v>143</v>
      </c>
    </row>
    <row r="40" spans="2:25" ht="13.5" customHeight="1" x14ac:dyDescent="0.15">
      <c r="B40" s="1">
        <f t="shared" si="5"/>
        <v>30</v>
      </c>
      <c r="C40" s="6"/>
      <c r="D40" s="6"/>
      <c r="E40" s="118"/>
      <c r="F40" s="118" t="s">
        <v>135</v>
      </c>
      <c r="G40" s="118"/>
      <c r="H40" s="118"/>
      <c r="I40" s="118"/>
      <c r="J40" s="118"/>
      <c r="K40" s="24" t="s">
        <v>143</v>
      </c>
      <c r="L40" s="24"/>
      <c r="M40" s="24">
        <v>1</v>
      </c>
      <c r="N40" s="110"/>
    </row>
    <row r="41" spans="2:25" ht="13.5" customHeight="1" x14ac:dyDescent="0.15">
      <c r="B41" s="1">
        <f t="shared" si="5"/>
        <v>31</v>
      </c>
      <c r="C41" s="6"/>
      <c r="D41" s="6"/>
      <c r="E41" s="118"/>
      <c r="F41" s="118" t="s">
        <v>116</v>
      </c>
      <c r="G41" s="118"/>
      <c r="H41" s="118"/>
      <c r="I41" s="118"/>
      <c r="J41" s="118"/>
      <c r="K41" s="24" t="s">
        <v>143</v>
      </c>
      <c r="L41" s="24">
        <v>375</v>
      </c>
      <c r="M41" s="24">
        <v>75</v>
      </c>
      <c r="N41" s="110">
        <v>150</v>
      </c>
    </row>
    <row r="42" spans="2:25" ht="13.9" customHeight="1" x14ac:dyDescent="0.15">
      <c r="B42" s="1">
        <f t="shared" si="5"/>
        <v>32</v>
      </c>
      <c r="C42" s="6"/>
      <c r="D42" s="6"/>
      <c r="E42" s="118"/>
      <c r="F42" s="118" t="s">
        <v>20</v>
      </c>
      <c r="G42" s="118"/>
      <c r="H42" s="118"/>
      <c r="I42" s="118"/>
      <c r="J42" s="118"/>
      <c r="K42" s="24">
        <v>750</v>
      </c>
      <c r="L42" s="24">
        <v>875</v>
      </c>
      <c r="M42" s="24">
        <v>1450</v>
      </c>
      <c r="N42" s="110">
        <v>550</v>
      </c>
    </row>
    <row r="43" spans="2:25" ht="13.5" customHeight="1" x14ac:dyDescent="0.15">
      <c r="B43" s="1">
        <f t="shared" si="5"/>
        <v>33</v>
      </c>
      <c r="C43" s="6"/>
      <c r="D43" s="6"/>
      <c r="E43" s="118"/>
      <c r="F43" s="118" t="s">
        <v>21</v>
      </c>
      <c r="G43" s="118"/>
      <c r="H43" s="118"/>
      <c r="I43" s="118"/>
      <c r="J43" s="118"/>
      <c r="K43" s="24">
        <v>25000</v>
      </c>
      <c r="L43" s="24">
        <v>22500</v>
      </c>
      <c r="M43" s="24">
        <v>8500</v>
      </c>
      <c r="N43" s="56">
        <v>650</v>
      </c>
    </row>
    <row r="44" spans="2:25" ht="13.9" customHeight="1" x14ac:dyDescent="0.15">
      <c r="B44" s="1">
        <f t="shared" ref="B44:B75" si="8">B43+1</f>
        <v>34</v>
      </c>
      <c r="C44" s="6"/>
      <c r="D44" s="6"/>
      <c r="E44" s="118"/>
      <c r="F44" s="118" t="s">
        <v>22</v>
      </c>
      <c r="G44" s="118"/>
      <c r="H44" s="118"/>
      <c r="I44" s="118"/>
      <c r="J44" s="118"/>
      <c r="K44" s="24">
        <v>50</v>
      </c>
      <c r="L44" s="24">
        <v>100</v>
      </c>
      <c r="M44" s="24">
        <v>50</v>
      </c>
      <c r="N44" s="110"/>
    </row>
    <row r="45" spans="2:25" ht="13.5" customHeight="1" x14ac:dyDescent="0.15">
      <c r="B45" s="1">
        <f t="shared" si="8"/>
        <v>35</v>
      </c>
      <c r="C45" s="2" t="s">
        <v>75</v>
      </c>
      <c r="D45" s="2" t="s">
        <v>76</v>
      </c>
      <c r="E45" s="118"/>
      <c r="F45" s="118" t="s">
        <v>347</v>
      </c>
      <c r="G45" s="118"/>
      <c r="H45" s="118"/>
      <c r="I45" s="118"/>
      <c r="J45" s="118"/>
      <c r="K45" s="24"/>
      <c r="L45" s="24"/>
      <c r="M45" s="24"/>
      <c r="N45" s="110" t="s">
        <v>143</v>
      </c>
    </row>
    <row r="46" spans="2:25" ht="13.9" customHeight="1" x14ac:dyDescent="0.15">
      <c r="B46" s="1">
        <f t="shared" si="8"/>
        <v>36</v>
      </c>
      <c r="C46" s="6"/>
      <c r="D46" s="6"/>
      <c r="E46" s="118"/>
      <c r="F46" s="118" t="s">
        <v>140</v>
      </c>
      <c r="G46" s="118"/>
      <c r="H46" s="118"/>
      <c r="I46" s="118"/>
      <c r="J46" s="118"/>
      <c r="K46" s="24">
        <v>25</v>
      </c>
      <c r="L46" s="24">
        <v>25</v>
      </c>
      <c r="M46" s="24"/>
      <c r="N46" s="110" t="s">
        <v>143</v>
      </c>
    </row>
    <row r="47" spans="2:25" ht="13.9" customHeight="1" x14ac:dyDescent="0.15">
      <c r="B47" s="1">
        <f t="shared" si="8"/>
        <v>37</v>
      </c>
      <c r="C47" s="6"/>
      <c r="D47" s="6"/>
      <c r="E47" s="118"/>
      <c r="F47" s="118" t="s">
        <v>293</v>
      </c>
      <c r="G47" s="118"/>
      <c r="H47" s="118"/>
      <c r="I47" s="118"/>
      <c r="J47" s="118"/>
      <c r="K47" s="24"/>
      <c r="L47" s="24" t="s">
        <v>143</v>
      </c>
      <c r="M47" s="24"/>
      <c r="N47" s="110"/>
      <c r="U47">
        <f>COUNTA(K45:K47)</f>
        <v>1</v>
      </c>
      <c r="V47">
        <f>COUNTA(L45:L47)</f>
        <v>2</v>
      </c>
      <c r="W47">
        <f>COUNTA(M45:M47)</f>
        <v>0</v>
      </c>
      <c r="X47">
        <f>COUNTA(N45:N47)</f>
        <v>2</v>
      </c>
    </row>
    <row r="48" spans="2:25" ht="13.9" customHeight="1" x14ac:dyDescent="0.15">
      <c r="B48" s="1">
        <f t="shared" si="8"/>
        <v>38</v>
      </c>
      <c r="C48" s="2" t="s">
        <v>85</v>
      </c>
      <c r="D48" s="2" t="s">
        <v>28</v>
      </c>
      <c r="E48" s="118"/>
      <c r="F48" s="118" t="s">
        <v>326</v>
      </c>
      <c r="G48" s="118"/>
      <c r="H48" s="118"/>
      <c r="I48" s="118"/>
      <c r="J48" s="118"/>
      <c r="K48" s="24"/>
      <c r="L48" s="24"/>
      <c r="M48" s="24" t="s">
        <v>143</v>
      </c>
      <c r="N48" s="110"/>
      <c r="Y48" s="120"/>
    </row>
    <row r="49" spans="2:29" ht="13.9" customHeight="1" x14ac:dyDescent="0.15">
      <c r="B49" s="1">
        <f t="shared" si="8"/>
        <v>39</v>
      </c>
      <c r="C49" s="6"/>
      <c r="D49" s="6"/>
      <c r="E49" s="118"/>
      <c r="F49" s="118" t="s">
        <v>163</v>
      </c>
      <c r="G49" s="118"/>
      <c r="H49" s="118"/>
      <c r="I49" s="118"/>
      <c r="J49" s="118"/>
      <c r="K49" s="24">
        <v>100</v>
      </c>
      <c r="L49" s="24">
        <v>150</v>
      </c>
      <c r="M49" s="24">
        <v>200</v>
      </c>
      <c r="N49" s="110" t="s">
        <v>143</v>
      </c>
      <c r="Y49" s="120"/>
    </row>
    <row r="50" spans="2:29" ht="13.9" customHeight="1" x14ac:dyDescent="0.15">
      <c r="B50" s="1">
        <f t="shared" si="8"/>
        <v>40</v>
      </c>
      <c r="C50" s="6"/>
      <c r="D50" s="6"/>
      <c r="E50" s="118"/>
      <c r="F50" s="118" t="s">
        <v>371</v>
      </c>
      <c r="G50" s="118"/>
      <c r="H50" s="118"/>
      <c r="I50" s="118"/>
      <c r="J50" s="118"/>
      <c r="K50" s="24"/>
      <c r="L50" s="24" t="s">
        <v>143</v>
      </c>
      <c r="M50" s="24"/>
      <c r="N50" s="110"/>
      <c r="U50" s="121">
        <f>COUNTA($K11:$K51)</f>
        <v>28</v>
      </c>
      <c r="V50" s="121">
        <f>COUNTA($L11:$L51)</f>
        <v>29</v>
      </c>
      <c r="W50" s="121">
        <f>COUNTA($M11:$M51)</f>
        <v>25</v>
      </c>
      <c r="X50" s="121">
        <f>COUNTA($N11:$N51)</f>
        <v>27</v>
      </c>
      <c r="Y50" s="121"/>
      <c r="Z50" s="121"/>
      <c r="AA50" s="121"/>
      <c r="AB50" s="121"/>
      <c r="AC50" s="120"/>
    </row>
    <row r="51" spans="2:29" ht="13.5" customHeight="1" x14ac:dyDescent="0.15">
      <c r="B51" s="1">
        <f t="shared" si="8"/>
        <v>41</v>
      </c>
      <c r="C51" s="6"/>
      <c r="D51" s="6"/>
      <c r="E51" s="118"/>
      <c r="F51" s="118" t="s">
        <v>82</v>
      </c>
      <c r="G51" s="118"/>
      <c r="H51" s="118"/>
      <c r="I51" s="118"/>
      <c r="J51" s="118"/>
      <c r="K51" s="24">
        <v>25</v>
      </c>
      <c r="L51" s="24"/>
      <c r="M51" s="24"/>
      <c r="N51" s="110"/>
      <c r="Y51" s="122"/>
    </row>
    <row r="52" spans="2:29" ht="13.9" customHeight="1" x14ac:dyDescent="0.15">
      <c r="B52" s="1">
        <f t="shared" si="8"/>
        <v>42</v>
      </c>
      <c r="C52" s="6"/>
      <c r="D52" s="6"/>
      <c r="E52" s="118"/>
      <c r="F52" s="118" t="s">
        <v>316</v>
      </c>
      <c r="G52" s="118"/>
      <c r="H52" s="118"/>
      <c r="I52" s="118"/>
      <c r="J52" s="118"/>
      <c r="K52" s="24"/>
      <c r="L52" s="24">
        <v>25</v>
      </c>
      <c r="M52" s="24"/>
      <c r="N52" s="110"/>
      <c r="Y52" s="122"/>
    </row>
    <row r="53" spans="2:29" ht="13.9" customHeight="1" x14ac:dyDescent="0.15">
      <c r="B53" s="1">
        <f t="shared" si="8"/>
        <v>43</v>
      </c>
      <c r="C53" s="6"/>
      <c r="D53" s="6"/>
      <c r="E53" s="118"/>
      <c r="F53" s="118" t="s">
        <v>240</v>
      </c>
      <c r="G53" s="118"/>
      <c r="H53" s="118"/>
      <c r="I53" s="118"/>
      <c r="J53" s="118"/>
      <c r="K53" s="24"/>
      <c r="L53" s="24" t="s">
        <v>143</v>
      </c>
      <c r="M53" s="24"/>
      <c r="N53" s="110" t="s">
        <v>143</v>
      </c>
      <c r="Y53" s="122"/>
    </row>
    <row r="54" spans="2:29" ht="13.5" customHeight="1" x14ac:dyDescent="0.15">
      <c r="B54" s="1">
        <f t="shared" si="8"/>
        <v>44</v>
      </c>
      <c r="C54" s="6"/>
      <c r="D54" s="6"/>
      <c r="E54" s="118"/>
      <c r="F54" s="118" t="s">
        <v>165</v>
      </c>
      <c r="G54" s="118"/>
      <c r="H54" s="118"/>
      <c r="I54" s="118"/>
      <c r="J54" s="118"/>
      <c r="K54" s="24"/>
      <c r="L54" s="24"/>
      <c r="M54" s="24" t="s">
        <v>143</v>
      </c>
      <c r="N54" s="110">
        <v>200</v>
      </c>
      <c r="Y54" s="122"/>
    </row>
    <row r="55" spans="2:29" ht="13.5" customHeight="1" x14ac:dyDescent="0.15">
      <c r="B55" s="1">
        <f t="shared" si="8"/>
        <v>45</v>
      </c>
      <c r="C55" s="6"/>
      <c r="D55" s="6"/>
      <c r="E55" s="118"/>
      <c r="F55" s="118" t="s">
        <v>99</v>
      </c>
      <c r="G55" s="118"/>
      <c r="H55" s="118"/>
      <c r="I55" s="118"/>
      <c r="J55" s="118"/>
      <c r="K55" s="24"/>
      <c r="L55" s="24" t="s">
        <v>143</v>
      </c>
      <c r="M55" s="24" t="s">
        <v>143</v>
      </c>
      <c r="N55" s="110">
        <v>100</v>
      </c>
      <c r="Y55" s="122"/>
    </row>
    <row r="56" spans="2:29" ht="13.9" customHeight="1" x14ac:dyDescent="0.15">
      <c r="B56" s="1">
        <f t="shared" si="8"/>
        <v>46</v>
      </c>
      <c r="C56" s="6"/>
      <c r="D56" s="6"/>
      <c r="E56" s="118"/>
      <c r="F56" s="118" t="s">
        <v>207</v>
      </c>
      <c r="G56" s="118"/>
      <c r="H56" s="118"/>
      <c r="I56" s="118"/>
      <c r="J56" s="118"/>
      <c r="K56" s="24">
        <v>200</v>
      </c>
      <c r="L56" s="123">
        <v>150</v>
      </c>
      <c r="M56" s="24">
        <v>150</v>
      </c>
      <c r="N56" s="110">
        <v>150</v>
      </c>
      <c r="Y56" s="120"/>
    </row>
    <row r="57" spans="2:29" ht="13.9" customHeight="1" x14ac:dyDescent="0.15">
      <c r="B57" s="1">
        <f t="shared" si="8"/>
        <v>47</v>
      </c>
      <c r="C57" s="6"/>
      <c r="D57" s="6"/>
      <c r="E57" s="118"/>
      <c r="F57" s="118" t="s">
        <v>100</v>
      </c>
      <c r="G57" s="118"/>
      <c r="H57" s="118"/>
      <c r="I57" s="118"/>
      <c r="J57" s="118"/>
      <c r="K57" s="24">
        <v>350</v>
      </c>
      <c r="L57" s="24">
        <v>1100</v>
      </c>
      <c r="M57" s="24">
        <v>800</v>
      </c>
      <c r="N57" s="110">
        <v>450</v>
      </c>
      <c r="Y57" s="120"/>
    </row>
    <row r="58" spans="2:29" ht="13.5" customHeight="1" x14ac:dyDescent="0.15">
      <c r="B58" s="1">
        <f t="shared" si="8"/>
        <v>48</v>
      </c>
      <c r="C58" s="6"/>
      <c r="D58" s="6"/>
      <c r="E58" s="118"/>
      <c r="F58" s="118" t="s">
        <v>101</v>
      </c>
      <c r="G58" s="118"/>
      <c r="H58" s="118"/>
      <c r="I58" s="118"/>
      <c r="J58" s="118"/>
      <c r="K58" s="24"/>
      <c r="L58" s="24" t="s">
        <v>143</v>
      </c>
      <c r="M58" s="24">
        <v>25</v>
      </c>
      <c r="N58" s="110">
        <v>75</v>
      </c>
      <c r="Y58" s="120"/>
    </row>
    <row r="59" spans="2:29" ht="14.25" customHeight="1" x14ac:dyDescent="0.15">
      <c r="B59" s="1">
        <f t="shared" si="8"/>
        <v>49</v>
      </c>
      <c r="C59" s="6"/>
      <c r="D59" s="6"/>
      <c r="E59" s="118"/>
      <c r="F59" s="118" t="s">
        <v>284</v>
      </c>
      <c r="G59" s="118"/>
      <c r="H59" s="118"/>
      <c r="I59" s="118"/>
      <c r="J59" s="118"/>
      <c r="K59" s="24"/>
      <c r="L59" s="24"/>
      <c r="M59" s="24"/>
      <c r="N59" s="110">
        <v>48</v>
      </c>
      <c r="Y59" s="120"/>
    </row>
    <row r="60" spans="2:29" ht="13.5" customHeight="1" x14ac:dyDescent="0.15">
      <c r="B60" s="1">
        <f t="shared" si="8"/>
        <v>50</v>
      </c>
      <c r="C60" s="6"/>
      <c r="D60" s="6"/>
      <c r="E60" s="118"/>
      <c r="F60" s="118" t="s">
        <v>209</v>
      </c>
      <c r="G60" s="118"/>
      <c r="H60" s="118"/>
      <c r="I60" s="118"/>
      <c r="J60" s="118"/>
      <c r="K60" s="24"/>
      <c r="L60" s="24"/>
      <c r="M60" s="24">
        <v>50</v>
      </c>
      <c r="N60" s="110"/>
      <c r="Y60" s="120"/>
    </row>
    <row r="61" spans="2:29" ht="13.5" customHeight="1" x14ac:dyDescent="0.15">
      <c r="B61" s="1">
        <f t="shared" si="8"/>
        <v>51</v>
      </c>
      <c r="C61" s="6"/>
      <c r="D61" s="6"/>
      <c r="E61" s="118"/>
      <c r="F61" s="118" t="s">
        <v>308</v>
      </c>
      <c r="G61" s="118"/>
      <c r="H61" s="118"/>
      <c r="I61" s="118"/>
      <c r="J61" s="118"/>
      <c r="K61" s="24"/>
      <c r="L61" s="24">
        <v>12</v>
      </c>
      <c r="M61" s="24"/>
      <c r="N61" s="110">
        <v>4</v>
      </c>
      <c r="Y61" s="120"/>
    </row>
    <row r="62" spans="2:29" ht="13.5" customHeight="1" x14ac:dyDescent="0.15">
      <c r="B62" s="1">
        <f t="shared" si="8"/>
        <v>52</v>
      </c>
      <c r="C62" s="6"/>
      <c r="D62" s="6"/>
      <c r="E62" s="118"/>
      <c r="F62" s="118" t="s">
        <v>30</v>
      </c>
      <c r="G62" s="118"/>
      <c r="H62" s="118"/>
      <c r="I62" s="118"/>
      <c r="J62" s="118"/>
      <c r="K62" s="24">
        <v>64</v>
      </c>
      <c r="L62" s="24">
        <v>32</v>
      </c>
      <c r="M62" s="24">
        <v>24</v>
      </c>
      <c r="N62" s="110">
        <v>16</v>
      </c>
      <c r="Y62" s="120"/>
    </row>
    <row r="63" spans="2:29" ht="13.5" customHeight="1" x14ac:dyDescent="0.15">
      <c r="B63" s="1">
        <f t="shared" si="8"/>
        <v>53</v>
      </c>
      <c r="C63" s="6"/>
      <c r="D63" s="6"/>
      <c r="E63" s="118"/>
      <c r="F63" s="118" t="s">
        <v>168</v>
      </c>
      <c r="G63" s="118"/>
      <c r="H63" s="118"/>
      <c r="I63" s="118"/>
      <c r="J63" s="118"/>
      <c r="K63" s="24">
        <v>16</v>
      </c>
      <c r="L63" s="24" t="s">
        <v>143</v>
      </c>
      <c r="M63" s="24">
        <v>16</v>
      </c>
      <c r="N63" s="110" t="s">
        <v>143</v>
      </c>
      <c r="Y63" s="120"/>
    </row>
    <row r="64" spans="2:29" ht="13.9" customHeight="1" x14ac:dyDescent="0.15">
      <c r="B64" s="1">
        <f t="shared" si="8"/>
        <v>54</v>
      </c>
      <c r="C64" s="6"/>
      <c r="D64" s="6"/>
      <c r="E64" s="118"/>
      <c r="F64" s="118" t="s">
        <v>257</v>
      </c>
      <c r="G64" s="118"/>
      <c r="H64" s="118"/>
      <c r="I64" s="118"/>
      <c r="J64" s="118"/>
      <c r="K64" s="24"/>
      <c r="L64" s="24"/>
      <c r="M64" s="24" t="s">
        <v>143</v>
      </c>
      <c r="N64" s="110"/>
      <c r="Y64" s="120"/>
    </row>
    <row r="65" spans="2:25" ht="13.9" customHeight="1" x14ac:dyDescent="0.15">
      <c r="B65" s="1">
        <f t="shared" si="8"/>
        <v>55</v>
      </c>
      <c r="C65" s="6"/>
      <c r="D65" s="6"/>
      <c r="E65" s="118"/>
      <c r="F65" s="118" t="s">
        <v>267</v>
      </c>
      <c r="G65" s="118"/>
      <c r="H65" s="118"/>
      <c r="I65" s="118"/>
      <c r="J65" s="118"/>
      <c r="K65" s="24">
        <v>25</v>
      </c>
      <c r="L65" s="24"/>
      <c r="M65" s="24"/>
      <c r="N65" s="110"/>
      <c r="Y65" s="120"/>
    </row>
    <row r="66" spans="2:25" ht="13.9" customHeight="1" x14ac:dyDescent="0.15">
      <c r="B66" s="1">
        <f t="shared" si="8"/>
        <v>56</v>
      </c>
      <c r="C66" s="6"/>
      <c r="D66" s="6"/>
      <c r="E66" s="118"/>
      <c r="F66" s="118" t="s">
        <v>80</v>
      </c>
      <c r="G66" s="118"/>
      <c r="H66" s="118"/>
      <c r="I66" s="118"/>
      <c r="J66" s="118"/>
      <c r="K66" s="24" t="s">
        <v>143</v>
      </c>
      <c r="L66" s="24">
        <v>100</v>
      </c>
      <c r="M66" s="24">
        <v>300</v>
      </c>
      <c r="N66" s="110" t="s">
        <v>143</v>
      </c>
      <c r="Y66" s="120"/>
    </row>
    <row r="67" spans="2:25" ht="13.9" customHeight="1" x14ac:dyDescent="0.15">
      <c r="B67" s="1">
        <f t="shared" si="8"/>
        <v>57</v>
      </c>
      <c r="C67" s="6"/>
      <c r="D67" s="6"/>
      <c r="E67" s="118"/>
      <c r="F67" s="118" t="s">
        <v>210</v>
      </c>
      <c r="G67" s="118"/>
      <c r="H67" s="118"/>
      <c r="I67" s="118"/>
      <c r="J67" s="118"/>
      <c r="K67" s="24"/>
      <c r="L67" s="24"/>
      <c r="M67" s="24" t="s">
        <v>143</v>
      </c>
      <c r="N67" s="110"/>
      <c r="Y67" s="120"/>
    </row>
    <row r="68" spans="2:25" ht="13.5" customHeight="1" x14ac:dyDescent="0.15">
      <c r="B68" s="1">
        <f t="shared" si="8"/>
        <v>58</v>
      </c>
      <c r="C68" s="6"/>
      <c r="D68" s="6"/>
      <c r="E68" s="118"/>
      <c r="F68" s="118" t="s">
        <v>102</v>
      </c>
      <c r="G68" s="118"/>
      <c r="H68" s="118"/>
      <c r="I68" s="118"/>
      <c r="J68" s="118"/>
      <c r="K68" s="24">
        <v>650</v>
      </c>
      <c r="L68" s="24">
        <v>800</v>
      </c>
      <c r="M68" s="24">
        <v>350</v>
      </c>
      <c r="N68" s="110">
        <v>200</v>
      </c>
      <c r="Y68" s="120"/>
    </row>
    <row r="69" spans="2:25" ht="13.9" customHeight="1" x14ac:dyDescent="0.15">
      <c r="B69" s="1">
        <f t="shared" si="8"/>
        <v>59</v>
      </c>
      <c r="C69" s="6"/>
      <c r="D69" s="6"/>
      <c r="E69" s="118"/>
      <c r="F69" s="118" t="s">
        <v>170</v>
      </c>
      <c r="G69" s="118"/>
      <c r="H69" s="118"/>
      <c r="I69" s="118"/>
      <c r="J69" s="118"/>
      <c r="K69" s="24" t="s">
        <v>143</v>
      </c>
      <c r="L69" s="24" t="s">
        <v>143</v>
      </c>
      <c r="M69" s="24" t="s">
        <v>143</v>
      </c>
      <c r="N69" s="110">
        <v>100</v>
      </c>
      <c r="Y69" s="120"/>
    </row>
    <row r="70" spans="2:25" ht="13.5" customHeight="1" x14ac:dyDescent="0.15">
      <c r="B70" s="1">
        <f t="shared" si="8"/>
        <v>60</v>
      </c>
      <c r="C70" s="6"/>
      <c r="D70" s="6"/>
      <c r="E70" s="118"/>
      <c r="F70" s="118" t="s">
        <v>227</v>
      </c>
      <c r="G70" s="118"/>
      <c r="H70" s="118"/>
      <c r="I70" s="118"/>
      <c r="J70" s="118"/>
      <c r="K70" s="24" t="s">
        <v>143</v>
      </c>
      <c r="L70" s="24" t="s">
        <v>143</v>
      </c>
      <c r="M70" s="24" t="s">
        <v>143</v>
      </c>
      <c r="N70" s="110"/>
      <c r="Y70" s="120"/>
    </row>
    <row r="71" spans="2:25" ht="13.9" customHeight="1" x14ac:dyDescent="0.15">
      <c r="B71" s="1">
        <f t="shared" si="8"/>
        <v>61</v>
      </c>
      <c r="C71" s="6"/>
      <c r="D71" s="6"/>
      <c r="E71" s="118"/>
      <c r="F71" s="118" t="s">
        <v>484</v>
      </c>
      <c r="G71" s="118"/>
      <c r="H71" s="118"/>
      <c r="I71" s="118"/>
      <c r="J71" s="118"/>
      <c r="K71" s="24">
        <v>25</v>
      </c>
      <c r="L71" s="24"/>
      <c r="M71" s="24"/>
      <c r="N71" s="110"/>
      <c r="Y71" s="120"/>
    </row>
    <row r="72" spans="2:25" ht="13.9" customHeight="1" x14ac:dyDescent="0.15">
      <c r="B72" s="1">
        <f t="shared" si="8"/>
        <v>62</v>
      </c>
      <c r="C72" s="6"/>
      <c r="D72" s="6"/>
      <c r="E72" s="118"/>
      <c r="F72" s="118" t="s">
        <v>31</v>
      </c>
      <c r="G72" s="118"/>
      <c r="H72" s="118"/>
      <c r="I72" s="118"/>
      <c r="J72" s="118"/>
      <c r="K72" s="24">
        <v>200</v>
      </c>
      <c r="L72" s="24">
        <v>275</v>
      </c>
      <c r="M72" s="24">
        <v>275</v>
      </c>
      <c r="N72" s="110">
        <v>325</v>
      </c>
      <c r="Y72" s="120"/>
    </row>
    <row r="73" spans="2:25" ht="13.9" customHeight="1" x14ac:dyDescent="0.15">
      <c r="B73" s="1">
        <f t="shared" si="8"/>
        <v>63</v>
      </c>
      <c r="C73" s="2" t="s">
        <v>32</v>
      </c>
      <c r="D73" s="2" t="s">
        <v>33</v>
      </c>
      <c r="E73" s="118"/>
      <c r="F73" s="118" t="s">
        <v>271</v>
      </c>
      <c r="G73" s="118"/>
      <c r="H73" s="118"/>
      <c r="I73" s="118"/>
      <c r="J73" s="118"/>
      <c r="K73" s="24" t="s">
        <v>143</v>
      </c>
      <c r="L73" s="24"/>
      <c r="M73" s="24"/>
      <c r="N73" s="110"/>
    </row>
    <row r="74" spans="2:25" ht="13.5" customHeight="1" x14ac:dyDescent="0.15">
      <c r="B74" s="1">
        <f t="shared" si="8"/>
        <v>64</v>
      </c>
      <c r="C74" s="6"/>
      <c r="D74" s="6"/>
      <c r="E74" s="118"/>
      <c r="F74" s="118" t="s">
        <v>173</v>
      </c>
      <c r="G74" s="118"/>
      <c r="H74" s="118"/>
      <c r="I74" s="118"/>
      <c r="J74" s="118"/>
      <c r="K74" s="24">
        <v>2</v>
      </c>
      <c r="L74" s="24">
        <v>1</v>
      </c>
      <c r="M74" s="24"/>
      <c r="N74" s="110">
        <v>1</v>
      </c>
    </row>
    <row r="75" spans="2:25" ht="13.9" customHeight="1" x14ac:dyDescent="0.15">
      <c r="B75" s="1">
        <f t="shared" si="8"/>
        <v>65</v>
      </c>
      <c r="C75" s="6"/>
      <c r="D75" s="6"/>
      <c r="E75" s="118"/>
      <c r="F75" s="118" t="s">
        <v>334</v>
      </c>
      <c r="G75" s="118"/>
      <c r="H75" s="118"/>
      <c r="I75" s="118"/>
      <c r="J75" s="118"/>
      <c r="K75" s="24"/>
      <c r="L75" s="24"/>
      <c r="M75" s="24" t="s">
        <v>143</v>
      </c>
      <c r="N75" s="110"/>
    </row>
    <row r="76" spans="2:25" ht="13.9" customHeight="1" x14ac:dyDescent="0.15">
      <c r="B76" s="1">
        <f t="shared" ref="B76:B88" si="9">B75+1</f>
        <v>66</v>
      </c>
      <c r="C76" s="6"/>
      <c r="D76" s="6"/>
      <c r="E76" s="118"/>
      <c r="F76" s="118" t="s">
        <v>259</v>
      </c>
      <c r="G76" s="118"/>
      <c r="H76" s="118"/>
      <c r="I76" s="118"/>
      <c r="J76" s="118"/>
      <c r="K76" s="24" t="s">
        <v>143</v>
      </c>
      <c r="L76" s="24"/>
      <c r="M76" s="24"/>
      <c r="N76" s="110">
        <v>2</v>
      </c>
    </row>
    <row r="77" spans="2:25" ht="13.9" customHeight="1" x14ac:dyDescent="0.15">
      <c r="B77" s="1">
        <f t="shared" si="9"/>
        <v>67</v>
      </c>
      <c r="C77" s="6"/>
      <c r="D77" s="6"/>
      <c r="E77" s="118"/>
      <c r="F77" s="118" t="s">
        <v>175</v>
      </c>
      <c r="G77" s="118"/>
      <c r="H77" s="118"/>
      <c r="I77" s="118"/>
      <c r="J77" s="118"/>
      <c r="K77" s="24"/>
      <c r="L77" s="24">
        <v>1</v>
      </c>
      <c r="M77" s="24"/>
      <c r="N77" s="110" t="s">
        <v>143</v>
      </c>
    </row>
    <row r="78" spans="2:25" ht="13.5" customHeight="1" x14ac:dyDescent="0.15">
      <c r="B78" s="1">
        <f t="shared" si="9"/>
        <v>68</v>
      </c>
      <c r="C78" s="6"/>
      <c r="D78" s="6"/>
      <c r="E78" s="118"/>
      <c r="F78" s="118" t="s">
        <v>34</v>
      </c>
      <c r="G78" s="118"/>
      <c r="H78" s="118"/>
      <c r="I78" s="118"/>
      <c r="J78" s="118"/>
      <c r="K78" s="24">
        <v>1</v>
      </c>
      <c r="L78" s="24"/>
      <c r="M78" s="24">
        <v>1</v>
      </c>
      <c r="N78" s="110">
        <v>3</v>
      </c>
    </row>
    <row r="79" spans="2:25" ht="13.5" customHeight="1" x14ac:dyDescent="0.15">
      <c r="B79" s="1">
        <f t="shared" si="9"/>
        <v>69</v>
      </c>
      <c r="C79" s="2" t="s">
        <v>129</v>
      </c>
      <c r="D79" s="2" t="s">
        <v>176</v>
      </c>
      <c r="E79" s="118"/>
      <c r="F79" s="118" t="s">
        <v>177</v>
      </c>
      <c r="G79" s="118"/>
      <c r="H79" s="118"/>
      <c r="I79" s="118"/>
      <c r="J79" s="118"/>
      <c r="K79" s="24"/>
      <c r="L79" s="24"/>
      <c r="M79" s="24"/>
      <c r="N79" s="110" t="s">
        <v>143</v>
      </c>
    </row>
    <row r="80" spans="2:25" ht="13.5" customHeight="1" x14ac:dyDescent="0.15">
      <c r="B80" s="1">
        <f t="shared" si="9"/>
        <v>70</v>
      </c>
      <c r="C80" s="6"/>
      <c r="D80" s="2" t="s">
        <v>178</v>
      </c>
      <c r="E80" s="118"/>
      <c r="F80" s="118" t="s">
        <v>179</v>
      </c>
      <c r="G80" s="118"/>
      <c r="H80" s="118"/>
      <c r="I80" s="118"/>
      <c r="J80" s="118"/>
      <c r="K80" s="24"/>
      <c r="L80" s="24" t="s">
        <v>143</v>
      </c>
      <c r="M80" s="24" t="s">
        <v>143</v>
      </c>
      <c r="N80" s="110"/>
    </row>
    <row r="81" spans="2:24" ht="13.5" customHeight="1" x14ac:dyDescent="0.15">
      <c r="B81" s="1">
        <f t="shared" si="9"/>
        <v>71</v>
      </c>
      <c r="C81" s="6"/>
      <c r="D81" s="2" t="s">
        <v>35</v>
      </c>
      <c r="E81" s="118"/>
      <c r="F81" s="118" t="s">
        <v>110</v>
      </c>
      <c r="G81" s="118"/>
      <c r="H81" s="118"/>
      <c r="I81" s="118"/>
      <c r="J81" s="118"/>
      <c r="K81" s="24">
        <v>11</v>
      </c>
      <c r="L81" s="24">
        <v>1</v>
      </c>
      <c r="M81" s="24">
        <v>12</v>
      </c>
      <c r="N81" s="110">
        <v>1</v>
      </c>
    </row>
    <row r="82" spans="2:24" ht="13.5" customHeight="1" x14ac:dyDescent="0.15">
      <c r="B82" s="1">
        <f t="shared" si="9"/>
        <v>72</v>
      </c>
      <c r="C82" s="6"/>
      <c r="D82" s="7"/>
      <c r="E82" s="118"/>
      <c r="F82" s="118" t="s">
        <v>36</v>
      </c>
      <c r="G82" s="118"/>
      <c r="H82" s="118"/>
      <c r="I82" s="118"/>
      <c r="J82" s="118"/>
      <c r="K82" s="24" t="s">
        <v>143</v>
      </c>
      <c r="L82" s="24">
        <v>25</v>
      </c>
      <c r="M82" s="24">
        <v>25</v>
      </c>
      <c r="N82" s="110">
        <v>25</v>
      </c>
    </row>
    <row r="83" spans="2:24" ht="13.5" customHeight="1" x14ac:dyDescent="0.15">
      <c r="B83" s="1">
        <f t="shared" si="9"/>
        <v>73</v>
      </c>
      <c r="C83" s="7"/>
      <c r="D83" s="8" t="s">
        <v>37</v>
      </c>
      <c r="E83" s="118"/>
      <c r="F83" s="118" t="s">
        <v>38</v>
      </c>
      <c r="G83" s="118"/>
      <c r="H83" s="118"/>
      <c r="I83" s="118"/>
      <c r="J83" s="118"/>
      <c r="K83" s="24" t="s">
        <v>143</v>
      </c>
      <c r="L83" s="24">
        <v>75</v>
      </c>
      <c r="M83" s="24">
        <v>125</v>
      </c>
      <c r="N83" s="110" t="s">
        <v>143</v>
      </c>
    </row>
    <row r="84" spans="2:24" ht="13.9" customHeight="1" x14ac:dyDescent="0.15">
      <c r="B84" s="1">
        <f t="shared" si="9"/>
        <v>74</v>
      </c>
      <c r="C84" s="2" t="s">
        <v>0</v>
      </c>
      <c r="D84" s="2" t="s">
        <v>213</v>
      </c>
      <c r="E84" s="118"/>
      <c r="F84" s="118" t="s">
        <v>214</v>
      </c>
      <c r="G84" s="118"/>
      <c r="H84" s="118"/>
      <c r="I84" s="118"/>
      <c r="J84" s="118"/>
      <c r="K84" s="24">
        <v>25</v>
      </c>
      <c r="L84" s="24" t="s">
        <v>143</v>
      </c>
      <c r="M84" s="24"/>
      <c r="N84" s="110"/>
    </row>
    <row r="85" spans="2:24" ht="13.5" customHeight="1" x14ac:dyDescent="0.15">
      <c r="B85" s="1">
        <f t="shared" si="9"/>
        <v>75</v>
      </c>
      <c r="C85" s="6"/>
      <c r="D85" s="8" t="s">
        <v>39</v>
      </c>
      <c r="E85" s="118"/>
      <c r="F85" s="118" t="s">
        <v>40</v>
      </c>
      <c r="G85" s="118"/>
      <c r="H85" s="118"/>
      <c r="I85" s="118"/>
      <c r="J85" s="118"/>
      <c r="K85" s="24" t="s">
        <v>143</v>
      </c>
      <c r="L85" s="24" t="s">
        <v>143</v>
      </c>
      <c r="M85" s="24">
        <v>25</v>
      </c>
      <c r="N85" s="110">
        <v>150</v>
      </c>
      <c r="U85">
        <f>COUNTA(K73:K85)</f>
        <v>9</v>
      </c>
      <c r="V85">
        <f>COUNTA(L73:L85)</f>
        <v>8</v>
      </c>
      <c r="W85">
        <f>COUNTA(M73:M85)</f>
        <v>7</v>
      </c>
      <c r="X85">
        <f>COUNTA(N73:N85)</f>
        <v>9</v>
      </c>
    </row>
    <row r="86" spans="2:24" ht="13.5" customHeight="1" x14ac:dyDescent="0.15">
      <c r="B86" s="1">
        <f t="shared" si="9"/>
        <v>76</v>
      </c>
      <c r="C86" s="143" t="s">
        <v>41</v>
      </c>
      <c r="D86" s="144"/>
      <c r="E86" s="118"/>
      <c r="F86" s="118" t="s">
        <v>42</v>
      </c>
      <c r="G86" s="118"/>
      <c r="H86" s="118"/>
      <c r="I86" s="118"/>
      <c r="J86" s="118"/>
      <c r="K86" s="24">
        <v>25</v>
      </c>
      <c r="L86" s="24">
        <v>100</v>
      </c>
      <c r="M86" s="24">
        <v>25</v>
      </c>
      <c r="N86" s="110">
        <v>125</v>
      </c>
    </row>
    <row r="87" spans="2:24" ht="13.5" customHeight="1" x14ac:dyDescent="0.15">
      <c r="B87" s="1">
        <f t="shared" si="9"/>
        <v>77</v>
      </c>
      <c r="C87" s="3"/>
      <c r="D87" s="78"/>
      <c r="E87" s="118"/>
      <c r="F87" s="118" t="s">
        <v>43</v>
      </c>
      <c r="G87" s="118"/>
      <c r="H87" s="118"/>
      <c r="I87" s="118"/>
      <c r="J87" s="118"/>
      <c r="K87" s="24">
        <v>100</v>
      </c>
      <c r="L87" s="24">
        <v>50</v>
      </c>
      <c r="M87" s="24">
        <v>75</v>
      </c>
      <c r="N87" s="110">
        <v>75</v>
      </c>
    </row>
    <row r="88" spans="2:24" ht="13.9" customHeight="1" thickBot="1" x14ac:dyDescent="0.2">
      <c r="B88" s="1">
        <f t="shared" si="9"/>
        <v>78</v>
      </c>
      <c r="C88" s="3"/>
      <c r="D88" s="78"/>
      <c r="E88" s="118"/>
      <c r="F88" s="118" t="s">
        <v>73</v>
      </c>
      <c r="G88" s="118"/>
      <c r="H88" s="118"/>
      <c r="I88" s="118"/>
      <c r="J88" s="118"/>
      <c r="K88" s="24">
        <v>25</v>
      </c>
      <c r="L88" s="24">
        <v>125</v>
      </c>
      <c r="M88" s="24">
        <v>125</v>
      </c>
      <c r="N88" s="112">
        <v>200</v>
      </c>
    </row>
    <row r="89" spans="2:24" ht="13.9" customHeight="1" x14ac:dyDescent="0.15">
      <c r="B89" s="79"/>
      <c r="C89" s="80"/>
      <c r="D89" s="80"/>
      <c r="E89" s="23"/>
      <c r="F89" s="23"/>
      <c r="G89" s="23"/>
      <c r="H89" s="23"/>
      <c r="I89" s="23"/>
      <c r="J89" s="23"/>
      <c r="K89" s="23"/>
      <c r="L89" s="23"/>
      <c r="M89" s="23"/>
      <c r="N89" s="23"/>
      <c r="U89">
        <f>COUNTA(K11:K88)</f>
        <v>51</v>
      </c>
      <c r="V89">
        <f>COUNTA(L11:L88)</f>
        <v>54</v>
      </c>
      <c r="W89">
        <f>COUNTA(M11:M88)</f>
        <v>50</v>
      </c>
      <c r="X89">
        <f>COUNTA(N11:N88)</f>
        <v>53</v>
      </c>
    </row>
    <row r="90" spans="2:24" ht="18" customHeight="1" x14ac:dyDescent="0.15"/>
    <row r="91" spans="2:24" ht="18" customHeight="1" x14ac:dyDescent="0.15">
      <c r="B91" s="60"/>
    </row>
    <row r="92" spans="2:24" ht="9" customHeight="1" thickBot="1" x14ac:dyDescent="0.2"/>
    <row r="93" spans="2:24" ht="18" customHeight="1" x14ac:dyDescent="0.15">
      <c r="B93" s="61"/>
      <c r="C93" s="62"/>
      <c r="D93" s="140" t="s">
        <v>1</v>
      </c>
      <c r="E93" s="140"/>
      <c r="F93" s="140"/>
      <c r="G93" s="140"/>
      <c r="H93" s="62"/>
      <c r="I93" s="62"/>
      <c r="J93" s="63"/>
      <c r="K93" s="28" t="s">
        <v>62</v>
      </c>
      <c r="L93" s="28" t="s">
        <v>63</v>
      </c>
      <c r="M93" s="28" t="s">
        <v>64</v>
      </c>
      <c r="N93" s="51" t="s">
        <v>65</v>
      </c>
      <c r="U93">
        <f>SUM(U11:U23,K24:K88)</f>
        <v>33197</v>
      </c>
      <c r="V93">
        <f>SUM(V11:V23,L24:L88)</f>
        <v>33841</v>
      </c>
      <c r="W93">
        <f>SUM(W11:W23,M24:M88)</f>
        <v>15502</v>
      </c>
      <c r="X93">
        <f>SUM(X11:X23,N24:N88)</f>
        <v>7094</v>
      </c>
    </row>
    <row r="94" spans="2:24" ht="18" customHeight="1" thickBot="1" x14ac:dyDescent="0.2">
      <c r="B94" s="69"/>
      <c r="C94" s="9"/>
      <c r="D94" s="139" t="s">
        <v>2</v>
      </c>
      <c r="E94" s="139"/>
      <c r="F94" s="139"/>
      <c r="G94" s="139"/>
      <c r="H94" s="9"/>
      <c r="I94" s="9"/>
      <c r="J94" s="71"/>
      <c r="K94" s="31" t="str">
        <f>K5</f>
        <v>2023.12.4</v>
      </c>
      <c r="L94" s="31" t="str">
        <f>L5</f>
        <v>2023.12.4</v>
      </c>
      <c r="M94" s="31" t="str">
        <f>M5</f>
        <v>2023.12.4</v>
      </c>
      <c r="N94" s="50" t="str">
        <f>N5</f>
        <v>2023.12.4</v>
      </c>
    </row>
    <row r="95" spans="2:24" ht="19.899999999999999" customHeight="1" thickTop="1" x14ac:dyDescent="0.15">
      <c r="B95" s="145" t="s">
        <v>45</v>
      </c>
      <c r="C95" s="146"/>
      <c r="D95" s="146"/>
      <c r="E95" s="146"/>
      <c r="F95" s="146"/>
      <c r="G95" s="146"/>
      <c r="H95" s="146"/>
      <c r="I95" s="146"/>
      <c r="J95" s="76"/>
      <c r="K95" s="32">
        <f>SUM(K96:K104)</f>
        <v>33197</v>
      </c>
      <c r="L95" s="32">
        <f>SUM(L96:L104)</f>
        <v>33841</v>
      </c>
      <c r="M95" s="32">
        <f>SUM(M96:M104)</f>
        <v>15502</v>
      </c>
      <c r="N95" s="137">
        <f>SUM(N96:N104)</f>
        <v>7094</v>
      </c>
    </row>
    <row r="96" spans="2:24" ht="13.9" customHeight="1" x14ac:dyDescent="0.15">
      <c r="B96" s="147" t="s">
        <v>46</v>
      </c>
      <c r="C96" s="148"/>
      <c r="D96" s="149"/>
      <c r="E96" s="12"/>
      <c r="F96" s="13"/>
      <c r="G96" s="138" t="s">
        <v>13</v>
      </c>
      <c r="H96" s="138"/>
      <c r="I96" s="13"/>
      <c r="J96" s="14"/>
      <c r="K96" s="4">
        <f>SUM(U$11:U$23)</f>
        <v>352</v>
      </c>
      <c r="L96" s="4">
        <f>SUM(V$11:V$23)</f>
        <v>622</v>
      </c>
      <c r="M96" s="4">
        <f>SUM(W$11:W$23)</f>
        <v>448</v>
      </c>
      <c r="N96" s="5">
        <f>SUM(X$11:X$23)</f>
        <v>599</v>
      </c>
    </row>
    <row r="97" spans="2:14" ht="13.9" customHeight="1" x14ac:dyDescent="0.15">
      <c r="B97" s="82"/>
      <c r="C97" s="60"/>
      <c r="D97" s="83"/>
      <c r="E97" s="15"/>
      <c r="F97" s="118"/>
      <c r="G97" s="138" t="s">
        <v>25</v>
      </c>
      <c r="H97" s="138"/>
      <c r="I97" s="114"/>
      <c r="J97" s="16"/>
      <c r="K97" s="4">
        <f>SUM(K$24)</f>
        <v>575</v>
      </c>
      <c r="L97" s="4">
        <f>SUM(L$24)</f>
        <v>775</v>
      </c>
      <c r="M97" s="4">
        <f>SUM(M$24)</f>
        <v>275</v>
      </c>
      <c r="N97" s="5">
        <f>SUM(N$24)</f>
        <v>1600</v>
      </c>
    </row>
    <row r="98" spans="2:14" ht="13.9" customHeight="1" x14ac:dyDescent="0.15">
      <c r="B98" s="82"/>
      <c r="C98" s="60"/>
      <c r="D98" s="83"/>
      <c r="E98" s="15"/>
      <c r="F98" s="118"/>
      <c r="G98" s="138" t="s">
        <v>27</v>
      </c>
      <c r="H98" s="138"/>
      <c r="I98" s="13"/>
      <c r="J98" s="14"/>
      <c r="K98" s="4">
        <f>SUM(K$25:K$25)</f>
        <v>50</v>
      </c>
      <c r="L98" s="4">
        <f>SUM(L$25:L$25)</f>
        <v>75</v>
      </c>
      <c r="M98" s="4">
        <f>SUM(M$25:M$25)</f>
        <v>0</v>
      </c>
      <c r="N98" s="5">
        <f>SUM(N$25:N$25)</f>
        <v>50</v>
      </c>
    </row>
    <row r="99" spans="2:14" ht="13.9" customHeight="1" x14ac:dyDescent="0.15">
      <c r="B99" s="82"/>
      <c r="C99" s="60"/>
      <c r="D99" s="83"/>
      <c r="E99" s="15"/>
      <c r="F99" s="118"/>
      <c r="G99" s="138" t="s">
        <v>78</v>
      </c>
      <c r="H99" s="138"/>
      <c r="I99" s="13"/>
      <c r="J99" s="14"/>
      <c r="K99" s="4">
        <f>SUM(K$26:K$27)</f>
        <v>25</v>
      </c>
      <c r="L99" s="4">
        <f>SUM(L$26:L$27)</f>
        <v>25</v>
      </c>
      <c r="M99" s="4">
        <f>SUM(M$26:M$27)</f>
        <v>0</v>
      </c>
      <c r="N99" s="5">
        <f>SUM(N$26:N$27)</f>
        <v>70</v>
      </c>
    </row>
    <row r="100" spans="2:14" ht="13.9" customHeight="1" x14ac:dyDescent="0.15">
      <c r="B100" s="82"/>
      <c r="C100" s="60"/>
      <c r="D100" s="83"/>
      <c r="E100" s="15"/>
      <c r="F100" s="118"/>
      <c r="G100" s="138" t="s">
        <v>79</v>
      </c>
      <c r="H100" s="138"/>
      <c r="I100" s="13"/>
      <c r="J100" s="14"/>
      <c r="K100" s="4">
        <f>SUM(K28:K44)</f>
        <v>30326</v>
      </c>
      <c r="L100" s="4">
        <f>SUM(L$28:L$44)</f>
        <v>29297</v>
      </c>
      <c r="M100" s="4">
        <f>SUM(M$28:M$44)</f>
        <v>12176</v>
      </c>
      <c r="N100" s="5">
        <f>SUM(N$28:N$44)</f>
        <v>2525</v>
      </c>
    </row>
    <row r="101" spans="2:14" ht="13.9" customHeight="1" x14ac:dyDescent="0.15">
      <c r="B101" s="82"/>
      <c r="C101" s="60"/>
      <c r="D101" s="83"/>
      <c r="E101" s="15"/>
      <c r="F101" s="118"/>
      <c r="G101" s="138" t="s">
        <v>76</v>
      </c>
      <c r="H101" s="138"/>
      <c r="I101" s="13"/>
      <c r="J101" s="14"/>
      <c r="K101" s="4">
        <f>SUM(K$45:K$47)</f>
        <v>25</v>
      </c>
      <c r="L101" s="4">
        <f>SUM(L$45:L$47)</f>
        <v>25</v>
      </c>
      <c r="M101" s="4">
        <f>SUM(M$45:M$47)</f>
        <v>0</v>
      </c>
      <c r="N101" s="5">
        <f>SUM(N$45:N$47)</f>
        <v>0</v>
      </c>
    </row>
    <row r="102" spans="2:14" ht="13.9" customHeight="1" x14ac:dyDescent="0.15">
      <c r="B102" s="82"/>
      <c r="C102" s="60"/>
      <c r="D102" s="83"/>
      <c r="E102" s="15"/>
      <c r="F102" s="118"/>
      <c r="G102" s="138" t="s">
        <v>28</v>
      </c>
      <c r="H102" s="138"/>
      <c r="I102" s="13"/>
      <c r="J102" s="14"/>
      <c r="K102" s="4">
        <f>SUM(K$48:K$72)</f>
        <v>1655</v>
      </c>
      <c r="L102" s="4">
        <f>SUM(L$48:L$72)</f>
        <v>2644</v>
      </c>
      <c r="M102" s="4">
        <f>SUM(M$48:M$72)</f>
        <v>2190</v>
      </c>
      <c r="N102" s="5">
        <f>SUM(N$48:N$72)</f>
        <v>1668</v>
      </c>
    </row>
    <row r="103" spans="2:14" ht="13.9" customHeight="1" x14ac:dyDescent="0.15">
      <c r="B103" s="82"/>
      <c r="C103" s="60"/>
      <c r="D103" s="83"/>
      <c r="E103" s="15"/>
      <c r="F103" s="118"/>
      <c r="G103" s="138" t="s">
        <v>47</v>
      </c>
      <c r="H103" s="138"/>
      <c r="I103" s="13"/>
      <c r="J103" s="14"/>
      <c r="K103" s="4">
        <f>SUM(K$86:K$87)</f>
        <v>125</v>
      </c>
      <c r="L103" s="4">
        <f>SUM(L$86:L$87)</f>
        <v>150</v>
      </c>
      <c r="M103" s="4">
        <f>SUM(M$86:M$87)</f>
        <v>100</v>
      </c>
      <c r="N103" s="5">
        <f>SUM(N$86:N$87)</f>
        <v>200</v>
      </c>
    </row>
    <row r="104" spans="2:14" ht="13.9" customHeight="1" thickBot="1" x14ac:dyDescent="0.2">
      <c r="B104" s="84"/>
      <c r="C104" s="85"/>
      <c r="D104" s="86"/>
      <c r="E104" s="17"/>
      <c r="F104" s="9"/>
      <c r="G104" s="139" t="s">
        <v>44</v>
      </c>
      <c r="H104" s="139"/>
      <c r="I104" s="18"/>
      <c r="J104" s="19"/>
      <c r="K104" s="10">
        <f>SUM(K$73:K$85,K$88)</f>
        <v>64</v>
      </c>
      <c r="L104" s="10">
        <f>SUM(L$73:L$85,L$88)</f>
        <v>228</v>
      </c>
      <c r="M104" s="10">
        <f>SUM(M$73:M$85,M$88)</f>
        <v>313</v>
      </c>
      <c r="N104" s="11">
        <f>SUM(N$73:N$85,N$88)</f>
        <v>382</v>
      </c>
    </row>
    <row r="105" spans="2:14" ht="18" customHeight="1" thickTop="1" x14ac:dyDescent="0.15">
      <c r="B105" s="151" t="s">
        <v>48</v>
      </c>
      <c r="C105" s="152"/>
      <c r="D105" s="153"/>
      <c r="E105" s="87"/>
      <c r="F105" s="115"/>
      <c r="G105" s="154" t="s">
        <v>49</v>
      </c>
      <c r="H105" s="154"/>
      <c r="I105" s="115"/>
      <c r="J105" s="116"/>
      <c r="K105" s="35" t="s">
        <v>50</v>
      </c>
      <c r="L105" s="41"/>
      <c r="M105" s="41"/>
      <c r="N105" s="53"/>
    </row>
    <row r="106" spans="2:14" ht="18" customHeight="1" x14ac:dyDescent="0.15">
      <c r="B106" s="88"/>
      <c r="C106" s="89"/>
      <c r="D106" s="89"/>
      <c r="E106" s="90"/>
      <c r="F106" s="91"/>
      <c r="G106" s="92"/>
      <c r="H106" s="92"/>
      <c r="I106" s="91"/>
      <c r="J106" s="93"/>
      <c r="K106" s="36" t="s">
        <v>51</v>
      </c>
      <c r="L106" s="42"/>
      <c r="M106" s="42"/>
      <c r="N106" s="45"/>
    </row>
    <row r="107" spans="2:14" ht="18" customHeight="1" x14ac:dyDescent="0.15">
      <c r="B107" s="82"/>
      <c r="C107" s="60"/>
      <c r="D107" s="60"/>
      <c r="E107" s="94"/>
      <c r="F107" s="22"/>
      <c r="G107" s="150" t="s">
        <v>52</v>
      </c>
      <c r="H107" s="150"/>
      <c r="I107" s="113"/>
      <c r="J107" s="117"/>
      <c r="K107" s="37" t="s">
        <v>53</v>
      </c>
      <c r="L107" s="43"/>
      <c r="M107" s="47"/>
      <c r="N107" s="43"/>
    </row>
    <row r="108" spans="2:14" ht="18" customHeight="1" x14ac:dyDescent="0.15">
      <c r="B108" s="82"/>
      <c r="C108" s="60"/>
      <c r="D108" s="60"/>
      <c r="E108" s="95"/>
      <c r="F108" s="60"/>
      <c r="G108" s="96"/>
      <c r="H108" s="96"/>
      <c r="I108" s="89"/>
      <c r="J108" s="97"/>
      <c r="K108" s="38" t="s">
        <v>88</v>
      </c>
      <c r="L108" s="44"/>
      <c r="M108" s="26"/>
      <c r="N108" s="44"/>
    </row>
    <row r="109" spans="2:14" ht="18" customHeight="1" x14ac:dyDescent="0.15">
      <c r="B109" s="82"/>
      <c r="C109" s="60"/>
      <c r="D109" s="60"/>
      <c r="E109" s="95"/>
      <c r="F109" s="60"/>
      <c r="G109" s="96"/>
      <c r="H109" s="96"/>
      <c r="I109" s="89"/>
      <c r="J109" s="97"/>
      <c r="K109" s="38" t="s">
        <v>81</v>
      </c>
      <c r="L109" s="42"/>
      <c r="M109" s="26"/>
      <c r="N109" s="44"/>
    </row>
    <row r="110" spans="2:14" ht="18" customHeight="1" x14ac:dyDescent="0.15">
      <c r="B110" s="82"/>
      <c r="C110" s="60"/>
      <c r="D110" s="60"/>
      <c r="E110" s="94"/>
      <c r="F110" s="22"/>
      <c r="G110" s="150" t="s">
        <v>54</v>
      </c>
      <c r="H110" s="150"/>
      <c r="I110" s="113"/>
      <c r="J110" s="117"/>
      <c r="K110" s="37" t="s">
        <v>92</v>
      </c>
      <c r="L110" s="43"/>
      <c r="M110" s="47"/>
      <c r="N110" s="43"/>
    </row>
    <row r="111" spans="2:14" ht="18" customHeight="1" x14ac:dyDescent="0.15">
      <c r="B111" s="82"/>
      <c r="C111" s="60"/>
      <c r="D111" s="60"/>
      <c r="E111" s="95"/>
      <c r="F111" s="60"/>
      <c r="G111" s="96"/>
      <c r="H111" s="96"/>
      <c r="I111" s="89"/>
      <c r="J111" s="97"/>
      <c r="K111" s="38" t="s">
        <v>89</v>
      </c>
      <c r="L111" s="44"/>
      <c r="M111" s="26"/>
      <c r="N111" s="44"/>
    </row>
    <row r="112" spans="2:14" ht="18" customHeight="1" x14ac:dyDescent="0.15">
      <c r="B112" s="82"/>
      <c r="C112" s="60"/>
      <c r="D112" s="60"/>
      <c r="E112" s="95"/>
      <c r="F112" s="60"/>
      <c r="G112" s="96"/>
      <c r="H112" s="96"/>
      <c r="I112" s="89"/>
      <c r="J112" s="97"/>
      <c r="K112" s="38" t="s">
        <v>90</v>
      </c>
      <c r="L112" s="44"/>
      <c r="M112" s="44"/>
      <c r="N112" s="44"/>
    </row>
    <row r="113" spans="2:14" ht="18" customHeight="1" x14ac:dyDescent="0.15">
      <c r="B113" s="82"/>
      <c r="C113" s="60"/>
      <c r="D113" s="60"/>
      <c r="E113" s="74"/>
      <c r="F113" s="75"/>
      <c r="G113" s="92"/>
      <c r="H113" s="92"/>
      <c r="I113" s="91"/>
      <c r="J113" s="93"/>
      <c r="K113" s="38" t="s">
        <v>91</v>
      </c>
      <c r="L113" s="45"/>
      <c r="M113" s="42"/>
      <c r="N113" s="45"/>
    </row>
    <row r="114" spans="2:14" ht="18" customHeight="1" x14ac:dyDescent="0.15">
      <c r="B114" s="98"/>
      <c r="C114" s="75"/>
      <c r="D114" s="75"/>
      <c r="E114" s="15"/>
      <c r="F114" s="118"/>
      <c r="G114" s="138" t="s">
        <v>55</v>
      </c>
      <c r="H114" s="138"/>
      <c r="I114" s="13"/>
      <c r="J114" s="14"/>
      <c r="K114" s="27" t="s">
        <v>156</v>
      </c>
      <c r="L114" s="46"/>
      <c r="M114" s="48"/>
      <c r="N114" s="46"/>
    </row>
    <row r="115" spans="2:14" ht="18" customHeight="1" x14ac:dyDescent="0.15">
      <c r="B115" s="147" t="s">
        <v>56</v>
      </c>
      <c r="C115" s="148"/>
      <c r="D115" s="148"/>
      <c r="E115" s="22"/>
      <c r="F115" s="22"/>
      <c r="G115" s="22"/>
      <c r="H115" s="22"/>
      <c r="I115" s="22"/>
      <c r="J115" s="22"/>
      <c r="K115" s="22"/>
      <c r="L115" s="22"/>
      <c r="M115" s="22"/>
      <c r="N115" s="54"/>
    </row>
    <row r="116" spans="2:14" ht="14.1" customHeight="1" x14ac:dyDescent="0.15">
      <c r="B116" s="99"/>
      <c r="C116" s="39" t="s">
        <v>57</v>
      </c>
      <c r="D116" s="100"/>
      <c r="E116" s="39"/>
      <c r="F116" s="39"/>
      <c r="G116" s="39"/>
      <c r="H116" s="39"/>
      <c r="I116" s="39"/>
      <c r="J116" s="39"/>
      <c r="K116" s="39"/>
      <c r="L116" s="39"/>
      <c r="M116" s="39"/>
      <c r="N116" s="55"/>
    </row>
    <row r="117" spans="2:14" ht="14.1" customHeight="1" x14ac:dyDescent="0.15">
      <c r="B117" s="99"/>
      <c r="C117" s="39" t="s">
        <v>58</v>
      </c>
      <c r="D117" s="100"/>
      <c r="E117" s="39"/>
      <c r="F117" s="39"/>
      <c r="G117" s="39"/>
      <c r="H117" s="39"/>
      <c r="I117" s="39"/>
      <c r="J117" s="39"/>
      <c r="K117" s="39"/>
      <c r="L117" s="39"/>
      <c r="M117" s="39"/>
      <c r="N117" s="55"/>
    </row>
    <row r="118" spans="2:14" ht="14.1" customHeight="1" x14ac:dyDescent="0.15">
      <c r="B118" s="99"/>
      <c r="C118" s="39" t="s">
        <v>59</v>
      </c>
      <c r="D118" s="100"/>
      <c r="E118" s="39"/>
      <c r="F118" s="39"/>
      <c r="G118" s="39"/>
      <c r="H118" s="39"/>
      <c r="I118" s="39"/>
      <c r="J118" s="39"/>
      <c r="K118" s="39"/>
      <c r="L118" s="39"/>
      <c r="M118" s="39"/>
      <c r="N118" s="55"/>
    </row>
    <row r="119" spans="2:14" ht="14.1" customHeight="1" x14ac:dyDescent="0.15">
      <c r="B119" s="99"/>
      <c r="C119" s="39" t="s">
        <v>120</v>
      </c>
      <c r="D119" s="100"/>
      <c r="E119" s="39"/>
      <c r="F119" s="39"/>
      <c r="G119" s="39"/>
      <c r="H119" s="39"/>
      <c r="I119" s="39"/>
      <c r="J119" s="39"/>
      <c r="K119" s="39"/>
      <c r="L119" s="39"/>
      <c r="M119" s="39"/>
      <c r="N119" s="55"/>
    </row>
    <row r="120" spans="2:14" ht="14.1" customHeight="1" x14ac:dyDescent="0.15">
      <c r="B120" s="101"/>
      <c r="C120" s="39" t="s">
        <v>121</v>
      </c>
      <c r="D120" s="39"/>
      <c r="E120" s="39"/>
      <c r="F120" s="39"/>
      <c r="G120" s="39"/>
      <c r="H120" s="39"/>
      <c r="I120" s="39"/>
      <c r="J120" s="39"/>
      <c r="K120" s="39"/>
      <c r="L120" s="39"/>
      <c r="M120" s="39"/>
      <c r="N120" s="55"/>
    </row>
    <row r="121" spans="2:14" ht="14.1" customHeight="1" x14ac:dyDescent="0.15">
      <c r="B121" s="101"/>
      <c r="C121" s="39" t="s">
        <v>117</v>
      </c>
      <c r="D121" s="39"/>
      <c r="E121" s="39"/>
      <c r="F121" s="39"/>
      <c r="G121" s="39"/>
      <c r="H121" s="39"/>
      <c r="I121" s="39"/>
      <c r="J121" s="39"/>
      <c r="K121" s="39"/>
      <c r="L121" s="39"/>
      <c r="M121" s="39"/>
      <c r="N121" s="55"/>
    </row>
    <row r="122" spans="2:14" ht="14.1" customHeight="1" x14ac:dyDescent="0.15">
      <c r="B122" s="101"/>
      <c r="C122" s="39" t="s">
        <v>86</v>
      </c>
      <c r="D122" s="39"/>
      <c r="E122" s="39"/>
      <c r="F122" s="39"/>
      <c r="G122" s="39"/>
      <c r="H122" s="39"/>
      <c r="I122" s="39"/>
      <c r="J122" s="39"/>
      <c r="K122" s="39"/>
      <c r="L122" s="39"/>
      <c r="M122" s="39"/>
      <c r="N122" s="55"/>
    </row>
    <row r="123" spans="2:14" ht="14.1" customHeight="1" x14ac:dyDescent="0.15">
      <c r="B123" s="101"/>
      <c r="C123" s="39" t="s">
        <v>87</v>
      </c>
      <c r="D123" s="39"/>
      <c r="E123" s="39"/>
      <c r="F123" s="39"/>
      <c r="G123" s="39"/>
      <c r="H123" s="39"/>
      <c r="I123" s="39"/>
      <c r="J123" s="39"/>
      <c r="K123" s="39"/>
      <c r="L123" s="39"/>
      <c r="M123" s="39"/>
      <c r="N123" s="55"/>
    </row>
    <row r="124" spans="2:14" ht="14.1" customHeight="1" x14ac:dyDescent="0.15">
      <c r="B124" s="101"/>
      <c r="C124" s="39" t="s">
        <v>77</v>
      </c>
      <c r="D124" s="39"/>
      <c r="E124" s="39"/>
      <c r="F124" s="39"/>
      <c r="G124" s="39"/>
      <c r="H124" s="39"/>
      <c r="I124" s="39"/>
      <c r="J124" s="39"/>
      <c r="K124" s="39"/>
      <c r="L124" s="39"/>
      <c r="M124" s="39"/>
      <c r="N124" s="55"/>
    </row>
    <row r="125" spans="2:14" ht="14.1" customHeight="1" x14ac:dyDescent="0.15">
      <c r="B125" s="101"/>
      <c r="C125" s="39" t="s">
        <v>126</v>
      </c>
      <c r="D125" s="39"/>
      <c r="E125" s="39"/>
      <c r="F125" s="39"/>
      <c r="G125" s="39"/>
      <c r="H125" s="39"/>
      <c r="I125" s="39"/>
      <c r="J125" s="39"/>
      <c r="K125" s="39"/>
      <c r="L125" s="39"/>
      <c r="M125" s="39"/>
      <c r="N125" s="55"/>
    </row>
    <row r="126" spans="2:14" ht="14.1" customHeight="1" x14ac:dyDescent="0.15">
      <c r="B126" s="101"/>
      <c r="C126" s="39" t="s">
        <v>122</v>
      </c>
      <c r="D126" s="39"/>
      <c r="E126" s="39"/>
      <c r="F126" s="39"/>
      <c r="G126" s="39"/>
      <c r="H126" s="39"/>
      <c r="I126" s="39"/>
      <c r="J126" s="39"/>
      <c r="K126" s="39"/>
      <c r="L126" s="39"/>
      <c r="M126" s="39"/>
      <c r="N126" s="55"/>
    </row>
    <row r="127" spans="2:14" ht="14.1" customHeight="1" x14ac:dyDescent="0.15">
      <c r="B127" s="101"/>
      <c r="C127" s="39" t="s">
        <v>123</v>
      </c>
      <c r="D127" s="39"/>
      <c r="E127" s="39"/>
      <c r="F127" s="39"/>
      <c r="G127" s="39"/>
      <c r="H127" s="39"/>
      <c r="I127" s="39"/>
      <c r="J127" s="39"/>
      <c r="K127" s="39"/>
      <c r="L127" s="39"/>
      <c r="M127" s="39"/>
      <c r="N127" s="55"/>
    </row>
    <row r="128" spans="2:14" ht="14.1" customHeight="1" x14ac:dyDescent="0.15">
      <c r="B128" s="101"/>
      <c r="C128" s="39" t="s">
        <v>124</v>
      </c>
      <c r="D128" s="39"/>
      <c r="E128" s="39"/>
      <c r="F128" s="39"/>
      <c r="G128" s="39"/>
      <c r="H128" s="39"/>
      <c r="I128" s="39"/>
      <c r="J128" s="39"/>
      <c r="K128" s="39"/>
      <c r="L128" s="39"/>
      <c r="M128" s="39"/>
      <c r="N128" s="55"/>
    </row>
    <row r="129" spans="2:14" ht="14.1" customHeight="1" x14ac:dyDescent="0.15">
      <c r="B129" s="101"/>
      <c r="C129" s="39" t="s">
        <v>113</v>
      </c>
      <c r="D129" s="39"/>
      <c r="E129" s="39"/>
      <c r="F129" s="39"/>
      <c r="G129" s="39"/>
      <c r="H129" s="39"/>
      <c r="I129" s="39"/>
      <c r="J129" s="39"/>
      <c r="K129" s="39"/>
      <c r="L129" s="39"/>
      <c r="M129" s="39"/>
      <c r="N129" s="55"/>
    </row>
    <row r="130" spans="2:14" ht="14.1" customHeight="1" x14ac:dyDescent="0.15">
      <c r="B130" s="101"/>
      <c r="C130" s="39" t="s">
        <v>125</v>
      </c>
      <c r="D130" s="39"/>
      <c r="E130" s="39"/>
      <c r="F130" s="39"/>
      <c r="G130" s="39"/>
      <c r="H130" s="39"/>
      <c r="I130" s="39"/>
      <c r="J130" s="39"/>
      <c r="K130" s="39"/>
      <c r="L130" s="39"/>
      <c r="M130" s="39"/>
      <c r="N130" s="55"/>
    </row>
    <row r="131" spans="2:14" ht="14.1" customHeight="1" x14ac:dyDescent="0.15">
      <c r="B131" s="101"/>
      <c r="C131" s="39" t="s">
        <v>180</v>
      </c>
      <c r="D131" s="39"/>
      <c r="E131" s="39"/>
      <c r="F131" s="39"/>
      <c r="G131" s="39"/>
      <c r="H131" s="39"/>
      <c r="I131" s="39"/>
      <c r="J131" s="39"/>
      <c r="K131" s="39"/>
      <c r="L131" s="39"/>
      <c r="M131" s="39"/>
      <c r="N131" s="55"/>
    </row>
    <row r="132" spans="2:14" ht="14.1" customHeight="1" x14ac:dyDescent="0.15">
      <c r="B132" s="101"/>
      <c r="C132" s="39" t="s">
        <v>119</v>
      </c>
      <c r="D132" s="39"/>
      <c r="E132" s="39"/>
      <c r="F132" s="39"/>
      <c r="G132" s="39"/>
      <c r="H132" s="39"/>
      <c r="I132" s="39"/>
      <c r="J132" s="39"/>
      <c r="K132" s="39"/>
      <c r="L132" s="39"/>
      <c r="M132" s="39"/>
      <c r="N132" s="55"/>
    </row>
    <row r="133" spans="2:14" x14ac:dyDescent="0.15">
      <c r="B133" s="102"/>
      <c r="C133" s="39" t="s">
        <v>131</v>
      </c>
      <c r="N133" s="59"/>
    </row>
    <row r="134" spans="2:14" x14ac:dyDescent="0.15">
      <c r="B134" s="102"/>
      <c r="C134" s="39" t="s">
        <v>127</v>
      </c>
      <c r="N134" s="59"/>
    </row>
    <row r="135" spans="2:14" ht="14.1" customHeight="1" x14ac:dyDescent="0.15">
      <c r="B135" s="101"/>
      <c r="C135" s="39" t="s">
        <v>103</v>
      </c>
      <c r="D135" s="39"/>
      <c r="E135" s="39"/>
      <c r="F135" s="39"/>
      <c r="G135" s="39"/>
      <c r="H135" s="39"/>
      <c r="I135" s="39"/>
      <c r="J135" s="39"/>
      <c r="K135" s="39"/>
      <c r="L135" s="39"/>
      <c r="M135" s="39"/>
      <c r="N135" s="55"/>
    </row>
    <row r="136" spans="2:14" ht="18" customHeight="1" x14ac:dyDescent="0.15">
      <c r="B136" s="101"/>
      <c r="C136" s="39" t="s">
        <v>60</v>
      </c>
      <c r="D136" s="39"/>
      <c r="E136" s="39"/>
      <c r="F136" s="39"/>
      <c r="G136" s="39"/>
      <c r="H136" s="39"/>
      <c r="I136" s="39"/>
      <c r="J136" s="39"/>
      <c r="K136" s="39"/>
      <c r="L136" s="39"/>
      <c r="M136" s="39"/>
      <c r="N136" s="55"/>
    </row>
    <row r="137" spans="2:14" x14ac:dyDescent="0.15">
      <c r="B137" s="102"/>
      <c r="C137" s="39" t="s">
        <v>118</v>
      </c>
      <c r="N137" s="59"/>
    </row>
    <row r="138" spans="2:14" x14ac:dyDescent="0.15">
      <c r="B138" s="102"/>
      <c r="C138" s="39" t="s">
        <v>136</v>
      </c>
      <c r="N138" s="59"/>
    </row>
    <row r="139" spans="2:14" ht="14.25" thickBot="1" x14ac:dyDescent="0.2">
      <c r="B139" s="103"/>
      <c r="C139" s="40" t="s">
        <v>128</v>
      </c>
      <c r="D139" s="57"/>
      <c r="E139" s="57"/>
      <c r="F139" s="57"/>
      <c r="G139" s="57"/>
      <c r="H139" s="57"/>
      <c r="I139" s="57"/>
      <c r="J139" s="57"/>
      <c r="K139" s="57"/>
      <c r="L139" s="57"/>
      <c r="M139" s="57"/>
      <c r="N139" s="58"/>
    </row>
  </sheetData>
  <mergeCells count="27">
    <mergeCell ref="D4:G4"/>
    <mergeCell ref="D5:G5"/>
    <mergeCell ref="D6:G6"/>
    <mergeCell ref="D7:F7"/>
    <mergeCell ref="D8:F8"/>
    <mergeCell ref="B96:D96"/>
    <mergeCell ref="G96:H96"/>
    <mergeCell ref="G97:H97"/>
    <mergeCell ref="G98:H98"/>
    <mergeCell ref="D9:F9"/>
    <mergeCell ref="G10:H10"/>
    <mergeCell ref="C86:D86"/>
    <mergeCell ref="D93:G93"/>
    <mergeCell ref="D94:G94"/>
    <mergeCell ref="B95:I95"/>
    <mergeCell ref="B115:D115"/>
    <mergeCell ref="G103:H103"/>
    <mergeCell ref="G104:H104"/>
    <mergeCell ref="B105:D105"/>
    <mergeCell ref="G105:H105"/>
    <mergeCell ref="G107:H107"/>
    <mergeCell ref="G110:H110"/>
    <mergeCell ref="G99:H99"/>
    <mergeCell ref="G100:H100"/>
    <mergeCell ref="G101:H101"/>
    <mergeCell ref="G114:H114"/>
    <mergeCell ref="G102:H102"/>
  </mergeCells>
  <phoneticPr fontId="23"/>
  <conditionalFormatting sqref="O11:O88">
    <cfRule type="expression" dxfId="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9" max="16383" man="1"/>
  </rowBreaks>
  <colBreaks count="1" manualBreakCount="1">
    <brk id="2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3DF8-AF96-450F-B2E3-8C85A4E7313C}">
  <sheetPr>
    <tabColor rgb="FFC00000"/>
  </sheetPr>
  <dimension ref="B1:AC135"/>
  <sheetViews>
    <sheetView view="pageBreakPreview" zoomScale="75" zoomScaleNormal="75" zoomScaleSheetLayoutView="75" workbookViewId="0">
      <pane xSplit="10" ySplit="10" topLeftCell="K11" activePane="bottomRight" state="frozen"/>
      <selection activeCell="O7" sqref="O7"/>
      <selection pane="topRight" activeCell="O7" sqref="O7"/>
      <selection pane="bottomLeft" activeCell="O7" sqref="O7"/>
      <selection pane="bottomRight" activeCell="AF32" sqref="AF3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493</v>
      </c>
      <c r="L5" s="29" t="str">
        <f>K5</f>
        <v>2023.12.22</v>
      </c>
      <c r="M5" s="29" t="str">
        <f>K5</f>
        <v>2023.12.22</v>
      </c>
      <c r="N5" s="109" t="str">
        <f>K5</f>
        <v>2023.12.22</v>
      </c>
    </row>
    <row r="6" spans="2:24" ht="18" customHeight="1" x14ac:dyDescent="0.15">
      <c r="B6" s="64"/>
      <c r="C6" s="118"/>
      <c r="D6" s="138" t="s">
        <v>3</v>
      </c>
      <c r="E6" s="138"/>
      <c r="F6" s="138"/>
      <c r="G6" s="138"/>
      <c r="H6" s="118"/>
      <c r="I6" s="118"/>
      <c r="J6" s="65"/>
      <c r="K6" s="104">
        <v>0.43472222222222223</v>
      </c>
      <c r="L6" s="104">
        <v>0.39305555555555555</v>
      </c>
      <c r="M6" s="104">
        <v>0.46111111111111108</v>
      </c>
      <c r="N6" s="105">
        <v>0.37361111111111112</v>
      </c>
    </row>
    <row r="7" spans="2:24" ht="18" customHeight="1" x14ac:dyDescent="0.15">
      <c r="B7" s="64"/>
      <c r="C7" s="118"/>
      <c r="D7" s="138" t="s">
        <v>4</v>
      </c>
      <c r="E7" s="141"/>
      <c r="F7" s="141"/>
      <c r="G7" s="66" t="s">
        <v>5</v>
      </c>
      <c r="H7" s="118"/>
      <c r="I7" s="118"/>
      <c r="J7" s="65"/>
      <c r="K7" s="106">
        <v>2.41</v>
      </c>
      <c r="L7" s="106">
        <v>1.33</v>
      </c>
      <c r="M7" s="106">
        <v>1.43</v>
      </c>
      <c r="N7" s="107">
        <v>1.4</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c r="L11" s="20"/>
      <c r="M11" s="20" t="s">
        <v>144</v>
      </c>
      <c r="N11" s="21" t="s">
        <v>321</v>
      </c>
      <c r="P11" t="s">
        <v>14</v>
      </c>
      <c r="Q11">
        <f t="shared" ref="Q11:T13" si="0">IF(K11="",0,VALUE(MID(K11,2,LEN(K11)-2)))</f>
        <v>0</v>
      </c>
      <c r="R11">
        <f t="shared" si="0"/>
        <v>0</v>
      </c>
      <c r="S11" t="e">
        <f t="shared" si="0"/>
        <v>#VALUE!</v>
      </c>
      <c r="T11">
        <f t="shared" si="0"/>
        <v>2</v>
      </c>
      <c r="U11">
        <f t="shared" ref="U11:U22" si="1">IF(K11="＋",0,IF(K11="(＋)",0,ABS(K11)))</f>
        <v>0</v>
      </c>
      <c r="V11">
        <f t="shared" ref="V11:V22" si="2">IF(L11="＋",0,IF(L11="(＋)",0,ABS(L11)))</f>
        <v>0</v>
      </c>
      <c r="W11">
        <f t="shared" ref="W11:W22" si="3">IF(M11="＋",0,IF(M11="(＋)",0,ABS(M11)))</f>
        <v>0</v>
      </c>
      <c r="X11">
        <f t="shared" ref="X11:X22" si="4">IF(N11="＋",0,IF(N11="(＋)",0,ABS(N11)))</f>
        <v>2</v>
      </c>
    </row>
    <row r="12" spans="2:24" ht="13.5" customHeight="1" x14ac:dyDescent="0.15">
      <c r="B12" s="1">
        <f t="shared" ref="B12:B43" si="5">B11+1</f>
        <v>2</v>
      </c>
      <c r="C12" s="3"/>
      <c r="D12" s="6"/>
      <c r="E12" s="118"/>
      <c r="F12" s="118" t="s">
        <v>182</v>
      </c>
      <c r="G12" s="118"/>
      <c r="H12" s="118"/>
      <c r="I12" s="118"/>
      <c r="J12" s="118"/>
      <c r="K12" s="20" t="s">
        <v>144</v>
      </c>
      <c r="L12" s="20" t="s">
        <v>146</v>
      </c>
      <c r="M12" s="20" t="s">
        <v>146</v>
      </c>
      <c r="N12" s="21" t="s">
        <v>232</v>
      </c>
      <c r="P12" t="s">
        <v>14</v>
      </c>
      <c r="Q12" t="e">
        <f t="shared" si="0"/>
        <v>#VALUE!</v>
      </c>
      <c r="R12">
        <f t="shared" si="0"/>
        <v>25</v>
      </c>
      <c r="S12">
        <f t="shared" si="0"/>
        <v>25</v>
      </c>
      <c r="T12">
        <f t="shared" si="0"/>
        <v>100</v>
      </c>
      <c r="U12">
        <f t="shared" si="1"/>
        <v>0</v>
      </c>
      <c r="V12">
        <f t="shared" si="2"/>
        <v>25</v>
      </c>
      <c r="W12">
        <f t="shared" si="3"/>
        <v>25</v>
      </c>
      <c r="X12">
        <f t="shared" si="4"/>
        <v>100</v>
      </c>
    </row>
    <row r="13" spans="2:24" ht="13.5" customHeight="1" x14ac:dyDescent="0.15">
      <c r="B13" s="1">
        <f t="shared" si="5"/>
        <v>3</v>
      </c>
      <c r="C13" s="3"/>
      <c r="D13" s="6"/>
      <c r="E13" s="118"/>
      <c r="F13" s="118" t="s">
        <v>275</v>
      </c>
      <c r="G13" s="118"/>
      <c r="H13" s="118"/>
      <c r="I13" s="118"/>
      <c r="J13" s="118"/>
      <c r="K13" s="20"/>
      <c r="L13" s="20" t="s">
        <v>144</v>
      </c>
      <c r="M13" s="20" t="s">
        <v>144</v>
      </c>
      <c r="N13" s="21" t="s">
        <v>144</v>
      </c>
      <c r="P13" t="s">
        <v>14</v>
      </c>
      <c r="Q13">
        <f t="shared" si="0"/>
        <v>0</v>
      </c>
      <c r="R13" t="e">
        <f t="shared" si="0"/>
        <v>#VALUE!</v>
      </c>
      <c r="S13" t="e">
        <f t="shared" si="0"/>
        <v>#VALUE!</v>
      </c>
      <c r="T13" t="e">
        <f t="shared" si="0"/>
        <v>#VALUE!</v>
      </c>
      <c r="U13">
        <f t="shared" si="1"/>
        <v>0</v>
      </c>
      <c r="V13">
        <f t="shared" si="2"/>
        <v>0</v>
      </c>
      <c r="W13">
        <f t="shared" si="3"/>
        <v>0</v>
      </c>
      <c r="X13">
        <f t="shared" si="4"/>
        <v>0</v>
      </c>
    </row>
    <row r="14" spans="2:24" ht="13.5" customHeight="1" x14ac:dyDescent="0.15">
      <c r="B14" s="1">
        <f t="shared" si="5"/>
        <v>4</v>
      </c>
      <c r="C14" s="3"/>
      <c r="D14" s="6"/>
      <c r="E14" s="118"/>
      <c r="F14" s="118" t="s">
        <v>187</v>
      </c>
      <c r="G14" s="118"/>
      <c r="H14" s="118"/>
      <c r="I14" s="118"/>
      <c r="J14" s="118"/>
      <c r="K14" s="20" t="s">
        <v>144</v>
      </c>
      <c r="L14" s="20"/>
      <c r="M14" s="20" t="s">
        <v>215</v>
      </c>
      <c r="N14" s="21" t="s">
        <v>146</v>
      </c>
      <c r="P14" s="77" t="s">
        <v>15</v>
      </c>
      <c r="Q14" t="str">
        <f>K14</f>
        <v>(＋)</v>
      </c>
      <c r="R14">
        <f>L14</f>
        <v>0</v>
      </c>
      <c r="S14" t="str">
        <f>M14</f>
        <v>(75)</v>
      </c>
      <c r="T14" t="str">
        <f>N14</f>
        <v>(25)</v>
      </c>
      <c r="U14">
        <f t="shared" si="1"/>
        <v>0</v>
      </c>
      <c r="V14">
        <f t="shared" si="2"/>
        <v>0</v>
      </c>
      <c r="W14">
        <f t="shared" si="3"/>
        <v>75</v>
      </c>
      <c r="X14">
        <f t="shared" si="4"/>
        <v>25</v>
      </c>
    </row>
    <row r="15" spans="2:24" ht="13.9" customHeight="1" x14ac:dyDescent="0.15">
      <c r="B15" s="1">
        <f t="shared" si="5"/>
        <v>5</v>
      </c>
      <c r="C15" s="3"/>
      <c r="D15" s="6"/>
      <c r="E15" s="118"/>
      <c r="F15" s="118" t="s">
        <v>190</v>
      </c>
      <c r="G15" s="118"/>
      <c r="H15" s="118"/>
      <c r="I15" s="118"/>
      <c r="J15" s="118"/>
      <c r="K15" s="20" t="s">
        <v>492</v>
      </c>
      <c r="L15" s="20" t="s">
        <v>491</v>
      </c>
      <c r="M15" s="20" t="s">
        <v>490</v>
      </c>
      <c r="N15" s="21" t="s">
        <v>489</v>
      </c>
      <c r="P15" t="s">
        <v>14</v>
      </c>
      <c r="Q15" t="e">
        <f t="shared" ref="Q15:T16" si="6">IF(K15="",0,VALUE(MID(K15,2,LEN(K15)-2)))</f>
        <v>#VALUE!</v>
      </c>
      <c r="R15">
        <f t="shared" si="6"/>
        <v>3</v>
      </c>
      <c r="S15">
        <f t="shared" si="6"/>
        <v>5</v>
      </c>
      <c r="T15">
        <f t="shared" si="6"/>
        <v>4</v>
      </c>
      <c r="U15">
        <f t="shared" si="1"/>
        <v>18</v>
      </c>
      <c r="V15">
        <f t="shared" si="2"/>
        <v>234</v>
      </c>
      <c r="W15">
        <f t="shared" si="3"/>
        <v>557</v>
      </c>
      <c r="X15">
        <f t="shared" si="4"/>
        <v>345</v>
      </c>
    </row>
    <row r="16" spans="2:24" ht="13.5" customHeight="1" x14ac:dyDescent="0.15">
      <c r="B16" s="1">
        <f t="shared" si="5"/>
        <v>6</v>
      </c>
      <c r="C16" s="3"/>
      <c r="D16" s="6"/>
      <c r="E16" s="118"/>
      <c r="F16" s="118" t="s">
        <v>192</v>
      </c>
      <c r="G16" s="118"/>
      <c r="H16" s="118"/>
      <c r="I16" s="118"/>
      <c r="J16" s="118"/>
      <c r="K16" s="20"/>
      <c r="L16" s="20"/>
      <c r="M16" s="20" t="s">
        <v>143</v>
      </c>
      <c r="N16" s="21" t="s">
        <v>143</v>
      </c>
      <c r="P16" t="s">
        <v>14</v>
      </c>
      <c r="Q16">
        <f t="shared" si="6"/>
        <v>0</v>
      </c>
      <c r="R16">
        <f t="shared" si="6"/>
        <v>0</v>
      </c>
      <c r="S16" t="e">
        <f t="shared" si="6"/>
        <v>#VALUE!</v>
      </c>
      <c r="T16" t="e">
        <f t="shared" si="6"/>
        <v>#VALUE!</v>
      </c>
      <c r="U16">
        <f t="shared" si="1"/>
        <v>0</v>
      </c>
      <c r="V16">
        <f t="shared" si="2"/>
        <v>0</v>
      </c>
      <c r="W16">
        <f t="shared" si="3"/>
        <v>0</v>
      </c>
      <c r="X16">
        <f t="shared" si="4"/>
        <v>0</v>
      </c>
    </row>
    <row r="17" spans="2:24" ht="13.9" customHeight="1" x14ac:dyDescent="0.15">
      <c r="B17" s="1">
        <f t="shared" si="5"/>
        <v>7</v>
      </c>
      <c r="C17" s="3"/>
      <c r="D17" s="6"/>
      <c r="E17" s="118"/>
      <c r="F17" s="118" t="s">
        <v>279</v>
      </c>
      <c r="G17" s="118"/>
      <c r="H17" s="118"/>
      <c r="I17" s="118"/>
      <c r="J17" s="118"/>
      <c r="K17" s="20"/>
      <c r="L17" s="20"/>
      <c r="M17" s="20" t="s">
        <v>353</v>
      </c>
      <c r="N17" s="21"/>
      <c r="P17" s="77" t="s">
        <v>15</v>
      </c>
      <c r="Q17">
        <f>K17</f>
        <v>0</v>
      </c>
      <c r="R17">
        <f>L17</f>
        <v>0</v>
      </c>
      <c r="S17" t="str">
        <f>M17</f>
        <v>(4)</v>
      </c>
      <c r="T17">
        <f>N17</f>
        <v>0</v>
      </c>
      <c r="U17">
        <f t="shared" si="1"/>
        <v>0</v>
      </c>
      <c r="V17">
        <f t="shared" si="2"/>
        <v>0</v>
      </c>
      <c r="W17">
        <f t="shared" si="3"/>
        <v>4</v>
      </c>
      <c r="X17">
        <f t="shared" si="4"/>
        <v>0</v>
      </c>
    </row>
    <row r="18" spans="2:24" ht="13.9" customHeight="1" x14ac:dyDescent="0.15">
      <c r="B18" s="1">
        <f t="shared" si="5"/>
        <v>8</v>
      </c>
      <c r="C18" s="3"/>
      <c r="D18" s="6"/>
      <c r="E18" s="118"/>
      <c r="F18" s="118" t="s">
        <v>137</v>
      </c>
      <c r="G18" s="118"/>
      <c r="H18" s="118"/>
      <c r="I18" s="118"/>
      <c r="J18" s="118"/>
      <c r="K18" s="20"/>
      <c r="L18" s="20" t="s">
        <v>144</v>
      </c>
      <c r="M18" s="20" t="s">
        <v>146</v>
      </c>
      <c r="N18" s="21" t="s">
        <v>304</v>
      </c>
      <c r="P18" t="s">
        <v>14</v>
      </c>
      <c r="Q18">
        <f t="shared" ref="Q18:T19" si="7">IF(K18="",0,VALUE(MID(K18,2,LEN(K18)-2)))</f>
        <v>0</v>
      </c>
      <c r="R18" t="e">
        <f t="shared" si="7"/>
        <v>#VALUE!</v>
      </c>
      <c r="S18">
        <f t="shared" si="7"/>
        <v>25</v>
      </c>
      <c r="T18">
        <f t="shared" si="7"/>
        <v>900</v>
      </c>
      <c r="U18">
        <f t="shared" si="1"/>
        <v>0</v>
      </c>
      <c r="V18">
        <f t="shared" si="2"/>
        <v>0</v>
      </c>
      <c r="W18">
        <f t="shared" si="3"/>
        <v>25</v>
      </c>
      <c r="X18">
        <f t="shared" si="4"/>
        <v>900</v>
      </c>
    </row>
    <row r="19" spans="2:24" ht="13.5" customHeight="1" x14ac:dyDescent="0.15">
      <c r="B19" s="1">
        <f t="shared" si="5"/>
        <v>9</v>
      </c>
      <c r="C19" s="3"/>
      <c r="D19" s="6"/>
      <c r="E19" s="118"/>
      <c r="F19" s="118" t="s">
        <v>262</v>
      </c>
      <c r="G19" s="126"/>
      <c r="H19" s="118"/>
      <c r="I19" s="118"/>
      <c r="J19" s="118"/>
      <c r="K19" s="20"/>
      <c r="L19" s="20" t="s">
        <v>144</v>
      </c>
      <c r="M19" s="20" t="s">
        <v>144</v>
      </c>
      <c r="N19" s="21" t="s">
        <v>145</v>
      </c>
      <c r="Q19">
        <f t="shared" si="7"/>
        <v>0</v>
      </c>
      <c r="R19" t="e">
        <f t="shared" si="7"/>
        <v>#VALUE!</v>
      </c>
      <c r="S19" t="e">
        <f t="shared" si="7"/>
        <v>#VALUE!</v>
      </c>
      <c r="T19">
        <f t="shared" si="7"/>
        <v>50</v>
      </c>
      <c r="U19">
        <f t="shared" si="1"/>
        <v>0</v>
      </c>
      <c r="V19">
        <f t="shared" si="2"/>
        <v>0</v>
      </c>
      <c r="W19">
        <f t="shared" si="3"/>
        <v>0</v>
      </c>
      <c r="X19">
        <f t="shared" si="4"/>
        <v>50</v>
      </c>
    </row>
    <row r="20" spans="2:24" ht="13.9" customHeight="1" x14ac:dyDescent="0.15">
      <c r="B20" s="1">
        <f t="shared" si="5"/>
        <v>10</v>
      </c>
      <c r="C20" s="3"/>
      <c r="D20" s="6"/>
      <c r="E20" s="118"/>
      <c r="F20" s="118" t="s">
        <v>114</v>
      </c>
      <c r="G20" s="118"/>
      <c r="H20" s="118"/>
      <c r="I20" s="118"/>
      <c r="J20" s="118"/>
      <c r="K20" s="20"/>
      <c r="L20" s="20" t="s">
        <v>321</v>
      </c>
      <c r="M20" s="20" t="s">
        <v>353</v>
      </c>
      <c r="N20" s="21" t="s">
        <v>319</v>
      </c>
      <c r="P20" s="77" t="s">
        <v>15</v>
      </c>
      <c r="Q20">
        <f>K20</f>
        <v>0</v>
      </c>
      <c r="R20" t="str">
        <f>L20</f>
        <v>(2)</v>
      </c>
      <c r="S20" t="str">
        <f>M20</f>
        <v>(4)</v>
      </c>
      <c r="T20" t="str">
        <f>N20</f>
        <v>(8)</v>
      </c>
      <c r="U20">
        <f t="shared" si="1"/>
        <v>0</v>
      </c>
      <c r="V20">
        <f t="shared" si="2"/>
        <v>2</v>
      </c>
      <c r="W20">
        <f t="shared" si="3"/>
        <v>4</v>
      </c>
      <c r="X20">
        <f t="shared" si="4"/>
        <v>8</v>
      </c>
    </row>
    <row r="21" spans="2:24" ht="13.5" customHeight="1" x14ac:dyDescent="0.15">
      <c r="B21" s="1">
        <f t="shared" si="5"/>
        <v>11</v>
      </c>
      <c r="C21" s="3"/>
      <c r="D21" s="6"/>
      <c r="E21" s="118"/>
      <c r="F21" s="118" t="s">
        <v>108</v>
      </c>
      <c r="G21" s="118"/>
      <c r="H21" s="118"/>
      <c r="I21" s="118"/>
      <c r="J21" s="118"/>
      <c r="K21" s="20"/>
      <c r="L21" s="20"/>
      <c r="M21" s="20" t="s">
        <v>144</v>
      </c>
      <c r="N21" s="21" t="s">
        <v>146</v>
      </c>
      <c r="U21">
        <f t="shared" si="1"/>
        <v>0</v>
      </c>
      <c r="V21">
        <f t="shared" si="2"/>
        <v>0</v>
      </c>
      <c r="W21">
        <f t="shared" si="3"/>
        <v>0</v>
      </c>
      <c r="X21">
        <f t="shared" si="4"/>
        <v>25</v>
      </c>
    </row>
    <row r="22" spans="2:24" ht="13.5" customHeight="1" x14ac:dyDescent="0.15">
      <c r="B22" s="1">
        <f t="shared" si="5"/>
        <v>12</v>
      </c>
      <c r="C22" s="3"/>
      <c r="D22" s="6"/>
      <c r="E22" s="118"/>
      <c r="F22" s="118" t="s">
        <v>107</v>
      </c>
      <c r="G22" s="118"/>
      <c r="H22" s="118"/>
      <c r="I22" s="118"/>
      <c r="J22" s="118"/>
      <c r="K22" s="20" t="s">
        <v>144</v>
      </c>
      <c r="L22" s="20" t="s">
        <v>215</v>
      </c>
      <c r="M22" s="20" t="s">
        <v>159</v>
      </c>
      <c r="N22" s="21" t="s">
        <v>219</v>
      </c>
      <c r="P22" t="s">
        <v>14</v>
      </c>
      <c r="Q22" t="e">
        <f>IF(K22="",0,VALUE(MID(K22,2,LEN(K22)-2)))</f>
        <v>#VALUE!</v>
      </c>
      <c r="R22" t="e">
        <f>IF(#REF!="",0,VALUE(MID(#REF!,2,LEN(#REF!)-2)))</f>
        <v>#REF!</v>
      </c>
      <c r="S22">
        <f>IF(M22="",0,VALUE(MID(M22,2,LEN(M22)-2)))</f>
        <v>125</v>
      </c>
      <c r="T22">
        <f>IF(N22="",0,VALUE(MID(N22,2,LEN(N22)-2)))</f>
        <v>175</v>
      </c>
      <c r="U22">
        <f t="shared" si="1"/>
        <v>0</v>
      </c>
      <c r="V22">
        <f t="shared" si="2"/>
        <v>75</v>
      </c>
      <c r="W22">
        <f t="shared" si="3"/>
        <v>125</v>
      </c>
      <c r="X22">
        <f t="shared" si="4"/>
        <v>175</v>
      </c>
    </row>
    <row r="23" spans="2:24" ht="13.5" customHeight="1" x14ac:dyDescent="0.15">
      <c r="B23" s="1">
        <f t="shared" si="5"/>
        <v>13</v>
      </c>
      <c r="C23" s="2" t="s">
        <v>24</v>
      </c>
      <c r="D23" s="2" t="s">
        <v>25</v>
      </c>
      <c r="E23" s="118"/>
      <c r="F23" s="118" t="s">
        <v>106</v>
      </c>
      <c r="G23" s="118"/>
      <c r="H23" s="118"/>
      <c r="I23" s="118"/>
      <c r="J23" s="118"/>
      <c r="K23" s="24">
        <v>575</v>
      </c>
      <c r="L23" s="24">
        <v>350</v>
      </c>
      <c r="M23" s="24">
        <v>525</v>
      </c>
      <c r="N23" s="110">
        <v>425</v>
      </c>
      <c r="P23" s="77"/>
    </row>
    <row r="24" spans="2:24" ht="13.5" customHeight="1" x14ac:dyDescent="0.15">
      <c r="B24" s="1">
        <f t="shared" si="5"/>
        <v>14</v>
      </c>
      <c r="C24" s="2" t="s">
        <v>26</v>
      </c>
      <c r="D24" s="2" t="s">
        <v>27</v>
      </c>
      <c r="E24" s="118"/>
      <c r="F24" s="118" t="s">
        <v>94</v>
      </c>
      <c r="G24" s="118"/>
      <c r="H24" s="118"/>
      <c r="I24" s="118"/>
      <c r="J24" s="118"/>
      <c r="K24" s="24">
        <v>25</v>
      </c>
      <c r="L24" s="24">
        <v>250</v>
      </c>
      <c r="M24" s="24">
        <v>50</v>
      </c>
      <c r="N24" s="110" t="s">
        <v>143</v>
      </c>
      <c r="P24" s="77"/>
    </row>
    <row r="25" spans="2:24" ht="13.5" customHeight="1" x14ac:dyDescent="0.15">
      <c r="B25" s="1">
        <f t="shared" si="5"/>
        <v>15</v>
      </c>
      <c r="C25" s="6"/>
      <c r="D25" s="6"/>
      <c r="E25" s="118"/>
      <c r="F25" s="118" t="s">
        <v>314</v>
      </c>
      <c r="G25" s="118"/>
      <c r="H25" s="118"/>
      <c r="I25" s="118"/>
      <c r="J25" s="118"/>
      <c r="K25" s="24"/>
      <c r="L25" s="24"/>
      <c r="M25" s="24"/>
      <c r="N25" s="110" t="s">
        <v>143</v>
      </c>
    </row>
    <row r="26" spans="2:24" ht="14.85" customHeight="1" x14ac:dyDescent="0.15">
      <c r="B26" s="1">
        <f t="shared" si="5"/>
        <v>16</v>
      </c>
      <c r="C26" s="6"/>
      <c r="D26" s="6"/>
      <c r="E26" s="118"/>
      <c r="F26" s="118" t="s">
        <v>134</v>
      </c>
      <c r="G26" s="118"/>
      <c r="H26" s="118"/>
      <c r="I26" s="118"/>
      <c r="J26" s="118"/>
      <c r="K26" s="24"/>
      <c r="L26" s="24" t="s">
        <v>143</v>
      </c>
      <c r="M26" s="24" t="s">
        <v>143</v>
      </c>
      <c r="N26" s="110">
        <v>25</v>
      </c>
    </row>
    <row r="27" spans="2:24" ht="13.5" customHeight="1" x14ac:dyDescent="0.15">
      <c r="B27" s="1">
        <f t="shared" si="5"/>
        <v>17</v>
      </c>
      <c r="C27" s="6"/>
      <c r="D27" s="6"/>
      <c r="E27" s="118"/>
      <c r="F27" s="118" t="s">
        <v>138</v>
      </c>
      <c r="G27" s="118"/>
      <c r="H27" s="118"/>
      <c r="I27" s="118"/>
      <c r="J27" s="118"/>
      <c r="K27" s="24"/>
      <c r="L27" s="24"/>
      <c r="M27" s="24"/>
      <c r="N27" s="110" t="s">
        <v>143</v>
      </c>
    </row>
    <row r="28" spans="2:24" ht="13.9" customHeight="1" x14ac:dyDescent="0.15">
      <c r="B28" s="1">
        <f t="shared" si="5"/>
        <v>18</v>
      </c>
      <c r="C28" s="6"/>
      <c r="D28" s="2" t="s">
        <v>74</v>
      </c>
      <c r="E28" s="118"/>
      <c r="F28" s="118" t="s">
        <v>130</v>
      </c>
      <c r="G28" s="118"/>
      <c r="H28" s="118"/>
      <c r="I28" s="118"/>
      <c r="J28" s="118"/>
      <c r="K28" s="24"/>
      <c r="L28" s="24"/>
      <c r="M28" s="24"/>
      <c r="N28" s="111">
        <v>25</v>
      </c>
      <c r="U28">
        <f>COUNTA(K28:K28)</f>
        <v>0</v>
      </c>
      <c r="V28">
        <f>COUNTA(L28:L28)</f>
        <v>0</v>
      </c>
      <c r="W28">
        <f>COUNTA(M28:M28)</f>
        <v>0</v>
      </c>
      <c r="X28">
        <f>COUNTA(N28:N28)</f>
        <v>1</v>
      </c>
    </row>
    <row r="29" spans="2:24" ht="13.5" customHeight="1" x14ac:dyDescent="0.15">
      <c r="B29" s="1">
        <f t="shared" si="5"/>
        <v>19</v>
      </c>
      <c r="C29" s="6"/>
      <c r="D29" s="2" t="s">
        <v>17</v>
      </c>
      <c r="E29" s="118"/>
      <c r="F29" s="118" t="s">
        <v>95</v>
      </c>
      <c r="G29" s="118"/>
      <c r="H29" s="118"/>
      <c r="I29" s="118"/>
      <c r="J29" s="118"/>
      <c r="K29" s="24">
        <v>125</v>
      </c>
      <c r="L29" s="24">
        <v>1300</v>
      </c>
      <c r="M29" s="24">
        <v>200</v>
      </c>
      <c r="N29" s="110">
        <v>375</v>
      </c>
    </row>
    <row r="30" spans="2:24" ht="13.9" customHeight="1" x14ac:dyDescent="0.15">
      <c r="B30" s="1">
        <f t="shared" si="5"/>
        <v>20</v>
      </c>
      <c r="C30" s="6"/>
      <c r="D30" s="6"/>
      <c r="E30" s="118"/>
      <c r="F30" s="118" t="s">
        <v>96</v>
      </c>
      <c r="G30" s="118"/>
      <c r="H30" s="118"/>
      <c r="I30" s="118"/>
      <c r="J30" s="118"/>
      <c r="K30" s="24">
        <v>2225</v>
      </c>
      <c r="L30" s="24">
        <v>1200</v>
      </c>
      <c r="M30" s="24">
        <v>1400</v>
      </c>
      <c r="N30" s="110">
        <v>1575</v>
      </c>
    </row>
    <row r="31" spans="2:24" ht="13.9" customHeight="1" x14ac:dyDescent="0.15">
      <c r="B31" s="1">
        <f t="shared" si="5"/>
        <v>21</v>
      </c>
      <c r="C31" s="6"/>
      <c r="D31" s="6"/>
      <c r="E31" s="118"/>
      <c r="F31" s="118" t="s">
        <v>115</v>
      </c>
      <c r="G31" s="118"/>
      <c r="H31" s="118"/>
      <c r="I31" s="118"/>
      <c r="J31" s="118"/>
      <c r="K31" s="24" t="s">
        <v>143</v>
      </c>
      <c r="L31" s="24"/>
      <c r="M31" s="24"/>
      <c r="N31" s="110"/>
    </row>
    <row r="32" spans="2:24" ht="13.9" customHeight="1" x14ac:dyDescent="0.15">
      <c r="B32" s="1">
        <f t="shared" si="5"/>
        <v>22</v>
      </c>
      <c r="C32" s="6"/>
      <c r="D32" s="6"/>
      <c r="E32" s="118"/>
      <c r="F32" s="118" t="s">
        <v>315</v>
      </c>
      <c r="G32" s="118"/>
      <c r="H32" s="118"/>
      <c r="I32" s="118"/>
      <c r="J32" s="118"/>
      <c r="K32" s="24">
        <v>1</v>
      </c>
      <c r="L32" s="24"/>
      <c r="M32" s="24"/>
      <c r="N32" s="110"/>
    </row>
    <row r="33" spans="2:29" ht="13.5" customHeight="1" x14ac:dyDescent="0.15">
      <c r="B33" s="1">
        <f t="shared" si="5"/>
        <v>23</v>
      </c>
      <c r="C33" s="6"/>
      <c r="D33" s="6"/>
      <c r="E33" s="118"/>
      <c r="F33" s="118" t="s">
        <v>18</v>
      </c>
      <c r="G33" s="118"/>
      <c r="H33" s="118"/>
      <c r="I33" s="118"/>
      <c r="J33" s="118"/>
      <c r="K33" s="24">
        <v>125</v>
      </c>
      <c r="L33" s="24">
        <v>325</v>
      </c>
      <c r="M33" s="24">
        <v>475</v>
      </c>
      <c r="N33" s="110">
        <v>1150</v>
      </c>
    </row>
    <row r="34" spans="2:29" ht="13.5" customHeight="1" x14ac:dyDescent="0.15">
      <c r="B34" s="1">
        <f t="shared" si="5"/>
        <v>24</v>
      </c>
      <c r="C34" s="6"/>
      <c r="D34" s="6"/>
      <c r="E34" s="118"/>
      <c r="F34" s="118" t="s">
        <v>97</v>
      </c>
      <c r="G34" s="118"/>
      <c r="H34" s="118"/>
      <c r="I34" s="118"/>
      <c r="J34" s="118"/>
      <c r="K34" s="24">
        <v>100</v>
      </c>
      <c r="L34" s="24">
        <v>100</v>
      </c>
      <c r="M34" s="24">
        <v>100</v>
      </c>
      <c r="N34" s="110">
        <v>100</v>
      </c>
    </row>
    <row r="35" spans="2:29" ht="13.5" customHeight="1" x14ac:dyDescent="0.15">
      <c r="B35" s="1">
        <f t="shared" si="5"/>
        <v>25</v>
      </c>
      <c r="C35" s="6"/>
      <c r="D35" s="6"/>
      <c r="E35" s="118"/>
      <c r="F35" s="118" t="s">
        <v>98</v>
      </c>
      <c r="G35" s="118"/>
      <c r="H35" s="118"/>
      <c r="I35" s="118"/>
      <c r="J35" s="118"/>
      <c r="K35" s="24">
        <v>25</v>
      </c>
      <c r="L35" s="24">
        <v>100</v>
      </c>
      <c r="M35" s="24">
        <v>150</v>
      </c>
      <c r="N35" s="110">
        <v>150</v>
      </c>
    </row>
    <row r="36" spans="2:29" ht="13.5" customHeight="1" x14ac:dyDescent="0.15">
      <c r="B36" s="1">
        <f t="shared" si="5"/>
        <v>26</v>
      </c>
      <c r="C36" s="6"/>
      <c r="D36" s="6"/>
      <c r="E36" s="118"/>
      <c r="F36" s="118" t="s">
        <v>19</v>
      </c>
      <c r="G36" s="118"/>
      <c r="H36" s="118"/>
      <c r="I36" s="118"/>
      <c r="J36" s="118"/>
      <c r="K36" s="24"/>
      <c r="L36" s="24">
        <v>50</v>
      </c>
      <c r="M36" s="24"/>
      <c r="N36" s="110"/>
    </row>
    <row r="37" spans="2:29" ht="13.5" customHeight="1" x14ac:dyDescent="0.15">
      <c r="B37" s="1">
        <f t="shared" si="5"/>
        <v>27</v>
      </c>
      <c r="C37" s="6"/>
      <c r="D37" s="6"/>
      <c r="E37" s="118"/>
      <c r="F37" s="118" t="s">
        <v>135</v>
      </c>
      <c r="G37" s="118"/>
      <c r="H37" s="118"/>
      <c r="I37" s="118"/>
      <c r="J37" s="118"/>
      <c r="K37" s="24"/>
      <c r="L37" s="24"/>
      <c r="M37" s="24" t="s">
        <v>143</v>
      </c>
      <c r="N37" s="110">
        <v>2</v>
      </c>
    </row>
    <row r="38" spans="2:29" ht="13.5" customHeight="1" x14ac:dyDescent="0.15">
      <c r="B38" s="1">
        <f t="shared" si="5"/>
        <v>28</v>
      </c>
      <c r="C38" s="6"/>
      <c r="D38" s="6"/>
      <c r="E38" s="118"/>
      <c r="F38" s="118" t="s">
        <v>116</v>
      </c>
      <c r="G38" s="118"/>
      <c r="H38" s="118"/>
      <c r="I38" s="118"/>
      <c r="J38" s="118"/>
      <c r="K38" s="24">
        <v>150</v>
      </c>
      <c r="L38" s="24">
        <v>150</v>
      </c>
      <c r="M38" s="24">
        <v>275</v>
      </c>
      <c r="N38" s="110">
        <v>725</v>
      </c>
    </row>
    <row r="39" spans="2:29" ht="13.9" customHeight="1" x14ac:dyDescent="0.15">
      <c r="B39" s="1">
        <f t="shared" si="5"/>
        <v>29</v>
      </c>
      <c r="C39" s="6"/>
      <c r="D39" s="6"/>
      <c r="E39" s="118"/>
      <c r="F39" s="118" t="s">
        <v>307</v>
      </c>
      <c r="G39" s="118"/>
      <c r="H39" s="118"/>
      <c r="I39" s="118"/>
      <c r="J39" s="118"/>
      <c r="K39" s="24"/>
      <c r="L39" s="24"/>
      <c r="M39" s="24"/>
      <c r="N39" s="110">
        <v>25</v>
      </c>
      <c r="Y39" s="124"/>
    </row>
    <row r="40" spans="2:29" ht="13.9" customHeight="1" x14ac:dyDescent="0.15">
      <c r="B40" s="1">
        <f t="shared" si="5"/>
        <v>30</v>
      </c>
      <c r="C40" s="6"/>
      <c r="D40" s="6"/>
      <c r="E40" s="118"/>
      <c r="F40" s="118" t="s">
        <v>20</v>
      </c>
      <c r="G40" s="118"/>
      <c r="H40" s="118"/>
      <c r="I40" s="118"/>
      <c r="J40" s="118"/>
      <c r="K40" s="24">
        <v>300</v>
      </c>
      <c r="L40" s="24">
        <v>1000</v>
      </c>
      <c r="M40" s="24">
        <v>850</v>
      </c>
      <c r="N40" s="110">
        <v>425</v>
      </c>
    </row>
    <row r="41" spans="2:29" ht="13.5" customHeight="1" x14ac:dyDescent="0.15">
      <c r="B41" s="1">
        <f t="shared" si="5"/>
        <v>31</v>
      </c>
      <c r="C41" s="6"/>
      <c r="D41" s="6"/>
      <c r="E41" s="118"/>
      <c r="F41" s="118" t="s">
        <v>21</v>
      </c>
      <c r="G41" s="118"/>
      <c r="H41" s="118"/>
      <c r="I41" s="118"/>
      <c r="J41" s="118"/>
      <c r="K41" s="24">
        <v>27500</v>
      </c>
      <c r="L41" s="24">
        <v>53250</v>
      </c>
      <c r="M41" s="24">
        <v>45500</v>
      </c>
      <c r="N41" s="56">
        <v>3750</v>
      </c>
    </row>
    <row r="42" spans="2:29" ht="13.9" customHeight="1" x14ac:dyDescent="0.15">
      <c r="B42" s="1">
        <f t="shared" si="5"/>
        <v>32</v>
      </c>
      <c r="C42" s="6"/>
      <c r="D42" s="6"/>
      <c r="E42" s="118"/>
      <c r="F42" s="118" t="s">
        <v>22</v>
      </c>
      <c r="G42" s="118"/>
      <c r="H42" s="118"/>
      <c r="I42" s="118"/>
      <c r="J42" s="118"/>
      <c r="K42" s="24">
        <v>100</v>
      </c>
      <c r="L42" s="24">
        <v>25</v>
      </c>
      <c r="M42" s="24">
        <v>50</v>
      </c>
      <c r="N42" s="110">
        <v>25</v>
      </c>
    </row>
    <row r="43" spans="2:29" ht="13.5" customHeight="1" x14ac:dyDescent="0.15">
      <c r="B43" s="1">
        <f t="shared" si="5"/>
        <v>33</v>
      </c>
      <c r="C43" s="2" t="s">
        <v>75</v>
      </c>
      <c r="D43" s="2" t="s">
        <v>76</v>
      </c>
      <c r="E43" s="118"/>
      <c r="F43" s="118" t="s">
        <v>93</v>
      </c>
      <c r="G43" s="118"/>
      <c r="H43" s="118"/>
      <c r="I43" s="118"/>
      <c r="J43" s="118"/>
      <c r="K43" s="24"/>
      <c r="L43" s="24"/>
      <c r="M43" s="24" t="s">
        <v>143</v>
      </c>
      <c r="N43" s="110" t="s">
        <v>143</v>
      </c>
    </row>
    <row r="44" spans="2:29" ht="13.9" customHeight="1" x14ac:dyDescent="0.15">
      <c r="B44" s="1">
        <f t="shared" ref="B44:B75" si="8">B43+1</f>
        <v>34</v>
      </c>
      <c r="C44" s="6"/>
      <c r="D44" s="6"/>
      <c r="E44" s="118"/>
      <c r="F44" s="118" t="s">
        <v>140</v>
      </c>
      <c r="G44" s="118"/>
      <c r="H44" s="118"/>
      <c r="I44" s="118"/>
      <c r="J44" s="118"/>
      <c r="K44" s="24"/>
      <c r="L44" s="24" t="s">
        <v>143</v>
      </c>
      <c r="M44" s="24" t="s">
        <v>143</v>
      </c>
      <c r="N44" s="110" t="s">
        <v>143</v>
      </c>
    </row>
    <row r="45" spans="2:29" ht="13.9" customHeight="1" x14ac:dyDescent="0.15">
      <c r="B45" s="1">
        <f t="shared" si="8"/>
        <v>35</v>
      </c>
      <c r="C45" s="2" t="s">
        <v>85</v>
      </c>
      <c r="D45" s="2" t="s">
        <v>28</v>
      </c>
      <c r="E45" s="118"/>
      <c r="F45" s="118" t="s">
        <v>326</v>
      </c>
      <c r="G45" s="118"/>
      <c r="H45" s="118"/>
      <c r="I45" s="118"/>
      <c r="J45" s="118"/>
      <c r="K45" s="24"/>
      <c r="L45" s="24"/>
      <c r="M45" s="24"/>
      <c r="N45" s="110" t="s">
        <v>143</v>
      </c>
      <c r="Y45" s="120"/>
    </row>
    <row r="46" spans="2:29" ht="13.9" customHeight="1" x14ac:dyDescent="0.15">
      <c r="B46" s="1">
        <f t="shared" si="8"/>
        <v>36</v>
      </c>
      <c r="C46" s="6"/>
      <c r="D46" s="6"/>
      <c r="E46" s="118"/>
      <c r="F46" s="118" t="s">
        <v>163</v>
      </c>
      <c r="G46" s="118"/>
      <c r="H46" s="118"/>
      <c r="I46" s="118"/>
      <c r="J46" s="118"/>
      <c r="K46" s="24">
        <v>75</v>
      </c>
      <c r="L46" s="24">
        <v>75</v>
      </c>
      <c r="M46" s="24">
        <v>200</v>
      </c>
      <c r="N46" s="110">
        <v>525</v>
      </c>
      <c r="Y46" s="120"/>
    </row>
    <row r="47" spans="2:29" ht="13.9" customHeight="1" x14ac:dyDescent="0.15">
      <c r="B47" s="1">
        <f t="shared" si="8"/>
        <v>37</v>
      </c>
      <c r="C47" s="6"/>
      <c r="D47" s="6"/>
      <c r="E47" s="118"/>
      <c r="F47" s="118" t="s">
        <v>371</v>
      </c>
      <c r="G47" s="118"/>
      <c r="H47" s="118"/>
      <c r="I47" s="118"/>
      <c r="J47" s="118"/>
      <c r="K47" s="24" t="s">
        <v>143</v>
      </c>
      <c r="L47" s="24"/>
      <c r="M47" s="24"/>
      <c r="N47" s="110"/>
      <c r="U47" s="121">
        <f>COUNTA($K11:$K48)</f>
        <v>19</v>
      </c>
      <c r="V47" s="121">
        <f>COUNTA($L11:$L48)</f>
        <v>22</v>
      </c>
      <c r="W47" s="121">
        <f>COUNTA($M11:$M48)</f>
        <v>28</v>
      </c>
      <c r="X47" s="121">
        <f>COUNTA($N11:$N48)</f>
        <v>33</v>
      </c>
      <c r="Y47" s="121"/>
      <c r="Z47" s="121"/>
      <c r="AA47" s="121"/>
      <c r="AB47" s="121"/>
      <c r="AC47" s="120"/>
    </row>
    <row r="48" spans="2:29" ht="13.9" customHeight="1" x14ac:dyDescent="0.15">
      <c r="B48" s="1">
        <f t="shared" si="8"/>
        <v>38</v>
      </c>
      <c r="C48" s="6"/>
      <c r="D48" s="6"/>
      <c r="E48" s="118"/>
      <c r="F48" s="118" t="s">
        <v>29</v>
      </c>
      <c r="G48" s="118"/>
      <c r="H48" s="118"/>
      <c r="I48" s="118"/>
      <c r="J48" s="118"/>
      <c r="K48" s="24"/>
      <c r="L48" s="24"/>
      <c r="M48" s="24"/>
      <c r="N48" s="110">
        <v>25</v>
      </c>
      <c r="Y48" s="120"/>
    </row>
    <row r="49" spans="2:25" ht="13.9" customHeight="1" x14ac:dyDescent="0.15">
      <c r="B49" s="1">
        <f t="shared" si="8"/>
        <v>39</v>
      </c>
      <c r="C49" s="6"/>
      <c r="D49" s="6"/>
      <c r="E49" s="118"/>
      <c r="F49" s="118" t="s">
        <v>240</v>
      </c>
      <c r="G49" s="118"/>
      <c r="H49" s="118"/>
      <c r="I49" s="118"/>
      <c r="J49" s="118"/>
      <c r="K49" s="24"/>
      <c r="L49" s="24"/>
      <c r="M49" s="24" t="s">
        <v>143</v>
      </c>
      <c r="N49" s="110">
        <v>4</v>
      </c>
      <c r="Y49" s="122"/>
    </row>
    <row r="50" spans="2:25" ht="13.5" customHeight="1" x14ac:dyDescent="0.15">
      <c r="B50" s="1">
        <f t="shared" si="8"/>
        <v>40</v>
      </c>
      <c r="C50" s="6"/>
      <c r="D50" s="6"/>
      <c r="E50" s="118"/>
      <c r="F50" s="118" t="s">
        <v>318</v>
      </c>
      <c r="G50" s="118"/>
      <c r="H50" s="118"/>
      <c r="I50" s="118"/>
      <c r="J50" s="118"/>
      <c r="K50" s="24"/>
      <c r="L50" s="24"/>
      <c r="M50" s="24">
        <v>200</v>
      </c>
      <c r="N50" s="110"/>
      <c r="Y50" s="122"/>
    </row>
    <row r="51" spans="2:25" ht="13.5" customHeight="1" x14ac:dyDescent="0.15">
      <c r="B51" s="1">
        <f t="shared" si="8"/>
        <v>41</v>
      </c>
      <c r="C51" s="6"/>
      <c r="D51" s="6"/>
      <c r="E51" s="118"/>
      <c r="F51" s="118" t="s">
        <v>204</v>
      </c>
      <c r="G51" s="118"/>
      <c r="H51" s="118"/>
      <c r="I51" s="118"/>
      <c r="J51" s="118"/>
      <c r="K51" s="24"/>
      <c r="L51" s="24" t="s">
        <v>143</v>
      </c>
      <c r="M51" s="24"/>
      <c r="N51" s="110"/>
      <c r="Y51" s="122"/>
    </row>
    <row r="52" spans="2:25" ht="13.5" customHeight="1" x14ac:dyDescent="0.15">
      <c r="B52" s="1">
        <f t="shared" si="8"/>
        <v>42</v>
      </c>
      <c r="C52" s="6"/>
      <c r="D52" s="6"/>
      <c r="E52" s="118"/>
      <c r="F52" s="118" t="s">
        <v>99</v>
      </c>
      <c r="G52" s="118"/>
      <c r="H52" s="118"/>
      <c r="I52" s="118"/>
      <c r="J52" s="118"/>
      <c r="K52" s="24" t="s">
        <v>143</v>
      </c>
      <c r="L52" s="24"/>
      <c r="M52" s="24">
        <v>300</v>
      </c>
      <c r="N52" s="110">
        <v>200</v>
      </c>
      <c r="Y52" s="122"/>
    </row>
    <row r="53" spans="2:25" ht="13.9" customHeight="1" x14ac:dyDescent="0.15">
      <c r="B53" s="1">
        <f t="shared" si="8"/>
        <v>43</v>
      </c>
      <c r="C53" s="6"/>
      <c r="D53" s="6"/>
      <c r="E53" s="118"/>
      <c r="F53" s="118" t="s">
        <v>207</v>
      </c>
      <c r="G53" s="118"/>
      <c r="H53" s="118"/>
      <c r="I53" s="118"/>
      <c r="J53" s="118"/>
      <c r="K53" s="24" t="s">
        <v>143</v>
      </c>
      <c r="L53" s="123">
        <v>75</v>
      </c>
      <c r="M53" s="24">
        <v>50</v>
      </c>
      <c r="N53" s="110">
        <v>200</v>
      </c>
      <c r="Y53" s="120"/>
    </row>
    <row r="54" spans="2:25" ht="13.9" customHeight="1" x14ac:dyDescent="0.15">
      <c r="B54" s="1">
        <f t="shared" si="8"/>
        <v>44</v>
      </c>
      <c r="C54" s="6"/>
      <c r="D54" s="6"/>
      <c r="E54" s="118"/>
      <c r="F54" s="118" t="s">
        <v>100</v>
      </c>
      <c r="G54" s="118"/>
      <c r="H54" s="118"/>
      <c r="I54" s="118"/>
      <c r="J54" s="118"/>
      <c r="K54" s="24">
        <v>150</v>
      </c>
      <c r="L54" s="24">
        <v>500</v>
      </c>
      <c r="M54" s="24">
        <v>1250</v>
      </c>
      <c r="N54" s="110">
        <v>2350</v>
      </c>
      <c r="Y54" s="120"/>
    </row>
    <row r="55" spans="2:25" ht="13.5" customHeight="1" x14ac:dyDescent="0.15">
      <c r="B55" s="1">
        <f t="shared" si="8"/>
        <v>45</v>
      </c>
      <c r="C55" s="6"/>
      <c r="D55" s="6"/>
      <c r="E55" s="118"/>
      <c r="F55" s="118" t="s">
        <v>101</v>
      </c>
      <c r="G55" s="118"/>
      <c r="H55" s="118"/>
      <c r="I55" s="118"/>
      <c r="J55" s="118"/>
      <c r="K55" s="24"/>
      <c r="L55" s="24" t="s">
        <v>143</v>
      </c>
      <c r="M55" s="24">
        <v>25</v>
      </c>
      <c r="N55" s="110">
        <v>50</v>
      </c>
      <c r="Y55" s="120"/>
    </row>
    <row r="56" spans="2:25" ht="14.25" customHeight="1" x14ac:dyDescent="0.15">
      <c r="B56" s="1">
        <f t="shared" si="8"/>
        <v>46</v>
      </c>
      <c r="C56" s="6"/>
      <c r="D56" s="6"/>
      <c r="E56" s="118"/>
      <c r="F56" s="118" t="s">
        <v>284</v>
      </c>
      <c r="G56" s="118"/>
      <c r="H56" s="118"/>
      <c r="I56" s="118"/>
      <c r="J56" s="118"/>
      <c r="K56" s="24"/>
      <c r="L56" s="24"/>
      <c r="M56" s="24"/>
      <c r="N56" s="110">
        <v>79</v>
      </c>
      <c r="Y56" s="120"/>
    </row>
    <row r="57" spans="2:25" ht="13.9" customHeight="1" x14ac:dyDescent="0.15">
      <c r="B57" s="1">
        <f t="shared" si="8"/>
        <v>47</v>
      </c>
      <c r="C57" s="6"/>
      <c r="D57" s="6"/>
      <c r="E57" s="118"/>
      <c r="F57" s="118" t="s">
        <v>139</v>
      </c>
      <c r="G57" s="118"/>
      <c r="H57" s="118"/>
      <c r="I57" s="118"/>
      <c r="J57" s="118"/>
      <c r="K57" s="24"/>
      <c r="L57" s="24" t="s">
        <v>143</v>
      </c>
      <c r="M57" s="24" t="s">
        <v>143</v>
      </c>
      <c r="N57" s="110"/>
      <c r="Y57" s="120"/>
    </row>
    <row r="58" spans="2:25" ht="13.5" customHeight="1" x14ac:dyDescent="0.15">
      <c r="B58" s="1">
        <f t="shared" si="8"/>
        <v>48</v>
      </c>
      <c r="C58" s="6"/>
      <c r="D58" s="6"/>
      <c r="E58" s="118"/>
      <c r="F58" s="118" t="s">
        <v>308</v>
      </c>
      <c r="G58" s="118"/>
      <c r="H58" s="118"/>
      <c r="I58" s="118"/>
      <c r="J58" s="118"/>
      <c r="K58" s="24" t="s">
        <v>143</v>
      </c>
      <c r="L58" s="24"/>
      <c r="M58" s="24">
        <v>8</v>
      </c>
      <c r="N58" s="110"/>
      <c r="Y58" s="120"/>
    </row>
    <row r="59" spans="2:25" ht="13.5" customHeight="1" x14ac:dyDescent="0.15">
      <c r="B59" s="1">
        <f t="shared" si="8"/>
        <v>49</v>
      </c>
      <c r="C59" s="6"/>
      <c r="D59" s="6"/>
      <c r="E59" s="118"/>
      <c r="F59" s="118" t="s">
        <v>167</v>
      </c>
      <c r="G59" s="118"/>
      <c r="H59" s="118"/>
      <c r="I59" s="118"/>
      <c r="J59" s="118"/>
      <c r="K59" s="24" t="s">
        <v>143</v>
      </c>
      <c r="L59" s="24"/>
      <c r="M59" s="24"/>
      <c r="N59" s="110"/>
      <c r="Y59" s="120"/>
    </row>
    <row r="60" spans="2:25" ht="13.5" customHeight="1" x14ac:dyDescent="0.15">
      <c r="B60" s="1">
        <f t="shared" si="8"/>
        <v>50</v>
      </c>
      <c r="C60" s="6"/>
      <c r="D60" s="6"/>
      <c r="E60" s="118"/>
      <c r="F60" s="118" t="s">
        <v>30</v>
      </c>
      <c r="G60" s="118"/>
      <c r="H60" s="118"/>
      <c r="I60" s="118"/>
      <c r="J60" s="118"/>
      <c r="K60" s="24">
        <v>24</v>
      </c>
      <c r="L60" s="24">
        <v>16</v>
      </c>
      <c r="M60" s="24">
        <v>32</v>
      </c>
      <c r="N60" s="110">
        <v>48</v>
      </c>
      <c r="Y60" s="120"/>
    </row>
    <row r="61" spans="2:25" ht="13.5" customHeight="1" x14ac:dyDescent="0.15">
      <c r="B61" s="1">
        <f t="shared" si="8"/>
        <v>51</v>
      </c>
      <c r="C61" s="6"/>
      <c r="D61" s="6"/>
      <c r="E61" s="118"/>
      <c r="F61" s="118" t="s">
        <v>168</v>
      </c>
      <c r="G61" s="118"/>
      <c r="H61" s="118"/>
      <c r="I61" s="118"/>
      <c r="J61" s="118"/>
      <c r="K61" s="24"/>
      <c r="L61" s="24"/>
      <c r="M61" s="24">
        <v>16</v>
      </c>
      <c r="N61" s="110">
        <v>16</v>
      </c>
      <c r="Y61" s="120"/>
    </row>
    <row r="62" spans="2:25" ht="13.9" customHeight="1" x14ac:dyDescent="0.15">
      <c r="B62" s="1">
        <f t="shared" si="8"/>
        <v>52</v>
      </c>
      <c r="C62" s="6"/>
      <c r="D62" s="6"/>
      <c r="E62" s="118"/>
      <c r="F62" s="118" t="s">
        <v>257</v>
      </c>
      <c r="G62" s="118"/>
      <c r="H62" s="118"/>
      <c r="I62" s="118"/>
      <c r="J62" s="118"/>
      <c r="K62" s="24" t="s">
        <v>143</v>
      </c>
      <c r="L62" s="24"/>
      <c r="M62" s="24"/>
      <c r="N62" s="110"/>
      <c r="Y62" s="120"/>
    </row>
    <row r="63" spans="2:25" ht="13.9" customHeight="1" x14ac:dyDescent="0.15">
      <c r="B63" s="1">
        <f t="shared" si="8"/>
        <v>53</v>
      </c>
      <c r="C63" s="6"/>
      <c r="D63" s="6"/>
      <c r="E63" s="118"/>
      <c r="F63" s="118" t="s">
        <v>80</v>
      </c>
      <c r="G63" s="118"/>
      <c r="H63" s="118"/>
      <c r="I63" s="118"/>
      <c r="J63" s="118"/>
      <c r="K63" s="24" t="s">
        <v>143</v>
      </c>
      <c r="L63" s="24" t="s">
        <v>143</v>
      </c>
      <c r="M63" s="24">
        <v>100</v>
      </c>
      <c r="N63" s="110">
        <v>200</v>
      </c>
      <c r="Y63" s="120"/>
    </row>
    <row r="64" spans="2:25" ht="13.5" customHeight="1" x14ac:dyDescent="0.15">
      <c r="B64" s="1">
        <f t="shared" si="8"/>
        <v>54</v>
      </c>
      <c r="C64" s="6"/>
      <c r="D64" s="6"/>
      <c r="E64" s="118"/>
      <c r="F64" s="118" t="s">
        <v>102</v>
      </c>
      <c r="G64" s="118"/>
      <c r="H64" s="118"/>
      <c r="I64" s="118"/>
      <c r="J64" s="118"/>
      <c r="K64" s="24">
        <v>100</v>
      </c>
      <c r="L64" s="24">
        <v>1000</v>
      </c>
      <c r="M64" s="24">
        <v>2450</v>
      </c>
      <c r="N64" s="110">
        <v>1550</v>
      </c>
      <c r="Y64" s="120"/>
    </row>
    <row r="65" spans="2:25" ht="13.9" customHeight="1" x14ac:dyDescent="0.15">
      <c r="B65" s="1">
        <f t="shared" si="8"/>
        <v>55</v>
      </c>
      <c r="C65" s="6"/>
      <c r="D65" s="6"/>
      <c r="E65" s="118"/>
      <c r="F65" s="118" t="s">
        <v>170</v>
      </c>
      <c r="G65" s="118"/>
      <c r="H65" s="118"/>
      <c r="I65" s="118"/>
      <c r="J65" s="118"/>
      <c r="K65" s="24"/>
      <c r="L65" s="24">
        <v>25</v>
      </c>
      <c r="M65" s="24" t="s">
        <v>143</v>
      </c>
      <c r="N65" s="110">
        <v>25</v>
      </c>
      <c r="Y65" s="120"/>
    </row>
    <row r="66" spans="2:25" ht="13.5" customHeight="1" x14ac:dyDescent="0.15">
      <c r="B66" s="1">
        <f t="shared" si="8"/>
        <v>56</v>
      </c>
      <c r="C66" s="6"/>
      <c r="D66" s="6"/>
      <c r="E66" s="118"/>
      <c r="F66" s="118" t="s">
        <v>227</v>
      </c>
      <c r="G66" s="118"/>
      <c r="H66" s="118"/>
      <c r="I66" s="118"/>
      <c r="J66" s="118"/>
      <c r="K66" s="24"/>
      <c r="L66" s="24">
        <v>1</v>
      </c>
      <c r="M66" s="24" t="s">
        <v>143</v>
      </c>
      <c r="N66" s="110">
        <v>2</v>
      </c>
      <c r="Y66" s="120"/>
    </row>
    <row r="67" spans="2:25" ht="13.9" customHeight="1" x14ac:dyDescent="0.15">
      <c r="B67" s="1">
        <f t="shared" si="8"/>
        <v>57</v>
      </c>
      <c r="C67" s="6"/>
      <c r="D67" s="6"/>
      <c r="E67" s="118"/>
      <c r="F67" s="118" t="s">
        <v>211</v>
      </c>
      <c r="G67" s="118"/>
      <c r="H67" s="118"/>
      <c r="I67" s="118"/>
      <c r="J67" s="118"/>
      <c r="K67" s="24"/>
      <c r="L67" s="24" t="s">
        <v>143</v>
      </c>
      <c r="M67" s="24"/>
      <c r="N67" s="110">
        <v>75</v>
      </c>
      <c r="Y67" s="120"/>
    </row>
    <row r="68" spans="2:25" ht="13.5" customHeight="1" x14ac:dyDescent="0.15">
      <c r="B68" s="1">
        <f t="shared" si="8"/>
        <v>58</v>
      </c>
      <c r="C68" s="6"/>
      <c r="D68" s="6"/>
      <c r="E68" s="118"/>
      <c r="F68" s="118" t="s">
        <v>245</v>
      </c>
      <c r="G68" s="118"/>
      <c r="H68" s="118"/>
      <c r="I68" s="118"/>
      <c r="J68" s="118"/>
      <c r="K68" s="24"/>
      <c r="L68" s="24"/>
      <c r="M68" s="24"/>
      <c r="N68" s="110" t="s">
        <v>143</v>
      </c>
      <c r="Y68" s="120"/>
    </row>
    <row r="69" spans="2:25" ht="13.9" customHeight="1" x14ac:dyDescent="0.15">
      <c r="B69" s="1">
        <f t="shared" si="8"/>
        <v>59</v>
      </c>
      <c r="C69" s="6"/>
      <c r="D69" s="6"/>
      <c r="E69" s="118"/>
      <c r="F69" s="118" t="s">
        <v>31</v>
      </c>
      <c r="G69" s="118"/>
      <c r="H69" s="118"/>
      <c r="I69" s="118"/>
      <c r="J69" s="118"/>
      <c r="K69" s="24">
        <v>275</v>
      </c>
      <c r="L69" s="24">
        <v>150</v>
      </c>
      <c r="M69" s="24">
        <v>350</v>
      </c>
      <c r="N69" s="110">
        <v>1150</v>
      </c>
      <c r="Y69" s="120"/>
    </row>
    <row r="70" spans="2:25" ht="13.9" customHeight="1" x14ac:dyDescent="0.15">
      <c r="B70" s="1">
        <f t="shared" si="8"/>
        <v>60</v>
      </c>
      <c r="C70" s="2" t="s">
        <v>32</v>
      </c>
      <c r="D70" s="2" t="s">
        <v>33</v>
      </c>
      <c r="E70" s="118"/>
      <c r="F70" s="118" t="s">
        <v>153</v>
      </c>
      <c r="G70" s="118"/>
      <c r="H70" s="118"/>
      <c r="I70" s="118"/>
      <c r="J70" s="118"/>
      <c r="K70" s="24" t="s">
        <v>143</v>
      </c>
      <c r="L70" s="24" t="s">
        <v>143</v>
      </c>
      <c r="M70" s="24" t="s">
        <v>143</v>
      </c>
      <c r="N70" s="110"/>
    </row>
    <row r="71" spans="2:25" ht="13.5" customHeight="1" x14ac:dyDescent="0.15">
      <c r="B71" s="1">
        <f t="shared" si="8"/>
        <v>61</v>
      </c>
      <c r="C71" s="6"/>
      <c r="D71" s="6"/>
      <c r="E71" s="118"/>
      <c r="F71" s="118" t="s">
        <v>173</v>
      </c>
      <c r="G71" s="118"/>
      <c r="H71" s="118"/>
      <c r="I71" s="118"/>
      <c r="J71" s="118"/>
      <c r="K71" s="24">
        <v>1</v>
      </c>
      <c r="L71" s="24">
        <v>1</v>
      </c>
      <c r="M71" s="24">
        <v>1</v>
      </c>
      <c r="N71" s="110"/>
    </row>
    <row r="72" spans="2:25" ht="13.9" customHeight="1" x14ac:dyDescent="0.15">
      <c r="B72" s="1">
        <f t="shared" si="8"/>
        <v>62</v>
      </c>
      <c r="C72" s="6"/>
      <c r="D72" s="6"/>
      <c r="E72" s="118"/>
      <c r="F72" s="118" t="s">
        <v>112</v>
      </c>
      <c r="G72" s="118"/>
      <c r="H72" s="118"/>
      <c r="I72" s="118"/>
      <c r="J72" s="118"/>
      <c r="K72" s="24"/>
      <c r="L72" s="24" t="s">
        <v>143</v>
      </c>
      <c r="M72" s="24" t="s">
        <v>143</v>
      </c>
      <c r="N72" s="110">
        <v>2</v>
      </c>
    </row>
    <row r="73" spans="2:25" ht="13.9" customHeight="1" x14ac:dyDescent="0.15">
      <c r="B73" s="1">
        <f t="shared" si="8"/>
        <v>63</v>
      </c>
      <c r="C73" s="6"/>
      <c r="D73" s="6"/>
      <c r="E73" s="118"/>
      <c r="F73" s="118" t="s">
        <v>259</v>
      </c>
      <c r="G73" s="118"/>
      <c r="H73" s="118"/>
      <c r="I73" s="118"/>
      <c r="J73" s="118"/>
      <c r="K73" s="24"/>
      <c r="L73" s="24" t="s">
        <v>143</v>
      </c>
      <c r="M73" s="24" t="s">
        <v>143</v>
      </c>
      <c r="N73" s="110"/>
    </row>
    <row r="74" spans="2:25" ht="13.5" customHeight="1" x14ac:dyDescent="0.15">
      <c r="B74" s="1">
        <f t="shared" si="8"/>
        <v>64</v>
      </c>
      <c r="C74" s="6"/>
      <c r="D74" s="6"/>
      <c r="E74" s="118"/>
      <c r="F74" s="118" t="s">
        <v>34</v>
      </c>
      <c r="G74" s="118"/>
      <c r="H74" s="118"/>
      <c r="I74" s="118"/>
      <c r="J74" s="118"/>
      <c r="K74" s="24">
        <v>1</v>
      </c>
      <c r="L74" s="24"/>
      <c r="M74" s="24"/>
      <c r="N74" s="110">
        <v>1</v>
      </c>
    </row>
    <row r="75" spans="2:25" ht="13.5" customHeight="1" x14ac:dyDescent="0.15">
      <c r="B75" s="1">
        <f t="shared" si="8"/>
        <v>65</v>
      </c>
      <c r="C75" s="2" t="s">
        <v>129</v>
      </c>
      <c r="D75" s="2" t="s">
        <v>176</v>
      </c>
      <c r="E75" s="118"/>
      <c r="F75" s="118" t="s">
        <v>177</v>
      </c>
      <c r="G75" s="118"/>
      <c r="H75" s="118"/>
      <c r="I75" s="118"/>
      <c r="J75" s="118"/>
      <c r="K75" s="24"/>
      <c r="L75" s="24"/>
      <c r="M75" s="24"/>
      <c r="N75" s="110" t="s">
        <v>143</v>
      </c>
    </row>
    <row r="76" spans="2:25" ht="13.5" customHeight="1" x14ac:dyDescent="0.15">
      <c r="B76" s="1">
        <f t="shared" ref="B76:B84" si="9">B75+1</f>
        <v>66</v>
      </c>
      <c r="C76" s="6"/>
      <c r="D76" s="2" t="s">
        <v>178</v>
      </c>
      <c r="E76" s="118"/>
      <c r="F76" s="118" t="s">
        <v>179</v>
      </c>
      <c r="G76" s="118"/>
      <c r="H76" s="118"/>
      <c r="I76" s="118"/>
      <c r="J76" s="118"/>
      <c r="K76" s="24"/>
      <c r="L76" s="24"/>
      <c r="M76" s="24" t="s">
        <v>143</v>
      </c>
      <c r="N76" s="110"/>
    </row>
    <row r="77" spans="2:25" ht="13.5" customHeight="1" x14ac:dyDescent="0.15">
      <c r="B77" s="1">
        <f t="shared" si="9"/>
        <v>67</v>
      </c>
      <c r="C77" s="6"/>
      <c r="D77" s="2" t="s">
        <v>35</v>
      </c>
      <c r="E77" s="118"/>
      <c r="F77" s="118" t="s">
        <v>110</v>
      </c>
      <c r="G77" s="118"/>
      <c r="H77" s="118"/>
      <c r="I77" s="118"/>
      <c r="J77" s="118"/>
      <c r="K77" s="24" t="s">
        <v>143</v>
      </c>
      <c r="L77" s="24"/>
      <c r="M77" s="24"/>
      <c r="N77" s="110">
        <v>4</v>
      </c>
    </row>
    <row r="78" spans="2:25" ht="13.5" customHeight="1" x14ac:dyDescent="0.15">
      <c r="B78" s="1">
        <f t="shared" si="9"/>
        <v>68</v>
      </c>
      <c r="C78" s="6"/>
      <c r="D78" s="7"/>
      <c r="E78" s="118"/>
      <c r="F78" s="118" t="s">
        <v>36</v>
      </c>
      <c r="G78" s="118"/>
      <c r="H78" s="118"/>
      <c r="I78" s="118"/>
      <c r="J78" s="118"/>
      <c r="K78" s="24">
        <v>50</v>
      </c>
      <c r="L78" s="24" t="s">
        <v>143</v>
      </c>
      <c r="M78" s="24"/>
      <c r="N78" s="110" t="s">
        <v>143</v>
      </c>
    </row>
    <row r="79" spans="2:25" ht="13.5" customHeight="1" x14ac:dyDescent="0.15">
      <c r="B79" s="1">
        <f t="shared" si="9"/>
        <v>69</v>
      </c>
      <c r="C79" s="7"/>
      <c r="D79" s="8" t="s">
        <v>37</v>
      </c>
      <c r="E79" s="118"/>
      <c r="F79" s="118" t="s">
        <v>38</v>
      </c>
      <c r="G79" s="118"/>
      <c r="H79" s="118"/>
      <c r="I79" s="118"/>
      <c r="J79" s="118"/>
      <c r="K79" s="24" t="s">
        <v>143</v>
      </c>
      <c r="L79" s="24">
        <v>150</v>
      </c>
      <c r="M79" s="24" t="s">
        <v>143</v>
      </c>
      <c r="N79" s="110" t="s">
        <v>143</v>
      </c>
    </row>
    <row r="80" spans="2:25" ht="13.9" customHeight="1" x14ac:dyDescent="0.15">
      <c r="B80" s="1">
        <f t="shared" si="9"/>
        <v>70</v>
      </c>
      <c r="C80" s="2" t="s">
        <v>0</v>
      </c>
      <c r="D80" s="2" t="s">
        <v>213</v>
      </c>
      <c r="E80" s="118"/>
      <c r="F80" s="118" t="s">
        <v>214</v>
      </c>
      <c r="G80" s="118"/>
      <c r="H80" s="118"/>
      <c r="I80" s="118"/>
      <c r="J80" s="118"/>
      <c r="K80" s="24"/>
      <c r="L80" s="24"/>
      <c r="M80" s="24"/>
      <c r="N80" s="110">
        <v>25</v>
      </c>
    </row>
    <row r="81" spans="2:24" ht="13.5" customHeight="1" x14ac:dyDescent="0.15">
      <c r="B81" s="1">
        <f t="shared" si="9"/>
        <v>71</v>
      </c>
      <c r="C81" s="6"/>
      <c r="D81" s="8" t="s">
        <v>39</v>
      </c>
      <c r="E81" s="118"/>
      <c r="F81" s="118" t="s">
        <v>40</v>
      </c>
      <c r="G81" s="118"/>
      <c r="H81" s="118"/>
      <c r="I81" s="118"/>
      <c r="J81" s="118"/>
      <c r="K81" s="24"/>
      <c r="L81" s="24"/>
      <c r="M81" s="24" t="s">
        <v>143</v>
      </c>
      <c r="N81" s="110" t="s">
        <v>143</v>
      </c>
      <c r="U81">
        <f>COUNTA(K70:K81)</f>
        <v>6</v>
      </c>
      <c r="V81">
        <f>COUNTA(L70:L81)</f>
        <v>6</v>
      </c>
      <c r="W81">
        <f>COUNTA(M70:M81)</f>
        <v>7</v>
      </c>
      <c r="X81">
        <f>COUNTA(N70:N81)</f>
        <v>8</v>
      </c>
    </row>
    <row r="82" spans="2:24" ht="13.5" customHeight="1" x14ac:dyDescent="0.15">
      <c r="B82" s="1">
        <f t="shared" si="9"/>
        <v>72</v>
      </c>
      <c r="C82" s="143" t="s">
        <v>41</v>
      </c>
      <c r="D82" s="144"/>
      <c r="E82" s="118"/>
      <c r="F82" s="118" t="s">
        <v>42</v>
      </c>
      <c r="G82" s="118"/>
      <c r="H82" s="118"/>
      <c r="I82" s="118"/>
      <c r="J82" s="118"/>
      <c r="K82" s="24">
        <v>175</v>
      </c>
      <c r="L82" s="24">
        <v>500</v>
      </c>
      <c r="M82" s="24">
        <v>275</v>
      </c>
      <c r="N82" s="110">
        <v>25</v>
      </c>
    </row>
    <row r="83" spans="2:24" ht="13.5" customHeight="1" x14ac:dyDescent="0.15">
      <c r="B83" s="1">
        <f t="shared" si="9"/>
        <v>73</v>
      </c>
      <c r="C83" s="3"/>
      <c r="D83" s="78"/>
      <c r="E83" s="118"/>
      <c r="F83" s="118" t="s">
        <v>43</v>
      </c>
      <c r="G83" s="118"/>
      <c r="H83" s="118"/>
      <c r="I83" s="118"/>
      <c r="J83" s="118"/>
      <c r="K83" s="24">
        <v>100</v>
      </c>
      <c r="L83" s="24">
        <v>100</v>
      </c>
      <c r="M83" s="24">
        <v>125</v>
      </c>
      <c r="N83" s="110">
        <v>175</v>
      </c>
    </row>
    <row r="84" spans="2:24" ht="13.9" customHeight="1" thickBot="1" x14ac:dyDescent="0.2">
      <c r="B84" s="1">
        <f t="shared" si="9"/>
        <v>74</v>
      </c>
      <c r="C84" s="3"/>
      <c r="D84" s="78"/>
      <c r="E84" s="118"/>
      <c r="F84" s="118" t="s">
        <v>73</v>
      </c>
      <c r="G84" s="118"/>
      <c r="H84" s="118"/>
      <c r="I84" s="118"/>
      <c r="J84" s="118"/>
      <c r="K84" s="24">
        <v>250</v>
      </c>
      <c r="L84" s="24">
        <v>550</v>
      </c>
      <c r="M84" s="24">
        <v>275</v>
      </c>
      <c r="N84" s="112">
        <v>150</v>
      </c>
    </row>
    <row r="85" spans="2:24" ht="13.9" customHeight="1" x14ac:dyDescent="0.15">
      <c r="B85" s="79"/>
      <c r="C85" s="80"/>
      <c r="D85" s="80"/>
      <c r="E85" s="23"/>
      <c r="F85" s="23"/>
      <c r="G85" s="23"/>
      <c r="H85" s="23"/>
      <c r="I85" s="23"/>
      <c r="J85" s="23"/>
      <c r="K85" s="23"/>
      <c r="L85" s="23"/>
      <c r="M85" s="23"/>
      <c r="N85" s="23"/>
      <c r="U85">
        <f>COUNTA(K11:K84)</f>
        <v>38</v>
      </c>
      <c r="V85">
        <f>COUNTA(L11:L84)</f>
        <v>43</v>
      </c>
      <c r="W85">
        <f>COUNTA(M11:M84)</f>
        <v>53</v>
      </c>
      <c r="X85">
        <f>COUNTA(N11:N84)</f>
        <v>59</v>
      </c>
    </row>
    <row r="86" spans="2:24" ht="18" customHeight="1" x14ac:dyDescent="0.15"/>
    <row r="87" spans="2:24" ht="18" customHeight="1" x14ac:dyDescent="0.15">
      <c r="B87" s="60"/>
    </row>
    <row r="88" spans="2:24" ht="9" customHeight="1" thickBot="1" x14ac:dyDescent="0.2"/>
    <row r="89" spans="2:24" ht="18" customHeight="1" x14ac:dyDescent="0.15">
      <c r="B89" s="61"/>
      <c r="C89" s="62"/>
      <c r="D89" s="140" t="s">
        <v>1</v>
      </c>
      <c r="E89" s="140"/>
      <c r="F89" s="140"/>
      <c r="G89" s="140"/>
      <c r="H89" s="62"/>
      <c r="I89" s="62"/>
      <c r="J89" s="63"/>
      <c r="K89" s="28" t="s">
        <v>62</v>
      </c>
      <c r="L89" s="28" t="s">
        <v>63</v>
      </c>
      <c r="M89" s="28" t="s">
        <v>64</v>
      </c>
      <c r="N89" s="51" t="s">
        <v>65</v>
      </c>
      <c r="U89">
        <f>SUM(U11:U22,K23:K84)</f>
        <v>32470</v>
      </c>
      <c r="V89">
        <f>SUM(V11:V22,L23:L84)</f>
        <v>61579</v>
      </c>
      <c r="W89">
        <f>SUM(W11:W22,M23:M84)</f>
        <v>56047</v>
      </c>
      <c r="X89">
        <f>SUM(X11:X22,N23:N84)</f>
        <v>17288</v>
      </c>
    </row>
    <row r="90" spans="2:24" ht="18" customHeight="1" thickBot="1" x14ac:dyDescent="0.2">
      <c r="B90" s="67"/>
      <c r="C90" s="22"/>
      <c r="D90" s="150" t="s">
        <v>2</v>
      </c>
      <c r="E90" s="150"/>
      <c r="F90" s="150"/>
      <c r="G90" s="150"/>
      <c r="H90" s="22"/>
      <c r="I90" s="22"/>
      <c r="J90" s="68"/>
      <c r="K90" s="33" t="str">
        <f>K5</f>
        <v>2023.12.22</v>
      </c>
      <c r="L90" s="33" t="str">
        <f>L5</f>
        <v>2023.12.22</v>
      </c>
      <c r="M90" s="33" t="str">
        <f>M5</f>
        <v>2023.12.22</v>
      </c>
      <c r="N90" s="127" t="str">
        <f>N5</f>
        <v>2023.12.22</v>
      </c>
    </row>
    <row r="91" spans="2:24" ht="19.899999999999999" customHeight="1" thickTop="1" x14ac:dyDescent="0.15">
      <c r="B91" s="155" t="s">
        <v>45</v>
      </c>
      <c r="C91" s="156"/>
      <c r="D91" s="156"/>
      <c r="E91" s="156"/>
      <c r="F91" s="156"/>
      <c r="G91" s="156"/>
      <c r="H91" s="156"/>
      <c r="I91" s="156"/>
      <c r="J91" s="81"/>
      <c r="K91" s="34">
        <f>SUM(K92:K100)</f>
        <v>32470</v>
      </c>
      <c r="L91" s="34">
        <f>SUM(L92:L100)</f>
        <v>61579</v>
      </c>
      <c r="M91" s="34">
        <f>SUM(M92:M100)</f>
        <v>56047</v>
      </c>
      <c r="N91" s="52">
        <f>SUM(N92:N100)</f>
        <v>17288</v>
      </c>
    </row>
    <row r="92" spans="2:24" ht="13.9" customHeight="1" x14ac:dyDescent="0.15">
      <c r="B92" s="147" t="s">
        <v>46</v>
      </c>
      <c r="C92" s="148"/>
      <c r="D92" s="149"/>
      <c r="E92" s="12"/>
      <c r="F92" s="13"/>
      <c r="G92" s="138" t="s">
        <v>13</v>
      </c>
      <c r="H92" s="138"/>
      <c r="I92" s="13"/>
      <c r="J92" s="14"/>
      <c r="K92" s="4">
        <f>SUM(U$11:U$22)</f>
        <v>18</v>
      </c>
      <c r="L92" s="4">
        <f>SUM(V$11:V$22)</f>
        <v>336</v>
      </c>
      <c r="M92" s="4">
        <f>SUM(W$11:W$22)</f>
        <v>815</v>
      </c>
      <c r="N92" s="5">
        <f>SUM(X$11:X$22)</f>
        <v>1630</v>
      </c>
    </row>
    <row r="93" spans="2:24" ht="13.9" customHeight="1" x14ac:dyDescent="0.15">
      <c r="B93" s="82"/>
      <c r="C93" s="60"/>
      <c r="D93" s="83"/>
      <c r="E93" s="15"/>
      <c r="F93" s="118"/>
      <c r="G93" s="138" t="s">
        <v>25</v>
      </c>
      <c r="H93" s="138"/>
      <c r="I93" s="114"/>
      <c r="J93" s="16"/>
      <c r="K93" s="4">
        <f>SUM(K$23)</f>
        <v>575</v>
      </c>
      <c r="L93" s="4">
        <f>SUM(L$23)</f>
        <v>350</v>
      </c>
      <c r="M93" s="4">
        <f>SUM(M$23)</f>
        <v>525</v>
      </c>
      <c r="N93" s="5">
        <f>SUM(N$23)</f>
        <v>425</v>
      </c>
    </row>
    <row r="94" spans="2:24" ht="13.9" customHeight="1" x14ac:dyDescent="0.15">
      <c r="B94" s="82"/>
      <c r="C94" s="60"/>
      <c r="D94" s="83"/>
      <c r="E94" s="15"/>
      <c r="F94" s="118"/>
      <c r="G94" s="138" t="s">
        <v>27</v>
      </c>
      <c r="H94" s="138"/>
      <c r="I94" s="13"/>
      <c r="J94" s="14"/>
      <c r="K94" s="4">
        <f>SUM(K$24:K$24)</f>
        <v>25</v>
      </c>
      <c r="L94" s="4">
        <f>SUM(L$24:L$24)</f>
        <v>250</v>
      </c>
      <c r="M94" s="4">
        <f>SUM(M$24:M$24)</f>
        <v>50</v>
      </c>
      <c r="N94" s="5">
        <f>SUM(N$24:N$24)</f>
        <v>0</v>
      </c>
    </row>
    <row r="95" spans="2:24" ht="13.9" customHeight="1" x14ac:dyDescent="0.15">
      <c r="B95" s="82"/>
      <c r="C95" s="60"/>
      <c r="D95" s="83"/>
      <c r="E95" s="15"/>
      <c r="F95" s="118"/>
      <c r="G95" s="138" t="s">
        <v>78</v>
      </c>
      <c r="H95" s="138"/>
      <c r="I95" s="13"/>
      <c r="J95" s="14"/>
      <c r="K95" s="4">
        <f>SUM(K$25:K$27)</f>
        <v>0</v>
      </c>
      <c r="L95" s="4">
        <f>SUM(L$25:L$27)</f>
        <v>0</v>
      </c>
      <c r="M95" s="4">
        <f>SUM(M$25:M$27)</f>
        <v>0</v>
      </c>
      <c r="N95" s="5">
        <f>SUM(N$25:N$27)</f>
        <v>25</v>
      </c>
    </row>
    <row r="96" spans="2:24" ht="13.9" customHeight="1" x14ac:dyDescent="0.15">
      <c r="B96" s="82"/>
      <c r="C96" s="60"/>
      <c r="D96" s="83"/>
      <c r="E96" s="15"/>
      <c r="F96" s="118"/>
      <c r="G96" s="138" t="s">
        <v>79</v>
      </c>
      <c r="H96" s="138"/>
      <c r="I96" s="13"/>
      <c r="J96" s="14"/>
      <c r="K96" s="4">
        <f>SUM(K29:K42)</f>
        <v>30651</v>
      </c>
      <c r="L96" s="4">
        <f>SUM(L$29:L$42)</f>
        <v>57500</v>
      </c>
      <c r="M96" s="4">
        <f>SUM(M$29:M$42)</f>
        <v>49000</v>
      </c>
      <c r="N96" s="5">
        <f>SUM(N$29:N$42)</f>
        <v>8302</v>
      </c>
    </row>
    <row r="97" spans="2:14" ht="13.9" customHeight="1" x14ac:dyDescent="0.15">
      <c r="B97" s="82"/>
      <c r="C97" s="60"/>
      <c r="D97" s="83"/>
      <c r="E97" s="15"/>
      <c r="F97" s="118"/>
      <c r="G97" s="138" t="s">
        <v>76</v>
      </c>
      <c r="H97" s="138"/>
      <c r="I97" s="13"/>
      <c r="J97" s="14"/>
      <c r="K97" s="4">
        <f>SUM(K$43:K$44)</f>
        <v>0</v>
      </c>
      <c r="L97" s="4">
        <f>SUM(L$43:L$44)</f>
        <v>0</v>
      </c>
      <c r="M97" s="4">
        <f>SUM(M$43:M$44)</f>
        <v>0</v>
      </c>
      <c r="N97" s="5">
        <f>SUM(N$43:N$44)</f>
        <v>0</v>
      </c>
    </row>
    <row r="98" spans="2:14" ht="13.9" customHeight="1" x14ac:dyDescent="0.15">
      <c r="B98" s="82"/>
      <c r="C98" s="60"/>
      <c r="D98" s="83"/>
      <c r="E98" s="15"/>
      <c r="F98" s="118"/>
      <c r="G98" s="138" t="s">
        <v>28</v>
      </c>
      <c r="H98" s="138"/>
      <c r="I98" s="13"/>
      <c r="J98" s="14"/>
      <c r="K98" s="4">
        <f>SUM(K$45:K$69)</f>
        <v>624</v>
      </c>
      <c r="L98" s="4">
        <f>SUM(L$45:L$69)</f>
        <v>1842</v>
      </c>
      <c r="M98" s="4">
        <f>SUM(M$45:M$69)</f>
        <v>4981</v>
      </c>
      <c r="N98" s="5">
        <f>SUM(N$45:N$69)</f>
        <v>6499</v>
      </c>
    </row>
    <row r="99" spans="2:14" ht="13.9" customHeight="1" x14ac:dyDescent="0.15">
      <c r="B99" s="82"/>
      <c r="C99" s="60"/>
      <c r="D99" s="83"/>
      <c r="E99" s="15"/>
      <c r="F99" s="118"/>
      <c r="G99" s="138" t="s">
        <v>47</v>
      </c>
      <c r="H99" s="138"/>
      <c r="I99" s="13"/>
      <c r="J99" s="14"/>
      <c r="K99" s="4">
        <f>SUM(K$28:K$28,K$82:K$83)</f>
        <v>275</v>
      </c>
      <c r="L99" s="4">
        <f>SUM(L$28:L$28,L$82:L$83)</f>
        <v>600</v>
      </c>
      <c r="M99" s="4">
        <f>SUM(M$28:M$28,M$82:M$83)</f>
        <v>400</v>
      </c>
      <c r="N99" s="5">
        <f>SUM(N$28:N$28,N$82:N$83)</f>
        <v>225</v>
      </c>
    </row>
    <row r="100" spans="2:14" ht="13.9" customHeight="1" thickBot="1" x14ac:dyDescent="0.2">
      <c r="B100" s="84"/>
      <c r="C100" s="85"/>
      <c r="D100" s="86"/>
      <c r="E100" s="17"/>
      <c r="F100" s="9"/>
      <c r="G100" s="139" t="s">
        <v>44</v>
      </c>
      <c r="H100" s="139"/>
      <c r="I100" s="18"/>
      <c r="J100" s="19"/>
      <c r="K100" s="10">
        <f>SUM(K$70:K$81,K$84)</f>
        <v>302</v>
      </c>
      <c r="L100" s="10">
        <f>SUM(L$70:L$81,L$84)</f>
        <v>701</v>
      </c>
      <c r="M100" s="10">
        <f>SUM(M$70:M$81,M$84)</f>
        <v>276</v>
      </c>
      <c r="N100" s="11">
        <f>SUM(N$70:N$81,N$84)</f>
        <v>182</v>
      </c>
    </row>
    <row r="101" spans="2:14" ht="18" customHeight="1" thickTop="1" x14ac:dyDescent="0.15">
      <c r="B101" s="151" t="s">
        <v>48</v>
      </c>
      <c r="C101" s="152"/>
      <c r="D101" s="153"/>
      <c r="E101" s="87"/>
      <c r="F101" s="115"/>
      <c r="G101" s="154" t="s">
        <v>49</v>
      </c>
      <c r="H101" s="154"/>
      <c r="I101" s="115"/>
      <c r="J101" s="116"/>
      <c r="K101" s="35" t="s">
        <v>50</v>
      </c>
      <c r="L101" s="41"/>
      <c r="M101" s="41"/>
      <c r="N101" s="53"/>
    </row>
    <row r="102" spans="2:14" ht="18" customHeight="1" x14ac:dyDescent="0.15">
      <c r="B102" s="88"/>
      <c r="C102" s="89"/>
      <c r="D102" s="89"/>
      <c r="E102" s="90"/>
      <c r="F102" s="91"/>
      <c r="G102" s="92"/>
      <c r="H102" s="92"/>
      <c r="I102" s="91"/>
      <c r="J102" s="93"/>
      <c r="K102" s="36" t="s">
        <v>51</v>
      </c>
      <c r="L102" s="42"/>
      <c r="M102" s="42"/>
      <c r="N102" s="45"/>
    </row>
    <row r="103" spans="2:14" ht="18" customHeight="1" x14ac:dyDescent="0.15">
      <c r="B103" s="82"/>
      <c r="C103" s="60"/>
      <c r="D103" s="60"/>
      <c r="E103" s="94"/>
      <c r="F103" s="22"/>
      <c r="G103" s="150" t="s">
        <v>52</v>
      </c>
      <c r="H103" s="150"/>
      <c r="I103" s="113"/>
      <c r="J103" s="117"/>
      <c r="K103" s="37" t="s">
        <v>53</v>
      </c>
      <c r="L103" s="43"/>
      <c r="M103" s="47"/>
      <c r="N103" s="43"/>
    </row>
    <row r="104" spans="2:14" ht="18" customHeight="1" x14ac:dyDescent="0.15">
      <c r="B104" s="82"/>
      <c r="C104" s="60"/>
      <c r="D104" s="60"/>
      <c r="E104" s="95"/>
      <c r="F104" s="60"/>
      <c r="G104" s="96"/>
      <c r="H104" s="96"/>
      <c r="I104" s="89"/>
      <c r="J104" s="97"/>
      <c r="K104" s="38" t="s">
        <v>88</v>
      </c>
      <c r="L104" s="44"/>
      <c r="M104" s="26"/>
      <c r="N104" s="44"/>
    </row>
    <row r="105" spans="2:14" ht="18" customHeight="1" x14ac:dyDescent="0.15">
      <c r="B105" s="82"/>
      <c r="C105" s="60"/>
      <c r="D105" s="60"/>
      <c r="E105" s="95"/>
      <c r="F105" s="60"/>
      <c r="G105" s="96"/>
      <c r="H105" s="96"/>
      <c r="I105" s="89"/>
      <c r="J105" s="97"/>
      <c r="K105" s="38" t="s">
        <v>81</v>
      </c>
      <c r="L105" s="42"/>
      <c r="M105" s="26"/>
      <c r="N105" s="44"/>
    </row>
    <row r="106" spans="2:14" ht="18" customHeight="1" x14ac:dyDescent="0.15">
      <c r="B106" s="82"/>
      <c r="C106" s="60"/>
      <c r="D106" s="60"/>
      <c r="E106" s="94"/>
      <c r="F106" s="22"/>
      <c r="G106" s="150" t="s">
        <v>54</v>
      </c>
      <c r="H106" s="150"/>
      <c r="I106" s="113"/>
      <c r="J106" s="117"/>
      <c r="K106" s="37" t="s">
        <v>92</v>
      </c>
      <c r="L106" s="43"/>
      <c r="M106" s="47"/>
      <c r="N106" s="43"/>
    </row>
    <row r="107" spans="2:14" ht="18" customHeight="1" x14ac:dyDescent="0.15">
      <c r="B107" s="82"/>
      <c r="C107" s="60"/>
      <c r="D107" s="60"/>
      <c r="E107" s="95"/>
      <c r="F107" s="60"/>
      <c r="G107" s="96"/>
      <c r="H107" s="96"/>
      <c r="I107" s="89"/>
      <c r="J107" s="97"/>
      <c r="K107" s="38" t="s">
        <v>89</v>
      </c>
      <c r="L107" s="44"/>
      <c r="M107" s="26"/>
      <c r="N107" s="44"/>
    </row>
    <row r="108" spans="2:14" ht="18" customHeight="1" x14ac:dyDescent="0.15">
      <c r="B108" s="82"/>
      <c r="C108" s="60"/>
      <c r="D108" s="60"/>
      <c r="E108" s="95"/>
      <c r="F108" s="60"/>
      <c r="G108" s="96"/>
      <c r="H108" s="96"/>
      <c r="I108" s="89"/>
      <c r="J108" s="97"/>
      <c r="K108" s="38" t="s">
        <v>90</v>
      </c>
      <c r="L108" s="44"/>
      <c r="M108" s="44"/>
      <c r="N108" s="44"/>
    </row>
    <row r="109" spans="2:14" ht="18" customHeight="1" x14ac:dyDescent="0.15">
      <c r="B109" s="82"/>
      <c r="C109" s="60"/>
      <c r="D109" s="60"/>
      <c r="E109" s="74"/>
      <c r="F109" s="75"/>
      <c r="G109" s="92"/>
      <c r="H109" s="92"/>
      <c r="I109" s="91"/>
      <c r="J109" s="93"/>
      <c r="K109" s="38" t="s">
        <v>91</v>
      </c>
      <c r="L109" s="45"/>
      <c r="M109" s="42"/>
      <c r="N109" s="45"/>
    </row>
    <row r="110" spans="2:14" ht="18" customHeight="1" x14ac:dyDescent="0.15">
      <c r="B110" s="98"/>
      <c r="C110" s="75"/>
      <c r="D110" s="75"/>
      <c r="E110" s="15"/>
      <c r="F110" s="118"/>
      <c r="G110" s="138" t="s">
        <v>55</v>
      </c>
      <c r="H110" s="138"/>
      <c r="I110" s="13"/>
      <c r="J110" s="14"/>
      <c r="K110" s="27" t="s">
        <v>156</v>
      </c>
      <c r="L110" s="46"/>
      <c r="M110" s="48"/>
      <c r="N110" s="46"/>
    </row>
    <row r="111" spans="2:14" ht="18" customHeight="1" x14ac:dyDescent="0.15">
      <c r="B111" s="147" t="s">
        <v>56</v>
      </c>
      <c r="C111" s="148"/>
      <c r="D111" s="148"/>
      <c r="E111" s="22"/>
      <c r="F111" s="22"/>
      <c r="G111" s="22"/>
      <c r="H111" s="22"/>
      <c r="I111" s="22"/>
      <c r="J111" s="22"/>
      <c r="K111" s="22"/>
      <c r="L111" s="22"/>
      <c r="M111" s="22"/>
      <c r="N111" s="54"/>
    </row>
    <row r="112" spans="2:14" ht="14.1" customHeight="1" x14ac:dyDescent="0.15">
      <c r="B112" s="99"/>
      <c r="C112" s="39" t="s">
        <v>57</v>
      </c>
      <c r="D112" s="100"/>
      <c r="E112" s="39"/>
      <c r="F112" s="39"/>
      <c r="G112" s="39"/>
      <c r="H112" s="39"/>
      <c r="I112" s="39"/>
      <c r="J112" s="39"/>
      <c r="K112" s="39"/>
      <c r="L112" s="39"/>
      <c r="M112" s="39"/>
      <c r="N112" s="55"/>
    </row>
    <row r="113" spans="2:14" ht="14.1" customHeight="1" x14ac:dyDescent="0.15">
      <c r="B113" s="99"/>
      <c r="C113" s="39" t="s">
        <v>58</v>
      </c>
      <c r="D113" s="100"/>
      <c r="E113" s="39"/>
      <c r="F113" s="39"/>
      <c r="G113" s="39"/>
      <c r="H113" s="39"/>
      <c r="I113" s="39"/>
      <c r="J113" s="39"/>
      <c r="K113" s="39"/>
      <c r="L113" s="39"/>
      <c r="M113" s="39"/>
      <c r="N113" s="55"/>
    </row>
    <row r="114" spans="2:14" ht="14.1" customHeight="1" x14ac:dyDescent="0.15">
      <c r="B114" s="99"/>
      <c r="C114" s="39" t="s">
        <v>59</v>
      </c>
      <c r="D114" s="100"/>
      <c r="E114" s="39"/>
      <c r="F114" s="39"/>
      <c r="G114" s="39"/>
      <c r="H114" s="39"/>
      <c r="I114" s="39"/>
      <c r="J114" s="39"/>
      <c r="K114" s="39"/>
      <c r="L114" s="39"/>
      <c r="M114" s="39"/>
      <c r="N114" s="55"/>
    </row>
    <row r="115" spans="2:14" ht="14.1" customHeight="1" x14ac:dyDescent="0.15">
      <c r="B115" s="99"/>
      <c r="C115" s="39" t="s">
        <v>120</v>
      </c>
      <c r="D115" s="100"/>
      <c r="E115" s="39"/>
      <c r="F115" s="39"/>
      <c r="G115" s="39"/>
      <c r="H115" s="39"/>
      <c r="I115" s="39"/>
      <c r="J115" s="39"/>
      <c r="K115" s="39"/>
      <c r="L115" s="39"/>
      <c r="M115" s="39"/>
      <c r="N115" s="55"/>
    </row>
    <row r="116" spans="2:14" ht="14.1" customHeight="1" x14ac:dyDescent="0.15">
      <c r="B116" s="101"/>
      <c r="C116" s="39" t="s">
        <v>121</v>
      </c>
      <c r="D116" s="39"/>
      <c r="E116" s="39"/>
      <c r="F116" s="39"/>
      <c r="G116" s="39"/>
      <c r="H116" s="39"/>
      <c r="I116" s="39"/>
      <c r="J116" s="39"/>
      <c r="K116" s="39"/>
      <c r="L116" s="39"/>
      <c r="M116" s="39"/>
      <c r="N116" s="55"/>
    </row>
    <row r="117" spans="2:14" ht="14.1" customHeight="1" x14ac:dyDescent="0.15">
      <c r="B117" s="101"/>
      <c r="C117" s="39" t="s">
        <v>117</v>
      </c>
      <c r="D117" s="39"/>
      <c r="E117" s="39"/>
      <c r="F117" s="39"/>
      <c r="G117" s="39"/>
      <c r="H117" s="39"/>
      <c r="I117" s="39"/>
      <c r="J117" s="39"/>
      <c r="K117" s="39"/>
      <c r="L117" s="39"/>
      <c r="M117" s="39"/>
      <c r="N117" s="55"/>
    </row>
    <row r="118" spans="2:14" ht="14.1" customHeight="1" x14ac:dyDescent="0.15">
      <c r="B118" s="101"/>
      <c r="C118" s="39" t="s">
        <v>86</v>
      </c>
      <c r="D118" s="39"/>
      <c r="E118" s="39"/>
      <c r="F118" s="39"/>
      <c r="G118" s="39"/>
      <c r="H118" s="39"/>
      <c r="I118" s="39"/>
      <c r="J118" s="39"/>
      <c r="K118" s="39"/>
      <c r="L118" s="39"/>
      <c r="M118" s="39"/>
      <c r="N118" s="55"/>
    </row>
    <row r="119" spans="2:14" ht="14.1" customHeight="1" x14ac:dyDescent="0.15">
      <c r="B119" s="101"/>
      <c r="C119" s="39" t="s">
        <v>87</v>
      </c>
      <c r="D119" s="39"/>
      <c r="E119" s="39"/>
      <c r="F119" s="39"/>
      <c r="G119" s="39"/>
      <c r="H119" s="39"/>
      <c r="I119" s="39"/>
      <c r="J119" s="39"/>
      <c r="K119" s="39"/>
      <c r="L119" s="39"/>
      <c r="M119" s="39"/>
      <c r="N119" s="55"/>
    </row>
    <row r="120" spans="2:14" ht="14.1" customHeight="1" x14ac:dyDescent="0.15">
      <c r="B120" s="101"/>
      <c r="C120" s="39" t="s">
        <v>77</v>
      </c>
      <c r="D120" s="39"/>
      <c r="E120" s="39"/>
      <c r="F120" s="39"/>
      <c r="G120" s="39"/>
      <c r="H120" s="39"/>
      <c r="I120" s="39"/>
      <c r="J120" s="39"/>
      <c r="K120" s="39"/>
      <c r="L120" s="39"/>
      <c r="M120" s="39"/>
      <c r="N120" s="55"/>
    </row>
    <row r="121" spans="2:14" ht="14.1" customHeight="1" x14ac:dyDescent="0.15">
      <c r="B121" s="101"/>
      <c r="C121" s="39" t="s">
        <v>126</v>
      </c>
      <c r="D121" s="39"/>
      <c r="E121" s="39"/>
      <c r="F121" s="39"/>
      <c r="G121" s="39"/>
      <c r="H121" s="39"/>
      <c r="I121" s="39"/>
      <c r="J121" s="39"/>
      <c r="K121" s="39"/>
      <c r="L121" s="39"/>
      <c r="M121" s="39"/>
      <c r="N121" s="55"/>
    </row>
    <row r="122" spans="2:14" ht="14.1" customHeight="1" x14ac:dyDescent="0.15">
      <c r="B122" s="101"/>
      <c r="C122" s="39" t="s">
        <v>122</v>
      </c>
      <c r="D122" s="39"/>
      <c r="E122" s="39"/>
      <c r="F122" s="39"/>
      <c r="G122" s="39"/>
      <c r="H122" s="39"/>
      <c r="I122" s="39"/>
      <c r="J122" s="39"/>
      <c r="K122" s="39"/>
      <c r="L122" s="39"/>
      <c r="M122" s="39"/>
      <c r="N122" s="55"/>
    </row>
    <row r="123" spans="2:14" ht="14.1" customHeight="1" x14ac:dyDescent="0.15">
      <c r="B123" s="101"/>
      <c r="C123" s="39" t="s">
        <v>123</v>
      </c>
      <c r="D123" s="39"/>
      <c r="E123" s="39"/>
      <c r="F123" s="39"/>
      <c r="G123" s="39"/>
      <c r="H123" s="39"/>
      <c r="I123" s="39"/>
      <c r="J123" s="39"/>
      <c r="K123" s="39"/>
      <c r="L123" s="39"/>
      <c r="M123" s="39"/>
      <c r="N123" s="55"/>
    </row>
    <row r="124" spans="2:14" ht="14.1" customHeight="1" x14ac:dyDescent="0.15">
      <c r="B124" s="101"/>
      <c r="C124" s="39" t="s">
        <v>124</v>
      </c>
      <c r="D124" s="39"/>
      <c r="E124" s="39"/>
      <c r="F124" s="39"/>
      <c r="G124" s="39"/>
      <c r="H124" s="39"/>
      <c r="I124" s="39"/>
      <c r="J124" s="39"/>
      <c r="K124" s="39"/>
      <c r="L124" s="39"/>
      <c r="M124" s="39"/>
      <c r="N124" s="55"/>
    </row>
    <row r="125" spans="2:14" ht="14.1" customHeight="1" x14ac:dyDescent="0.15">
      <c r="B125" s="101"/>
      <c r="C125" s="39" t="s">
        <v>113</v>
      </c>
      <c r="D125" s="39"/>
      <c r="E125" s="39"/>
      <c r="F125" s="39"/>
      <c r="G125" s="39"/>
      <c r="H125" s="39"/>
      <c r="I125" s="39"/>
      <c r="J125" s="39"/>
      <c r="K125" s="39"/>
      <c r="L125" s="39"/>
      <c r="M125" s="39"/>
      <c r="N125" s="55"/>
    </row>
    <row r="126" spans="2:14" ht="14.1" customHeight="1" x14ac:dyDescent="0.15">
      <c r="B126" s="101"/>
      <c r="C126" s="39" t="s">
        <v>125</v>
      </c>
      <c r="D126" s="39"/>
      <c r="E126" s="39"/>
      <c r="F126" s="39"/>
      <c r="G126" s="39"/>
      <c r="H126" s="39"/>
      <c r="I126" s="39"/>
      <c r="J126" s="39"/>
      <c r="K126" s="39"/>
      <c r="L126" s="39"/>
      <c r="M126" s="39"/>
      <c r="N126" s="55"/>
    </row>
    <row r="127" spans="2:14" ht="14.1" customHeight="1" x14ac:dyDescent="0.15">
      <c r="B127" s="101"/>
      <c r="C127" s="39" t="s">
        <v>180</v>
      </c>
      <c r="D127" s="39"/>
      <c r="E127" s="39"/>
      <c r="F127" s="39"/>
      <c r="G127" s="39"/>
      <c r="H127" s="39"/>
      <c r="I127" s="39"/>
      <c r="J127" s="39"/>
      <c r="K127" s="39"/>
      <c r="L127" s="39"/>
      <c r="M127" s="39"/>
      <c r="N127" s="55"/>
    </row>
    <row r="128" spans="2:14" ht="14.1" customHeight="1" x14ac:dyDescent="0.15">
      <c r="B128" s="101"/>
      <c r="C128" s="39" t="s">
        <v>119</v>
      </c>
      <c r="D128" s="39"/>
      <c r="E128" s="39"/>
      <c r="F128" s="39"/>
      <c r="G128" s="39"/>
      <c r="H128" s="39"/>
      <c r="I128" s="39"/>
      <c r="J128" s="39"/>
      <c r="K128" s="39"/>
      <c r="L128" s="39"/>
      <c r="M128" s="39"/>
      <c r="N128" s="55"/>
    </row>
    <row r="129" spans="2:14" x14ac:dyDescent="0.15">
      <c r="B129" s="102"/>
      <c r="C129" s="39" t="s">
        <v>131</v>
      </c>
      <c r="N129" s="59"/>
    </row>
    <row r="130" spans="2:14" x14ac:dyDescent="0.15">
      <c r="B130" s="102"/>
      <c r="C130" s="39" t="s">
        <v>127</v>
      </c>
      <c r="N130" s="59"/>
    </row>
    <row r="131" spans="2:14" ht="14.1" customHeight="1" x14ac:dyDescent="0.15">
      <c r="B131" s="101"/>
      <c r="C131" s="39" t="s">
        <v>103</v>
      </c>
      <c r="D131" s="39"/>
      <c r="E131" s="39"/>
      <c r="F131" s="39"/>
      <c r="G131" s="39"/>
      <c r="H131" s="39"/>
      <c r="I131" s="39"/>
      <c r="J131" s="39"/>
      <c r="K131" s="39"/>
      <c r="L131" s="39"/>
      <c r="M131" s="39"/>
      <c r="N131" s="55"/>
    </row>
    <row r="132" spans="2:14" ht="18" customHeight="1" x14ac:dyDescent="0.15">
      <c r="B132" s="101"/>
      <c r="C132" s="39" t="s">
        <v>60</v>
      </c>
      <c r="D132" s="39"/>
      <c r="E132" s="39"/>
      <c r="F132" s="39"/>
      <c r="G132" s="39"/>
      <c r="H132" s="39"/>
      <c r="I132" s="39"/>
      <c r="J132" s="39"/>
      <c r="K132" s="39"/>
      <c r="L132" s="39"/>
      <c r="M132" s="39"/>
      <c r="N132" s="55"/>
    </row>
    <row r="133" spans="2:14" x14ac:dyDescent="0.15">
      <c r="B133" s="102"/>
      <c r="C133" s="39" t="s">
        <v>118</v>
      </c>
      <c r="N133" s="59"/>
    </row>
    <row r="134" spans="2:14" x14ac:dyDescent="0.15">
      <c r="B134" s="102"/>
      <c r="C134" s="39" t="s">
        <v>136</v>
      </c>
      <c r="N134" s="59"/>
    </row>
    <row r="135" spans="2:14" ht="14.25" thickBot="1" x14ac:dyDescent="0.2">
      <c r="B135" s="103"/>
      <c r="C135" s="40" t="s">
        <v>128</v>
      </c>
      <c r="D135" s="57"/>
      <c r="E135" s="57"/>
      <c r="F135" s="57"/>
      <c r="G135" s="57"/>
      <c r="H135" s="57"/>
      <c r="I135" s="57"/>
      <c r="J135" s="57"/>
      <c r="K135" s="57"/>
      <c r="L135" s="57"/>
      <c r="M135" s="57"/>
      <c r="N135" s="58"/>
    </row>
  </sheetData>
  <mergeCells count="27">
    <mergeCell ref="G110:H110"/>
    <mergeCell ref="B111:D111"/>
    <mergeCell ref="G99:H99"/>
    <mergeCell ref="G100:H100"/>
    <mergeCell ref="B101:D101"/>
    <mergeCell ref="G101:H101"/>
    <mergeCell ref="G103:H103"/>
    <mergeCell ref="G106:H106"/>
    <mergeCell ref="G98:H98"/>
    <mergeCell ref="G10:H10"/>
    <mergeCell ref="C82:D82"/>
    <mergeCell ref="D89:G89"/>
    <mergeCell ref="D90:G90"/>
    <mergeCell ref="B91:I91"/>
    <mergeCell ref="B92:D92"/>
    <mergeCell ref="G92:H92"/>
    <mergeCell ref="G93:H93"/>
    <mergeCell ref="G94:H94"/>
    <mergeCell ref="G95:H95"/>
    <mergeCell ref="G96:H96"/>
    <mergeCell ref="G97:H97"/>
    <mergeCell ref="D9:F9"/>
    <mergeCell ref="D4:G4"/>
    <mergeCell ref="D5:G5"/>
    <mergeCell ref="D6:G6"/>
    <mergeCell ref="D7:F7"/>
    <mergeCell ref="D8:F8"/>
  </mergeCells>
  <phoneticPr fontId="23"/>
  <conditionalFormatting sqref="O11:O84">
    <cfRule type="expression" dxfId="6"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5" max="16383" man="1"/>
  </rowBreaks>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9ABB-ACFB-4102-9AA0-32DE8D2228D9}">
  <sheetPr>
    <tabColor rgb="FFC00000"/>
  </sheetPr>
  <dimension ref="B1:AC11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H18" sqref="H1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497</v>
      </c>
      <c r="L5" s="29" t="str">
        <f>K5</f>
        <v>2024.1.5</v>
      </c>
      <c r="M5" s="29" t="str">
        <f>K5</f>
        <v>2024.1.5</v>
      </c>
      <c r="N5" s="109" t="str">
        <f>K5</f>
        <v>2024.1.5</v>
      </c>
    </row>
    <row r="6" spans="2:24" ht="18" customHeight="1" x14ac:dyDescent="0.15">
      <c r="B6" s="64"/>
      <c r="C6" s="118"/>
      <c r="D6" s="138" t="s">
        <v>3</v>
      </c>
      <c r="E6" s="138"/>
      <c r="F6" s="138"/>
      <c r="G6" s="138"/>
      <c r="H6" s="118"/>
      <c r="I6" s="118"/>
      <c r="J6" s="65"/>
      <c r="K6" s="104">
        <v>0.43958333333333338</v>
      </c>
      <c r="L6" s="104">
        <v>0.39027777777777778</v>
      </c>
      <c r="M6" s="104">
        <v>0.46597222222222223</v>
      </c>
      <c r="N6" s="105">
        <v>0.37222222222222223</v>
      </c>
    </row>
    <row r="7" spans="2:24" ht="18" customHeight="1" x14ac:dyDescent="0.15">
      <c r="B7" s="64"/>
      <c r="C7" s="118"/>
      <c r="D7" s="138" t="s">
        <v>4</v>
      </c>
      <c r="E7" s="141"/>
      <c r="F7" s="141"/>
      <c r="G7" s="66" t="s">
        <v>5</v>
      </c>
      <c r="H7" s="118"/>
      <c r="I7" s="118"/>
      <c r="J7" s="65"/>
      <c r="K7" s="106">
        <v>2.2000000000000002</v>
      </c>
      <c r="L7" s="106">
        <v>1.35</v>
      </c>
      <c r="M7" s="106">
        <v>1.43</v>
      </c>
      <c r="N7" s="107">
        <v>1.4</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c r="L11" s="20"/>
      <c r="M11" s="20"/>
      <c r="N11" s="21" t="s">
        <v>392</v>
      </c>
      <c r="P11" t="s">
        <v>14</v>
      </c>
      <c r="Q11">
        <f t="shared" ref="Q11:T12" si="0">IF(K11="",0,VALUE(MID(K11,2,LEN(K11)-2)))</f>
        <v>0</v>
      </c>
      <c r="R11">
        <f t="shared" si="0"/>
        <v>0</v>
      </c>
      <c r="S11">
        <f t="shared" si="0"/>
        <v>0</v>
      </c>
      <c r="T11">
        <f t="shared" si="0"/>
        <v>34</v>
      </c>
      <c r="U11">
        <f t="shared" ref="U11:U19" si="1">IF(K11="＋",0,IF(K11="(＋)",0,ABS(K11)))</f>
        <v>0</v>
      </c>
      <c r="V11">
        <f t="shared" ref="V11:V19" si="2">IF(L11="＋",0,IF(L11="(＋)",0,ABS(L11)))</f>
        <v>0</v>
      </c>
      <c r="W11">
        <f t="shared" ref="W11:W19" si="3">IF(M11="＋",0,IF(M11="(＋)",0,ABS(M11)))</f>
        <v>0</v>
      </c>
      <c r="X11">
        <f t="shared" ref="X11:X19" si="4">IF(N11="＋",0,IF(N11="(＋)",0,ABS(N11)))</f>
        <v>34</v>
      </c>
    </row>
    <row r="12" spans="2:24" ht="13.5" customHeight="1" x14ac:dyDescent="0.15">
      <c r="B12" s="1">
        <f t="shared" ref="B12:B43" si="5">B11+1</f>
        <v>2</v>
      </c>
      <c r="C12" s="3"/>
      <c r="D12" s="6"/>
      <c r="E12" s="118"/>
      <c r="F12" s="118" t="s">
        <v>182</v>
      </c>
      <c r="G12" s="118"/>
      <c r="H12" s="118"/>
      <c r="I12" s="118"/>
      <c r="J12" s="118"/>
      <c r="K12" s="20"/>
      <c r="L12" s="20" t="s">
        <v>146</v>
      </c>
      <c r="M12" s="20" t="s">
        <v>145</v>
      </c>
      <c r="N12" s="21" t="s">
        <v>215</v>
      </c>
      <c r="P12" t="s">
        <v>14</v>
      </c>
      <c r="Q12">
        <f t="shared" si="0"/>
        <v>0</v>
      </c>
      <c r="R12">
        <f t="shared" si="0"/>
        <v>25</v>
      </c>
      <c r="S12">
        <f t="shared" si="0"/>
        <v>50</v>
      </c>
      <c r="T12">
        <f t="shared" si="0"/>
        <v>75</v>
      </c>
      <c r="U12">
        <f t="shared" si="1"/>
        <v>0</v>
      </c>
      <c r="V12">
        <f t="shared" si="2"/>
        <v>25</v>
      </c>
      <c r="W12">
        <f t="shared" si="3"/>
        <v>50</v>
      </c>
      <c r="X12">
        <f t="shared" si="4"/>
        <v>75</v>
      </c>
    </row>
    <row r="13" spans="2:24" ht="13.9" customHeight="1" x14ac:dyDescent="0.15">
      <c r="B13" s="1">
        <f t="shared" si="5"/>
        <v>3</v>
      </c>
      <c r="C13" s="3"/>
      <c r="D13" s="6"/>
      <c r="E13" s="118"/>
      <c r="F13" s="118" t="s">
        <v>158</v>
      </c>
      <c r="G13" s="118"/>
      <c r="H13" s="118"/>
      <c r="I13" s="118"/>
      <c r="J13" s="118"/>
      <c r="K13" s="20"/>
      <c r="L13" s="20"/>
      <c r="M13" s="20"/>
      <c r="N13" s="21" t="s">
        <v>146</v>
      </c>
      <c r="P13" s="77" t="s">
        <v>15</v>
      </c>
      <c r="Q13">
        <f>K13</f>
        <v>0</v>
      </c>
      <c r="R13">
        <f>L13</f>
        <v>0</v>
      </c>
      <c r="S13">
        <f>M13</f>
        <v>0</v>
      </c>
      <c r="T13" t="str">
        <f>N13</f>
        <v>(25)</v>
      </c>
      <c r="U13">
        <f t="shared" si="1"/>
        <v>0</v>
      </c>
      <c r="V13">
        <f t="shared" si="2"/>
        <v>0</v>
      </c>
      <c r="W13">
        <f t="shared" si="3"/>
        <v>0</v>
      </c>
      <c r="X13">
        <f t="shared" si="4"/>
        <v>25</v>
      </c>
    </row>
    <row r="14" spans="2:24" ht="13.9" customHeight="1" x14ac:dyDescent="0.15">
      <c r="B14" s="1">
        <f t="shared" si="5"/>
        <v>4</v>
      </c>
      <c r="C14" s="3"/>
      <c r="D14" s="6"/>
      <c r="E14" s="118"/>
      <c r="F14" s="118" t="s">
        <v>190</v>
      </c>
      <c r="G14" s="118"/>
      <c r="H14" s="118"/>
      <c r="I14" s="118"/>
      <c r="J14" s="118"/>
      <c r="K14" s="20" t="s">
        <v>143</v>
      </c>
      <c r="L14" s="20" t="s">
        <v>143</v>
      </c>
      <c r="M14" s="20" t="s">
        <v>496</v>
      </c>
      <c r="N14" s="21" t="s">
        <v>495</v>
      </c>
      <c r="P14" t="s">
        <v>14</v>
      </c>
      <c r="Q14" t="e">
        <f t="shared" ref="Q14:T17" si="6">IF(K14="",0,VALUE(MID(K14,2,LEN(K14)-2)))</f>
        <v>#VALUE!</v>
      </c>
      <c r="R14" t="e">
        <f t="shared" si="6"/>
        <v>#VALUE!</v>
      </c>
      <c r="S14">
        <f t="shared" si="6"/>
        <v>5</v>
      </c>
      <c r="T14" t="e">
        <f t="shared" si="6"/>
        <v>#VALUE!</v>
      </c>
      <c r="U14">
        <f t="shared" si="1"/>
        <v>0</v>
      </c>
      <c r="V14">
        <f t="shared" si="2"/>
        <v>0</v>
      </c>
      <c r="W14">
        <f t="shared" si="3"/>
        <v>257</v>
      </c>
      <c r="X14">
        <f t="shared" si="4"/>
        <v>94</v>
      </c>
    </row>
    <row r="15" spans="2:24" ht="13.5" customHeight="1" x14ac:dyDescent="0.15">
      <c r="B15" s="1">
        <f t="shared" si="5"/>
        <v>5</v>
      </c>
      <c r="C15" s="3"/>
      <c r="D15" s="6"/>
      <c r="E15" s="118"/>
      <c r="F15" s="118" t="s">
        <v>192</v>
      </c>
      <c r="G15" s="118"/>
      <c r="H15" s="118"/>
      <c r="I15" s="118"/>
      <c r="J15" s="118"/>
      <c r="K15" s="20"/>
      <c r="L15" s="20"/>
      <c r="M15" s="20" t="s">
        <v>494</v>
      </c>
      <c r="N15" s="21"/>
      <c r="P15" t="s">
        <v>14</v>
      </c>
      <c r="Q15">
        <f t="shared" si="6"/>
        <v>0</v>
      </c>
      <c r="R15">
        <f t="shared" si="6"/>
        <v>0</v>
      </c>
      <c r="S15" t="e">
        <f t="shared" si="6"/>
        <v>#VALUE!</v>
      </c>
      <c r="T15">
        <f t="shared" si="6"/>
        <v>0</v>
      </c>
      <c r="U15">
        <f t="shared" si="1"/>
        <v>0</v>
      </c>
      <c r="V15">
        <f t="shared" si="2"/>
        <v>0</v>
      </c>
      <c r="W15">
        <f t="shared" si="3"/>
        <v>36</v>
      </c>
      <c r="X15">
        <f t="shared" si="4"/>
        <v>0</v>
      </c>
    </row>
    <row r="16" spans="2:24" ht="13.9" customHeight="1" x14ac:dyDescent="0.15">
      <c r="B16" s="1">
        <f t="shared" si="5"/>
        <v>6</v>
      </c>
      <c r="C16" s="3"/>
      <c r="D16" s="6"/>
      <c r="E16" s="118"/>
      <c r="F16" s="118" t="s">
        <v>137</v>
      </c>
      <c r="G16" s="118"/>
      <c r="H16" s="118"/>
      <c r="I16" s="118"/>
      <c r="J16" s="118"/>
      <c r="K16" s="20"/>
      <c r="L16" s="20" t="s">
        <v>146</v>
      </c>
      <c r="M16" s="20" t="s">
        <v>145</v>
      </c>
      <c r="N16" s="21" t="s">
        <v>464</v>
      </c>
      <c r="P16" t="s">
        <v>14</v>
      </c>
      <c r="Q16">
        <f t="shared" si="6"/>
        <v>0</v>
      </c>
      <c r="R16">
        <f t="shared" si="6"/>
        <v>25</v>
      </c>
      <c r="S16">
        <f t="shared" si="6"/>
        <v>50</v>
      </c>
      <c r="T16">
        <f t="shared" si="6"/>
        <v>5</v>
      </c>
      <c r="U16">
        <f t="shared" si="1"/>
        <v>0</v>
      </c>
      <c r="V16">
        <f t="shared" si="2"/>
        <v>25</v>
      </c>
      <c r="W16">
        <f t="shared" si="3"/>
        <v>50</v>
      </c>
      <c r="X16">
        <f t="shared" si="4"/>
        <v>150</v>
      </c>
    </row>
    <row r="17" spans="2:24" ht="13.5" customHeight="1" x14ac:dyDescent="0.15">
      <c r="B17" s="1">
        <f t="shared" si="5"/>
        <v>7</v>
      </c>
      <c r="C17" s="3"/>
      <c r="D17" s="6"/>
      <c r="E17" s="118"/>
      <c r="F17" s="118" t="s">
        <v>262</v>
      </c>
      <c r="G17" s="126"/>
      <c r="H17" s="118"/>
      <c r="I17" s="118"/>
      <c r="J17" s="118"/>
      <c r="K17" s="20"/>
      <c r="L17" s="20"/>
      <c r="M17" s="20" t="s">
        <v>146</v>
      </c>
      <c r="N17" s="21" t="s">
        <v>144</v>
      </c>
      <c r="Q17">
        <f t="shared" si="6"/>
        <v>0</v>
      </c>
      <c r="R17">
        <f t="shared" si="6"/>
        <v>0</v>
      </c>
      <c r="S17">
        <f t="shared" si="6"/>
        <v>25</v>
      </c>
      <c r="T17" t="e">
        <f t="shared" si="6"/>
        <v>#VALUE!</v>
      </c>
      <c r="U17">
        <f t="shared" si="1"/>
        <v>0</v>
      </c>
      <c r="V17">
        <f t="shared" si="2"/>
        <v>0</v>
      </c>
      <c r="W17">
        <f t="shared" si="3"/>
        <v>25</v>
      </c>
      <c r="X17">
        <f t="shared" si="4"/>
        <v>0</v>
      </c>
    </row>
    <row r="18" spans="2:24" ht="13.9" customHeight="1" x14ac:dyDescent="0.15">
      <c r="B18" s="1">
        <f t="shared" si="5"/>
        <v>8</v>
      </c>
      <c r="C18" s="3"/>
      <c r="D18" s="6"/>
      <c r="E18" s="118"/>
      <c r="F18" s="118" t="s">
        <v>114</v>
      </c>
      <c r="G18" s="118"/>
      <c r="H18" s="118"/>
      <c r="I18" s="118"/>
      <c r="J18" s="118"/>
      <c r="K18" s="20"/>
      <c r="L18" s="20"/>
      <c r="M18" s="20" t="s">
        <v>144</v>
      </c>
      <c r="N18" s="21" t="s">
        <v>319</v>
      </c>
      <c r="P18" s="77" t="s">
        <v>15</v>
      </c>
      <c r="Q18">
        <f>K18</f>
        <v>0</v>
      </c>
      <c r="R18">
        <f>L18</f>
        <v>0</v>
      </c>
      <c r="S18" t="str">
        <f>M18</f>
        <v>(＋)</v>
      </c>
      <c r="T18" t="str">
        <f>N18</f>
        <v>(8)</v>
      </c>
      <c r="U18">
        <f t="shared" si="1"/>
        <v>0</v>
      </c>
      <c r="V18">
        <f t="shared" si="2"/>
        <v>0</v>
      </c>
      <c r="W18">
        <f t="shared" si="3"/>
        <v>0</v>
      </c>
      <c r="X18">
        <f t="shared" si="4"/>
        <v>8</v>
      </c>
    </row>
    <row r="19" spans="2:24" ht="13.5" customHeight="1" x14ac:dyDescent="0.15">
      <c r="B19" s="1">
        <f t="shared" si="5"/>
        <v>9</v>
      </c>
      <c r="C19" s="3"/>
      <c r="D19" s="6"/>
      <c r="E19" s="118"/>
      <c r="F19" s="118" t="s">
        <v>107</v>
      </c>
      <c r="G19" s="118"/>
      <c r="H19" s="118"/>
      <c r="I19" s="118"/>
      <c r="J19" s="118"/>
      <c r="K19" s="20"/>
      <c r="L19" s="20" t="s">
        <v>146</v>
      </c>
      <c r="M19" s="20" t="s">
        <v>145</v>
      </c>
      <c r="N19" s="21" t="s">
        <v>250</v>
      </c>
      <c r="P19" t="s">
        <v>14</v>
      </c>
      <c r="Q19">
        <f>IF(K19="",0,VALUE(MID(K19,2,LEN(K19)-2)))</f>
        <v>0</v>
      </c>
      <c r="R19" t="e">
        <f>IF(#REF!="",0,VALUE(MID(#REF!,2,LEN(#REF!)-2)))</f>
        <v>#REF!</v>
      </c>
      <c r="S19">
        <f>IF(M19="",0,VALUE(MID(M19,2,LEN(M19)-2)))</f>
        <v>50</v>
      </c>
      <c r="T19">
        <f>IF(N19="",0,VALUE(MID(N19,2,LEN(N19)-2)))</f>
        <v>375</v>
      </c>
      <c r="U19">
        <f t="shared" si="1"/>
        <v>0</v>
      </c>
      <c r="V19">
        <f t="shared" si="2"/>
        <v>25</v>
      </c>
      <c r="W19">
        <f t="shared" si="3"/>
        <v>50</v>
      </c>
      <c r="X19">
        <f t="shared" si="4"/>
        <v>375</v>
      </c>
    </row>
    <row r="20" spans="2:24" ht="13.5" customHeight="1" x14ac:dyDescent="0.15">
      <c r="B20" s="1">
        <f t="shared" si="5"/>
        <v>10</v>
      </c>
      <c r="C20" s="2" t="s">
        <v>24</v>
      </c>
      <c r="D20" s="2" t="s">
        <v>25</v>
      </c>
      <c r="E20" s="118"/>
      <c r="F20" s="118" t="s">
        <v>106</v>
      </c>
      <c r="G20" s="118"/>
      <c r="H20" s="118"/>
      <c r="I20" s="118"/>
      <c r="J20" s="118"/>
      <c r="K20" s="24">
        <v>175</v>
      </c>
      <c r="L20" s="24">
        <v>475</v>
      </c>
      <c r="M20" s="24">
        <v>600</v>
      </c>
      <c r="N20" s="110">
        <v>750</v>
      </c>
      <c r="P20" s="77"/>
    </row>
    <row r="21" spans="2:24" ht="13.5" customHeight="1" x14ac:dyDescent="0.15">
      <c r="B21" s="1">
        <f t="shared" si="5"/>
        <v>11</v>
      </c>
      <c r="C21" s="2" t="s">
        <v>26</v>
      </c>
      <c r="D21" s="2" t="s">
        <v>27</v>
      </c>
      <c r="E21" s="118"/>
      <c r="F21" s="118" t="s">
        <v>94</v>
      </c>
      <c r="G21" s="118"/>
      <c r="H21" s="118"/>
      <c r="I21" s="118"/>
      <c r="J21" s="118"/>
      <c r="K21" s="24" t="s">
        <v>143</v>
      </c>
      <c r="L21" s="24">
        <v>75</v>
      </c>
      <c r="M21" s="24">
        <v>25</v>
      </c>
      <c r="N21" s="110">
        <v>250</v>
      </c>
      <c r="P21" s="77"/>
    </row>
    <row r="22" spans="2:24" ht="14.85" customHeight="1" x14ac:dyDescent="0.15">
      <c r="B22" s="1">
        <f t="shared" si="5"/>
        <v>12</v>
      </c>
      <c r="C22" s="2" t="s">
        <v>84</v>
      </c>
      <c r="D22" s="2" t="s">
        <v>16</v>
      </c>
      <c r="E22" s="118"/>
      <c r="F22" s="118" t="s">
        <v>134</v>
      </c>
      <c r="G22" s="118"/>
      <c r="H22" s="118"/>
      <c r="I22" s="118"/>
      <c r="J22" s="118"/>
      <c r="K22" s="24"/>
      <c r="L22" s="24"/>
      <c r="M22" s="24" t="s">
        <v>143</v>
      </c>
      <c r="N22" s="110" t="s">
        <v>143</v>
      </c>
    </row>
    <row r="23" spans="2:24" ht="13.9" customHeight="1" x14ac:dyDescent="0.15">
      <c r="B23" s="1">
        <f t="shared" si="5"/>
        <v>13</v>
      </c>
      <c r="C23" s="6"/>
      <c r="D23" s="2" t="s">
        <v>74</v>
      </c>
      <c r="E23" s="118"/>
      <c r="F23" s="118" t="s">
        <v>130</v>
      </c>
      <c r="G23" s="118"/>
      <c r="H23" s="118"/>
      <c r="I23" s="118"/>
      <c r="J23" s="118"/>
      <c r="K23" s="24"/>
      <c r="L23" s="24"/>
      <c r="M23" s="24"/>
      <c r="N23" s="111" t="s">
        <v>143</v>
      </c>
      <c r="U23">
        <f>COUNTA(K23:K23)</f>
        <v>0</v>
      </c>
      <c r="V23">
        <f>COUNTA(L23:L23)</f>
        <v>0</v>
      </c>
      <c r="W23">
        <f>COUNTA(M23:M23)</f>
        <v>0</v>
      </c>
      <c r="X23">
        <f>COUNTA(N23:N23)</f>
        <v>1</v>
      </c>
    </row>
    <row r="24" spans="2:24" ht="13.5" customHeight="1" x14ac:dyDescent="0.15">
      <c r="B24" s="1">
        <f t="shared" si="5"/>
        <v>14</v>
      </c>
      <c r="C24" s="6"/>
      <c r="D24" s="2" t="s">
        <v>17</v>
      </c>
      <c r="E24" s="118"/>
      <c r="F24" s="118" t="s">
        <v>95</v>
      </c>
      <c r="G24" s="118"/>
      <c r="H24" s="118"/>
      <c r="I24" s="118"/>
      <c r="J24" s="118"/>
      <c r="K24" s="24" t="s">
        <v>143</v>
      </c>
      <c r="L24" s="24" t="s">
        <v>143</v>
      </c>
      <c r="M24" s="24">
        <v>775</v>
      </c>
      <c r="N24" s="110">
        <v>350</v>
      </c>
    </row>
    <row r="25" spans="2:24" ht="13.9" customHeight="1" x14ac:dyDescent="0.15">
      <c r="B25" s="1">
        <f t="shared" si="5"/>
        <v>15</v>
      </c>
      <c r="C25" s="6"/>
      <c r="D25" s="6"/>
      <c r="E25" s="118"/>
      <c r="F25" s="118" t="s">
        <v>96</v>
      </c>
      <c r="G25" s="118"/>
      <c r="H25" s="118"/>
      <c r="I25" s="118"/>
      <c r="J25" s="118"/>
      <c r="K25" s="24" t="s">
        <v>143</v>
      </c>
      <c r="L25" s="24">
        <v>550</v>
      </c>
      <c r="M25" s="24">
        <v>350</v>
      </c>
      <c r="N25" s="110">
        <v>100</v>
      </c>
    </row>
    <row r="26" spans="2:24" ht="13.5" customHeight="1" x14ac:dyDescent="0.15">
      <c r="B26" s="1">
        <f t="shared" si="5"/>
        <v>16</v>
      </c>
      <c r="C26" s="6"/>
      <c r="D26" s="6"/>
      <c r="E26" s="118"/>
      <c r="F26" s="118" t="s">
        <v>18</v>
      </c>
      <c r="G26" s="118"/>
      <c r="H26" s="118"/>
      <c r="I26" s="118"/>
      <c r="J26" s="118"/>
      <c r="K26" s="24">
        <v>75</v>
      </c>
      <c r="L26" s="24">
        <v>550</v>
      </c>
      <c r="M26" s="24">
        <v>650</v>
      </c>
      <c r="N26" s="110">
        <v>125</v>
      </c>
    </row>
    <row r="27" spans="2:24" ht="13.5" customHeight="1" x14ac:dyDescent="0.15">
      <c r="B27" s="1">
        <f t="shared" si="5"/>
        <v>17</v>
      </c>
      <c r="C27" s="6"/>
      <c r="D27" s="6"/>
      <c r="E27" s="118"/>
      <c r="F27" s="118" t="s">
        <v>97</v>
      </c>
      <c r="G27" s="118"/>
      <c r="H27" s="118"/>
      <c r="I27" s="118"/>
      <c r="J27" s="118"/>
      <c r="K27" s="24">
        <v>400</v>
      </c>
      <c r="L27" s="24" t="s">
        <v>143</v>
      </c>
      <c r="M27" s="24"/>
      <c r="N27" s="110" t="s">
        <v>143</v>
      </c>
    </row>
    <row r="28" spans="2:24" ht="13.5" customHeight="1" x14ac:dyDescent="0.15">
      <c r="B28" s="1">
        <f t="shared" si="5"/>
        <v>18</v>
      </c>
      <c r="C28" s="6"/>
      <c r="D28" s="6"/>
      <c r="E28" s="118"/>
      <c r="F28" s="118" t="s">
        <v>98</v>
      </c>
      <c r="G28" s="118"/>
      <c r="H28" s="118"/>
      <c r="I28" s="118"/>
      <c r="J28" s="118"/>
      <c r="K28" s="24">
        <v>25</v>
      </c>
      <c r="L28" s="24" t="s">
        <v>143</v>
      </c>
      <c r="M28" s="24">
        <v>50</v>
      </c>
      <c r="N28" s="110" t="s">
        <v>143</v>
      </c>
    </row>
    <row r="29" spans="2:24" ht="13.5" customHeight="1" x14ac:dyDescent="0.15">
      <c r="B29" s="1">
        <f t="shared" si="5"/>
        <v>19</v>
      </c>
      <c r="C29" s="6"/>
      <c r="D29" s="6"/>
      <c r="E29" s="118"/>
      <c r="F29" s="118" t="s">
        <v>116</v>
      </c>
      <c r="G29" s="118"/>
      <c r="H29" s="118"/>
      <c r="I29" s="118"/>
      <c r="J29" s="118"/>
      <c r="K29" s="24">
        <v>50</v>
      </c>
      <c r="L29" s="24">
        <v>200</v>
      </c>
      <c r="M29" s="24">
        <v>325</v>
      </c>
      <c r="N29" s="110">
        <v>600</v>
      </c>
    </row>
    <row r="30" spans="2:24" ht="13.9" customHeight="1" x14ac:dyDescent="0.15">
      <c r="B30" s="1">
        <f t="shared" si="5"/>
        <v>20</v>
      </c>
      <c r="C30" s="6"/>
      <c r="D30" s="6"/>
      <c r="E30" s="118"/>
      <c r="F30" s="118" t="s">
        <v>20</v>
      </c>
      <c r="G30" s="118"/>
      <c r="H30" s="118"/>
      <c r="I30" s="118"/>
      <c r="J30" s="118"/>
      <c r="K30" s="24">
        <v>1050</v>
      </c>
      <c r="L30" s="24">
        <v>1600</v>
      </c>
      <c r="M30" s="24">
        <v>1450</v>
      </c>
      <c r="N30" s="110">
        <v>750</v>
      </c>
    </row>
    <row r="31" spans="2:24" ht="13.5" customHeight="1" x14ac:dyDescent="0.15">
      <c r="B31" s="1">
        <f t="shared" si="5"/>
        <v>21</v>
      </c>
      <c r="C31" s="6"/>
      <c r="D31" s="6"/>
      <c r="E31" s="118"/>
      <c r="F31" s="118" t="s">
        <v>21</v>
      </c>
      <c r="G31" s="118"/>
      <c r="H31" s="118"/>
      <c r="I31" s="118"/>
      <c r="J31" s="118"/>
      <c r="K31" s="24">
        <v>47750</v>
      </c>
      <c r="L31" s="24">
        <v>41250</v>
      </c>
      <c r="M31" s="24">
        <v>29000</v>
      </c>
      <c r="N31" s="56">
        <v>150</v>
      </c>
    </row>
    <row r="32" spans="2:24" ht="13.9" customHeight="1" x14ac:dyDescent="0.15">
      <c r="B32" s="1">
        <f t="shared" si="5"/>
        <v>22</v>
      </c>
      <c r="C32" s="6"/>
      <c r="D32" s="6"/>
      <c r="E32" s="118"/>
      <c r="F32" s="118" t="s">
        <v>22</v>
      </c>
      <c r="G32" s="118"/>
      <c r="H32" s="118"/>
      <c r="I32" s="118"/>
      <c r="J32" s="118"/>
      <c r="K32" s="24" t="s">
        <v>143</v>
      </c>
      <c r="L32" s="24"/>
      <c r="M32" s="24" t="s">
        <v>143</v>
      </c>
      <c r="N32" s="110" t="s">
        <v>143</v>
      </c>
    </row>
    <row r="33" spans="2:29" ht="13.5" customHeight="1" x14ac:dyDescent="0.15">
      <c r="B33" s="1">
        <f t="shared" si="5"/>
        <v>23</v>
      </c>
      <c r="C33" s="2" t="s">
        <v>75</v>
      </c>
      <c r="D33" s="2" t="s">
        <v>76</v>
      </c>
      <c r="E33" s="118"/>
      <c r="F33" s="118" t="s">
        <v>347</v>
      </c>
      <c r="G33" s="118"/>
      <c r="H33" s="118"/>
      <c r="I33" s="118"/>
      <c r="J33" s="118"/>
      <c r="K33" s="24"/>
      <c r="L33" s="24"/>
      <c r="M33" s="24"/>
      <c r="N33" s="110" t="s">
        <v>143</v>
      </c>
    </row>
    <row r="34" spans="2:29" ht="13.9" customHeight="1" x14ac:dyDescent="0.15">
      <c r="B34" s="1">
        <f t="shared" si="5"/>
        <v>24</v>
      </c>
      <c r="C34" s="6"/>
      <c r="D34" s="6"/>
      <c r="E34" s="118"/>
      <c r="F34" s="118" t="s">
        <v>140</v>
      </c>
      <c r="G34" s="118"/>
      <c r="H34" s="118"/>
      <c r="I34" s="118"/>
      <c r="J34" s="118"/>
      <c r="K34" s="24"/>
      <c r="L34" s="24" t="s">
        <v>143</v>
      </c>
      <c r="M34" s="24"/>
      <c r="N34" s="110" t="s">
        <v>143</v>
      </c>
    </row>
    <row r="35" spans="2:29" ht="13.9" customHeight="1" x14ac:dyDescent="0.15">
      <c r="B35" s="1">
        <f t="shared" si="5"/>
        <v>25</v>
      </c>
      <c r="C35" s="6"/>
      <c r="D35" s="6"/>
      <c r="E35" s="118"/>
      <c r="F35" s="118" t="s">
        <v>293</v>
      </c>
      <c r="G35" s="118"/>
      <c r="H35" s="118"/>
      <c r="I35" s="118"/>
      <c r="J35" s="118"/>
      <c r="K35" s="24"/>
      <c r="L35" s="24"/>
      <c r="M35" s="24"/>
      <c r="N35" s="110" t="s">
        <v>143</v>
      </c>
      <c r="U35">
        <f>COUNTA(K33:K35)</f>
        <v>0</v>
      </c>
      <c r="V35">
        <f>COUNTA(L33:L35)</f>
        <v>1</v>
      </c>
      <c r="W35">
        <f>COUNTA(M33:M35)</f>
        <v>0</v>
      </c>
      <c r="X35">
        <f>COUNTA(N33:N35)</f>
        <v>3</v>
      </c>
    </row>
    <row r="36" spans="2:29" ht="13.9" customHeight="1" x14ac:dyDescent="0.15">
      <c r="B36" s="1">
        <f t="shared" si="5"/>
        <v>26</v>
      </c>
      <c r="C36" s="2" t="s">
        <v>85</v>
      </c>
      <c r="D36" s="2" t="s">
        <v>28</v>
      </c>
      <c r="E36" s="118"/>
      <c r="F36" s="118" t="s">
        <v>163</v>
      </c>
      <c r="G36" s="118"/>
      <c r="H36" s="118"/>
      <c r="I36" s="118"/>
      <c r="J36" s="118"/>
      <c r="K36" s="24" t="s">
        <v>143</v>
      </c>
      <c r="L36" s="24">
        <v>75</v>
      </c>
      <c r="M36" s="24">
        <v>125</v>
      </c>
      <c r="N36" s="110">
        <v>50</v>
      </c>
      <c r="Y36" s="120"/>
    </row>
    <row r="37" spans="2:29" ht="13.9" customHeight="1" x14ac:dyDescent="0.15">
      <c r="B37" s="1">
        <f t="shared" si="5"/>
        <v>27</v>
      </c>
      <c r="C37" s="6"/>
      <c r="D37" s="6"/>
      <c r="E37" s="118"/>
      <c r="F37" s="118" t="s">
        <v>133</v>
      </c>
      <c r="G37" s="118"/>
      <c r="H37" s="118"/>
      <c r="I37" s="118"/>
      <c r="J37" s="118"/>
      <c r="K37" s="24"/>
      <c r="L37" s="24"/>
      <c r="M37" s="24" t="s">
        <v>143</v>
      </c>
      <c r="N37" s="110">
        <v>300</v>
      </c>
      <c r="U37" s="121">
        <f>COUNTA($K11:$K37)</f>
        <v>13</v>
      </c>
      <c r="V37" s="121">
        <f>COUNTA($L11:$L37)</f>
        <v>16</v>
      </c>
      <c r="W37" s="121">
        <f>COUNTA($M11:$M37)</f>
        <v>20</v>
      </c>
      <c r="X37" s="121">
        <f>COUNTA($N11:$N37)</f>
        <v>26</v>
      </c>
      <c r="Y37" s="121"/>
      <c r="Z37" s="121"/>
      <c r="AA37" s="121"/>
      <c r="AB37" s="121"/>
      <c r="AC37" s="120"/>
    </row>
    <row r="38" spans="2:29" ht="13.9" customHeight="1" x14ac:dyDescent="0.15">
      <c r="B38" s="1">
        <f t="shared" si="5"/>
        <v>28</v>
      </c>
      <c r="C38" s="6"/>
      <c r="D38" s="6"/>
      <c r="E38" s="118"/>
      <c r="F38" s="118" t="s">
        <v>295</v>
      </c>
      <c r="G38" s="118"/>
      <c r="H38" s="118"/>
      <c r="I38" s="118"/>
      <c r="J38" s="118"/>
      <c r="K38" s="24"/>
      <c r="L38" s="24"/>
      <c r="M38" s="24" t="s">
        <v>143</v>
      </c>
      <c r="N38" s="110"/>
      <c r="Y38" s="122"/>
    </row>
    <row r="39" spans="2:29" ht="13.5" customHeight="1" x14ac:dyDescent="0.15">
      <c r="B39" s="1">
        <f t="shared" si="5"/>
        <v>29</v>
      </c>
      <c r="C39" s="6"/>
      <c r="D39" s="6"/>
      <c r="E39" s="118"/>
      <c r="F39" s="118" t="s">
        <v>99</v>
      </c>
      <c r="G39" s="118"/>
      <c r="H39" s="118"/>
      <c r="I39" s="118"/>
      <c r="J39" s="118"/>
      <c r="K39" s="24"/>
      <c r="L39" s="24" t="s">
        <v>143</v>
      </c>
      <c r="M39" s="24" t="s">
        <v>143</v>
      </c>
      <c r="N39" s="110" t="s">
        <v>143</v>
      </c>
      <c r="Y39" s="122"/>
    </row>
    <row r="40" spans="2:29" ht="13.9" customHeight="1" x14ac:dyDescent="0.15">
      <c r="B40" s="1">
        <f t="shared" si="5"/>
        <v>30</v>
      </c>
      <c r="C40" s="6"/>
      <c r="D40" s="6"/>
      <c r="E40" s="118"/>
      <c r="F40" s="118" t="s">
        <v>207</v>
      </c>
      <c r="G40" s="118"/>
      <c r="H40" s="118"/>
      <c r="I40" s="118"/>
      <c r="J40" s="118"/>
      <c r="K40" s="24"/>
      <c r="L40" s="123">
        <v>100</v>
      </c>
      <c r="M40" s="24"/>
      <c r="N40" s="110">
        <v>25</v>
      </c>
      <c r="Y40" s="120"/>
    </row>
    <row r="41" spans="2:29" ht="13.9" customHeight="1" x14ac:dyDescent="0.15">
      <c r="B41" s="1">
        <f t="shared" si="5"/>
        <v>31</v>
      </c>
      <c r="C41" s="6"/>
      <c r="D41" s="6"/>
      <c r="E41" s="118"/>
      <c r="F41" s="118" t="s">
        <v>100</v>
      </c>
      <c r="G41" s="118"/>
      <c r="H41" s="118"/>
      <c r="I41" s="118"/>
      <c r="J41" s="118"/>
      <c r="K41" s="24">
        <v>100</v>
      </c>
      <c r="L41" s="24">
        <v>500</v>
      </c>
      <c r="M41" s="24">
        <v>450</v>
      </c>
      <c r="N41" s="110">
        <v>200</v>
      </c>
      <c r="Y41" s="120"/>
    </row>
    <row r="42" spans="2:29" ht="13.5" customHeight="1" x14ac:dyDescent="0.15">
      <c r="B42" s="1">
        <f t="shared" si="5"/>
        <v>32</v>
      </c>
      <c r="C42" s="6"/>
      <c r="D42" s="6"/>
      <c r="E42" s="118"/>
      <c r="F42" s="118" t="s">
        <v>101</v>
      </c>
      <c r="G42" s="118"/>
      <c r="H42" s="118"/>
      <c r="I42" s="118"/>
      <c r="J42" s="118"/>
      <c r="K42" s="24">
        <v>25</v>
      </c>
      <c r="L42" s="24">
        <v>50</v>
      </c>
      <c r="M42" s="24">
        <v>50</v>
      </c>
      <c r="N42" s="110" t="s">
        <v>143</v>
      </c>
      <c r="Y42" s="120"/>
    </row>
    <row r="43" spans="2:29" ht="14.25" customHeight="1" x14ac:dyDescent="0.15">
      <c r="B43" s="1">
        <f t="shared" si="5"/>
        <v>33</v>
      </c>
      <c r="C43" s="6"/>
      <c r="D43" s="6"/>
      <c r="E43" s="118"/>
      <c r="F43" s="118" t="s">
        <v>284</v>
      </c>
      <c r="G43" s="118"/>
      <c r="H43" s="118"/>
      <c r="I43" s="118"/>
      <c r="J43" s="118"/>
      <c r="K43" s="24"/>
      <c r="L43" s="24"/>
      <c r="M43" s="24"/>
      <c r="N43" s="110">
        <v>78</v>
      </c>
      <c r="Y43" s="120"/>
    </row>
    <row r="44" spans="2:29" ht="13.5" customHeight="1" x14ac:dyDescent="0.15">
      <c r="B44" s="1">
        <f t="shared" ref="B44:B66" si="7">B43+1</f>
        <v>34</v>
      </c>
      <c r="C44" s="6"/>
      <c r="D44" s="6"/>
      <c r="E44" s="118"/>
      <c r="F44" s="118" t="s">
        <v>308</v>
      </c>
      <c r="G44" s="118"/>
      <c r="H44" s="118"/>
      <c r="I44" s="118"/>
      <c r="J44" s="118"/>
      <c r="K44" s="24"/>
      <c r="L44" s="24" t="s">
        <v>143</v>
      </c>
      <c r="M44" s="24"/>
      <c r="N44" s="110"/>
      <c r="Y44" s="120"/>
    </row>
    <row r="45" spans="2:29" ht="13.5" customHeight="1" x14ac:dyDescent="0.15">
      <c r="B45" s="1">
        <f t="shared" si="7"/>
        <v>35</v>
      </c>
      <c r="C45" s="6"/>
      <c r="D45" s="6"/>
      <c r="E45" s="118"/>
      <c r="F45" s="118" t="s">
        <v>30</v>
      </c>
      <c r="G45" s="118"/>
      <c r="H45" s="118"/>
      <c r="I45" s="118"/>
      <c r="J45" s="118"/>
      <c r="K45" s="24"/>
      <c r="L45" s="24" t="s">
        <v>143</v>
      </c>
      <c r="M45" s="24" t="s">
        <v>143</v>
      </c>
      <c r="N45" s="110" t="s">
        <v>143</v>
      </c>
      <c r="Y45" s="120"/>
    </row>
    <row r="46" spans="2:29" ht="13.5" customHeight="1" x14ac:dyDescent="0.15">
      <c r="B46" s="1">
        <f t="shared" si="7"/>
        <v>36</v>
      </c>
      <c r="C46" s="6"/>
      <c r="D46" s="6"/>
      <c r="E46" s="118"/>
      <c r="F46" s="118" t="s">
        <v>168</v>
      </c>
      <c r="G46" s="118"/>
      <c r="H46" s="118"/>
      <c r="I46" s="118"/>
      <c r="J46" s="118"/>
      <c r="K46" s="24"/>
      <c r="L46" s="24"/>
      <c r="M46" s="24" t="s">
        <v>143</v>
      </c>
      <c r="N46" s="110">
        <v>8</v>
      </c>
      <c r="Y46" s="120"/>
    </row>
    <row r="47" spans="2:29" ht="13.9" customHeight="1" x14ac:dyDescent="0.15">
      <c r="B47" s="1">
        <f t="shared" si="7"/>
        <v>37</v>
      </c>
      <c r="C47" s="6"/>
      <c r="D47" s="6"/>
      <c r="E47" s="118"/>
      <c r="F47" s="118" t="s">
        <v>80</v>
      </c>
      <c r="G47" s="118"/>
      <c r="H47" s="118"/>
      <c r="I47" s="118"/>
      <c r="J47" s="118"/>
      <c r="K47" s="24"/>
      <c r="L47" s="24">
        <v>200</v>
      </c>
      <c r="M47" s="24">
        <v>250</v>
      </c>
      <c r="N47" s="110"/>
      <c r="Y47" s="120"/>
    </row>
    <row r="48" spans="2:29" ht="13.5" customHeight="1" x14ac:dyDescent="0.15">
      <c r="B48" s="1">
        <f t="shared" si="7"/>
        <v>38</v>
      </c>
      <c r="C48" s="6"/>
      <c r="D48" s="6"/>
      <c r="E48" s="118"/>
      <c r="F48" s="118" t="s">
        <v>102</v>
      </c>
      <c r="G48" s="118"/>
      <c r="H48" s="118"/>
      <c r="I48" s="118"/>
      <c r="J48" s="118"/>
      <c r="K48" s="24">
        <v>350</v>
      </c>
      <c r="L48" s="24">
        <v>850</v>
      </c>
      <c r="M48" s="24">
        <v>1700</v>
      </c>
      <c r="N48" s="110">
        <v>550</v>
      </c>
      <c r="Y48" s="120"/>
    </row>
    <row r="49" spans="2:25" ht="13.9" customHeight="1" x14ac:dyDescent="0.15">
      <c r="B49" s="1">
        <f t="shared" si="7"/>
        <v>39</v>
      </c>
      <c r="C49" s="6"/>
      <c r="D49" s="6"/>
      <c r="E49" s="118"/>
      <c r="F49" s="118" t="s">
        <v>170</v>
      </c>
      <c r="G49" s="118"/>
      <c r="H49" s="118"/>
      <c r="I49" s="118"/>
      <c r="J49" s="118"/>
      <c r="K49" s="24"/>
      <c r="L49" s="24"/>
      <c r="M49" s="24">
        <v>25</v>
      </c>
      <c r="N49" s="110" t="s">
        <v>143</v>
      </c>
      <c r="Y49" s="120"/>
    </row>
    <row r="50" spans="2:25" ht="13.5" customHeight="1" x14ac:dyDescent="0.15">
      <c r="B50" s="1">
        <f t="shared" si="7"/>
        <v>40</v>
      </c>
      <c r="C50" s="6"/>
      <c r="D50" s="6"/>
      <c r="E50" s="118"/>
      <c r="F50" s="118" t="s">
        <v>227</v>
      </c>
      <c r="G50" s="118"/>
      <c r="H50" s="118"/>
      <c r="I50" s="118"/>
      <c r="J50" s="118"/>
      <c r="K50" s="24"/>
      <c r="L50" s="24">
        <v>1</v>
      </c>
      <c r="M50" s="24" t="s">
        <v>143</v>
      </c>
      <c r="N50" s="110" t="s">
        <v>143</v>
      </c>
      <c r="Y50" s="120"/>
    </row>
    <row r="51" spans="2:25" ht="13.9" customHeight="1" x14ac:dyDescent="0.15">
      <c r="B51" s="1">
        <f t="shared" si="7"/>
        <v>41</v>
      </c>
      <c r="C51" s="6"/>
      <c r="D51" s="6"/>
      <c r="E51" s="118"/>
      <c r="F51" s="118" t="s">
        <v>31</v>
      </c>
      <c r="G51" s="118"/>
      <c r="H51" s="118"/>
      <c r="I51" s="118"/>
      <c r="J51" s="118"/>
      <c r="K51" s="24">
        <v>25</v>
      </c>
      <c r="L51" s="24">
        <v>250</v>
      </c>
      <c r="M51" s="24">
        <v>200</v>
      </c>
      <c r="N51" s="110">
        <v>425</v>
      </c>
      <c r="Y51" s="120"/>
    </row>
    <row r="52" spans="2:25" ht="13.9" customHeight="1" x14ac:dyDescent="0.15">
      <c r="B52" s="1">
        <f t="shared" si="7"/>
        <v>42</v>
      </c>
      <c r="C52" s="2" t="s">
        <v>32</v>
      </c>
      <c r="D52" s="2" t="s">
        <v>33</v>
      </c>
      <c r="E52" s="118"/>
      <c r="F52" s="118" t="s">
        <v>271</v>
      </c>
      <c r="G52" s="118"/>
      <c r="H52" s="118"/>
      <c r="I52" s="118"/>
      <c r="J52" s="118"/>
      <c r="K52" s="24"/>
      <c r="L52" s="24" t="s">
        <v>143</v>
      </c>
      <c r="M52" s="24"/>
      <c r="N52" s="110"/>
    </row>
    <row r="53" spans="2:25" ht="14.25" customHeight="1" x14ac:dyDescent="0.15">
      <c r="B53" s="1">
        <f t="shared" si="7"/>
        <v>43</v>
      </c>
      <c r="C53" s="6"/>
      <c r="D53" s="6"/>
      <c r="E53" s="118"/>
      <c r="F53" s="118" t="s">
        <v>154</v>
      </c>
      <c r="G53" s="118"/>
      <c r="H53" s="118"/>
      <c r="I53" s="118"/>
      <c r="J53" s="118"/>
      <c r="K53" s="24"/>
      <c r="L53" s="24">
        <v>1</v>
      </c>
      <c r="M53" s="24"/>
      <c r="N53" s="110">
        <v>1</v>
      </c>
    </row>
    <row r="54" spans="2:25" ht="13.5" customHeight="1" x14ac:dyDescent="0.15">
      <c r="B54" s="1">
        <f t="shared" si="7"/>
        <v>44</v>
      </c>
      <c r="C54" s="6"/>
      <c r="D54" s="6"/>
      <c r="E54" s="118"/>
      <c r="F54" s="118" t="s">
        <v>173</v>
      </c>
      <c r="G54" s="118"/>
      <c r="H54" s="118"/>
      <c r="I54" s="118"/>
      <c r="J54" s="118"/>
      <c r="K54" s="24"/>
      <c r="L54" s="24"/>
      <c r="M54" s="24">
        <v>3</v>
      </c>
      <c r="N54" s="110">
        <v>1</v>
      </c>
    </row>
    <row r="55" spans="2:25" ht="13.9" customHeight="1" x14ac:dyDescent="0.15">
      <c r="B55" s="1">
        <f t="shared" si="7"/>
        <v>45</v>
      </c>
      <c r="C55" s="6"/>
      <c r="D55" s="6"/>
      <c r="E55" s="118"/>
      <c r="F55" s="118" t="s">
        <v>112</v>
      </c>
      <c r="G55" s="118"/>
      <c r="H55" s="118"/>
      <c r="I55" s="118"/>
      <c r="J55" s="118"/>
      <c r="K55" s="24"/>
      <c r="L55" s="24" t="s">
        <v>143</v>
      </c>
      <c r="M55" s="24">
        <v>1</v>
      </c>
      <c r="N55" s="110">
        <v>1</v>
      </c>
    </row>
    <row r="56" spans="2:25" ht="13.9" customHeight="1" x14ac:dyDescent="0.15">
      <c r="B56" s="1">
        <f t="shared" si="7"/>
        <v>46</v>
      </c>
      <c r="C56" s="6"/>
      <c r="D56" s="6"/>
      <c r="E56" s="118"/>
      <c r="F56" s="118" t="s">
        <v>174</v>
      </c>
      <c r="G56" s="118"/>
      <c r="H56" s="118"/>
      <c r="I56" s="118"/>
      <c r="J56" s="118"/>
      <c r="K56" s="24"/>
      <c r="L56" s="24" t="s">
        <v>143</v>
      </c>
      <c r="M56" s="24"/>
      <c r="N56" s="110"/>
    </row>
    <row r="57" spans="2:25" ht="13.5" customHeight="1" x14ac:dyDescent="0.15">
      <c r="B57" s="1">
        <f t="shared" si="7"/>
        <v>47</v>
      </c>
      <c r="C57" s="6"/>
      <c r="D57" s="6"/>
      <c r="E57" s="118"/>
      <c r="F57" s="118" t="s">
        <v>34</v>
      </c>
      <c r="G57" s="118"/>
      <c r="H57" s="118"/>
      <c r="I57" s="118"/>
      <c r="J57" s="118"/>
      <c r="K57" s="24" t="s">
        <v>143</v>
      </c>
      <c r="L57" s="24"/>
      <c r="M57" s="24" t="s">
        <v>143</v>
      </c>
      <c r="N57" s="110">
        <v>2</v>
      </c>
    </row>
    <row r="58" spans="2:25" ht="13.5" customHeight="1" x14ac:dyDescent="0.15">
      <c r="B58" s="1">
        <f t="shared" si="7"/>
        <v>48</v>
      </c>
      <c r="C58" s="2" t="s">
        <v>129</v>
      </c>
      <c r="D58" s="2" t="s">
        <v>176</v>
      </c>
      <c r="E58" s="118"/>
      <c r="F58" s="118" t="s">
        <v>177</v>
      </c>
      <c r="G58" s="118"/>
      <c r="H58" s="118"/>
      <c r="I58" s="118"/>
      <c r="J58" s="118"/>
      <c r="K58" s="24"/>
      <c r="L58" s="24"/>
      <c r="M58" s="24"/>
      <c r="N58" s="110" t="s">
        <v>143</v>
      </c>
    </row>
    <row r="59" spans="2:25" ht="13.5" customHeight="1" x14ac:dyDescent="0.15">
      <c r="B59" s="1">
        <f t="shared" si="7"/>
        <v>49</v>
      </c>
      <c r="C59" s="6"/>
      <c r="D59" s="2" t="s">
        <v>178</v>
      </c>
      <c r="E59" s="118"/>
      <c r="F59" s="118" t="s">
        <v>179</v>
      </c>
      <c r="G59" s="118"/>
      <c r="H59" s="118"/>
      <c r="I59" s="118"/>
      <c r="J59" s="118"/>
      <c r="K59" s="24"/>
      <c r="L59" s="24" t="s">
        <v>143</v>
      </c>
      <c r="M59" s="24"/>
      <c r="N59" s="110"/>
    </row>
    <row r="60" spans="2:25" ht="13.5" customHeight="1" x14ac:dyDescent="0.15">
      <c r="B60" s="1">
        <f t="shared" si="7"/>
        <v>50</v>
      </c>
      <c r="C60" s="6"/>
      <c r="D60" s="2" t="s">
        <v>35</v>
      </c>
      <c r="E60" s="118"/>
      <c r="F60" s="118" t="s">
        <v>110</v>
      </c>
      <c r="G60" s="118"/>
      <c r="H60" s="118"/>
      <c r="I60" s="118"/>
      <c r="J60" s="118"/>
      <c r="K60" s="24">
        <v>1</v>
      </c>
      <c r="L60" s="24"/>
      <c r="M60" s="24"/>
      <c r="N60" s="110">
        <v>4</v>
      </c>
    </row>
    <row r="61" spans="2:25" ht="13.5" customHeight="1" x14ac:dyDescent="0.15">
      <c r="B61" s="1">
        <f t="shared" si="7"/>
        <v>51</v>
      </c>
      <c r="C61" s="6"/>
      <c r="D61" s="7"/>
      <c r="E61" s="118"/>
      <c r="F61" s="118" t="s">
        <v>36</v>
      </c>
      <c r="G61" s="118"/>
      <c r="H61" s="118"/>
      <c r="I61" s="118"/>
      <c r="J61" s="118"/>
      <c r="K61" s="24"/>
      <c r="L61" s="24">
        <v>25</v>
      </c>
      <c r="M61" s="24" t="s">
        <v>143</v>
      </c>
      <c r="N61" s="110">
        <v>75</v>
      </c>
    </row>
    <row r="62" spans="2:25" ht="13.5" customHeight="1" x14ac:dyDescent="0.15">
      <c r="B62" s="1">
        <f t="shared" si="7"/>
        <v>52</v>
      </c>
      <c r="C62" s="7"/>
      <c r="D62" s="8" t="s">
        <v>37</v>
      </c>
      <c r="E62" s="118"/>
      <c r="F62" s="118" t="s">
        <v>38</v>
      </c>
      <c r="G62" s="118"/>
      <c r="H62" s="118"/>
      <c r="I62" s="118"/>
      <c r="J62" s="118"/>
      <c r="K62" s="24" t="s">
        <v>143</v>
      </c>
      <c r="L62" s="24">
        <v>50</v>
      </c>
      <c r="M62" s="24" t="s">
        <v>143</v>
      </c>
      <c r="N62" s="110" t="s">
        <v>143</v>
      </c>
    </row>
    <row r="63" spans="2:25" ht="13.5" customHeight="1" x14ac:dyDescent="0.15">
      <c r="B63" s="1">
        <f t="shared" si="7"/>
        <v>53</v>
      </c>
      <c r="C63" s="2" t="s">
        <v>0</v>
      </c>
      <c r="D63" s="8" t="s">
        <v>39</v>
      </c>
      <c r="E63" s="118"/>
      <c r="F63" s="118" t="s">
        <v>40</v>
      </c>
      <c r="G63" s="118"/>
      <c r="H63" s="118"/>
      <c r="I63" s="118"/>
      <c r="J63" s="118"/>
      <c r="K63" s="24"/>
      <c r="L63" s="24"/>
      <c r="M63" s="24"/>
      <c r="N63" s="110" t="s">
        <v>143</v>
      </c>
      <c r="U63">
        <f>COUNTA(K52:K63)</f>
        <v>3</v>
      </c>
      <c r="V63">
        <f>COUNTA(L52:L63)</f>
        <v>7</v>
      </c>
      <c r="W63">
        <f>COUNTA(M52:M63)</f>
        <v>5</v>
      </c>
      <c r="X63">
        <f>COUNTA(N52:N63)</f>
        <v>9</v>
      </c>
    </row>
    <row r="64" spans="2:25" ht="13.5" customHeight="1" x14ac:dyDescent="0.15">
      <c r="B64" s="1">
        <f t="shared" si="7"/>
        <v>54</v>
      </c>
      <c r="C64" s="143" t="s">
        <v>41</v>
      </c>
      <c r="D64" s="144"/>
      <c r="E64" s="118"/>
      <c r="F64" s="118" t="s">
        <v>42</v>
      </c>
      <c r="G64" s="118"/>
      <c r="H64" s="118"/>
      <c r="I64" s="118"/>
      <c r="J64" s="118"/>
      <c r="K64" s="24">
        <v>250</v>
      </c>
      <c r="L64" s="24">
        <v>125</v>
      </c>
      <c r="M64" s="24">
        <v>275</v>
      </c>
      <c r="N64" s="110">
        <v>150</v>
      </c>
    </row>
    <row r="65" spans="2:24" ht="13.5" customHeight="1" x14ac:dyDescent="0.15">
      <c r="B65" s="1">
        <f t="shared" si="7"/>
        <v>55</v>
      </c>
      <c r="C65" s="3"/>
      <c r="D65" s="78"/>
      <c r="E65" s="118"/>
      <c r="F65" s="118" t="s">
        <v>43</v>
      </c>
      <c r="G65" s="118"/>
      <c r="H65" s="118"/>
      <c r="I65" s="118"/>
      <c r="J65" s="118"/>
      <c r="K65" s="24">
        <v>100</v>
      </c>
      <c r="L65" s="24">
        <v>175</v>
      </c>
      <c r="M65" s="24">
        <v>150</v>
      </c>
      <c r="N65" s="110">
        <v>100</v>
      </c>
    </row>
    <row r="66" spans="2:24" ht="13.9" customHeight="1" thickBot="1" x14ac:dyDescent="0.2">
      <c r="B66" s="1">
        <f t="shared" si="7"/>
        <v>56</v>
      </c>
      <c r="C66" s="3"/>
      <c r="D66" s="78"/>
      <c r="E66" s="118"/>
      <c r="F66" s="118" t="s">
        <v>73</v>
      </c>
      <c r="G66" s="118"/>
      <c r="H66" s="118"/>
      <c r="I66" s="118"/>
      <c r="J66" s="118"/>
      <c r="K66" s="24">
        <v>225</v>
      </c>
      <c r="L66" s="24">
        <v>250</v>
      </c>
      <c r="M66" s="24">
        <v>325</v>
      </c>
      <c r="N66" s="112">
        <v>300</v>
      </c>
    </row>
    <row r="67" spans="2:24" ht="13.9" customHeight="1" x14ac:dyDescent="0.15">
      <c r="B67" s="79"/>
      <c r="C67" s="80"/>
      <c r="D67" s="80"/>
      <c r="E67" s="23"/>
      <c r="F67" s="23"/>
      <c r="G67" s="23"/>
      <c r="H67" s="23"/>
      <c r="I67" s="23"/>
      <c r="J67" s="23"/>
      <c r="K67" s="23"/>
      <c r="L67" s="23"/>
      <c r="M67" s="23"/>
      <c r="N67" s="23"/>
      <c r="U67">
        <f>COUNTA(K11:K66)</f>
        <v>23</v>
      </c>
      <c r="V67">
        <f>COUNTA(L11:L66)</f>
        <v>36</v>
      </c>
      <c r="W67">
        <f>COUNTA(M11:M66)</f>
        <v>39</v>
      </c>
      <c r="X67">
        <f>COUNTA(N11:N66)</f>
        <v>49</v>
      </c>
    </row>
    <row r="68" spans="2:24" ht="18" customHeight="1" x14ac:dyDescent="0.15"/>
    <row r="69" spans="2:24" ht="18" customHeight="1" x14ac:dyDescent="0.15">
      <c r="B69" s="60"/>
    </row>
    <row r="70" spans="2:24" ht="9" customHeight="1" thickBot="1" x14ac:dyDescent="0.2"/>
    <row r="71" spans="2:24" ht="18" customHeight="1" x14ac:dyDescent="0.15">
      <c r="B71" s="61"/>
      <c r="C71" s="62"/>
      <c r="D71" s="140" t="s">
        <v>1</v>
      </c>
      <c r="E71" s="140"/>
      <c r="F71" s="140"/>
      <c r="G71" s="140"/>
      <c r="H71" s="62"/>
      <c r="I71" s="62"/>
      <c r="J71" s="63"/>
      <c r="K71" s="28" t="s">
        <v>62</v>
      </c>
      <c r="L71" s="28" t="s">
        <v>63</v>
      </c>
      <c r="M71" s="28" t="s">
        <v>64</v>
      </c>
      <c r="N71" s="51" t="s">
        <v>65</v>
      </c>
      <c r="U71">
        <f>SUM(U11:U19,K20:K66)</f>
        <v>50601</v>
      </c>
      <c r="V71">
        <f>SUM(V11:V19,L20:L66)</f>
        <v>47427</v>
      </c>
      <c r="W71">
        <f>SUM(W11:W19,M20:M66)</f>
        <v>37247</v>
      </c>
      <c r="X71">
        <f>SUM(X11:X19,N20:N66)</f>
        <v>6106</v>
      </c>
    </row>
    <row r="72" spans="2:24" ht="18" customHeight="1" thickBot="1" x14ac:dyDescent="0.2">
      <c r="B72" s="69"/>
      <c r="C72" s="9"/>
      <c r="D72" s="139" t="s">
        <v>2</v>
      </c>
      <c r="E72" s="139"/>
      <c r="F72" s="139"/>
      <c r="G72" s="139"/>
      <c r="H72" s="9"/>
      <c r="I72" s="9"/>
      <c r="J72" s="71"/>
      <c r="K72" s="31" t="str">
        <f>K5</f>
        <v>2024.1.5</v>
      </c>
      <c r="L72" s="31" t="str">
        <f>L5</f>
        <v>2024.1.5</v>
      </c>
      <c r="M72" s="31" t="str">
        <f>M5</f>
        <v>2024.1.5</v>
      </c>
      <c r="N72" s="50" t="str">
        <f>N5</f>
        <v>2024.1.5</v>
      </c>
    </row>
    <row r="73" spans="2:24" ht="19.899999999999999" customHeight="1" thickTop="1" x14ac:dyDescent="0.15">
      <c r="B73" s="145" t="s">
        <v>45</v>
      </c>
      <c r="C73" s="146"/>
      <c r="D73" s="146"/>
      <c r="E73" s="146"/>
      <c r="F73" s="146"/>
      <c r="G73" s="146"/>
      <c r="H73" s="146"/>
      <c r="I73" s="146"/>
      <c r="J73" s="76"/>
      <c r="K73" s="32">
        <f>SUM(K74:K82)</f>
        <v>50601</v>
      </c>
      <c r="L73" s="32">
        <f>SUM(L74:L82)</f>
        <v>47427</v>
      </c>
      <c r="M73" s="32">
        <f>SUM(M74:M82)</f>
        <v>37247</v>
      </c>
      <c r="N73" s="137">
        <f>SUM(N74:N82)</f>
        <v>6106</v>
      </c>
    </row>
    <row r="74" spans="2:24" ht="13.9" customHeight="1" x14ac:dyDescent="0.15">
      <c r="B74" s="147" t="s">
        <v>46</v>
      </c>
      <c r="C74" s="148"/>
      <c r="D74" s="149"/>
      <c r="E74" s="12"/>
      <c r="F74" s="13"/>
      <c r="G74" s="138" t="s">
        <v>13</v>
      </c>
      <c r="H74" s="138"/>
      <c r="I74" s="13"/>
      <c r="J74" s="14"/>
      <c r="K74" s="4">
        <f>SUM(U$11:U$19)</f>
        <v>0</v>
      </c>
      <c r="L74" s="4">
        <f>SUM(V$11:V$19)</f>
        <v>75</v>
      </c>
      <c r="M74" s="4">
        <f>SUM(W$11:W$19)</f>
        <v>468</v>
      </c>
      <c r="N74" s="5">
        <f>SUM(X$11:X$19)</f>
        <v>761</v>
      </c>
    </row>
    <row r="75" spans="2:24" ht="13.9" customHeight="1" x14ac:dyDescent="0.15">
      <c r="B75" s="82"/>
      <c r="C75" s="60"/>
      <c r="D75" s="83"/>
      <c r="E75" s="15"/>
      <c r="F75" s="118"/>
      <c r="G75" s="138" t="s">
        <v>25</v>
      </c>
      <c r="H75" s="138"/>
      <c r="I75" s="114"/>
      <c r="J75" s="16"/>
      <c r="K75" s="4">
        <f>SUM(K$20)</f>
        <v>175</v>
      </c>
      <c r="L75" s="4">
        <f>SUM(L$20)</f>
        <v>475</v>
      </c>
      <c r="M75" s="4">
        <f>SUM(M$20)</f>
        <v>600</v>
      </c>
      <c r="N75" s="5">
        <f>SUM(N$20)</f>
        <v>750</v>
      </c>
    </row>
    <row r="76" spans="2:24" ht="13.9" customHeight="1" x14ac:dyDescent="0.15">
      <c r="B76" s="82"/>
      <c r="C76" s="60"/>
      <c r="D76" s="83"/>
      <c r="E76" s="15"/>
      <c r="F76" s="118"/>
      <c r="G76" s="138" t="s">
        <v>27</v>
      </c>
      <c r="H76" s="138"/>
      <c r="I76" s="13"/>
      <c r="J76" s="14"/>
      <c r="K76" s="4">
        <f>SUM(K$21:K$21)</f>
        <v>0</v>
      </c>
      <c r="L76" s="4">
        <f>SUM(L$21:L$21)</f>
        <v>75</v>
      </c>
      <c r="M76" s="4">
        <f>SUM(M$21:M$21)</f>
        <v>25</v>
      </c>
      <c r="N76" s="5">
        <f>SUM(N$21:N$21)</f>
        <v>250</v>
      </c>
    </row>
    <row r="77" spans="2:24" ht="13.9" customHeight="1" x14ac:dyDescent="0.15">
      <c r="B77" s="82"/>
      <c r="C77" s="60"/>
      <c r="D77" s="83"/>
      <c r="E77" s="15"/>
      <c r="F77" s="118"/>
      <c r="G77" s="138" t="s">
        <v>78</v>
      </c>
      <c r="H77" s="138"/>
      <c r="I77" s="13"/>
      <c r="J77" s="14"/>
      <c r="K77" s="4">
        <f>SUM(K$22:K$22)</f>
        <v>0</v>
      </c>
      <c r="L77" s="4">
        <f>SUM(L$22:L$22)</f>
        <v>0</v>
      </c>
      <c r="M77" s="4">
        <f>SUM(M$22:M$22)</f>
        <v>0</v>
      </c>
      <c r="N77" s="5">
        <f>SUM(N$22:N$22)</f>
        <v>0</v>
      </c>
    </row>
    <row r="78" spans="2:24" ht="13.9" customHeight="1" x14ac:dyDescent="0.15">
      <c r="B78" s="82"/>
      <c r="C78" s="60"/>
      <c r="D78" s="83"/>
      <c r="E78" s="15"/>
      <c r="F78" s="118"/>
      <c r="G78" s="138" t="s">
        <v>79</v>
      </c>
      <c r="H78" s="138"/>
      <c r="I78" s="13"/>
      <c r="J78" s="14"/>
      <c r="K78" s="4">
        <f>SUM(K24:K32)</f>
        <v>49350</v>
      </c>
      <c r="L78" s="4">
        <f>SUM(L$24:L$32)</f>
        <v>44150</v>
      </c>
      <c r="M78" s="4">
        <f>SUM(M$24:M$32)</f>
        <v>32600</v>
      </c>
      <c r="N78" s="5">
        <f>SUM(N$24:N$32)</f>
        <v>2075</v>
      </c>
    </row>
    <row r="79" spans="2:24" ht="13.9" customHeight="1" x14ac:dyDescent="0.15">
      <c r="B79" s="82"/>
      <c r="C79" s="60"/>
      <c r="D79" s="83"/>
      <c r="E79" s="15"/>
      <c r="F79" s="118"/>
      <c r="G79" s="138" t="s">
        <v>76</v>
      </c>
      <c r="H79" s="138"/>
      <c r="I79" s="13"/>
      <c r="J79" s="14"/>
      <c r="K79" s="4">
        <f>SUM(K$33:K$35)</f>
        <v>0</v>
      </c>
      <c r="L79" s="4">
        <f>SUM(L$33:L$35)</f>
        <v>0</v>
      </c>
      <c r="M79" s="4">
        <f>SUM(M$33:M$35)</f>
        <v>0</v>
      </c>
      <c r="N79" s="5">
        <f>SUM(N$33:N$35)</f>
        <v>0</v>
      </c>
    </row>
    <row r="80" spans="2:24" ht="13.9" customHeight="1" x14ac:dyDescent="0.15">
      <c r="B80" s="82"/>
      <c r="C80" s="60"/>
      <c r="D80" s="83"/>
      <c r="E80" s="15"/>
      <c r="F80" s="118"/>
      <c r="G80" s="138" t="s">
        <v>28</v>
      </c>
      <c r="H80" s="138"/>
      <c r="I80" s="13"/>
      <c r="J80" s="14"/>
      <c r="K80" s="4">
        <f>SUM(K$36:K$51)</f>
        <v>500</v>
      </c>
      <c r="L80" s="4">
        <f>SUM(L$36:L$51)</f>
        <v>2026</v>
      </c>
      <c r="M80" s="4">
        <f>SUM(M$36:M$51)</f>
        <v>2800</v>
      </c>
      <c r="N80" s="5">
        <f>SUM(N$36:N$51)</f>
        <v>1636</v>
      </c>
    </row>
    <row r="81" spans="2:14" ht="13.9" customHeight="1" x14ac:dyDescent="0.15">
      <c r="B81" s="82"/>
      <c r="C81" s="60"/>
      <c r="D81" s="83"/>
      <c r="E81" s="15"/>
      <c r="F81" s="118"/>
      <c r="G81" s="138" t="s">
        <v>47</v>
      </c>
      <c r="H81" s="138"/>
      <c r="I81" s="13"/>
      <c r="J81" s="14"/>
      <c r="K81" s="4">
        <f>SUM(K$23:K$23,K$64:K$65)</f>
        <v>350</v>
      </c>
      <c r="L81" s="4">
        <f>SUM(L$23:L$23,L$64:L$65)</f>
        <v>300</v>
      </c>
      <c r="M81" s="4">
        <f>SUM(M$23:M$23,M$64:M$65)</f>
        <v>425</v>
      </c>
      <c r="N81" s="5">
        <f>SUM(N$23:N$23,N$64:N$65)</f>
        <v>250</v>
      </c>
    </row>
    <row r="82" spans="2:14" ht="13.9" customHeight="1" thickBot="1" x14ac:dyDescent="0.2">
      <c r="B82" s="84"/>
      <c r="C82" s="85"/>
      <c r="D82" s="86"/>
      <c r="E82" s="17"/>
      <c r="F82" s="9"/>
      <c r="G82" s="139" t="s">
        <v>44</v>
      </c>
      <c r="H82" s="139"/>
      <c r="I82" s="18"/>
      <c r="J82" s="19"/>
      <c r="K82" s="10">
        <f>SUM(K$52:K$63,K$66)</f>
        <v>226</v>
      </c>
      <c r="L82" s="10">
        <f>SUM(L$52:L$63,L$66)</f>
        <v>326</v>
      </c>
      <c r="M82" s="10">
        <f>SUM(M$52:M$63,M$66)</f>
        <v>329</v>
      </c>
      <c r="N82" s="11">
        <f>SUM(N$52:N$63,N$66)</f>
        <v>384</v>
      </c>
    </row>
    <row r="83" spans="2:14" ht="18" customHeight="1" thickTop="1" x14ac:dyDescent="0.15">
      <c r="B83" s="151" t="s">
        <v>48</v>
      </c>
      <c r="C83" s="152"/>
      <c r="D83" s="153"/>
      <c r="E83" s="87"/>
      <c r="F83" s="115"/>
      <c r="G83" s="154" t="s">
        <v>49</v>
      </c>
      <c r="H83" s="154"/>
      <c r="I83" s="115"/>
      <c r="J83" s="116"/>
      <c r="K83" s="35" t="s">
        <v>50</v>
      </c>
      <c r="L83" s="41"/>
      <c r="M83" s="41"/>
      <c r="N83" s="53"/>
    </row>
    <row r="84" spans="2:14" ht="18" customHeight="1" x14ac:dyDescent="0.15">
      <c r="B84" s="88"/>
      <c r="C84" s="89"/>
      <c r="D84" s="89"/>
      <c r="E84" s="90"/>
      <c r="F84" s="91"/>
      <c r="G84" s="92"/>
      <c r="H84" s="92"/>
      <c r="I84" s="91"/>
      <c r="J84" s="93"/>
      <c r="K84" s="36" t="s">
        <v>51</v>
      </c>
      <c r="L84" s="42"/>
      <c r="M84" s="42"/>
      <c r="N84" s="45"/>
    </row>
    <row r="85" spans="2:14" ht="18" customHeight="1" x14ac:dyDescent="0.15">
      <c r="B85" s="82"/>
      <c r="C85" s="60"/>
      <c r="D85" s="60"/>
      <c r="E85" s="94"/>
      <c r="F85" s="22"/>
      <c r="G85" s="150" t="s">
        <v>52</v>
      </c>
      <c r="H85" s="150"/>
      <c r="I85" s="113"/>
      <c r="J85" s="117"/>
      <c r="K85" s="37" t="s">
        <v>53</v>
      </c>
      <c r="L85" s="43"/>
      <c r="M85" s="47"/>
      <c r="N85" s="43"/>
    </row>
    <row r="86" spans="2:14" ht="18" customHeight="1" x14ac:dyDescent="0.15">
      <c r="B86" s="82"/>
      <c r="C86" s="60"/>
      <c r="D86" s="60"/>
      <c r="E86" s="95"/>
      <c r="F86" s="60"/>
      <c r="G86" s="96"/>
      <c r="H86" s="96"/>
      <c r="I86" s="89"/>
      <c r="J86" s="97"/>
      <c r="K86" s="38" t="s">
        <v>88</v>
      </c>
      <c r="L86" s="44"/>
      <c r="M86" s="26"/>
      <c r="N86" s="44"/>
    </row>
    <row r="87" spans="2:14" ht="18" customHeight="1" x14ac:dyDescent="0.15">
      <c r="B87" s="82"/>
      <c r="C87" s="60"/>
      <c r="D87" s="60"/>
      <c r="E87" s="95"/>
      <c r="F87" s="60"/>
      <c r="G87" s="96"/>
      <c r="H87" s="96"/>
      <c r="I87" s="89"/>
      <c r="J87" s="97"/>
      <c r="K87" s="38" t="s">
        <v>81</v>
      </c>
      <c r="L87" s="42"/>
      <c r="M87" s="26"/>
      <c r="N87" s="44"/>
    </row>
    <row r="88" spans="2:14" ht="18" customHeight="1" x14ac:dyDescent="0.15">
      <c r="B88" s="82"/>
      <c r="C88" s="60"/>
      <c r="D88" s="60"/>
      <c r="E88" s="94"/>
      <c r="F88" s="22"/>
      <c r="G88" s="150" t="s">
        <v>54</v>
      </c>
      <c r="H88" s="150"/>
      <c r="I88" s="113"/>
      <c r="J88" s="117"/>
      <c r="K88" s="37" t="s">
        <v>92</v>
      </c>
      <c r="L88" s="43"/>
      <c r="M88" s="47"/>
      <c r="N88" s="43"/>
    </row>
    <row r="89" spans="2:14" ht="18" customHeight="1" x14ac:dyDescent="0.15">
      <c r="B89" s="82"/>
      <c r="C89" s="60"/>
      <c r="D89" s="60"/>
      <c r="E89" s="95"/>
      <c r="F89" s="60"/>
      <c r="G89" s="96"/>
      <c r="H89" s="96"/>
      <c r="I89" s="89"/>
      <c r="J89" s="97"/>
      <c r="K89" s="38" t="s">
        <v>89</v>
      </c>
      <c r="L89" s="44"/>
      <c r="M89" s="26"/>
      <c r="N89" s="44"/>
    </row>
    <row r="90" spans="2:14" ht="18" customHeight="1" x14ac:dyDescent="0.15">
      <c r="B90" s="82"/>
      <c r="C90" s="60"/>
      <c r="D90" s="60"/>
      <c r="E90" s="95"/>
      <c r="F90" s="60"/>
      <c r="G90" s="96"/>
      <c r="H90" s="96"/>
      <c r="I90" s="89"/>
      <c r="J90" s="97"/>
      <c r="K90" s="38" t="s">
        <v>90</v>
      </c>
      <c r="L90" s="44"/>
      <c r="M90" s="44"/>
      <c r="N90" s="44"/>
    </row>
    <row r="91" spans="2:14" ht="18" customHeight="1" x14ac:dyDescent="0.15">
      <c r="B91" s="82"/>
      <c r="C91" s="60"/>
      <c r="D91" s="60"/>
      <c r="E91" s="74"/>
      <c r="F91" s="75"/>
      <c r="G91" s="92"/>
      <c r="H91" s="92"/>
      <c r="I91" s="91"/>
      <c r="J91" s="93"/>
      <c r="K91" s="38" t="s">
        <v>91</v>
      </c>
      <c r="L91" s="45"/>
      <c r="M91" s="42"/>
      <c r="N91" s="45"/>
    </row>
    <row r="92" spans="2:14" ht="18" customHeight="1" x14ac:dyDescent="0.15">
      <c r="B92" s="98"/>
      <c r="C92" s="75"/>
      <c r="D92" s="75"/>
      <c r="E92" s="15"/>
      <c r="F92" s="118"/>
      <c r="G92" s="138" t="s">
        <v>55</v>
      </c>
      <c r="H92" s="138"/>
      <c r="I92" s="13"/>
      <c r="J92" s="14"/>
      <c r="K92" s="27" t="s">
        <v>156</v>
      </c>
      <c r="L92" s="46"/>
      <c r="M92" s="48"/>
      <c r="N92" s="46"/>
    </row>
    <row r="93" spans="2:14" ht="18" customHeight="1" x14ac:dyDescent="0.15">
      <c r="B93" s="147" t="s">
        <v>56</v>
      </c>
      <c r="C93" s="148"/>
      <c r="D93" s="148"/>
      <c r="E93" s="22"/>
      <c r="F93" s="22"/>
      <c r="G93" s="22"/>
      <c r="H93" s="22"/>
      <c r="I93" s="22"/>
      <c r="J93" s="22"/>
      <c r="K93" s="22"/>
      <c r="L93" s="22"/>
      <c r="M93" s="22"/>
      <c r="N93" s="54"/>
    </row>
    <row r="94" spans="2:14" ht="14.1" customHeight="1" x14ac:dyDescent="0.15">
      <c r="B94" s="99"/>
      <c r="C94" s="39" t="s">
        <v>57</v>
      </c>
      <c r="D94" s="100"/>
      <c r="E94" s="39"/>
      <c r="F94" s="39"/>
      <c r="G94" s="39"/>
      <c r="H94" s="39"/>
      <c r="I94" s="39"/>
      <c r="J94" s="39"/>
      <c r="K94" s="39"/>
      <c r="L94" s="39"/>
      <c r="M94" s="39"/>
      <c r="N94" s="55"/>
    </row>
    <row r="95" spans="2:14" ht="14.1" customHeight="1" x14ac:dyDescent="0.15">
      <c r="B95" s="99"/>
      <c r="C95" s="39" t="s">
        <v>58</v>
      </c>
      <c r="D95" s="100"/>
      <c r="E95" s="39"/>
      <c r="F95" s="39"/>
      <c r="G95" s="39"/>
      <c r="H95" s="39"/>
      <c r="I95" s="39"/>
      <c r="J95" s="39"/>
      <c r="K95" s="39"/>
      <c r="L95" s="39"/>
      <c r="M95" s="39"/>
      <c r="N95" s="55"/>
    </row>
    <row r="96" spans="2:14" ht="14.1" customHeight="1" x14ac:dyDescent="0.15">
      <c r="B96" s="99"/>
      <c r="C96" s="39" t="s">
        <v>59</v>
      </c>
      <c r="D96" s="100"/>
      <c r="E96" s="39"/>
      <c r="F96" s="39"/>
      <c r="G96" s="39"/>
      <c r="H96" s="39"/>
      <c r="I96" s="39"/>
      <c r="J96" s="39"/>
      <c r="K96" s="39"/>
      <c r="L96" s="39"/>
      <c r="M96" s="39"/>
      <c r="N96" s="55"/>
    </row>
    <row r="97" spans="2:14" ht="14.1" customHeight="1" x14ac:dyDescent="0.15">
      <c r="B97" s="99"/>
      <c r="C97" s="39" t="s">
        <v>120</v>
      </c>
      <c r="D97" s="100"/>
      <c r="E97" s="39"/>
      <c r="F97" s="39"/>
      <c r="G97" s="39"/>
      <c r="H97" s="39"/>
      <c r="I97" s="39"/>
      <c r="J97" s="39"/>
      <c r="K97" s="39"/>
      <c r="L97" s="39"/>
      <c r="M97" s="39"/>
      <c r="N97" s="55"/>
    </row>
    <row r="98" spans="2:14" ht="14.1" customHeight="1" x14ac:dyDescent="0.15">
      <c r="B98" s="101"/>
      <c r="C98" s="39" t="s">
        <v>121</v>
      </c>
      <c r="D98" s="39"/>
      <c r="E98" s="39"/>
      <c r="F98" s="39"/>
      <c r="G98" s="39"/>
      <c r="H98" s="39"/>
      <c r="I98" s="39"/>
      <c r="J98" s="39"/>
      <c r="K98" s="39"/>
      <c r="L98" s="39"/>
      <c r="M98" s="39"/>
      <c r="N98" s="55"/>
    </row>
    <row r="99" spans="2:14" ht="14.1" customHeight="1" x14ac:dyDescent="0.15">
      <c r="B99" s="101"/>
      <c r="C99" s="39" t="s">
        <v>117</v>
      </c>
      <c r="D99" s="39"/>
      <c r="E99" s="39"/>
      <c r="F99" s="39"/>
      <c r="G99" s="39"/>
      <c r="H99" s="39"/>
      <c r="I99" s="39"/>
      <c r="J99" s="39"/>
      <c r="K99" s="39"/>
      <c r="L99" s="39"/>
      <c r="M99" s="39"/>
      <c r="N99" s="55"/>
    </row>
    <row r="100" spans="2:14" ht="14.1" customHeight="1" x14ac:dyDescent="0.15">
      <c r="B100" s="101"/>
      <c r="C100" s="39" t="s">
        <v>86</v>
      </c>
      <c r="D100" s="39"/>
      <c r="E100" s="39"/>
      <c r="F100" s="39"/>
      <c r="G100" s="39"/>
      <c r="H100" s="39"/>
      <c r="I100" s="39"/>
      <c r="J100" s="39"/>
      <c r="K100" s="39"/>
      <c r="L100" s="39"/>
      <c r="M100" s="39"/>
      <c r="N100" s="55"/>
    </row>
    <row r="101" spans="2:14" ht="14.1" customHeight="1" x14ac:dyDescent="0.15">
      <c r="B101" s="101"/>
      <c r="C101" s="39" t="s">
        <v>87</v>
      </c>
      <c r="D101" s="39"/>
      <c r="E101" s="39"/>
      <c r="F101" s="39"/>
      <c r="G101" s="39"/>
      <c r="H101" s="39"/>
      <c r="I101" s="39"/>
      <c r="J101" s="39"/>
      <c r="K101" s="39"/>
      <c r="L101" s="39"/>
      <c r="M101" s="39"/>
      <c r="N101" s="55"/>
    </row>
    <row r="102" spans="2:14" ht="14.1" customHeight="1" x14ac:dyDescent="0.15">
      <c r="B102" s="101"/>
      <c r="C102" s="39" t="s">
        <v>77</v>
      </c>
      <c r="D102" s="39"/>
      <c r="E102" s="39"/>
      <c r="F102" s="39"/>
      <c r="G102" s="39"/>
      <c r="H102" s="39"/>
      <c r="I102" s="39"/>
      <c r="J102" s="39"/>
      <c r="K102" s="39"/>
      <c r="L102" s="39"/>
      <c r="M102" s="39"/>
      <c r="N102" s="55"/>
    </row>
    <row r="103" spans="2:14" ht="14.1" customHeight="1" x14ac:dyDescent="0.15">
      <c r="B103" s="101"/>
      <c r="C103" s="39" t="s">
        <v>126</v>
      </c>
      <c r="D103" s="39"/>
      <c r="E103" s="39"/>
      <c r="F103" s="39"/>
      <c r="G103" s="39"/>
      <c r="H103" s="39"/>
      <c r="I103" s="39"/>
      <c r="J103" s="39"/>
      <c r="K103" s="39"/>
      <c r="L103" s="39"/>
      <c r="M103" s="39"/>
      <c r="N103" s="55"/>
    </row>
    <row r="104" spans="2:14" ht="14.1" customHeight="1" x14ac:dyDescent="0.15">
      <c r="B104" s="101"/>
      <c r="C104" s="39" t="s">
        <v>122</v>
      </c>
      <c r="D104" s="39"/>
      <c r="E104" s="39"/>
      <c r="F104" s="39"/>
      <c r="G104" s="39"/>
      <c r="H104" s="39"/>
      <c r="I104" s="39"/>
      <c r="J104" s="39"/>
      <c r="K104" s="39"/>
      <c r="L104" s="39"/>
      <c r="M104" s="39"/>
      <c r="N104" s="55"/>
    </row>
    <row r="105" spans="2:14" ht="14.1" customHeight="1" x14ac:dyDescent="0.15">
      <c r="B105" s="101"/>
      <c r="C105" s="39" t="s">
        <v>123</v>
      </c>
      <c r="D105" s="39"/>
      <c r="E105" s="39"/>
      <c r="F105" s="39"/>
      <c r="G105" s="39"/>
      <c r="H105" s="39"/>
      <c r="I105" s="39"/>
      <c r="J105" s="39"/>
      <c r="K105" s="39"/>
      <c r="L105" s="39"/>
      <c r="M105" s="39"/>
      <c r="N105" s="55"/>
    </row>
    <row r="106" spans="2:14" ht="14.1" customHeight="1" x14ac:dyDescent="0.15">
      <c r="B106" s="101"/>
      <c r="C106" s="39" t="s">
        <v>124</v>
      </c>
      <c r="D106" s="39"/>
      <c r="E106" s="39"/>
      <c r="F106" s="39"/>
      <c r="G106" s="39"/>
      <c r="H106" s="39"/>
      <c r="I106" s="39"/>
      <c r="J106" s="39"/>
      <c r="K106" s="39"/>
      <c r="L106" s="39"/>
      <c r="M106" s="39"/>
      <c r="N106" s="55"/>
    </row>
    <row r="107" spans="2:14" ht="14.1" customHeight="1" x14ac:dyDescent="0.15">
      <c r="B107" s="101"/>
      <c r="C107" s="39" t="s">
        <v>113</v>
      </c>
      <c r="D107" s="39"/>
      <c r="E107" s="39"/>
      <c r="F107" s="39"/>
      <c r="G107" s="39"/>
      <c r="H107" s="39"/>
      <c r="I107" s="39"/>
      <c r="J107" s="39"/>
      <c r="K107" s="39"/>
      <c r="L107" s="39"/>
      <c r="M107" s="39"/>
      <c r="N107" s="55"/>
    </row>
    <row r="108" spans="2:14" ht="14.1" customHeight="1" x14ac:dyDescent="0.15">
      <c r="B108" s="101"/>
      <c r="C108" s="39" t="s">
        <v>125</v>
      </c>
      <c r="D108" s="39"/>
      <c r="E108" s="39"/>
      <c r="F108" s="39"/>
      <c r="G108" s="39"/>
      <c r="H108" s="39"/>
      <c r="I108" s="39"/>
      <c r="J108" s="39"/>
      <c r="K108" s="39"/>
      <c r="L108" s="39"/>
      <c r="M108" s="39"/>
      <c r="N108" s="55"/>
    </row>
    <row r="109" spans="2:14" ht="14.1" customHeight="1" x14ac:dyDescent="0.15">
      <c r="B109" s="101"/>
      <c r="C109" s="39" t="s">
        <v>180</v>
      </c>
      <c r="D109" s="39"/>
      <c r="E109" s="39"/>
      <c r="F109" s="39"/>
      <c r="G109" s="39"/>
      <c r="H109" s="39"/>
      <c r="I109" s="39"/>
      <c r="J109" s="39"/>
      <c r="K109" s="39"/>
      <c r="L109" s="39"/>
      <c r="M109" s="39"/>
      <c r="N109" s="55"/>
    </row>
    <row r="110" spans="2:14" ht="14.1" customHeight="1" x14ac:dyDescent="0.15">
      <c r="B110" s="101"/>
      <c r="C110" s="39" t="s">
        <v>119</v>
      </c>
      <c r="D110" s="39"/>
      <c r="E110" s="39"/>
      <c r="F110" s="39"/>
      <c r="G110" s="39"/>
      <c r="H110" s="39"/>
      <c r="I110" s="39"/>
      <c r="J110" s="39"/>
      <c r="K110" s="39"/>
      <c r="L110" s="39"/>
      <c r="M110" s="39"/>
      <c r="N110" s="55"/>
    </row>
    <row r="111" spans="2:14" x14ac:dyDescent="0.15">
      <c r="B111" s="102"/>
      <c r="C111" s="39" t="s">
        <v>131</v>
      </c>
      <c r="N111" s="59"/>
    </row>
    <row r="112" spans="2:14" x14ac:dyDescent="0.15">
      <c r="B112" s="102"/>
      <c r="C112" s="39" t="s">
        <v>127</v>
      </c>
      <c r="N112" s="59"/>
    </row>
    <row r="113" spans="2:14" ht="14.1" customHeight="1" x14ac:dyDescent="0.15">
      <c r="B113" s="101"/>
      <c r="C113" s="39" t="s">
        <v>103</v>
      </c>
      <c r="D113" s="39"/>
      <c r="E113" s="39"/>
      <c r="F113" s="39"/>
      <c r="G113" s="39"/>
      <c r="H113" s="39"/>
      <c r="I113" s="39"/>
      <c r="J113" s="39"/>
      <c r="K113" s="39"/>
      <c r="L113" s="39"/>
      <c r="M113" s="39"/>
      <c r="N113" s="55"/>
    </row>
    <row r="114" spans="2:14" ht="18" customHeight="1" x14ac:dyDescent="0.15">
      <c r="B114" s="101"/>
      <c r="C114" s="39" t="s">
        <v>60</v>
      </c>
      <c r="D114" s="39"/>
      <c r="E114" s="39"/>
      <c r="F114" s="39"/>
      <c r="G114" s="39"/>
      <c r="H114" s="39"/>
      <c r="I114" s="39"/>
      <c r="J114" s="39"/>
      <c r="K114" s="39"/>
      <c r="L114" s="39"/>
      <c r="M114" s="39"/>
      <c r="N114" s="55"/>
    </row>
    <row r="115" spans="2:14" x14ac:dyDescent="0.15">
      <c r="B115" s="102"/>
      <c r="C115" s="39" t="s">
        <v>118</v>
      </c>
      <c r="N115" s="59"/>
    </row>
    <row r="116" spans="2:14" x14ac:dyDescent="0.15">
      <c r="B116" s="102"/>
      <c r="C116" s="39" t="s">
        <v>136</v>
      </c>
      <c r="N116" s="59"/>
    </row>
    <row r="117" spans="2:14" ht="14.25" thickBot="1" x14ac:dyDescent="0.2">
      <c r="B117" s="103"/>
      <c r="C117" s="40" t="s">
        <v>128</v>
      </c>
      <c r="D117" s="57"/>
      <c r="E117" s="57"/>
      <c r="F117" s="57"/>
      <c r="G117" s="57"/>
      <c r="H117" s="57"/>
      <c r="I117" s="57"/>
      <c r="J117" s="57"/>
      <c r="K117" s="57"/>
      <c r="L117" s="57"/>
      <c r="M117" s="57"/>
      <c r="N117" s="58"/>
    </row>
  </sheetData>
  <mergeCells count="27">
    <mergeCell ref="G92:H92"/>
    <mergeCell ref="B93:D93"/>
    <mergeCell ref="G81:H81"/>
    <mergeCell ref="G82:H82"/>
    <mergeCell ref="B83:D83"/>
    <mergeCell ref="G83:H83"/>
    <mergeCell ref="G85:H85"/>
    <mergeCell ref="G88:H88"/>
    <mergeCell ref="G80:H80"/>
    <mergeCell ref="G10:H10"/>
    <mergeCell ref="C64:D64"/>
    <mergeCell ref="D71:G71"/>
    <mergeCell ref="D72:G72"/>
    <mergeCell ref="B73:I73"/>
    <mergeCell ref="B74:D74"/>
    <mergeCell ref="G74:H74"/>
    <mergeCell ref="G75:H75"/>
    <mergeCell ref="G76:H76"/>
    <mergeCell ref="G77:H77"/>
    <mergeCell ref="G78:H78"/>
    <mergeCell ref="G79:H79"/>
    <mergeCell ref="D9:F9"/>
    <mergeCell ref="D4:G4"/>
    <mergeCell ref="D5:G5"/>
    <mergeCell ref="D6:G6"/>
    <mergeCell ref="D7:F7"/>
    <mergeCell ref="D8:F8"/>
  </mergeCells>
  <phoneticPr fontId="23"/>
  <conditionalFormatting sqref="O11:O66">
    <cfRule type="expression" dxfId="5"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67" max="16383"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3C287-D4D6-4775-A626-C8FFDC6D0A2C}">
  <sheetPr>
    <tabColor rgb="FFC00000"/>
  </sheetPr>
  <dimension ref="B1:AC136"/>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33" sqref="N3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346</v>
      </c>
      <c r="L5" s="29" t="str">
        <f>K5</f>
        <v>2023.4.17</v>
      </c>
      <c r="M5" s="29" t="str">
        <f>K5</f>
        <v>2023.4.17</v>
      </c>
      <c r="N5" s="109" t="str">
        <f>K5</f>
        <v>2023.4.17</v>
      </c>
    </row>
    <row r="6" spans="2:24" ht="18" customHeight="1" x14ac:dyDescent="0.15">
      <c r="B6" s="64"/>
      <c r="C6" s="118"/>
      <c r="D6" s="138" t="s">
        <v>3</v>
      </c>
      <c r="E6" s="138"/>
      <c r="F6" s="138"/>
      <c r="G6" s="138"/>
      <c r="H6" s="118"/>
      <c r="I6" s="118"/>
      <c r="J6" s="65"/>
      <c r="K6" s="104">
        <v>0.42708333333333331</v>
      </c>
      <c r="L6" s="104">
        <v>0.39166666666666666</v>
      </c>
      <c r="M6" s="104">
        <v>0.44791666666666669</v>
      </c>
      <c r="N6" s="105">
        <v>0.36944444444444446</v>
      </c>
    </row>
    <row r="7" spans="2:24" ht="18" customHeight="1" x14ac:dyDescent="0.15">
      <c r="B7" s="64"/>
      <c r="C7" s="118"/>
      <c r="D7" s="138" t="s">
        <v>4</v>
      </c>
      <c r="E7" s="141"/>
      <c r="F7" s="141"/>
      <c r="G7" s="66" t="s">
        <v>5</v>
      </c>
      <c r="H7" s="118"/>
      <c r="I7" s="118"/>
      <c r="J7" s="65"/>
      <c r="K7" s="106">
        <v>2.4</v>
      </c>
      <c r="L7" s="106">
        <v>1.44</v>
      </c>
      <c r="M7" s="106">
        <v>1.48</v>
      </c>
      <c r="N7" s="107">
        <v>1.5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t="s">
        <v>345</v>
      </c>
      <c r="L11" s="20" t="s">
        <v>336</v>
      </c>
      <c r="M11" s="20" t="s">
        <v>344</v>
      </c>
      <c r="N11" s="21" t="s">
        <v>343</v>
      </c>
      <c r="P11" t="s">
        <v>14</v>
      </c>
      <c r="Q11">
        <f t="shared" ref="Q11:T12" si="0">IF(K11="",0,VALUE(MID(K11,2,LEN(K11)-2)))</f>
        <v>12</v>
      </c>
      <c r="R11">
        <f t="shared" si="0"/>
        <v>170</v>
      </c>
      <c r="S11">
        <f t="shared" si="0"/>
        <v>128</v>
      </c>
      <c r="T11">
        <f t="shared" si="0"/>
        <v>775</v>
      </c>
      <c r="U11">
        <f t="shared" ref="U11:U21" si="1">IF(K11="＋",0,IF(K11="(＋)",0,ABS(K11)))</f>
        <v>12</v>
      </c>
      <c r="V11">
        <f t="shared" ref="V11:V21" si="2">IF(L11="＋",0,IF(L11="(＋)",0,ABS(L11)))</f>
        <v>170</v>
      </c>
      <c r="W11">
        <f t="shared" ref="W11:W21" si="3">IF(M11="＋",0,IF(M11="(＋)",0,ABS(M11)))</f>
        <v>128</v>
      </c>
      <c r="X11">
        <f t="shared" ref="X11:X21" si="4">IF(N11="＋",0,IF(N11="(＋)",0,ABS(N11)))</f>
        <v>775</v>
      </c>
    </row>
    <row r="12" spans="2:24" ht="13.5" customHeight="1" x14ac:dyDescent="0.15">
      <c r="B12" s="1">
        <f t="shared" ref="B12:B43" si="5">B11+1</f>
        <v>2</v>
      </c>
      <c r="C12" s="3"/>
      <c r="D12" s="6"/>
      <c r="E12" s="118"/>
      <c r="F12" s="118" t="s">
        <v>182</v>
      </c>
      <c r="G12" s="118"/>
      <c r="H12" s="118"/>
      <c r="I12" s="118"/>
      <c r="J12" s="118"/>
      <c r="K12" s="20" t="s">
        <v>215</v>
      </c>
      <c r="L12" s="20" t="s">
        <v>218</v>
      </c>
      <c r="M12" s="20" t="s">
        <v>159</v>
      </c>
      <c r="N12" s="21" t="s">
        <v>342</v>
      </c>
      <c r="P12" t="s">
        <v>14</v>
      </c>
      <c r="Q12">
        <f t="shared" si="0"/>
        <v>75</v>
      </c>
      <c r="R12">
        <f t="shared" si="0"/>
        <v>300</v>
      </c>
      <c r="S12">
        <f t="shared" si="0"/>
        <v>125</v>
      </c>
      <c r="T12">
        <f t="shared" si="0"/>
        <v>625</v>
      </c>
      <c r="U12">
        <f t="shared" si="1"/>
        <v>75</v>
      </c>
      <c r="V12">
        <f t="shared" si="2"/>
        <v>300</v>
      </c>
      <c r="W12">
        <f t="shared" si="3"/>
        <v>125</v>
      </c>
      <c r="X12">
        <f t="shared" si="4"/>
        <v>625</v>
      </c>
    </row>
    <row r="13" spans="2:24" ht="13.9" customHeight="1" x14ac:dyDescent="0.15">
      <c r="B13" s="1">
        <f t="shared" si="5"/>
        <v>3</v>
      </c>
      <c r="C13" s="3"/>
      <c r="D13" s="6"/>
      <c r="E13" s="118"/>
      <c r="F13" s="118" t="s">
        <v>158</v>
      </c>
      <c r="G13" s="118"/>
      <c r="H13" s="118"/>
      <c r="I13" s="118"/>
      <c r="J13" s="118"/>
      <c r="K13" s="20"/>
      <c r="L13" s="20"/>
      <c r="M13" s="20"/>
      <c r="N13" s="21" t="s">
        <v>146</v>
      </c>
      <c r="P13" s="77" t="s">
        <v>15</v>
      </c>
      <c r="Q13">
        <f>K13</f>
        <v>0</v>
      </c>
      <c r="R13">
        <f>L13</f>
        <v>0</v>
      </c>
      <c r="S13">
        <f>M13</f>
        <v>0</v>
      </c>
      <c r="T13" t="str">
        <f>N13</f>
        <v>(25)</v>
      </c>
      <c r="U13">
        <f t="shared" si="1"/>
        <v>0</v>
      </c>
      <c r="V13">
        <f t="shared" si="2"/>
        <v>0</v>
      </c>
      <c r="W13">
        <f t="shared" si="3"/>
        <v>0</v>
      </c>
      <c r="X13">
        <f t="shared" si="4"/>
        <v>25</v>
      </c>
    </row>
    <row r="14" spans="2:24" ht="13.9" customHeight="1" x14ac:dyDescent="0.15">
      <c r="B14" s="1">
        <f t="shared" si="5"/>
        <v>4</v>
      </c>
      <c r="C14" s="3"/>
      <c r="D14" s="6"/>
      <c r="E14" s="118"/>
      <c r="F14" s="118" t="s">
        <v>190</v>
      </c>
      <c r="G14" s="118"/>
      <c r="H14" s="118"/>
      <c r="I14" s="118"/>
      <c r="J14" s="118"/>
      <c r="K14" s="20"/>
      <c r="L14" s="20"/>
      <c r="M14" s="20" t="s">
        <v>341</v>
      </c>
      <c r="N14" s="21" t="s">
        <v>339</v>
      </c>
      <c r="P14" t="s">
        <v>14</v>
      </c>
      <c r="Q14">
        <f t="shared" ref="Q14:T16" si="6">IF(K14="",0,VALUE(MID(K14,2,LEN(K14)-2)))</f>
        <v>0</v>
      </c>
      <c r="R14">
        <f t="shared" si="6"/>
        <v>0</v>
      </c>
      <c r="S14" t="e">
        <f t="shared" si="6"/>
        <v>#VALUE!</v>
      </c>
      <c r="T14" t="e">
        <f t="shared" si="6"/>
        <v>#VALUE!</v>
      </c>
      <c r="U14">
        <f t="shared" si="1"/>
        <v>0</v>
      </c>
      <c r="V14">
        <f t="shared" si="2"/>
        <v>0</v>
      </c>
      <c r="W14">
        <f t="shared" si="3"/>
        <v>96</v>
      </c>
      <c r="X14">
        <f t="shared" si="4"/>
        <v>66</v>
      </c>
    </row>
    <row r="15" spans="2:24" ht="13.5" customHeight="1" x14ac:dyDescent="0.15">
      <c r="B15" s="1">
        <f t="shared" si="5"/>
        <v>5</v>
      </c>
      <c r="C15" s="3"/>
      <c r="D15" s="6"/>
      <c r="E15" s="118"/>
      <c r="F15" s="118" t="s">
        <v>251</v>
      </c>
      <c r="G15" s="118"/>
      <c r="H15" s="118"/>
      <c r="I15" s="118"/>
      <c r="J15" s="118"/>
      <c r="K15" s="20" t="s">
        <v>143</v>
      </c>
      <c r="L15" s="20"/>
      <c r="M15" s="20" t="s">
        <v>340</v>
      </c>
      <c r="N15" s="21"/>
      <c r="P15" t="s">
        <v>14</v>
      </c>
      <c r="Q15" t="e">
        <f t="shared" si="6"/>
        <v>#VALUE!</v>
      </c>
      <c r="R15">
        <f t="shared" si="6"/>
        <v>0</v>
      </c>
      <c r="S15">
        <f t="shared" si="6"/>
        <v>0</v>
      </c>
      <c r="T15">
        <f t="shared" si="6"/>
        <v>0</v>
      </c>
      <c r="U15">
        <f t="shared" si="1"/>
        <v>0</v>
      </c>
      <c r="V15">
        <f t="shared" si="2"/>
        <v>0</v>
      </c>
      <c r="W15">
        <f t="shared" si="3"/>
        <v>102</v>
      </c>
      <c r="X15">
        <f t="shared" si="4"/>
        <v>0</v>
      </c>
    </row>
    <row r="16" spans="2:24" ht="13.5" customHeight="1" x14ac:dyDescent="0.15">
      <c r="B16" s="1">
        <f t="shared" si="5"/>
        <v>6</v>
      </c>
      <c r="C16" s="3"/>
      <c r="D16" s="6"/>
      <c r="E16" s="118"/>
      <c r="F16" s="118" t="s">
        <v>192</v>
      </c>
      <c r="G16" s="118"/>
      <c r="H16" s="118"/>
      <c r="I16" s="118"/>
      <c r="J16" s="118"/>
      <c r="K16" s="20"/>
      <c r="L16" s="20" t="s">
        <v>143</v>
      </c>
      <c r="M16" s="20" t="s">
        <v>339</v>
      </c>
      <c r="N16" s="21"/>
      <c r="P16" t="s">
        <v>14</v>
      </c>
      <c r="Q16">
        <f t="shared" si="6"/>
        <v>0</v>
      </c>
      <c r="R16" t="e">
        <f t="shared" si="6"/>
        <v>#VALUE!</v>
      </c>
      <c r="S16" t="e">
        <f t="shared" si="6"/>
        <v>#VALUE!</v>
      </c>
      <c r="T16">
        <f t="shared" si="6"/>
        <v>0</v>
      </c>
      <c r="U16">
        <f t="shared" si="1"/>
        <v>0</v>
      </c>
      <c r="V16">
        <f t="shared" si="2"/>
        <v>0</v>
      </c>
      <c r="W16">
        <f t="shared" si="3"/>
        <v>66</v>
      </c>
      <c r="X16">
        <f t="shared" si="4"/>
        <v>0</v>
      </c>
    </row>
    <row r="17" spans="2:24" ht="13.9" customHeight="1" x14ac:dyDescent="0.15">
      <c r="B17" s="1">
        <f t="shared" si="5"/>
        <v>7</v>
      </c>
      <c r="C17" s="3"/>
      <c r="D17" s="6"/>
      <c r="E17" s="118"/>
      <c r="F17" s="118" t="s">
        <v>279</v>
      </c>
      <c r="G17" s="118"/>
      <c r="H17" s="118"/>
      <c r="I17" s="118"/>
      <c r="J17" s="118"/>
      <c r="K17" s="20" t="s">
        <v>144</v>
      </c>
      <c r="L17" s="20"/>
      <c r="M17" s="20"/>
      <c r="N17" s="21"/>
      <c r="P17" s="77" t="s">
        <v>15</v>
      </c>
      <c r="Q17" t="str">
        <f>K17</f>
        <v>(＋)</v>
      </c>
      <c r="R17">
        <f>L17</f>
        <v>0</v>
      </c>
      <c r="S17">
        <f>M17</f>
        <v>0</v>
      </c>
      <c r="T17">
        <f>N17</f>
        <v>0</v>
      </c>
      <c r="U17">
        <f t="shared" si="1"/>
        <v>0</v>
      </c>
      <c r="V17">
        <f t="shared" si="2"/>
        <v>0</v>
      </c>
      <c r="W17">
        <f t="shared" si="3"/>
        <v>0</v>
      </c>
      <c r="X17">
        <f t="shared" si="4"/>
        <v>0</v>
      </c>
    </row>
    <row r="18" spans="2:24" ht="13.9" customHeight="1" x14ac:dyDescent="0.15">
      <c r="B18" s="1">
        <f t="shared" si="5"/>
        <v>8</v>
      </c>
      <c r="C18" s="3"/>
      <c r="D18" s="6"/>
      <c r="E18" s="118"/>
      <c r="F18" s="118" t="s">
        <v>137</v>
      </c>
      <c r="G18" s="118"/>
      <c r="H18" s="118"/>
      <c r="I18" s="118"/>
      <c r="J18" s="118"/>
      <c r="K18" s="20" t="s">
        <v>252</v>
      </c>
      <c r="L18" s="20" t="s">
        <v>235</v>
      </c>
      <c r="M18" s="20" t="s">
        <v>248</v>
      </c>
      <c r="N18" s="21" t="s">
        <v>288</v>
      </c>
      <c r="P18" t="s">
        <v>14</v>
      </c>
      <c r="Q18">
        <f t="shared" ref="Q18:T19" si="7">IF(K18="",0,VALUE(MID(K18,2,LEN(K18)-2)))</f>
        <v>150</v>
      </c>
      <c r="R18">
        <f t="shared" si="7"/>
        <v>350</v>
      </c>
      <c r="S18">
        <f t="shared" si="7"/>
        <v>750</v>
      </c>
      <c r="T18">
        <f t="shared" si="7"/>
        <v>2250</v>
      </c>
      <c r="U18">
        <f t="shared" si="1"/>
        <v>150</v>
      </c>
      <c r="V18">
        <f t="shared" si="2"/>
        <v>350</v>
      </c>
      <c r="W18">
        <f t="shared" si="3"/>
        <v>750</v>
      </c>
      <c r="X18">
        <f t="shared" si="4"/>
        <v>2250</v>
      </c>
    </row>
    <row r="19" spans="2:24" ht="13.5" customHeight="1" x14ac:dyDescent="0.15">
      <c r="B19" s="1">
        <f t="shared" si="5"/>
        <v>9</v>
      </c>
      <c r="C19" s="3"/>
      <c r="D19" s="6"/>
      <c r="E19" s="118"/>
      <c r="F19" s="118" t="s">
        <v>194</v>
      </c>
      <c r="G19" s="118"/>
      <c r="H19" s="118"/>
      <c r="I19" s="118"/>
      <c r="J19" s="118"/>
      <c r="K19" s="20" t="s">
        <v>144</v>
      </c>
      <c r="L19" s="20" t="s">
        <v>144</v>
      </c>
      <c r="M19" s="20" t="s">
        <v>144</v>
      </c>
      <c r="N19" s="21" t="s">
        <v>215</v>
      </c>
      <c r="Q19" t="e">
        <f t="shared" si="7"/>
        <v>#VALUE!</v>
      </c>
      <c r="R19" t="e">
        <f t="shared" si="7"/>
        <v>#VALUE!</v>
      </c>
      <c r="S19" t="e">
        <f t="shared" si="7"/>
        <v>#VALUE!</v>
      </c>
      <c r="T19">
        <f t="shared" si="7"/>
        <v>75</v>
      </c>
      <c r="U19">
        <f t="shared" si="1"/>
        <v>0</v>
      </c>
      <c r="V19">
        <f t="shared" si="2"/>
        <v>0</v>
      </c>
      <c r="W19">
        <f t="shared" si="3"/>
        <v>0</v>
      </c>
      <c r="X19">
        <f t="shared" si="4"/>
        <v>75</v>
      </c>
    </row>
    <row r="20" spans="2:24" ht="13.5" customHeight="1" x14ac:dyDescent="0.15">
      <c r="B20" s="1">
        <f t="shared" si="5"/>
        <v>10</v>
      </c>
      <c r="C20" s="3"/>
      <c r="D20" s="6"/>
      <c r="E20" s="118"/>
      <c r="F20" s="118" t="s">
        <v>108</v>
      </c>
      <c r="G20" s="118"/>
      <c r="H20" s="118"/>
      <c r="I20" s="118"/>
      <c r="J20" s="118"/>
      <c r="K20" s="20" t="s">
        <v>252</v>
      </c>
      <c r="L20" s="20" t="s">
        <v>338</v>
      </c>
      <c r="M20" s="20" t="s">
        <v>301</v>
      </c>
      <c r="N20" s="21" t="s">
        <v>285</v>
      </c>
      <c r="U20">
        <f t="shared" si="1"/>
        <v>150</v>
      </c>
      <c r="V20">
        <f t="shared" si="2"/>
        <v>1875</v>
      </c>
      <c r="W20">
        <f t="shared" si="3"/>
        <v>950</v>
      </c>
      <c r="X20">
        <f t="shared" si="4"/>
        <v>850</v>
      </c>
    </row>
    <row r="21" spans="2:24" ht="13.5" customHeight="1" x14ac:dyDescent="0.15">
      <c r="B21" s="1">
        <f t="shared" si="5"/>
        <v>11</v>
      </c>
      <c r="C21" s="3"/>
      <c r="D21" s="6"/>
      <c r="E21" s="118"/>
      <c r="F21" s="118" t="s">
        <v>107</v>
      </c>
      <c r="G21" s="118"/>
      <c r="H21" s="118"/>
      <c r="I21" s="118"/>
      <c r="J21" s="118"/>
      <c r="K21" s="20" t="s">
        <v>146</v>
      </c>
      <c r="L21" s="20" t="s">
        <v>252</v>
      </c>
      <c r="M21" s="20" t="s">
        <v>215</v>
      </c>
      <c r="N21" s="21" t="s">
        <v>222</v>
      </c>
      <c r="P21" t="s">
        <v>14</v>
      </c>
      <c r="Q21">
        <f>IF(K21="",0,VALUE(MID(K21,2,LEN(K21)-2)))</f>
        <v>25</v>
      </c>
      <c r="R21" t="e">
        <f>IF(#REF!="",0,VALUE(MID(#REF!,2,LEN(#REF!)-2)))</f>
        <v>#REF!</v>
      </c>
      <c r="S21">
        <f>IF(M21="",0,VALUE(MID(M21,2,LEN(M21)-2)))</f>
        <v>75</v>
      </c>
      <c r="T21">
        <f>IF(N21="",0,VALUE(MID(N21,2,LEN(N21)-2)))</f>
        <v>250</v>
      </c>
      <c r="U21">
        <f t="shared" si="1"/>
        <v>25</v>
      </c>
      <c r="V21">
        <f t="shared" si="2"/>
        <v>150</v>
      </c>
      <c r="W21">
        <f t="shared" si="3"/>
        <v>75</v>
      </c>
      <c r="X21">
        <f t="shared" si="4"/>
        <v>250</v>
      </c>
    </row>
    <row r="22" spans="2:24" ht="13.5" customHeight="1" x14ac:dyDescent="0.15">
      <c r="B22" s="1">
        <f t="shared" si="5"/>
        <v>12</v>
      </c>
      <c r="C22" s="2" t="s">
        <v>24</v>
      </c>
      <c r="D22" s="2" t="s">
        <v>25</v>
      </c>
      <c r="E22" s="118"/>
      <c r="F22" s="118" t="s">
        <v>106</v>
      </c>
      <c r="G22" s="118"/>
      <c r="H22" s="118"/>
      <c r="I22" s="118"/>
      <c r="J22" s="118"/>
      <c r="K22" s="24">
        <v>125</v>
      </c>
      <c r="L22" s="24">
        <v>50</v>
      </c>
      <c r="M22" s="24">
        <v>150</v>
      </c>
      <c r="N22" s="110">
        <v>850</v>
      </c>
      <c r="P22" s="77"/>
    </row>
    <row r="23" spans="2:24" ht="13.5" customHeight="1" x14ac:dyDescent="0.15">
      <c r="B23" s="1">
        <f t="shared" si="5"/>
        <v>13</v>
      </c>
      <c r="C23" s="2" t="s">
        <v>26</v>
      </c>
      <c r="D23" s="2" t="s">
        <v>27</v>
      </c>
      <c r="E23" s="118"/>
      <c r="F23" s="118" t="s">
        <v>94</v>
      </c>
      <c r="G23" s="118"/>
      <c r="H23" s="118"/>
      <c r="I23" s="118"/>
      <c r="J23" s="118"/>
      <c r="K23" s="24">
        <v>25</v>
      </c>
      <c r="L23" s="24">
        <v>25</v>
      </c>
      <c r="M23" s="24">
        <v>25</v>
      </c>
      <c r="N23" s="110" t="s">
        <v>143</v>
      </c>
      <c r="P23" s="77"/>
    </row>
    <row r="24" spans="2:24" ht="14.85" customHeight="1" x14ac:dyDescent="0.15">
      <c r="B24" s="1">
        <f t="shared" si="5"/>
        <v>14</v>
      </c>
      <c r="C24" s="2" t="s">
        <v>84</v>
      </c>
      <c r="D24" s="2" t="s">
        <v>16</v>
      </c>
      <c r="E24" s="118"/>
      <c r="F24" s="118" t="s">
        <v>333</v>
      </c>
      <c r="G24" s="118"/>
      <c r="H24" s="118"/>
      <c r="I24" s="118"/>
      <c r="J24" s="118"/>
      <c r="K24" s="24"/>
      <c r="L24" s="24"/>
      <c r="M24" s="24"/>
      <c r="N24" s="110">
        <v>25</v>
      </c>
    </row>
    <row r="25" spans="2:24" ht="13.9" customHeight="1" x14ac:dyDescent="0.15">
      <c r="B25" s="1">
        <f t="shared" si="5"/>
        <v>15</v>
      </c>
      <c r="C25" s="6"/>
      <c r="D25" s="2" t="s">
        <v>74</v>
      </c>
      <c r="E25" s="118"/>
      <c r="F25" s="118" t="s">
        <v>130</v>
      </c>
      <c r="G25" s="118"/>
      <c r="H25" s="118"/>
      <c r="I25" s="118"/>
      <c r="J25" s="118"/>
      <c r="K25" s="24">
        <v>25</v>
      </c>
      <c r="L25" s="24">
        <v>25</v>
      </c>
      <c r="M25" s="24">
        <v>75</v>
      </c>
      <c r="N25" s="111">
        <v>25</v>
      </c>
      <c r="U25">
        <f>COUNTA(K25:K25)</f>
        <v>1</v>
      </c>
      <c r="V25">
        <f>COUNTA(L25:L25)</f>
        <v>1</v>
      </c>
      <c r="W25">
        <f>COUNTA(M25:M25)</f>
        <v>1</v>
      </c>
      <c r="X25">
        <f>COUNTA(N25:N25)</f>
        <v>1</v>
      </c>
    </row>
    <row r="26" spans="2:24" ht="13.9" customHeight="1" x14ac:dyDescent="0.15">
      <c r="B26" s="1">
        <f t="shared" si="5"/>
        <v>16</v>
      </c>
      <c r="C26" s="6"/>
      <c r="D26" s="2" t="s">
        <v>17</v>
      </c>
      <c r="E26" s="118"/>
      <c r="F26" s="118" t="s">
        <v>198</v>
      </c>
      <c r="G26" s="118"/>
      <c r="H26" s="118"/>
      <c r="I26" s="118"/>
      <c r="J26" s="118"/>
      <c r="K26" s="24"/>
      <c r="L26" s="24"/>
      <c r="M26" s="24"/>
      <c r="N26" s="110">
        <v>25</v>
      </c>
    </row>
    <row r="27" spans="2:24" ht="13.9" customHeight="1" x14ac:dyDescent="0.15">
      <c r="B27" s="1">
        <f t="shared" si="5"/>
        <v>17</v>
      </c>
      <c r="C27" s="6"/>
      <c r="D27" s="6"/>
      <c r="E27" s="118"/>
      <c r="F27" s="118" t="s">
        <v>104</v>
      </c>
      <c r="G27" s="118"/>
      <c r="H27" s="118"/>
      <c r="I27" s="118"/>
      <c r="J27" s="118"/>
      <c r="K27" s="24"/>
      <c r="L27" s="24">
        <v>4</v>
      </c>
      <c r="M27" s="24"/>
      <c r="N27" s="110">
        <v>36</v>
      </c>
    </row>
    <row r="28" spans="2:24" ht="13.5" customHeight="1" x14ac:dyDescent="0.15">
      <c r="B28" s="1">
        <f t="shared" si="5"/>
        <v>18</v>
      </c>
      <c r="C28" s="6"/>
      <c r="D28" s="6"/>
      <c r="E28" s="118"/>
      <c r="F28" s="118" t="s">
        <v>95</v>
      </c>
      <c r="G28" s="118"/>
      <c r="H28" s="118"/>
      <c r="I28" s="118"/>
      <c r="J28" s="118"/>
      <c r="K28" s="24">
        <v>2750</v>
      </c>
      <c r="L28" s="24">
        <v>3525</v>
      </c>
      <c r="M28" s="24">
        <v>2600</v>
      </c>
      <c r="N28" s="110">
        <v>4850</v>
      </c>
    </row>
    <row r="29" spans="2:24" ht="13.9" customHeight="1" x14ac:dyDescent="0.15">
      <c r="B29" s="1">
        <f t="shared" si="5"/>
        <v>19</v>
      </c>
      <c r="C29" s="6"/>
      <c r="D29" s="6"/>
      <c r="E29" s="118"/>
      <c r="F29" s="118" t="s">
        <v>96</v>
      </c>
      <c r="G29" s="118"/>
      <c r="H29" s="118"/>
      <c r="I29" s="118"/>
      <c r="J29" s="118"/>
      <c r="K29" s="24">
        <v>1175</v>
      </c>
      <c r="L29" s="24">
        <v>6850</v>
      </c>
      <c r="M29" s="24">
        <v>52250</v>
      </c>
      <c r="N29" s="110">
        <v>7050</v>
      </c>
    </row>
    <row r="30" spans="2:24" ht="13.9" customHeight="1" x14ac:dyDescent="0.15">
      <c r="B30" s="1">
        <f t="shared" si="5"/>
        <v>20</v>
      </c>
      <c r="C30" s="6"/>
      <c r="D30" s="6"/>
      <c r="E30" s="118"/>
      <c r="F30" s="118" t="s">
        <v>147</v>
      </c>
      <c r="G30" s="118"/>
      <c r="H30" s="118"/>
      <c r="I30" s="118"/>
      <c r="J30" s="118"/>
      <c r="K30" s="24">
        <v>25</v>
      </c>
      <c r="L30" s="24"/>
      <c r="M30" s="24">
        <v>50</v>
      </c>
      <c r="N30" s="110"/>
    </row>
    <row r="31" spans="2:24" ht="13.9" customHeight="1" x14ac:dyDescent="0.15">
      <c r="B31" s="1">
        <f t="shared" si="5"/>
        <v>21</v>
      </c>
      <c r="C31" s="6"/>
      <c r="D31" s="6"/>
      <c r="E31" s="118"/>
      <c r="F31" s="118" t="s">
        <v>70</v>
      </c>
      <c r="G31" s="118"/>
      <c r="H31" s="118"/>
      <c r="I31" s="118"/>
      <c r="J31" s="118"/>
      <c r="K31" s="24" t="s">
        <v>143</v>
      </c>
      <c r="L31" s="24"/>
      <c r="M31" s="24"/>
      <c r="N31" s="110"/>
    </row>
    <row r="32" spans="2:24" ht="13.5" customHeight="1" x14ac:dyDescent="0.15">
      <c r="B32" s="1">
        <f t="shared" si="5"/>
        <v>22</v>
      </c>
      <c r="C32" s="6"/>
      <c r="D32" s="6"/>
      <c r="E32" s="118"/>
      <c r="F32" s="118" t="s">
        <v>148</v>
      </c>
      <c r="G32" s="118"/>
      <c r="H32" s="118"/>
      <c r="I32" s="118"/>
      <c r="J32" s="118"/>
      <c r="K32" s="24"/>
      <c r="L32" s="24"/>
      <c r="M32" s="24"/>
      <c r="N32" s="110">
        <v>25</v>
      </c>
    </row>
    <row r="33" spans="2:29" ht="13.5" customHeight="1" x14ac:dyDescent="0.15">
      <c r="B33" s="1">
        <f t="shared" si="5"/>
        <v>23</v>
      </c>
      <c r="C33" s="6"/>
      <c r="D33" s="6"/>
      <c r="E33" s="118"/>
      <c r="F33" s="118" t="s">
        <v>18</v>
      </c>
      <c r="G33" s="118"/>
      <c r="H33" s="118"/>
      <c r="I33" s="118"/>
      <c r="J33" s="118"/>
      <c r="K33" s="24">
        <v>50</v>
      </c>
      <c r="L33" s="24">
        <v>350</v>
      </c>
      <c r="M33" s="24">
        <v>100</v>
      </c>
      <c r="N33" s="110">
        <v>350</v>
      </c>
    </row>
    <row r="34" spans="2:29" ht="13.5" customHeight="1" x14ac:dyDescent="0.15">
      <c r="B34" s="1">
        <f t="shared" si="5"/>
        <v>24</v>
      </c>
      <c r="C34" s="6"/>
      <c r="D34" s="6"/>
      <c r="E34" s="118"/>
      <c r="F34" s="118" t="s">
        <v>97</v>
      </c>
      <c r="G34" s="118"/>
      <c r="H34" s="118"/>
      <c r="I34" s="118"/>
      <c r="J34" s="118"/>
      <c r="K34" s="24" t="s">
        <v>143</v>
      </c>
      <c r="L34" s="24" t="s">
        <v>143</v>
      </c>
      <c r="M34" s="24" t="s">
        <v>143</v>
      </c>
      <c r="N34" s="110" t="s">
        <v>143</v>
      </c>
    </row>
    <row r="35" spans="2:29" ht="13.5" customHeight="1" x14ac:dyDescent="0.15">
      <c r="B35" s="1">
        <f t="shared" si="5"/>
        <v>25</v>
      </c>
      <c r="C35" s="6"/>
      <c r="D35" s="6"/>
      <c r="E35" s="118"/>
      <c r="F35" s="118" t="s">
        <v>98</v>
      </c>
      <c r="G35" s="118"/>
      <c r="H35" s="118"/>
      <c r="I35" s="118"/>
      <c r="J35" s="118"/>
      <c r="K35" s="24">
        <v>50</v>
      </c>
      <c r="L35" s="24">
        <v>50</v>
      </c>
      <c r="M35" s="24" t="s">
        <v>143</v>
      </c>
      <c r="N35" s="110">
        <v>75</v>
      </c>
    </row>
    <row r="36" spans="2:29" ht="13.5" customHeight="1" x14ac:dyDescent="0.15">
      <c r="B36" s="1">
        <f t="shared" si="5"/>
        <v>26</v>
      </c>
      <c r="C36" s="6"/>
      <c r="D36" s="6"/>
      <c r="E36" s="118"/>
      <c r="F36" s="118" t="s">
        <v>19</v>
      </c>
      <c r="G36" s="118"/>
      <c r="H36" s="118"/>
      <c r="I36" s="118"/>
      <c r="J36" s="118"/>
      <c r="K36" s="24">
        <v>375</v>
      </c>
      <c r="L36" s="24" t="s">
        <v>143</v>
      </c>
      <c r="M36" s="24">
        <v>100</v>
      </c>
      <c r="N36" s="110">
        <v>675</v>
      </c>
    </row>
    <row r="37" spans="2:29" ht="13.9" customHeight="1" x14ac:dyDescent="0.15">
      <c r="B37" s="1">
        <f t="shared" si="5"/>
        <v>27</v>
      </c>
      <c r="C37" s="6"/>
      <c r="D37" s="6"/>
      <c r="E37" s="118"/>
      <c r="F37" s="118" t="s">
        <v>199</v>
      </c>
      <c r="G37" s="118"/>
      <c r="H37" s="118"/>
      <c r="I37" s="118"/>
      <c r="J37" s="118"/>
      <c r="K37" s="24"/>
      <c r="L37" s="24" t="s">
        <v>143</v>
      </c>
      <c r="M37" s="24"/>
      <c r="N37" s="110" t="s">
        <v>143</v>
      </c>
    </row>
    <row r="38" spans="2:29" ht="13.5" customHeight="1" x14ac:dyDescent="0.15">
      <c r="B38" s="1">
        <f t="shared" si="5"/>
        <v>28</v>
      </c>
      <c r="C38" s="6"/>
      <c r="D38" s="6"/>
      <c r="E38" s="118"/>
      <c r="F38" s="118" t="s">
        <v>135</v>
      </c>
      <c r="G38" s="118"/>
      <c r="H38" s="118"/>
      <c r="I38" s="118"/>
      <c r="J38" s="118"/>
      <c r="K38" s="24"/>
      <c r="L38" s="24"/>
      <c r="M38" s="24"/>
      <c r="N38" s="110">
        <v>2</v>
      </c>
    </row>
    <row r="39" spans="2:29" ht="13.5" customHeight="1" x14ac:dyDescent="0.15">
      <c r="B39" s="1">
        <f t="shared" si="5"/>
        <v>29</v>
      </c>
      <c r="C39" s="6"/>
      <c r="D39" s="6"/>
      <c r="E39" s="118"/>
      <c r="F39" s="118" t="s">
        <v>116</v>
      </c>
      <c r="G39" s="118"/>
      <c r="H39" s="118"/>
      <c r="I39" s="118"/>
      <c r="J39" s="118"/>
      <c r="K39" s="24">
        <v>50</v>
      </c>
      <c r="L39" s="24">
        <v>175</v>
      </c>
      <c r="M39" s="24">
        <v>400</v>
      </c>
      <c r="N39" s="110">
        <v>575</v>
      </c>
    </row>
    <row r="40" spans="2:29" ht="13.9" customHeight="1" x14ac:dyDescent="0.15">
      <c r="B40" s="1">
        <f t="shared" si="5"/>
        <v>30</v>
      </c>
      <c r="C40" s="6"/>
      <c r="D40" s="6"/>
      <c r="E40" s="118"/>
      <c r="F40" s="118" t="s">
        <v>307</v>
      </c>
      <c r="G40" s="118"/>
      <c r="H40" s="118"/>
      <c r="I40" s="118"/>
      <c r="J40" s="118"/>
      <c r="K40" s="24">
        <v>25</v>
      </c>
      <c r="L40" s="24"/>
      <c r="M40" s="24"/>
      <c r="N40" s="110"/>
      <c r="Y40" s="124"/>
    </row>
    <row r="41" spans="2:29" ht="13.9" customHeight="1" x14ac:dyDescent="0.15">
      <c r="B41" s="1">
        <f t="shared" si="5"/>
        <v>31</v>
      </c>
      <c r="C41" s="6"/>
      <c r="D41" s="6"/>
      <c r="E41" s="118"/>
      <c r="F41" s="118" t="s">
        <v>20</v>
      </c>
      <c r="G41" s="118"/>
      <c r="H41" s="118"/>
      <c r="I41" s="118"/>
      <c r="J41" s="118"/>
      <c r="K41" s="24">
        <v>250</v>
      </c>
      <c r="L41" s="24">
        <v>50</v>
      </c>
      <c r="M41" s="24"/>
      <c r="N41" s="110">
        <v>50</v>
      </c>
    </row>
    <row r="42" spans="2:29" ht="13.5" customHeight="1" x14ac:dyDescent="0.15">
      <c r="B42" s="1">
        <f t="shared" si="5"/>
        <v>32</v>
      </c>
      <c r="C42" s="6"/>
      <c r="D42" s="6"/>
      <c r="E42" s="118"/>
      <c r="F42" s="118" t="s">
        <v>21</v>
      </c>
      <c r="G42" s="118"/>
      <c r="H42" s="118"/>
      <c r="I42" s="118"/>
      <c r="J42" s="118"/>
      <c r="K42" s="24">
        <v>2750</v>
      </c>
      <c r="L42" s="24">
        <v>7250</v>
      </c>
      <c r="M42" s="24">
        <v>6500</v>
      </c>
      <c r="N42" s="56">
        <v>6250</v>
      </c>
    </row>
    <row r="43" spans="2:29" ht="13.9" customHeight="1" x14ac:dyDescent="0.15">
      <c r="B43" s="1">
        <f t="shared" si="5"/>
        <v>33</v>
      </c>
      <c r="C43" s="6"/>
      <c r="D43" s="6"/>
      <c r="E43" s="118"/>
      <c r="F43" s="118" t="s">
        <v>22</v>
      </c>
      <c r="G43" s="118"/>
      <c r="H43" s="118"/>
      <c r="I43" s="118"/>
      <c r="J43" s="118"/>
      <c r="K43" s="24">
        <v>150</v>
      </c>
      <c r="L43" s="24">
        <v>75</v>
      </c>
      <c r="M43" s="24">
        <v>125</v>
      </c>
      <c r="N43" s="110">
        <v>150</v>
      </c>
    </row>
    <row r="44" spans="2:29" ht="13.5" customHeight="1" x14ac:dyDescent="0.15">
      <c r="B44" s="1">
        <f t="shared" ref="B44:B75" si="8">B43+1</f>
        <v>34</v>
      </c>
      <c r="C44" s="2" t="s">
        <v>75</v>
      </c>
      <c r="D44" s="2" t="s">
        <v>76</v>
      </c>
      <c r="E44" s="118"/>
      <c r="F44" s="118" t="s">
        <v>93</v>
      </c>
      <c r="G44" s="118"/>
      <c r="H44" s="118"/>
      <c r="I44" s="118"/>
      <c r="J44" s="118"/>
      <c r="K44" s="24" t="s">
        <v>143</v>
      </c>
      <c r="L44" s="24" t="s">
        <v>143</v>
      </c>
      <c r="M44" s="24" t="s">
        <v>143</v>
      </c>
      <c r="N44" s="110" t="s">
        <v>143</v>
      </c>
    </row>
    <row r="45" spans="2:29" ht="13.9" customHeight="1" x14ac:dyDescent="0.15">
      <c r="B45" s="1">
        <f t="shared" si="8"/>
        <v>35</v>
      </c>
      <c r="C45" s="6"/>
      <c r="D45" s="6"/>
      <c r="E45" s="118"/>
      <c r="F45" s="118" t="s">
        <v>140</v>
      </c>
      <c r="G45" s="118"/>
      <c r="H45" s="118"/>
      <c r="I45" s="118"/>
      <c r="J45" s="118"/>
      <c r="K45" s="24"/>
      <c r="L45" s="24" t="s">
        <v>143</v>
      </c>
      <c r="M45" s="24"/>
      <c r="N45" s="110">
        <v>50</v>
      </c>
    </row>
    <row r="46" spans="2:29" ht="13.9" customHeight="1" x14ac:dyDescent="0.15">
      <c r="B46" s="1">
        <f t="shared" si="8"/>
        <v>36</v>
      </c>
      <c r="C46" s="2" t="s">
        <v>85</v>
      </c>
      <c r="D46" s="2" t="s">
        <v>28</v>
      </c>
      <c r="E46" s="118"/>
      <c r="F46" s="118" t="s">
        <v>111</v>
      </c>
      <c r="G46" s="118"/>
      <c r="H46" s="118"/>
      <c r="I46" s="118"/>
      <c r="J46" s="118"/>
      <c r="K46" s="24"/>
      <c r="L46" s="24" t="s">
        <v>143</v>
      </c>
      <c r="M46" s="24">
        <v>200</v>
      </c>
      <c r="N46" s="110">
        <v>500</v>
      </c>
      <c r="Y46" s="120"/>
    </row>
    <row r="47" spans="2:29" ht="13.9" customHeight="1" x14ac:dyDescent="0.15">
      <c r="B47" s="1">
        <f t="shared" si="8"/>
        <v>37</v>
      </c>
      <c r="C47" s="6"/>
      <c r="D47" s="6"/>
      <c r="E47" s="118"/>
      <c r="F47" s="118" t="s">
        <v>163</v>
      </c>
      <c r="G47" s="118"/>
      <c r="H47" s="118"/>
      <c r="I47" s="118"/>
      <c r="J47" s="118"/>
      <c r="K47" s="24" t="s">
        <v>143</v>
      </c>
      <c r="L47" s="24">
        <v>100</v>
      </c>
      <c r="M47" s="24">
        <v>100</v>
      </c>
      <c r="N47" s="110">
        <v>300</v>
      </c>
      <c r="Y47" s="120"/>
    </row>
    <row r="48" spans="2:29" ht="13.9" customHeight="1" x14ac:dyDescent="0.15">
      <c r="B48" s="1">
        <f t="shared" si="8"/>
        <v>38</v>
      </c>
      <c r="C48" s="6"/>
      <c r="D48" s="6"/>
      <c r="E48" s="118"/>
      <c r="F48" s="118" t="s">
        <v>133</v>
      </c>
      <c r="G48" s="118"/>
      <c r="H48" s="118"/>
      <c r="I48" s="118"/>
      <c r="J48" s="118"/>
      <c r="K48" s="24">
        <v>125</v>
      </c>
      <c r="L48" s="24">
        <v>100</v>
      </c>
      <c r="M48" s="24">
        <v>75</v>
      </c>
      <c r="N48" s="110">
        <v>125</v>
      </c>
      <c r="U48" s="121">
        <f>COUNTA($K11:$K49)</f>
        <v>27</v>
      </c>
      <c r="V48" s="121">
        <f>COUNTA($L11:$L49)</f>
        <v>27</v>
      </c>
      <c r="W48" s="121">
        <f>COUNTA($M11:$M49)</f>
        <v>27</v>
      </c>
      <c r="X48" s="121">
        <f>COUNTA($N11:$N49)</f>
        <v>32</v>
      </c>
      <c r="Y48" s="121"/>
      <c r="Z48" s="121"/>
      <c r="AA48" s="121"/>
      <c r="AB48" s="121"/>
      <c r="AC48" s="120"/>
    </row>
    <row r="49" spans="2:29" ht="13.9" customHeight="1" x14ac:dyDescent="0.15">
      <c r="B49" s="1">
        <f t="shared" si="8"/>
        <v>39</v>
      </c>
      <c r="C49" s="6"/>
      <c r="D49" s="6"/>
      <c r="E49" s="118"/>
      <c r="F49" s="118" t="s">
        <v>202</v>
      </c>
      <c r="G49" s="118"/>
      <c r="H49" s="118"/>
      <c r="I49" s="118"/>
      <c r="J49" s="118"/>
      <c r="K49" s="24"/>
      <c r="L49" s="24"/>
      <c r="M49" s="24" t="s">
        <v>143</v>
      </c>
      <c r="N49" s="110"/>
      <c r="U49" s="120">
        <f>SUM($U11:$U21,$K22:$K49)</f>
        <v>8362</v>
      </c>
      <c r="V49" s="120">
        <f>SUM($V11:$V21,$L22:$L49)</f>
        <v>21474</v>
      </c>
      <c r="W49" s="120">
        <f>SUM($W11:$W21,$M22:$M49)</f>
        <v>65042</v>
      </c>
      <c r="X49" s="120">
        <f>SUM($X11:$X21,$N22:$N49)</f>
        <v>26904</v>
      </c>
      <c r="Y49" s="120"/>
      <c r="Z49" s="120"/>
      <c r="AA49" s="120"/>
      <c r="AB49" s="120"/>
      <c r="AC49" s="120"/>
    </row>
    <row r="50" spans="2:29" ht="13.9" customHeight="1" x14ac:dyDescent="0.15">
      <c r="B50" s="1">
        <f t="shared" si="8"/>
        <v>40</v>
      </c>
      <c r="C50" s="6"/>
      <c r="D50" s="6"/>
      <c r="E50" s="118"/>
      <c r="F50" s="118" t="s">
        <v>240</v>
      </c>
      <c r="G50" s="118"/>
      <c r="H50" s="118"/>
      <c r="I50" s="118"/>
      <c r="J50" s="118"/>
      <c r="K50" s="24">
        <v>2</v>
      </c>
      <c r="L50" s="24">
        <v>1</v>
      </c>
      <c r="M50" s="24" t="s">
        <v>143</v>
      </c>
      <c r="N50" s="110"/>
      <c r="Y50" s="122"/>
    </row>
    <row r="51" spans="2:29" ht="13.5" customHeight="1" x14ac:dyDescent="0.15">
      <c r="B51" s="1">
        <f t="shared" si="8"/>
        <v>41</v>
      </c>
      <c r="C51" s="6"/>
      <c r="D51" s="6"/>
      <c r="E51" s="118"/>
      <c r="F51" s="118" t="s">
        <v>165</v>
      </c>
      <c r="G51" s="118"/>
      <c r="H51" s="118"/>
      <c r="I51" s="118"/>
      <c r="J51" s="118"/>
      <c r="K51" s="24">
        <v>400</v>
      </c>
      <c r="L51" s="24"/>
      <c r="M51" s="24">
        <v>200</v>
      </c>
      <c r="N51" s="110">
        <v>200</v>
      </c>
      <c r="Y51" s="122"/>
    </row>
    <row r="52" spans="2:29" ht="13.5" customHeight="1" x14ac:dyDescent="0.15">
      <c r="B52" s="1">
        <f t="shared" si="8"/>
        <v>42</v>
      </c>
      <c r="C52" s="6"/>
      <c r="D52" s="6"/>
      <c r="E52" s="118"/>
      <c r="F52" s="118" t="s">
        <v>256</v>
      </c>
      <c r="G52" s="118"/>
      <c r="H52" s="118"/>
      <c r="I52" s="118"/>
      <c r="J52" s="118"/>
      <c r="K52" s="24" t="s">
        <v>143</v>
      </c>
      <c r="L52" s="24"/>
      <c r="M52" s="24"/>
      <c r="N52" s="110"/>
      <c r="Y52" s="122"/>
    </row>
    <row r="53" spans="2:29" ht="13.5" customHeight="1" x14ac:dyDescent="0.15">
      <c r="B53" s="1">
        <f t="shared" si="8"/>
        <v>43</v>
      </c>
      <c r="C53" s="6"/>
      <c r="D53" s="6"/>
      <c r="E53" s="118"/>
      <c r="F53" s="118" t="s">
        <v>99</v>
      </c>
      <c r="G53" s="118"/>
      <c r="H53" s="118"/>
      <c r="I53" s="118"/>
      <c r="J53" s="118"/>
      <c r="K53" s="24">
        <v>800</v>
      </c>
      <c r="L53" s="24">
        <v>1200</v>
      </c>
      <c r="M53" s="24">
        <v>1200</v>
      </c>
      <c r="N53" s="110">
        <v>500</v>
      </c>
      <c r="Y53" s="122"/>
    </row>
    <row r="54" spans="2:29" ht="13.5" customHeight="1" x14ac:dyDescent="0.15">
      <c r="B54" s="1">
        <f t="shared" si="8"/>
        <v>44</v>
      </c>
      <c r="C54" s="6"/>
      <c r="D54" s="6"/>
      <c r="E54" s="118"/>
      <c r="F54" s="118" t="s">
        <v>332</v>
      </c>
      <c r="G54" s="118"/>
      <c r="H54" s="118"/>
      <c r="I54" s="118"/>
      <c r="J54" s="118"/>
      <c r="K54" s="24"/>
      <c r="L54" s="24"/>
      <c r="M54" s="24"/>
      <c r="N54" s="110" t="s">
        <v>143</v>
      </c>
      <c r="Y54" s="120"/>
    </row>
    <row r="55" spans="2:29" ht="13.9" customHeight="1" x14ac:dyDescent="0.15">
      <c r="B55" s="1">
        <f t="shared" si="8"/>
        <v>45</v>
      </c>
      <c r="C55" s="6"/>
      <c r="D55" s="6"/>
      <c r="E55" s="118"/>
      <c r="F55" s="118" t="s">
        <v>207</v>
      </c>
      <c r="G55" s="118"/>
      <c r="H55" s="118"/>
      <c r="I55" s="118"/>
      <c r="J55" s="118"/>
      <c r="K55" s="24"/>
      <c r="L55" s="123"/>
      <c r="M55" s="24">
        <v>25</v>
      </c>
      <c r="N55" s="110">
        <v>50</v>
      </c>
      <c r="Y55" s="120"/>
    </row>
    <row r="56" spans="2:29" ht="13.9" customHeight="1" x14ac:dyDescent="0.15">
      <c r="B56" s="1">
        <f t="shared" si="8"/>
        <v>46</v>
      </c>
      <c r="C56" s="6"/>
      <c r="D56" s="6"/>
      <c r="E56" s="118"/>
      <c r="F56" s="118" t="s">
        <v>100</v>
      </c>
      <c r="G56" s="118"/>
      <c r="H56" s="118"/>
      <c r="I56" s="118"/>
      <c r="J56" s="118"/>
      <c r="K56" s="24">
        <v>1900</v>
      </c>
      <c r="L56" s="24">
        <v>1800</v>
      </c>
      <c r="M56" s="24">
        <v>1450</v>
      </c>
      <c r="N56" s="110">
        <v>1200</v>
      </c>
      <c r="Y56" s="120"/>
    </row>
    <row r="57" spans="2:29" ht="13.5" customHeight="1" x14ac:dyDescent="0.15">
      <c r="B57" s="1">
        <f t="shared" si="8"/>
        <v>47</v>
      </c>
      <c r="C57" s="6"/>
      <c r="D57" s="6"/>
      <c r="E57" s="118"/>
      <c r="F57" s="118" t="s">
        <v>101</v>
      </c>
      <c r="G57" s="118"/>
      <c r="H57" s="118"/>
      <c r="I57" s="118"/>
      <c r="J57" s="118"/>
      <c r="K57" s="24">
        <v>325</v>
      </c>
      <c r="L57" s="24">
        <v>350</v>
      </c>
      <c r="M57" s="24">
        <v>400</v>
      </c>
      <c r="N57" s="110">
        <v>475</v>
      </c>
      <c r="Y57" s="120"/>
    </row>
    <row r="58" spans="2:29" ht="13.9" customHeight="1" x14ac:dyDescent="0.15">
      <c r="B58" s="1">
        <f t="shared" si="8"/>
        <v>48</v>
      </c>
      <c r="C58" s="6"/>
      <c r="D58" s="6"/>
      <c r="E58" s="118"/>
      <c r="F58" s="118" t="s">
        <v>139</v>
      </c>
      <c r="G58" s="118"/>
      <c r="H58" s="118"/>
      <c r="I58" s="118"/>
      <c r="J58" s="118"/>
      <c r="K58" s="24" t="s">
        <v>143</v>
      </c>
      <c r="L58" s="24"/>
      <c r="M58" s="24" t="s">
        <v>143</v>
      </c>
      <c r="N58" s="110"/>
      <c r="Y58" s="120"/>
    </row>
    <row r="59" spans="2:29" ht="13.5" customHeight="1" x14ac:dyDescent="0.15">
      <c r="B59" s="1">
        <f t="shared" si="8"/>
        <v>49</v>
      </c>
      <c r="C59" s="6"/>
      <c r="D59" s="6"/>
      <c r="E59" s="118"/>
      <c r="F59" s="118" t="s">
        <v>167</v>
      </c>
      <c r="G59" s="118"/>
      <c r="H59" s="118"/>
      <c r="I59" s="118"/>
      <c r="J59" s="118"/>
      <c r="K59" s="24" t="s">
        <v>143</v>
      </c>
      <c r="L59" s="24" t="s">
        <v>143</v>
      </c>
      <c r="M59" s="24" t="s">
        <v>143</v>
      </c>
      <c r="N59" s="110" t="s">
        <v>143</v>
      </c>
      <c r="Y59" s="120"/>
    </row>
    <row r="60" spans="2:29" ht="13.5" customHeight="1" x14ac:dyDescent="0.15">
      <c r="B60" s="1">
        <f t="shared" si="8"/>
        <v>50</v>
      </c>
      <c r="C60" s="6"/>
      <c r="D60" s="6"/>
      <c r="E60" s="118"/>
      <c r="F60" s="118" t="s">
        <v>30</v>
      </c>
      <c r="G60" s="118"/>
      <c r="H60" s="118"/>
      <c r="I60" s="118"/>
      <c r="J60" s="118"/>
      <c r="K60" s="24">
        <v>144</v>
      </c>
      <c r="L60" s="24">
        <v>184</v>
      </c>
      <c r="M60" s="24">
        <v>296</v>
      </c>
      <c r="N60" s="110">
        <v>224</v>
      </c>
      <c r="Y60" s="120"/>
    </row>
    <row r="61" spans="2:29" ht="13.5" customHeight="1" x14ac:dyDescent="0.15">
      <c r="B61" s="1">
        <f t="shared" si="8"/>
        <v>51</v>
      </c>
      <c r="C61" s="6"/>
      <c r="D61" s="6"/>
      <c r="E61" s="118"/>
      <c r="F61" s="118" t="s">
        <v>168</v>
      </c>
      <c r="G61" s="118"/>
      <c r="H61" s="118"/>
      <c r="I61" s="118"/>
      <c r="J61" s="118"/>
      <c r="K61" s="24"/>
      <c r="L61" s="24"/>
      <c r="M61" s="24">
        <v>40</v>
      </c>
      <c r="N61" s="110" t="s">
        <v>143</v>
      </c>
      <c r="Y61" s="120"/>
    </row>
    <row r="62" spans="2:29" ht="13.9" customHeight="1" x14ac:dyDescent="0.15">
      <c r="B62" s="1">
        <f t="shared" si="8"/>
        <v>52</v>
      </c>
      <c r="C62" s="6"/>
      <c r="D62" s="6"/>
      <c r="E62" s="118"/>
      <c r="F62" s="118" t="s">
        <v>169</v>
      </c>
      <c r="G62" s="118"/>
      <c r="H62" s="118"/>
      <c r="I62" s="118"/>
      <c r="J62" s="118"/>
      <c r="K62" s="24"/>
      <c r="L62" s="24"/>
      <c r="M62" s="24"/>
      <c r="N62" s="110" t="s">
        <v>143</v>
      </c>
      <c r="Y62" s="120"/>
    </row>
    <row r="63" spans="2:29" ht="13.9" customHeight="1" x14ac:dyDescent="0.15">
      <c r="B63" s="1">
        <f t="shared" si="8"/>
        <v>53</v>
      </c>
      <c r="C63" s="6"/>
      <c r="D63" s="6"/>
      <c r="E63" s="118"/>
      <c r="F63" s="118" t="s">
        <v>257</v>
      </c>
      <c r="G63" s="118"/>
      <c r="H63" s="118"/>
      <c r="I63" s="118"/>
      <c r="J63" s="118"/>
      <c r="K63" s="24" t="s">
        <v>143</v>
      </c>
      <c r="L63" s="24"/>
      <c r="M63" s="24"/>
      <c r="N63" s="110">
        <v>25</v>
      </c>
      <c r="Y63" s="120"/>
    </row>
    <row r="64" spans="2:29" ht="13.9" customHeight="1" x14ac:dyDescent="0.15">
      <c r="B64" s="1">
        <f t="shared" si="8"/>
        <v>54</v>
      </c>
      <c r="C64" s="6"/>
      <c r="D64" s="6"/>
      <c r="E64" s="118"/>
      <c r="F64" s="118" t="s">
        <v>80</v>
      </c>
      <c r="G64" s="118"/>
      <c r="H64" s="118"/>
      <c r="I64" s="118"/>
      <c r="J64" s="118"/>
      <c r="K64" s="24" t="s">
        <v>143</v>
      </c>
      <c r="L64" s="24">
        <v>300</v>
      </c>
      <c r="M64" s="24">
        <v>400</v>
      </c>
      <c r="N64" s="110">
        <v>400</v>
      </c>
      <c r="Y64" s="120"/>
    </row>
    <row r="65" spans="2:25" ht="13.9" customHeight="1" x14ac:dyDescent="0.15">
      <c r="B65" s="1">
        <f t="shared" si="8"/>
        <v>55</v>
      </c>
      <c r="C65" s="6"/>
      <c r="D65" s="6"/>
      <c r="E65" s="118"/>
      <c r="F65" s="118" t="s">
        <v>210</v>
      </c>
      <c r="G65" s="118"/>
      <c r="H65" s="118"/>
      <c r="I65" s="118"/>
      <c r="J65" s="118"/>
      <c r="K65" s="24"/>
      <c r="L65" s="24"/>
      <c r="M65" s="24">
        <v>200</v>
      </c>
      <c r="N65" s="110">
        <v>200</v>
      </c>
      <c r="Y65" s="120"/>
    </row>
    <row r="66" spans="2:25" ht="13.5" customHeight="1" x14ac:dyDescent="0.15">
      <c r="B66" s="1">
        <f t="shared" si="8"/>
        <v>56</v>
      </c>
      <c r="C66" s="6"/>
      <c r="D66" s="6"/>
      <c r="E66" s="118"/>
      <c r="F66" s="118" t="s">
        <v>102</v>
      </c>
      <c r="G66" s="118"/>
      <c r="H66" s="118"/>
      <c r="I66" s="118"/>
      <c r="J66" s="118"/>
      <c r="K66" s="24">
        <v>1200</v>
      </c>
      <c r="L66" s="24">
        <v>1600</v>
      </c>
      <c r="M66" s="24">
        <v>3400</v>
      </c>
      <c r="N66" s="110">
        <v>2850</v>
      </c>
      <c r="Y66" s="120"/>
    </row>
    <row r="67" spans="2:25" ht="13.9" customHeight="1" x14ac:dyDescent="0.15">
      <c r="B67" s="1">
        <f t="shared" si="8"/>
        <v>57</v>
      </c>
      <c r="C67" s="6"/>
      <c r="D67" s="6"/>
      <c r="E67" s="118"/>
      <c r="F67" s="118" t="s">
        <v>170</v>
      </c>
      <c r="G67" s="118"/>
      <c r="H67" s="118"/>
      <c r="I67" s="118"/>
      <c r="J67" s="118"/>
      <c r="K67" s="24">
        <v>25</v>
      </c>
      <c r="L67" s="24">
        <v>100</v>
      </c>
      <c r="M67" s="24"/>
      <c r="N67" s="110">
        <v>125</v>
      </c>
      <c r="Y67" s="120"/>
    </row>
    <row r="68" spans="2:25" ht="13.5" customHeight="1" x14ac:dyDescent="0.15">
      <c r="B68" s="1">
        <f t="shared" si="8"/>
        <v>58</v>
      </c>
      <c r="C68" s="6"/>
      <c r="D68" s="6"/>
      <c r="E68" s="118"/>
      <c r="F68" s="118" t="s">
        <v>227</v>
      </c>
      <c r="G68" s="118"/>
      <c r="H68" s="118"/>
      <c r="I68" s="118"/>
      <c r="J68" s="118"/>
      <c r="K68" s="24" t="s">
        <v>143</v>
      </c>
      <c r="L68" s="24">
        <v>2</v>
      </c>
      <c r="M68" s="24">
        <v>1</v>
      </c>
      <c r="N68" s="110">
        <v>1</v>
      </c>
      <c r="Y68" s="120"/>
    </row>
    <row r="69" spans="2:25" ht="13.9" customHeight="1" x14ac:dyDescent="0.15">
      <c r="B69" s="1">
        <f t="shared" si="8"/>
        <v>59</v>
      </c>
      <c r="C69" s="6"/>
      <c r="D69" s="6"/>
      <c r="E69" s="118"/>
      <c r="F69" s="118" t="s">
        <v>211</v>
      </c>
      <c r="G69" s="118"/>
      <c r="H69" s="118"/>
      <c r="I69" s="118"/>
      <c r="J69" s="118"/>
      <c r="K69" s="24">
        <v>25</v>
      </c>
      <c r="L69" s="24">
        <v>100</v>
      </c>
      <c r="M69" s="24">
        <v>125</v>
      </c>
      <c r="N69" s="110">
        <v>100</v>
      </c>
      <c r="Y69" s="120"/>
    </row>
    <row r="70" spans="2:25" ht="13.9" customHeight="1" x14ac:dyDescent="0.15">
      <c r="B70" s="1">
        <f t="shared" si="8"/>
        <v>60</v>
      </c>
      <c r="C70" s="6"/>
      <c r="D70" s="6"/>
      <c r="E70" s="118"/>
      <c r="F70" s="118" t="s">
        <v>269</v>
      </c>
      <c r="G70" s="118"/>
      <c r="H70" s="118"/>
      <c r="I70" s="118"/>
      <c r="J70" s="118"/>
      <c r="K70" s="24"/>
      <c r="L70" s="24"/>
      <c r="M70" s="24">
        <v>25</v>
      </c>
      <c r="N70" s="110"/>
      <c r="Y70" s="120"/>
    </row>
    <row r="71" spans="2:25" ht="13.9" customHeight="1" x14ac:dyDescent="0.15">
      <c r="B71" s="1">
        <f t="shared" si="8"/>
        <v>61</v>
      </c>
      <c r="C71" s="6"/>
      <c r="D71" s="6"/>
      <c r="E71" s="118"/>
      <c r="F71" s="118" t="s">
        <v>31</v>
      </c>
      <c r="G71" s="118"/>
      <c r="H71" s="118"/>
      <c r="I71" s="118"/>
      <c r="J71" s="118"/>
      <c r="K71" s="24">
        <v>1300</v>
      </c>
      <c r="L71" s="24">
        <v>1000</v>
      </c>
      <c r="M71" s="24">
        <v>1000</v>
      </c>
      <c r="N71" s="110">
        <v>950</v>
      </c>
      <c r="Y71" s="120"/>
    </row>
    <row r="72" spans="2:25" ht="13.9" customHeight="1" x14ac:dyDescent="0.15">
      <c r="B72" s="1">
        <f t="shared" si="8"/>
        <v>62</v>
      </c>
      <c r="C72" s="2" t="s">
        <v>71</v>
      </c>
      <c r="D72" s="2" t="s">
        <v>72</v>
      </c>
      <c r="E72" s="118"/>
      <c r="F72" s="118" t="s">
        <v>109</v>
      </c>
      <c r="G72" s="118"/>
      <c r="H72" s="118"/>
      <c r="I72" s="118"/>
      <c r="J72" s="118"/>
      <c r="K72" s="24"/>
      <c r="L72" s="24"/>
      <c r="M72" s="24" t="s">
        <v>143</v>
      </c>
      <c r="N72" s="110"/>
    </row>
    <row r="73" spans="2:25" ht="13.5" customHeight="1" x14ac:dyDescent="0.15">
      <c r="B73" s="1">
        <f t="shared" si="8"/>
        <v>63</v>
      </c>
      <c r="C73" s="2" t="s">
        <v>32</v>
      </c>
      <c r="D73" s="2" t="s">
        <v>33</v>
      </c>
      <c r="E73" s="118"/>
      <c r="F73" s="118" t="s">
        <v>173</v>
      </c>
      <c r="G73" s="118"/>
      <c r="H73" s="118"/>
      <c r="I73" s="118"/>
      <c r="J73" s="118"/>
      <c r="K73" s="24">
        <v>1</v>
      </c>
      <c r="L73" s="24" t="s">
        <v>143</v>
      </c>
      <c r="M73" s="24">
        <v>1</v>
      </c>
      <c r="N73" s="110">
        <v>5</v>
      </c>
    </row>
    <row r="74" spans="2:25" ht="13.9" customHeight="1" x14ac:dyDescent="0.15">
      <c r="B74" s="1">
        <f t="shared" si="8"/>
        <v>64</v>
      </c>
      <c r="C74" s="6"/>
      <c r="D74" s="6"/>
      <c r="E74" s="118"/>
      <c r="F74" s="118" t="s">
        <v>112</v>
      </c>
      <c r="G74" s="118"/>
      <c r="H74" s="118"/>
      <c r="I74" s="118"/>
      <c r="J74" s="118"/>
      <c r="K74" s="24"/>
      <c r="L74" s="24" t="s">
        <v>143</v>
      </c>
      <c r="M74" s="24" t="s">
        <v>143</v>
      </c>
      <c r="N74" s="110" t="s">
        <v>143</v>
      </c>
    </row>
    <row r="75" spans="2:25" ht="13.9" customHeight="1" x14ac:dyDescent="0.15">
      <c r="B75" s="1">
        <f t="shared" si="8"/>
        <v>65</v>
      </c>
      <c r="C75" s="6"/>
      <c r="D75" s="6"/>
      <c r="E75" s="118"/>
      <c r="F75" s="118" t="s">
        <v>175</v>
      </c>
      <c r="G75" s="118"/>
      <c r="H75" s="118"/>
      <c r="I75" s="118"/>
      <c r="J75" s="118"/>
      <c r="K75" s="24">
        <v>1</v>
      </c>
      <c r="L75" s="24">
        <v>1</v>
      </c>
      <c r="M75" s="24"/>
      <c r="N75" s="110" t="s">
        <v>143</v>
      </c>
    </row>
    <row r="76" spans="2:25" ht="13.5" customHeight="1" x14ac:dyDescent="0.15">
      <c r="B76" s="1">
        <f t="shared" ref="B76:B85" si="9">B75+1</f>
        <v>66</v>
      </c>
      <c r="C76" s="6"/>
      <c r="D76" s="6"/>
      <c r="E76" s="118"/>
      <c r="F76" s="118" t="s">
        <v>34</v>
      </c>
      <c r="G76" s="118"/>
      <c r="H76" s="118"/>
      <c r="I76" s="118"/>
      <c r="J76" s="118"/>
      <c r="K76" s="24">
        <v>1</v>
      </c>
      <c r="L76" s="24"/>
      <c r="M76" s="24"/>
      <c r="N76" s="110"/>
    </row>
    <row r="77" spans="2:25" ht="13.5" customHeight="1" x14ac:dyDescent="0.15">
      <c r="B77" s="1">
        <f t="shared" si="9"/>
        <v>67</v>
      </c>
      <c r="C77" s="2" t="s">
        <v>129</v>
      </c>
      <c r="D77" s="2" t="s">
        <v>176</v>
      </c>
      <c r="E77" s="118"/>
      <c r="F77" s="118" t="s">
        <v>272</v>
      </c>
      <c r="G77" s="118"/>
      <c r="H77" s="118"/>
      <c r="I77" s="118"/>
      <c r="J77" s="118"/>
      <c r="K77" s="24" t="s">
        <v>143</v>
      </c>
      <c r="L77" s="24"/>
      <c r="M77" s="24" t="s">
        <v>143</v>
      </c>
      <c r="N77" s="110"/>
    </row>
    <row r="78" spans="2:25" ht="13.5" customHeight="1" x14ac:dyDescent="0.15">
      <c r="B78" s="1">
        <f t="shared" si="9"/>
        <v>68</v>
      </c>
      <c r="C78" s="6"/>
      <c r="D78" s="2" t="s">
        <v>178</v>
      </c>
      <c r="E78" s="118"/>
      <c r="F78" s="118" t="s">
        <v>179</v>
      </c>
      <c r="G78" s="118"/>
      <c r="H78" s="118"/>
      <c r="I78" s="118"/>
      <c r="J78" s="118"/>
      <c r="K78" s="24">
        <v>1</v>
      </c>
      <c r="L78" s="24">
        <v>3</v>
      </c>
      <c r="M78" s="24"/>
      <c r="N78" s="110">
        <v>1</v>
      </c>
    </row>
    <row r="79" spans="2:25" ht="13.5" customHeight="1" x14ac:dyDescent="0.15">
      <c r="B79" s="1">
        <f t="shared" si="9"/>
        <v>69</v>
      </c>
      <c r="C79" s="6"/>
      <c r="D79" s="2" t="s">
        <v>35</v>
      </c>
      <c r="E79" s="118"/>
      <c r="F79" s="118" t="s">
        <v>110</v>
      </c>
      <c r="G79" s="118"/>
      <c r="H79" s="118"/>
      <c r="I79" s="118"/>
      <c r="J79" s="118"/>
      <c r="K79" s="24">
        <v>1</v>
      </c>
      <c r="L79" s="24">
        <v>1</v>
      </c>
      <c r="M79" s="24"/>
      <c r="N79" s="110">
        <v>6</v>
      </c>
    </row>
    <row r="80" spans="2:25" ht="13.5" customHeight="1" x14ac:dyDescent="0.15">
      <c r="B80" s="1">
        <f t="shared" si="9"/>
        <v>70</v>
      </c>
      <c r="C80" s="6"/>
      <c r="D80" s="7"/>
      <c r="E80" s="118"/>
      <c r="F80" s="118" t="s">
        <v>36</v>
      </c>
      <c r="G80" s="118"/>
      <c r="H80" s="118"/>
      <c r="I80" s="118"/>
      <c r="J80" s="118"/>
      <c r="K80" s="24">
        <v>25</v>
      </c>
      <c r="L80" s="24" t="s">
        <v>143</v>
      </c>
      <c r="M80" s="24" t="s">
        <v>143</v>
      </c>
      <c r="N80" s="110">
        <v>25</v>
      </c>
    </row>
    <row r="81" spans="2:24" ht="13.5" customHeight="1" x14ac:dyDescent="0.15">
      <c r="B81" s="1">
        <f t="shared" si="9"/>
        <v>71</v>
      </c>
      <c r="C81" s="7"/>
      <c r="D81" s="8" t="s">
        <v>37</v>
      </c>
      <c r="E81" s="118"/>
      <c r="F81" s="118" t="s">
        <v>38</v>
      </c>
      <c r="G81" s="118"/>
      <c r="H81" s="118"/>
      <c r="I81" s="118"/>
      <c r="J81" s="118"/>
      <c r="K81" s="24" t="s">
        <v>143</v>
      </c>
      <c r="L81" s="24" t="s">
        <v>143</v>
      </c>
      <c r="M81" s="24"/>
      <c r="N81" s="110" t="s">
        <v>143</v>
      </c>
    </row>
    <row r="82" spans="2:24" ht="13.5" customHeight="1" x14ac:dyDescent="0.15">
      <c r="B82" s="1">
        <f t="shared" si="9"/>
        <v>72</v>
      </c>
      <c r="C82" s="2" t="s">
        <v>0</v>
      </c>
      <c r="D82" s="8" t="s">
        <v>39</v>
      </c>
      <c r="E82" s="118"/>
      <c r="F82" s="118" t="s">
        <v>40</v>
      </c>
      <c r="G82" s="118"/>
      <c r="H82" s="118"/>
      <c r="I82" s="118"/>
      <c r="J82" s="118"/>
      <c r="K82" s="24"/>
      <c r="L82" s="24">
        <v>25</v>
      </c>
      <c r="M82" s="24">
        <v>25</v>
      </c>
      <c r="N82" s="110"/>
      <c r="U82">
        <f>COUNTA(K72:K82)</f>
        <v>8</v>
      </c>
      <c r="V82">
        <f>COUNTA(L72:L82)</f>
        <v>8</v>
      </c>
      <c r="W82">
        <f>COUNTA(M72:M82)</f>
        <v>6</v>
      </c>
      <c r="X82">
        <f>COUNTA(N72:N82)</f>
        <v>7</v>
      </c>
    </row>
    <row r="83" spans="2:24" ht="13.5" customHeight="1" x14ac:dyDescent="0.15">
      <c r="B83" s="1">
        <f t="shared" si="9"/>
        <v>73</v>
      </c>
      <c r="C83" s="143" t="s">
        <v>41</v>
      </c>
      <c r="D83" s="144"/>
      <c r="E83" s="118"/>
      <c r="F83" s="118" t="s">
        <v>42</v>
      </c>
      <c r="G83" s="118"/>
      <c r="H83" s="118"/>
      <c r="I83" s="118"/>
      <c r="J83" s="118"/>
      <c r="K83" s="24">
        <v>200</v>
      </c>
      <c r="L83" s="24">
        <v>175</v>
      </c>
      <c r="M83" s="24">
        <v>25</v>
      </c>
      <c r="N83" s="110">
        <v>375</v>
      </c>
    </row>
    <row r="84" spans="2:24" ht="13.5" customHeight="1" x14ac:dyDescent="0.15">
      <c r="B84" s="1">
        <f t="shared" si="9"/>
        <v>74</v>
      </c>
      <c r="C84" s="3"/>
      <c r="D84" s="78"/>
      <c r="E84" s="118"/>
      <c r="F84" s="118" t="s">
        <v>43</v>
      </c>
      <c r="G84" s="118"/>
      <c r="H84" s="118"/>
      <c r="I84" s="118"/>
      <c r="J84" s="118"/>
      <c r="K84" s="24">
        <v>125</v>
      </c>
      <c r="L84" s="24">
        <v>275</v>
      </c>
      <c r="M84" s="24">
        <v>675</v>
      </c>
      <c r="N84" s="110">
        <v>825</v>
      </c>
    </row>
    <row r="85" spans="2:24" ht="13.9" customHeight="1" thickBot="1" x14ac:dyDescent="0.2">
      <c r="B85" s="1">
        <f t="shared" si="9"/>
        <v>75</v>
      </c>
      <c r="C85" s="3"/>
      <c r="D85" s="78"/>
      <c r="E85" s="118"/>
      <c r="F85" s="118" t="s">
        <v>73</v>
      </c>
      <c r="G85" s="118"/>
      <c r="H85" s="118"/>
      <c r="I85" s="118"/>
      <c r="J85" s="118"/>
      <c r="K85" s="24">
        <v>125</v>
      </c>
      <c r="L85" s="24">
        <v>275</v>
      </c>
      <c r="M85" s="24">
        <v>200</v>
      </c>
      <c r="N85" s="112">
        <v>200</v>
      </c>
    </row>
    <row r="86" spans="2:24" ht="13.9" customHeight="1" x14ac:dyDescent="0.15">
      <c r="B86" s="79"/>
      <c r="C86" s="80"/>
      <c r="D86" s="80"/>
      <c r="E86" s="23"/>
      <c r="F86" s="23"/>
      <c r="G86" s="23"/>
      <c r="H86" s="23"/>
      <c r="I86" s="23"/>
      <c r="J86" s="23"/>
      <c r="K86" s="23"/>
      <c r="L86" s="23"/>
      <c r="M86" s="23"/>
      <c r="N86" s="23"/>
      <c r="U86">
        <f>COUNTA(K11:K85)</f>
        <v>54</v>
      </c>
      <c r="V86">
        <f>COUNTA(L11:L85)</f>
        <v>50</v>
      </c>
      <c r="W86">
        <f>COUNTA(M11:M85)</f>
        <v>53</v>
      </c>
      <c r="X86">
        <f>COUNTA(N11:N85)</f>
        <v>60</v>
      </c>
    </row>
    <row r="87" spans="2:24" ht="18" customHeight="1" x14ac:dyDescent="0.15"/>
    <row r="88" spans="2:24" ht="18" customHeight="1" x14ac:dyDescent="0.15">
      <c r="B88" s="60"/>
    </row>
    <row r="89" spans="2:24" ht="9" customHeight="1" thickBot="1" x14ac:dyDescent="0.2"/>
    <row r="90" spans="2:24" ht="18" customHeight="1" x14ac:dyDescent="0.15">
      <c r="B90" s="61"/>
      <c r="C90" s="62"/>
      <c r="D90" s="140" t="s">
        <v>1</v>
      </c>
      <c r="E90" s="140"/>
      <c r="F90" s="140"/>
      <c r="G90" s="140"/>
      <c r="H90" s="62"/>
      <c r="I90" s="62"/>
      <c r="J90" s="63"/>
      <c r="K90" s="28" t="s">
        <v>62</v>
      </c>
      <c r="L90" s="28" t="s">
        <v>63</v>
      </c>
      <c r="M90" s="28" t="s">
        <v>64</v>
      </c>
      <c r="N90" s="51" t="s">
        <v>65</v>
      </c>
      <c r="U90">
        <f>SUM(U11:U21,K22:K85)</f>
        <v>14963</v>
      </c>
      <c r="V90">
        <f>SUM(V11:V21,L22:L85)</f>
        <v>28866</v>
      </c>
      <c r="W90">
        <f>SUM(W11:W21,M22:M85)</f>
        <v>74730</v>
      </c>
      <c r="X90">
        <f>SUM(X11:X21,N22:N85)</f>
        <v>35641</v>
      </c>
    </row>
    <row r="91" spans="2:24" ht="18" customHeight="1" thickBot="1" x14ac:dyDescent="0.2">
      <c r="B91" s="69"/>
      <c r="C91" s="9"/>
      <c r="D91" s="139" t="s">
        <v>2</v>
      </c>
      <c r="E91" s="139"/>
      <c r="F91" s="139"/>
      <c r="G91" s="139"/>
      <c r="H91" s="9"/>
      <c r="I91" s="9"/>
      <c r="J91" s="71"/>
      <c r="K91" s="31" t="str">
        <f>K5</f>
        <v>2023.4.17</v>
      </c>
      <c r="L91" s="31" t="str">
        <f>L5</f>
        <v>2023.4.17</v>
      </c>
      <c r="M91" s="31" t="str">
        <f>M5</f>
        <v>2023.4.17</v>
      </c>
      <c r="N91" s="50" t="str">
        <f>N5</f>
        <v>2023.4.17</v>
      </c>
    </row>
    <row r="92" spans="2:24" ht="19.899999999999999" customHeight="1" thickTop="1" x14ac:dyDescent="0.15">
      <c r="B92" s="145" t="s">
        <v>45</v>
      </c>
      <c r="C92" s="146"/>
      <c r="D92" s="146"/>
      <c r="E92" s="146"/>
      <c r="F92" s="146"/>
      <c r="G92" s="146"/>
      <c r="H92" s="146"/>
      <c r="I92" s="146"/>
      <c r="J92" s="76"/>
      <c r="K92" s="32">
        <f>SUM(K93:K101)</f>
        <v>14963</v>
      </c>
      <c r="L92" s="32">
        <f>SUM(L93:L101)</f>
        <v>28866</v>
      </c>
      <c r="M92" s="32">
        <f>SUM(M93:M101)</f>
        <v>74730</v>
      </c>
      <c r="N92" s="137">
        <f>SUM(N93:N101)</f>
        <v>35641</v>
      </c>
    </row>
    <row r="93" spans="2:24" ht="13.9" customHeight="1" x14ac:dyDescent="0.15">
      <c r="B93" s="147" t="s">
        <v>46</v>
      </c>
      <c r="C93" s="148"/>
      <c r="D93" s="149"/>
      <c r="E93" s="12"/>
      <c r="F93" s="13"/>
      <c r="G93" s="138" t="s">
        <v>13</v>
      </c>
      <c r="H93" s="138"/>
      <c r="I93" s="13"/>
      <c r="J93" s="14"/>
      <c r="K93" s="4">
        <f>SUM(U$11:U$21)</f>
        <v>412</v>
      </c>
      <c r="L93" s="4">
        <f>SUM(V$11:V$21)</f>
        <v>2845</v>
      </c>
      <c r="M93" s="4">
        <f>SUM(W$11:W$21)</f>
        <v>2292</v>
      </c>
      <c r="N93" s="5">
        <f>SUM(X$11:X$21)</f>
        <v>4916</v>
      </c>
    </row>
    <row r="94" spans="2:24" ht="13.9" customHeight="1" x14ac:dyDescent="0.15">
      <c r="B94" s="82"/>
      <c r="C94" s="60"/>
      <c r="D94" s="83"/>
      <c r="E94" s="15"/>
      <c r="F94" s="118"/>
      <c r="G94" s="138" t="s">
        <v>25</v>
      </c>
      <c r="H94" s="138"/>
      <c r="I94" s="114"/>
      <c r="J94" s="16"/>
      <c r="K94" s="4">
        <f>SUM(K$22)</f>
        <v>125</v>
      </c>
      <c r="L94" s="4">
        <f>SUM(L$22)</f>
        <v>50</v>
      </c>
      <c r="M94" s="4">
        <f>SUM(M$22)</f>
        <v>150</v>
      </c>
      <c r="N94" s="5">
        <f>SUM(N$22)</f>
        <v>850</v>
      </c>
    </row>
    <row r="95" spans="2:24" ht="13.9" customHeight="1" x14ac:dyDescent="0.15">
      <c r="B95" s="82"/>
      <c r="C95" s="60"/>
      <c r="D95" s="83"/>
      <c r="E95" s="15"/>
      <c r="F95" s="118"/>
      <c r="G95" s="138" t="s">
        <v>27</v>
      </c>
      <c r="H95" s="138"/>
      <c r="I95" s="13"/>
      <c r="J95" s="14"/>
      <c r="K95" s="4">
        <f>SUM(K$23:K$23)</f>
        <v>25</v>
      </c>
      <c r="L95" s="4">
        <f>SUM(L$23:L$23)</f>
        <v>25</v>
      </c>
      <c r="M95" s="4">
        <f>SUM(M$23:M$23)</f>
        <v>25</v>
      </c>
      <c r="N95" s="5">
        <f>SUM(N$23:N$23)</f>
        <v>0</v>
      </c>
    </row>
    <row r="96" spans="2:24" ht="13.9" customHeight="1" x14ac:dyDescent="0.15">
      <c r="B96" s="82"/>
      <c r="C96" s="60"/>
      <c r="D96" s="83"/>
      <c r="E96" s="15"/>
      <c r="F96" s="118"/>
      <c r="G96" s="138" t="s">
        <v>78</v>
      </c>
      <c r="H96" s="138"/>
      <c r="I96" s="13"/>
      <c r="J96" s="14"/>
      <c r="K96" s="4">
        <f>SUM(K$24:K$24)</f>
        <v>0</v>
      </c>
      <c r="L96" s="4">
        <f>SUM(L$24:L$24)</f>
        <v>0</v>
      </c>
      <c r="M96" s="4">
        <f>SUM(M$24:M$24)</f>
        <v>0</v>
      </c>
      <c r="N96" s="5">
        <f>SUM(N$24:N$24)</f>
        <v>25</v>
      </c>
    </row>
    <row r="97" spans="2:14" ht="13.9" customHeight="1" x14ac:dyDescent="0.15">
      <c r="B97" s="82"/>
      <c r="C97" s="60"/>
      <c r="D97" s="83"/>
      <c r="E97" s="15"/>
      <c r="F97" s="118"/>
      <c r="G97" s="138" t="s">
        <v>79</v>
      </c>
      <c r="H97" s="138"/>
      <c r="I97" s="13"/>
      <c r="J97" s="14"/>
      <c r="K97" s="4">
        <f>SUM(K26:K43)</f>
        <v>7650</v>
      </c>
      <c r="L97" s="4">
        <f>SUM(L$26:L$43)</f>
        <v>18329</v>
      </c>
      <c r="M97" s="4">
        <f>SUM(M$26:M$43)</f>
        <v>62125</v>
      </c>
      <c r="N97" s="5">
        <f>SUM(N$26:N$43)</f>
        <v>20113</v>
      </c>
    </row>
    <row r="98" spans="2:14" ht="13.9" customHeight="1" x14ac:dyDescent="0.15">
      <c r="B98" s="82"/>
      <c r="C98" s="60"/>
      <c r="D98" s="83"/>
      <c r="E98" s="15"/>
      <c r="F98" s="118"/>
      <c r="G98" s="138" t="s">
        <v>76</v>
      </c>
      <c r="H98" s="138"/>
      <c r="I98" s="13"/>
      <c r="J98" s="14"/>
      <c r="K98" s="4">
        <f>SUM(K$44:K$45)</f>
        <v>0</v>
      </c>
      <c r="L98" s="4">
        <f>SUM(L$44:L$45)</f>
        <v>0</v>
      </c>
      <c r="M98" s="4">
        <f>SUM(M$44:M$45)</f>
        <v>0</v>
      </c>
      <c r="N98" s="5">
        <f>SUM(N$44:N$45)</f>
        <v>50</v>
      </c>
    </row>
    <row r="99" spans="2:14" ht="13.9" customHeight="1" x14ac:dyDescent="0.15">
      <c r="B99" s="82"/>
      <c r="C99" s="60"/>
      <c r="D99" s="83"/>
      <c r="E99" s="15"/>
      <c r="F99" s="118"/>
      <c r="G99" s="138" t="s">
        <v>28</v>
      </c>
      <c r="H99" s="138"/>
      <c r="I99" s="13"/>
      <c r="J99" s="14"/>
      <c r="K99" s="4">
        <f>SUM(K$46:K$71)</f>
        <v>6246</v>
      </c>
      <c r="L99" s="4">
        <f>SUM(L$46:L$71)</f>
        <v>6837</v>
      </c>
      <c r="M99" s="4">
        <f>SUM(M$46:M$71)</f>
        <v>9137</v>
      </c>
      <c r="N99" s="5">
        <f>SUM(N$46:N$71)</f>
        <v>8225</v>
      </c>
    </row>
    <row r="100" spans="2:14" ht="13.9" customHeight="1" x14ac:dyDescent="0.15">
      <c r="B100" s="82"/>
      <c r="C100" s="60"/>
      <c r="D100" s="83"/>
      <c r="E100" s="15"/>
      <c r="F100" s="118"/>
      <c r="G100" s="138" t="s">
        <v>47</v>
      </c>
      <c r="H100" s="138"/>
      <c r="I100" s="13"/>
      <c r="J100" s="14"/>
      <c r="K100" s="4">
        <f>SUM(K$25:K$25,K$83:K$84)</f>
        <v>350</v>
      </c>
      <c r="L100" s="4">
        <f>SUM(L25:L25,L$83:L$84)</f>
        <v>475</v>
      </c>
      <c r="M100" s="4">
        <f>SUM(M25:M25,M$83:M$84)</f>
        <v>775</v>
      </c>
      <c r="N100" s="5">
        <f>SUM(N25:N25,N$83:N$84)</f>
        <v>1225</v>
      </c>
    </row>
    <row r="101" spans="2:14" ht="13.9" customHeight="1" thickBot="1" x14ac:dyDescent="0.2">
      <c r="B101" s="84"/>
      <c r="C101" s="85"/>
      <c r="D101" s="86"/>
      <c r="E101" s="17"/>
      <c r="F101" s="9"/>
      <c r="G101" s="139" t="s">
        <v>44</v>
      </c>
      <c r="H101" s="139"/>
      <c r="I101" s="18"/>
      <c r="J101" s="19"/>
      <c r="K101" s="10">
        <f>SUM(K$72:K$82,K$85)</f>
        <v>155</v>
      </c>
      <c r="L101" s="10">
        <f>SUM(L$72:L$82,L$85)</f>
        <v>305</v>
      </c>
      <c r="M101" s="10">
        <f>SUM(M$72:M$82,M$85)</f>
        <v>226</v>
      </c>
      <c r="N101" s="11">
        <f>SUM(N$72:N$82,N$85)</f>
        <v>237</v>
      </c>
    </row>
    <row r="102" spans="2:14" ht="18" customHeight="1" thickTop="1" x14ac:dyDescent="0.15">
      <c r="B102" s="151" t="s">
        <v>48</v>
      </c>
      <c r="C102" s="152"/>
      <c r="D102" s="153"/>
      <c r="E102" s="87"/>
      <c r="F102" s="115"/>
      <c r="G102" s="154" t="s">
        <v>49</v>
      </c>
      <c r="H102" s="154"/>
      <c r="I102" s="115"/>
      <c r="J102" s="116"/>
      <c r="K102" s="35" t="s">
        <v>50</v>
      </c>
      <c r="L102" s="41"/>
      <c r="M102" s="41"/>
      <c r="N102" s="53"/>
    </row>
    <row r="103" spans="2:14" ht="18" customHeight="1" x14ac:dyDescent="0.15">
      <c r="B103" s="88"/>
      <c r="C103" s="89"/>
      <c r="D103" s="89"/>
      <c r="E103" s="90"/>
      <c r="F103" s="91"/>
      <c r="G103" s="92"/>
      <c r="H103" s="92"/>
      <c r="I103" s="91"/>
      <c r="J103" s="93"/>
      <c r="K103" s="36" t="s">
        <v>51</v>
      </c>
      <c r="L103" s="42"/>
      <c r="M103" s="42"/>
      <c r="N103" s="45"/>
    </row>
    <row r="104" spans="2:14" ht="18" customHeight="1" x14ac:dyDescent="0.15">
      <c r="B104" s="82"/>
      <c r="C104" s="60"/>
      <c r="D104" s="60"/>
      <c r="E104" s="94"/>
      <c r="F104" s="22"/>
      <c r="G104" s="150" t="s">
        <v>52</v>
      </c>
      <c r="H104" s="150"/>
      <c r="I104" s="113"/>
      <c r="J104" s="117"/>
      <c r="K104" s="37" t="s">
        <v>53</v>
      </c>
      <c r="L104" s="43"/>
      <c r="M104" s="47"/>
      <c r="N104" s="43"/>
    </row>
    <row r="105" spans="2:14" ht="18" customHeight="1" x14ac:dyDescent="0.15">
      <c r="B105" s="82"/>
      <c r="C105" s="60"/>
      <c r="D105" s="60"/>
      <c r="E105" s="95"/>
      <c r="F105" s="60"/>
      <c r="G105" s="96"/>
      <c r="H105" s="96"/>
      <c r="I105" s="89"/>
      <c r="J105" s="97"/>
      <c r="K105" s="38" t="s">
        <v>88</v>
      </c>
      <c r="L105" s="44"/>
      <c r="M105" s="26"/>
      <c r="N105" s="44"/>
    </row>
    <row r="106" spans="2:14" ht="18" customHeight="1" x14ac:dyDescent="0.15">
      <c r="B106" s="82"/>
      <c r="C106" s="60"/>
      <c r="D106" s="60"/>
      <c r="E106" s="95"/>
      <c r="F106" s="60"/>
      <c r="G106" s="96"/>
      <c r="H106" s="96"/>
      <c r="I106" s="89"/>
      <c r="J106" s="97"/>
      <c r="K106" s="38" t="s">
        <v>81</v>
      </c>
      <c r="L106" s="42"/>
      <c r="M106" s="26"/>
      <c r="N106" s="44"/>
    </row>
    <row r="107" spans="2:14" ht="18" customHeight="1" x14ac:dyDescent="0.15">
      <c r="B107" s="82"/>
      <c r="C107" s="60"/>
      <c r="D107" s="60"/>
      <c r="E107" s="94"/>
      <c r="F107" s="22"/>
      <c r="G107" s="150" t="s">
        <v>54</v>
      </c>
      <c r="H107" s="150"/>
      <c r="I107" s="113"/>
      <c r="J107" s="117"/>
      <c r="K107" s="37" t="s">
        <v>92</v>
      </c>
      <c r="L107" s="43"/>
      <c r="M107" s="47"/>
      <c r="N107" s="43"/>
    </row>
    <row r="108" spans="2:14" ht="18" customHeight="1" x14ac:dyDescent="0.15">
      <c r="B108" s="82"/>
      <c r="C108" s="60"/>
      <c r="D108" s="60"/>
      <c r="E108" s="95"/>
      <c r="F108" s="60"/>
      <c r="G108" s="96"/>
      <c r="H108" s="96"/>
      <c r="I108" s="89"/>
      <c r="J108" s="97"/>
      <c r="K108" s="38" t="s">
        <v>89</v>
      </c>
      <c r="L108" s="44"/>
      <c r="M108" s="26"/>
      <c r="N108" s="44"/>
    </row>
    <row r="109" spans="2:14" ht="18" customHeight="1" x14ac:dyDescent="0.15">
      <c r="B109" s="82"/>
      <c r="C109" s="60"/>
      <c r="D109" s="60"/>
      <c r="E109" s="95"/>
      <c r="F109" s="60"/>
      <c r="G109" s="96"/>
      <c r="H109" s="96"/>
      <c r="I109" s="89"/>
      <c r="J109" s="97"/>
      <c r="K109" s="38" t="s">
        <v>90</v>
      </c>
      <c r="L109" s="44"/>
      <c r="M109" s="44"/>
      <c r="N109" s="44"/>
    </row>
    <row r="110" spans="2:14" ht="18" customHeight="1" x14ac:dyDescent="0.15">
      <c r="B110" s="82"/>
      <c r="C110" s="60"/>
      <c r="D110" s="60"/>
      <c r="E110" s="74"/>
      <c r="F110" s="75"/>
      <c r="G110" s="92"/>
      <c r="H110" s="92"/>
      <c r="I110" s="91"/>
      <c r="J110" s="93"/>
      <c r="K110" s="38" t="s">
        <v>91</v>
      </c>
      <c r="L110" s="45"/>
      <c r="M110" s="42"/>
      <c r="N110" s="45"/>
    </row>
    <row r="111" spans="2:14" ht="18" customHeight="1" x14ac:dyDescent="0.15">
      <c r="B111" s="98"/>
      <c r="C111" s="75"/>
      <c r="D111" s="75"/>
      <c r="E111" s="15"/>
      <c r="F111" s="118"/>
      <c r="G111" s="138" t="s">
        <v>55</v>
      </c>
      <c r="H111" s="138"/>
      <c r="I111" s="13"/>
      <c r="J111" s="14"/>
      <c r="K111" s="27" t="s">
        <v>156</v>
      </c>
      <c r="L111" s="46"/>
      <c r="M111" s="48"/>
      <c r="N111" s="46"/>
    </row>
    <row r="112" spans="2:14" ht="18" customHeight="1" x14ac:dyDescent="0.15">
      <c r="B112" s="147" t="s">
        <v>56</v>
      </c>
      <c r="C112" s="148"/>
      <c r="D112" s="148"/>
      <c r="E112" s="22"/>
      <c r="F112" s="22"/>
      <c r="G112" s="22"/>
      <c r="H112" s="22"/>
      <c r="I112" s="22"/>
      <c r="J112" s="22"/>
      <c r="K112" s="22"/>
      <c r="L112" s="22"/>
      <c r="M112" s="22"/>
      <c r="N112" s="54"/>
    </row>
    <row r="113" spans="2:14" ht="14.1" customHeight="1" x14ac:dyDescent="0.15">
      <c r="B113" s="99"/>
      <c r="C113" s="39" t="s">
        <v>57</v>
      </c>
      <c r="D113" s="100"/>
      <c r="E113" s="39"/>
      <c r="F113" s="39"/>
      <c r="G113" s="39"/>
      <c r="H113" s="39"/>
      <c r="I113" s="39"/>
      <c r="J113" s="39"/>
      <c r="K113" s="39"/>
      <c r="L113" s="39"/>
      <c r="M113" s="39"/>
      <c r="N113" s="55"/>
    </row>
    <row r="114" spans="2:14" ht="14.1" customHeight="1" x14ac:dyDescent="0.15">
      <c r="B114" s="99"/>
      <c r="C114" s="39" t="s">
        <v>58</v>
      </c>
      <c r="D114" s="100"/>
      <c r="E114" s="39"/>
      <c r="F114" s="39"/>
      <c r="G114" s="39"/>
      <c r="H114" s="39"/>
      <c r="I114" s="39"/>
      <c r="J114" s="39"/>
      <c r="K114" s="39"/>
      <c r="L114" s="39"/>
      <c r="M114" s="39"/>
      <c r="N114" s="55"/>
    </row>
    <row r="115" spans="2:14" ht="14.1" customHeight="1" x14ac:dyDescent="0.15">
      <c r="B115" s="99"/>
      <c r="C115" s="39" t="s">
        <v>59</v>
      </c>
      <c r="D115" s="100"/>
      <c r="E115" s="39"/>
      <c r="F115" s="39"/>
      <c r="G115" s="39"/>
      <c r="H115" s="39"/>
      <c r="I115" s="39"/>
      <c r="J115" s="39"/>
      <c r="K115" s="39"/>
      <c r="L115" s="39"/>
      <c r="M115" s="39"/>
      <c r="N115" s="55"/>
    </row>
    <row r="116" spans="2:14" ht="14.1" customHeight="1" x14ac:dyDescent="0.15">
      <c r="B116" s="99"/>
      <c r="C116" s="39" t="s">
        <v>120</v>
      </c>
      <c r="D116" s="100"/>
      <c r="E116" s="39"/>
      <c r="F116" s="39"/>
      <c r="G116" s="39"/>
      <c r="H116" s="39"/>
      <c r="I116" s="39"/>
      <c r="J116" s="39"/>
      <c r="K116" s="39"/>
      <c r="L116" s="39"/>
      <c r="M116" s="39"/>
      <c r="N116" s="55"/>
    </row>
    <row r="117" spans="2:14" ht="14.1" customHeight="1" x14ac:dyDescent="0.15">
      <c r="B117" s="101"/>
      <c r="C117" s="39" t="s">
        <v>121</v>
      </c>
      <c r="D117" s="39"/>
      <c r="E117" s="39"/>
      <c r="F117" s="39"/>
      <c r="G117" s="39"/>
      <c r="H117" s="39"/>
      <c r="I117" s="39"/>
      <c r="J117" s="39"/>
      <c r="K117" s="39"/>
      <c r="L117" s="39"/>
      <c r="M117" s="39"/>
      <c r="N117" s="55"/>
    </row>
    <row r="118" spans="2:14" ht="14.1" customHeight="1" x14ac:dyDescent="0.15">
      <c r="B118" s="101"/>
      <c r="C118" s="39" t="s">
        <v>117</v>
      </c>
      <c r="D118" s="39"/>
      <c r="E118" s="39"/>
      <c r="F118" s="39"/>
      <c r="G118" s="39"/>
      <c r="H118" s="39"/>
      <c r="I118" s="39"/>
      <c r="J118" s="39"/>
      <c r="K118" s="39"/>
      <c r="L118" s="39"/>
      <c r="M118" s="39"/>
      <c r="N118" s="55"/>
    </row>
    <row r="119" spans="2:14" ht="14.1" customHeight="1" x14ac:dyDescent="0.15">
      <c r="B119" s="101"/>
      <c r="C119" s="39" t="s">
        <v>86</v>
      </c>
      <c r="D119" s="39"/>
      <c r="E119" s="39"/>
      <c r="F119" s="39"/>
      <c r="G119" s="39"/>
      <c r="H119" s="39"/>
      <c r="I119" s="39"/>
      <c r="J119" s="39"/>
      <c r="K119" s="39"/>
      <c r="L119" s="39"/>
      <c r="M119" s="39"/>
      <c r="N119" s="55"/>
    </row>
    <row r="120" spans="2:14" ht="14.1" customHeight="1" x14ac:dyDescent="0.15">
      <c r="B120" s="101"/>
      <c r="C120" s="39" t="s">
        <v>87</v>
      </c>
      <c r="D120" s="39"/>
      <c r="E120" s="39"/>
      <c r="F120" s="39"/>
      <c r="G120" s="39"/>
      <c r="H120" s="39"/>
      <c r="I120" s="39"/>
      <c r="J120" s="39"/>
      <c r="K120" s="39"/>
      <c r="L120" s="39"/>
      <c r="M120" s="39"/>
      <c r="N120" s="55"/>
    </row>
    <row r="121" spans="2:14" ht="14.1" customHeight="1" x14ac:dyDescent="0.15">
      <c r="B121" s="101"/>
      <c r="C121" s="39" t="s">
        <v>77</v>
      </c>
      <c r="D121" s="39"/>
      <c r="E121" s="39"/>
      <c r="F121" s="39"/>
      <c r="G121" s="39"/>
      <c r="H121" s="39"/>
      <c r="I121" s="39"/>
      <c r="J121" s="39"/>
      <c r="K121" s="39"/>
      <c r="L121" s="39"/>
      <c r="M121" s="39"/>
      <c r="N121" s="55"/>
    </row>
    <row r="122" spans="2:14" ht="14.1" customHeight="1" x14ac:dyDescent="0.15">
      <c r="B122" s="101"/>
      <c r="C122" s="39" t="s">
        <v>126</v>
      </c>
      <c r="D122" s="39"/>
      <c r="E122" s="39"/>
      <c r="F122" s="39"/>
      <c r="G122" s="39"/>
      <c r="H122" s="39"/>
      <c r="I122" s="39"/>
      <c r="J122" s="39"/>
      <c r="K122" s="39"/>
      <c r="L122" s="39"/>
      <c r="M122" s="39"/>
      <c r="N122" s="55"/>
    </row>
    <row r="123" spans="2:14" ht="14.1" customHeight="1" x14ac:dyDescent="0.15">
      <c r="B123" s="101"/>
      <c r="C123" s="39" t="s">
        <v>122</v>
      </c>
      <c r="D123" s="39"/>
      <c r="E123" s="39"/>
      <c r="F123" s="39"/>
      <c r="G123" s="39"/>
      <c r="H123" s="39"/>
      <c r="I123" s="39"/>
      <c r="J123" s="39"/>
      <c r="K123" s="39"/>
      <c r="L123" s="39"/>
      <c r="M123" s="39"/>
      <c r="N123" s="55"/>
    </row>
    <row r="124" spans="2:14" ht="14.1" customHeight="1" x14ac:dyDescent="0.15">
      <c r="B124" s="101"/>
      <c r="C124" s="39" t="s">
        <v>123</v>
      </c>
      <c r="D124" s="39"/>
      <c r="E124" s="39"/>
      <c r="F124" s="39"/>
      <c r="G124" s="39"/>
      <c r="H124" s="39"/>
      <c r="I124" s="39"/>
      <c r="J124" s="39"/>
      <c r="K124" s="39"/>
      <c r="L124" s="39"/>
      <c r="M124" s="39"/>
      <c r="N124" s="55"/>
    </row>
    <row r="125" spans="2:14" ht="14.1" customHeight="1" x14ac:dyDescent="0.15">
      <c r="B125" s="101"/>
      <c r="C125" s="39" t="s">
        <v>124</v>
      </c>
      <c r="D125" s="39"/>
      <c r="E125" s="39"/>
      <c r="F125" s="39"/>
      <c r="G125" s="39"/>
      <c r="H125" s="39"/>
      <c r="I125" s="39"/>
      <c r="J125" s="39"/>
      <c r="K125" s="39"/>
      <c r="L125" s="39"/>
      <c r="M125" s="39"/>
      <c r="N125" s="55"/>
    </row>
    <row r="126" spans="2:14" ht="14.1" customHeight="1" x14ac:dyDescent="0.15">
      <c r="B126" s="101"/>
      <c r="C126" s="39" t="s">
        <v>113</v>
      </c>
      <c r="D126" s="39"/>
      <c r="E126" s="39"/>
      <c r="F126" s="39"/>
      <c r="G126" s="39"/>
      <c r="H126" s="39"/>
      <c r="I126" s="39"/>
      <c r="J126" s="39"/>
      <c r="K126" s="39"/>
      <c r="L126" s="39"/>
      <c r="M126" s="39"/>
      <c r="N126" s="55"/>
    </row>
    <row r="127" spans="2:14" ht="14.1" customHeight="1" x14ac:dyDescent="0.15">
      <c r="B127" s="101"/>
      <c r="C127" s="39" t="s">
        <v>125</v>
      </c>
      <c r="D127" s="39"/>
      <c r="E127" s="39"/>
      <c r="F127" s="39"/>
      <c r="G127" s="39"/>
      <c r="H127" s="39"/>
      <c r="I127" s="39"/>
      <c r="J127" s="39"/>
      <c r="K127" s="39"/>
      <c r="L127" s="39"/>
      <c r="M127" s="39"/>
      <c r="N127" s="55"/>
    </row>
    <row r="128" spans="2:14" ht="14.1" customHeight="1" x14ac:dyDescent="0.15">
      <c r="B128" s="101"/>
      <c r="C128" s="39" t="s">
        <v>180</v>
      </c>
      <c r="D128" s="39"/>
      <c r="E128" s="39"/>
      <c r="F128" s="39"/>
      <c r="G128" s="39"/>
      <c r="H128" s="39"/>
      <c r="I128" s="39"/>
      <c r="J128" s="39"/>
      <c r="K128" s="39"/>
      <c r="L128" s="39"/>
      <c r="M128" s="39"/>
      <c r="N128" s="55"/>
    </row>
    <row r="129" spans="2:14" ht="14.1" customHeight="1" x14ac:dyDescent="0.15">
      <c r="B129" s="101"/>
      <c r="C129" s="39" t="s">
        <v>119</v>
      </c>
      <c r="D129" s="39"/>
      <c r="E129" s="39"/>
      <c r="F129" s="39"/>
      <c r="G129" s="39"/>
      <c r="H129" s="39"/>
      <c r="I129" s="39"/>
      <c r="J129" s="39"/>
      <c r="K129" s="39"/>
      <c r="L129" s="39"/>
      <c r="M129" s="39"/>
      <c r="N129" s="55"/>
    </row>
    <row r="130" spans="2:14" x14ac:dyDescent="0.15">
      <c r="B130" s="102"/>
      <c r="C130" s="39" t="s">
        <v>131</v>
      </c>
      <c r="N130" s="59"/>
    </row>
    <row r="131" spans="2:14" x14ac:dyDescent="0.15">
      <c r="B131" s="102"/>
      <c r="C131" s="39" t="s">
        <v>127</v>
      </c>
      <c r="N131" s="59"/>
    </row>
    <row r="132" spans="2:14" ht="14.1" customHeight="1" x14ac:dyDescent="0.15">
      <c r="B132" s="101"/>
      <c r="C132" s="39" t="s">
        <v>103</v>
      </c>
      <c r="D132" s="39"/>
      <c r="E132" s="39"/>
      <c r="F132" s="39"/>
      <c r="G132" s="39"/>
      <c r="H132" s="39"/>
      <c r="I132" s="39"/>
      <c r="J132" s="39"/>
      <c r="K132" s="39"/>
      <c r="L132" s="39"/>
      <c r="M132" s="39"/>
      <c r="N132" s="55"/>
    </row>
    <row r="133" spans="2:14" ht="18" customHeight="1" x14ac:dyDescent="0.15">
      <c r="B133" s="101"/>
      <c r="C133" s="39" t="s">
        <v>60</v>
      </c>
      <c r="D133" s="39"/>
      <c r="E133" s="39"/>
      <c r="F133" s="39"/>
      <c r="G133" s="39"/>
      <c r="H133" s="39"/>
      <c r="I133" s="39"/>
      <c r="J133" s="39"/>
      <c r="K133" s="39"/>
      <c r="L133" s="39"/>
      <c r="M133" s="39"/>
      <c r="N133" s="55"/>
    </row>
    <row r="134" spans="2:14" x14ac:dyDescent="0.15">
      <c r="B134" s="102"/>
      <c r="C134" s="39" t="s">
        <v>118</v>
      </c>
      <c r="N134" s="59"/>
    </row>
    <row r="135" spans="2:14" x14ac:dyDescent="0.15">
      <c r="B135" s="102"/>
      <c r="C135" s="39" t="s">
        <v>136</v>
      </c>
      <c r="N135" s="59"/>
    </row>
    <row r="136" spans="2:14" ht="14.25" thickBot="1" x14ac:dyDescent="0.2">
      <c r="B136" s="103"/>
      <c r="C136" s="40" t="s">
        <v>128</v>
      </c>
      <c r="D136" s="57"/>
      <c r="E136" s="57"/>
      <c r="F136" s="57"/>
      <c r="G136" s="57"/>
      <c r="H136" s="57"/>
      <c r="I136" s="57"/>
      <c r="J136" s="57"/>
      <c r="K136" s="57"/>
      <c r="L136" s="57"/>
      <c r="M136" s="57"/>
      <c r="N136" s="58"/>
    </row>
  </sheetData>
  <mergeCells count="27">
    <mergeCell ref="D4:G4"/>
    <mergeCell ref="D5:G5"/>
    <mergeCell ref="D6:G6"/>
    <mergeCell ref="D7:F7"/>
    <mergeCell ref="D8:F8"/>
    <mergeCell ref="B93:D93"/>
    <mergeCell ref="G93:H93"/>
    <mergeCell ref="G94:H94"/>
    <mergeCell ref="G95:H95"/>
    <mergeCell ref="D9:F9"/>
    <mergeCell ref="G10:H10"/>
    <mergeCell ref="C83:D83"/>
    <mergeCell ref="D90:G90"/>
    <mergeCell ref="D91:G91"/>
    <mergeCell ref="B92:I92"/>
    <mergeCell ref="B112:D112"/>
    <mergeCell ref="G100:H100"/>
    <mergeCell ref="G101:H101"/>
    <mergeCell ref="B102:D102"/>
    <mergeCell ref="G102:H102"/>
    <mergeCell ref="G104:H104"/>
    <mergeCell ref="G107:H107"/>
    <mergeCell ref="G96:H96"/>
    <mergeCell ref="G97:H97"/>
    <mergeCell ref="G98:H98"/>
    <mergeCell ref="G111:H111"/>
    <mergeCell ref="G99:H99"/>
  </mergeCells>
  <phoneticPr fontId="23"/>
  <conditionalFormatting sqref="O11:O85">
    <cfRule type="expression" dxfId="3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6" max="16383" man="1"/>
  </rowBreaks>
  <colBreaks count="1" manualBreakCount="1">
    <brk id="2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C517-5815-48B0-A236-68AA750618E0}">
  <sheetPr>
    <tabColor rgb="FFC00000"/>
  </sheetPr>
  <dimension ref="B1:AC131"/>
  <sheetViews>
    <sheetView view="pageBreakPreview" zoomScale="75" zoomScaleNormal="75" zoomScaleSheetLayoutView="75" workbookViewId="0">
      <pane xSplit="10" ySplit="10" topLeftCell="K11" activePane="bottomRight" state="frozen"/>
      <selection activeCell="H18" sqref="H18"/>
      <selection pane="topRight" activeCell="H18" sqref="H18"/>
      <selection pane="bottomLeft" activeCell="H18" sqref="H18"/>
      <selection pane="bottomRight" activeCell="H18" sqref="H1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500</v>
      </c>
      <c r="L5" s="29" t="str">
        <f>K5</f>
        <v>2024.1.23</v>
      </c>
      <c r="M5" s="29" t="str">
        <f>K5</f>
        <v>2024.1.23</v>
      </c>
      <c r="N5" s="109" t="str">
        <f>K5</f>
        <v>2024.1.23</v>
      </c>
    </row>
    <row r="6" spans="2:24" ht="18" customHeight="1" x14ac:dyDescent="0.15">
      <c r="B6" s="64"/>
      <c r="C6" s="118"/>
      <c r="D6" s="138" t="s">
        <v>3</v>
      </c>
      <c r="E6" s="138"/>
      <c r="F6" s="138"/>
      <c r="G6" s="138"/>
      <c r="H6" s="118"/>
      <c r="I6" s="118"/>
      <c r="J6" s="65"/>
      <c r="K6" s="104">
        <v>0.4284722222222222</v>
      </c>
      <c r="L6" s="104">
        <v>0.39444444444444443</v>
      </c>
      <c r="M6" s="104">
        <v>0.45347222222222222</v>
      </c>
      <c r="N6" s="105">
        <v>0.37291666666666662</v>
      </c>
    </row>
    <row r="7" spans="2:24" ht="18" customHeight="1" x14ac:dyDescent="0.15">
      <c r="B7" s="64"/>
      <c r="C7" s="118"/>
      <c r="D7" s="138" t="s">
        <v>4</v>
      </c>
      <c r="E7" s="141"/>
      <c r="F7" s="141"/>
      <c r="G7" s="66" t="s">
        <v>5</v>
      </c>
      <c r="H7" s="118"/>
      <c r="I7" s="118"/>
      <c r="J7" s="65"/>
      <c r="K7" s="106">
        <v>2.2999999999999998</v>
      </c>
      <c r="L7" s="106">
        <v>1.43</v>
      </c>
      <c r="M7" s="106">
        <v>1.55</v>
      </c>
      <c r="N7" s="107">
        <v>1.45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c r="L11" s="20"/>
      <c r="M11" s="20"/>
      <c r="N11" s="21" t="s">
        <v>361</v>
      </c>
      <c r="P11" t="s">
        <v>14</v>
      </c>
      <c r="Q11">
        <f t="shared" ref="Q11:T12" si="0">IF(K11="",0,VALUE(MID(K11,2,LEN(K11)-2)))</f>
        <v>0</v>
      </c>
      <c r="R11">
        <f t="shared" si="0"/>
        <v>0</v>
      </c>
      <c r="S11">
        <f t="shared" si="0"/>
        <v>0</v>
      </c>
      <c r="T11">
        <f t="shared" si="0"/>
        <v>18</v>
      </c>
      <c r="U11">
        <f t="shared" ref="U11:U19" si="1">IF(K11="＋",0,IF(K11="(＋)",0,ABS(K11)))</f>
        <v>0</v>
      </c>
      <c r="V11">
        <f t="shared" ref="V11:V19" si="2">IF(L11="＋",0,IF(L11="(＋)",0,ABS(L11)))</f>
        <v>0</v>
      </c>
      <c r="W11">
        <f t="shared" ref="W11:W19" si="3">IF(M11="＋",0,IF(M11="(＋)",0,ABS(M11)))</f>
        <v>0</v>
      </c>
      <c r="X11">
        <f t="shared" ref="X11:X19" si="4">IF(N11="＋",0,IF(N11="(＋)",0,ABS(N11)))</f>
        <v>18</v>
      </c>
    </row>
    <row r="12" spans="2:24" ht="13.5" customHeight="1" x14ac:dyDescent="0.15">
      <c r="B12" s="1">
        <f t="shared" ref="B12:B43" si="5">B11+1</f>
        <v>2</v>
      </c>
      <c r="C12" s="3"/>
      <c r="D12" s="6"/>
      <c r="E12" s="118"/>
      <c r="F12" s="118" t="s">
        <v>182</v>
      </c>
      <c r="G12" s="118"/>
      <c r="H12" s="118"/>
      <c r="I12" s="118"/>
      <c r="J12" s="118"/>
      <c r="K12" s="20"/>
      <c r="L12" s="20" t="s">
        <v>144</v>
      </c>
      <c r="M12" s="20" t="s">
        <v>141</v>
      </c>
      <c r="N12" s="21" t="s">
        <v>145</v>
      </c>
      <c r="P12" t="s">
        <v>14</v>
      </c>
      <c r="Q12">
        <f t="shared" si="0"/>
        <v>0</v>
      </c>
      <c r="R12" t="e">
        <f t="shared" si="0"/>
        <v>#VALUE!</v>
      </c>
      <c r="S12">
        <f t="shared" si="0"/>
        <v>5</v>
      </c>
      <c r="T12">
        <f t="shared" si="0"/>
        <v>50</v>
      </c>
      <c r="U12">
        <f t="shared" si="1"/>
        <v>0</v>
      </c>
      <c r="V12">
        <f t="shared" si="2"/>
        <v>0</v>
      </c>
      <c r="W12">
        <f t="shared" si="3"/>
        <v>5</v>
      </c>
      <c r="X12">
        <f t="shared" si="4"/>
        <v>50</v>
      </c>
    </row>
    <row r="13" spans="2:24" ht="13.9" customHeight="1" x14ac:dyDescent="0.15">
      <c r="B13" s="1">
        <f t="shared" si="5"/>
        <v>3</v>
      </c>
      <c r="C13" s="3"/>
      <c r="D13" s="6"/>
      <c r="E13" s="118"/>
      <c r="F13" s="118" t="s">
        <v>187</v>
      </c>
      <c r="G13" s="118"/>
      <c r="H13" s="118"/>
      <c r="I13" s="118"/>
      <c r="J13" s="118"/>
      <c r="K13" s="20" t="s">
        <v>142</v>
      </c>
      <c r="L13" s="20"/>
      <c r="M13" s="20" t="s">
        <v>144</v>
      </c>
      <c r="N13" s="21"/>
      <c r="P13" s="77" t="s">
        <v>15</v>
      </c>
      <c r="Q13" t="str">
        <f>K13</f>
        <v>(10)</v>
      </c>
      <c r="R13">
        <f>L13</f>
        <v>0</v>
      </c>
      <c r="S13" t="str">
        <f>M13</f>
        <v>(＋)</v>
      </c>
      <c r="T13">
        <f>N13</f>
        <v>0</v>
      </c>
      <c r="U13">
        <f t="shared" si="1"/>
        <v>10</v>
      </c>
      <c r="V13">
        <f t="shared" si="2"/>
        <v>0</v>
      </c>
      <c r="W13">
        <f t="shared" si="3"/>
        <v>0</v>
      </c>
      <c r="X13">
        <f t="shared" si="4"/>
        <v>0</v>
      </c>
    </row>
    <row r="14" spans="2:24" ht="13.9" customHeight="1" x14ac:dyDescent="0.15">
      <c r="B14" s="1">
        <f t="shared" si="5"/>
        <v>4</v>
      </c>
      <c r="C14" s="3"/>
      <c r="D14" s="6"/>
      <c r="E14" s="118"/>
      <c r="F14" s="118" t="s">
        <v>190</v>
      </c>
      <c r="G14" s="118"/>
      <c r="H14" s="118"/>
      <c r="I14" s="118"/>
      <c r="J14" s="118"/>
      <c r="K14" s="20"/>
      <c r="L14" s="20"/>
      <c r="M14" s="20"/>
      <c r="N14" s="21" t="s">
        <v>322</v>
      </c>
      <c r="P14" t="s">
        <v>14</v>
      </c>
      <c r="Q14">
        <f t="shared" ref="Q14:T16" si="6">IF(K14="",0,VALUE(MID(K14,2,LEN(K14)-2)))</f>
        <v>0</v>
      </c>
      <c r="R14">
        <f t="shared" si="6"/>
        <v>0</v>
      </c>
      <c r="S14">
        <f t="shared" si="6"/>
        <v>0</v>
      </c>
      <c r="T14" t="e">
        <f t="shared" si="6"/>
        <v>#VALUE!</v>
      </c>
      <c r="U14">
        <f t="shared" si="1"/>
        <v>0</v>
      </c>
      <c r="V14">
        <f t="shared" si="2"/>
        <v>0</v>
      </c>
      <c r="W14">
        <f t="shared" si="3"/>
        <v>0</v>
      </c>
      <c r="X14">
        <f t="shared" si="4"/>
        <v>24</v>
      </c>
    </row>
    <row r="15" spans="2:24" ht="13.5" customHeight="1" x14ac:dyDescent="0.15">
      <c r="B15" s="1">
        <f t="shared" si="5"/>
        <v>5</v>
      </c>
      <c r="C15" s="3"/>
      <c r="D15" s="6"/>
      <c r="E15" s="118"/>
      <c r="F15" s="118" t="s">
        <v>192</v>
      </c>
      <c r="G15" s="118"/>
      <c r="H15" s="118"/>
      <c r="I15" s="118"/>
      <c r="J15" s="118"/>
      <c r="K15" s="20"/>
      <c r="L15" s="20"/>
      <c r="M15" s="20" t="s">
        <v>499</v>
      </c>
      <c r="N15" s="21" t="s">
        <v>143</v>
      </c>
      <c r="P15" t="s">
        <v>14</v>
      </c>
      <c r="Q15">
        <f t="shared" si="6"/>
        <v>0</v>
      </c>
      <c r="R15">
        <f t="shared" si="6"/>
        <v>0</v>
      </c>
      <c r="S15" t="e">
        <f t="shared" si="6"/>
        <v>#VALUE!</v>
      </c>
      <c r="T15" t="e">
        <f t="shared" si="6"/>
        <v>#VALUE!</v>
      </c>
      <c r="U15">
        <f t="shared" si="1"/>
        <v>0</v>
      </c>
      <c r="V15">
        <f t="shared" si="2"/>
        <v>0</v>
      </c>
      <c r="W15">
        <f t="shared" si="3"/>
        <v>47</v>
      </c>
      <c r="X15">
        <f t="shared" si="4"/>
        <v>0</v>
      </c>
    </row>
    <row r="16" spans="2:24" ht="13.9" customHeight="1" x14ac:dyDescent="0.15">
      <c r="B16" s="1">
        <f t="shared" si="5"/>
        <v>6</v>
      </c>
      <c r="C16" s="3"/>
      <c r="D16" s="6"/>
      <c r="E16" s="118"/>
      <c r="F16" s="118" t="s">
        <v>137</v>
      </c>
      <c r="G16" s="118"/>
      <c r="H16" s="118"/>
      <c r="I16" s="118"/>
      <c r="J16" s="118"/>
      <c r="K16" s="20"/>
      <c r="L16" s="20" t="s">
        <v>144</v>
      </c>
      <c r="M16" s="20" t="s">
        <v>183</v>
      </c>
      <c r="N16" s="21" t="s">
        <v>313</v>
      </c>
      <c r="P16" t="s">
        <v>14</v>
      </c>
      <c r="Q16">
        <f t="shared" si="6"/>
        <v>0</v>
      </c>
      <c r="R16" t="e">
        <f t="shared" si="6"/>
        <v>#VALUE!</v>
      </c>
      <c r="S16">
        <f t="shared" si="6"/>
        <v>15</v>
      </c>
      <c r="T16">
        <f t="shared" si="6"/>
        <v>230</v>
      </c>
      <c r="U16">
        <f t="shared" si="1"/>
        <v>0</v>
      </c>
      <c r="V16">
        <f t="shared" si="2"/>
        <v>0</v>
      </c>
      <c r="W16">
        <f t="shared" si="3"/>
        <v>15</v>
      </c>
      <c r="X16">
        <f t="shared" si="4"/>
        <v>230</v>
      </c>
    </row>
    <row r="17" spans="2:24" ht="13.9" customHeight="1" x14ac:dyDescent="0.15">
      <c r="B17" s="1">
        <f t="shared" si="5"/>
        <v>7</v>
      </c>
      <c r="C17" s="3"/>
      <c r="D17" s="6"/>
      <c r="E17" s="118"/>
      <c r="F17" s="118" t="s">
        <v>289</v>
      </c>
      <c r="G17" s="118"/>
      <c r="H17" s="118"/>
      <c r="I17" s="118"/>
      <c r="J17" s="118"/>
      <c r="K17" s="20" t="s">
        <v>144</v>
      </c>
      <c r="L17" s="20"/>
      <c r="M17" s="20" t="s">
        <v>144</v>
      </c>
      <c r="N17" s="21" t="s">
        <v>141</v>
      </c>
      <c r="P17" t="s">
        <v>14</v>
      </c>
      <c r="Q17" t="e">
        <f>IF(K17="",0,VALUE(MID(K17,2,LEN(K17)-2)))</f>
        <v>#VALUE!</v>
      </c>
      <c r="R17">
        <f>IF(L19="",0,VALUE(MID(L19,2,LEN(L19)-2)))</f>
        <v>15</v>
      </c>
      <c r="S17" t="e">
        <f>IF(M17="",0,VALUE(MID(M17,2,LEN(M17)-2)))</f>
        <v>#VALUE!</v>
      </c>
      <c r="T17">
        <f>IF(N17="",0,VALUE(MID(N17,2,LEN(N17)-2)))</f>
        <v>5</v>
      </c>
      <c r="U17">
        <f t="shared" si="1"/>
        <v>0</v>
      </c>
      <c r="V17">
        <f t="shared" si="2"/>
        <v>0</v>
      </c>
      <c r="W17">
        <f t="shared" si="3"/>
        <v>0</v>
      </c>
      <c r="X17">
        <f t="shared" si="4"/>
        <v>5</v>
      </c>
    </row>
    <row r="18" spans="2:24" ht="13.5" customHeight="1" x14ac:dyDescent="0.15">
      <c r="B18" s="1">
        <f t="shared" si="5"/>
        <v>8</v>
      </c>
      <c r="C18" s="3"/>
      <c r="D18" s="6"/>
      <c r="E18" s="118"/>
      <c r="F18" s="118" t="s">
        <v>108</v>
      </c>
      <c r="G18" s="118"/>
      <c r="H18" s="118"/>
      <c r="I18" s="118"/>
      <c r="J18" s="118"/>
      <c r="K18" s="20" t="s">
        <v>141</v>
      </c>
      <c r="L18" s="20"/>
      <c r="M18" s="20" t="s">
        <v>141</v>
      </c>
      <c r="N18" s="21" t="s">
        <v>142</v>
      </c>
      <c r="U18">
        <f t="shared" si="1"/>
        <v>5</v>
      </c>
      <c r="V18">
        <f t="shared" si="2"/>
        <v>0</v>
      </c>
      <c r="W18">
        <f t="shared" si="3"/>
        <v>5</v>
      </c>
      <c r="X18">
        <f t="shared" si="4"/>
        <v>10</v>
      </c>
    </row>
    <row r="19" spans="2:24" ht="13.5" customHeight="1" x14ac:dyDescent="0.15">
      <c r="B19" s="1">
        <f t="shared" si="5"/>
        <v>9</v>
      </c>
      <c r="C19" s="3"/>
      <c r="D19" s="6"/>
      <c r="E19" s="118"/>
      <c r="F19" s="118" t="s">
        <v>107</v>
      </c>
      <c r="G19" s="118"/>
      <c r="H19" s="118"/>
      <c r="I19" s="118"/>
      <c r="J19" s="118"/>
      <c r="K19" s="20" t="s">
        <v>183</v>
      </c>
      <c r="L19" s="20" t="s">
        <v>183</v>
      </c>
      <c r="M19" s="20"/>
      <c r="N19" s="21" t="s">
        <v>216</v>
      </c>
      <c r="P19" t="s">
        <v>14</v>
      </c>
      <c r="Q19">
        <f>IF(K19="",0,VALUE(MID(K19,2,LEN(K19)-2)))</f>
        <v>15</v>
      </c>
      <c r="R19" t="e">
        <f>IF(#REF!="",0,VALUE(MID(#REF!,2,LEN(#REF!)-2)))</f>
        <v>#REF!</v>
      </c>
      <c r="S19">
        <f>IF(M19="",0,VALUE(MID(M19,2,LEN(M19)-2)))</f>
        <v>0</v>
      </c>
      <c r="T19">
        <f>IF(N19="",0,VALUE(MID(N19,2,LEN(N19)-2)))</f>
        <v>200</v>
      </c>
      <c r="U19">
        <f t="shared" si="1"/>
        <v>15</v>
      </c>
      <c r="V19">
        <f t="shared" si="2"/>
        <v>15</v>
      </c>
      <c r="W19">
        <f t="shared" si="3"/>
        <v>0</v>
      </c>
      <c r="X19">
        <f t="shared" si="4"/>
        <v>200</v>
      </c>
    </row>
    <row r="20" spans="2:24" ht="13.5" customHeight="1" x14ac:dyDescent="0.15">
      <c r="B20" s="1">
        <f t="shared" si="5"/>
        <v>10</v>
      </c>
      <c r="C20" s="2" t="s">
        <v>24</v>
      </c>
      <c r="D20" s="2" t="s">
        <v>25</v>
      </c>
      <c r="E20" s="118"/>
      <c r="F20" s="118" t="s">
        <v>106</v>
      </c>
      <c r="G20" s="118"/>
      <c r="H20" s="118"/>
      <c r="I20" s="118"/>
      <c r="J20" s="118"/>
      <c r="K20" s="24">
        <v>950</v>
      </c>
      <c r="L20" s="24">
        <v>105</v>
      </c>
      <c r="M20" s="24">
        <v>120</v>
      </c>
      <c r="N20" s="110">
        <v>475</v>
      </c>
      <c r="P20" s="77"/>
    </row>
    <row r="21" spans="2:24" ht="13.5" customHeight="1" x14ac:dyDescent="0.15">
      <c r="B21" s="1">
        <f t="shared" si="5"/>
        <v>11</v>
      </c>
      <c r="C21" s="2" t="s">
        <v>26</v>
      </c>
      <c r="D21" s="2" t="s">
        <v>27</v>
      </c>
      <c r="E21" s="118"/>
      <c r="F21" s="118" t="s">
        <v>94</v>
      </c>
      <c r="G21" s="118"/>
      <c r="H21" s="118"/>
      <c r="I21" s="118"/>
      <c r="J21" s="118"/>
      <c r="K21" s="24">
        <v>25</v>
      </c>
      <c r="L21" s="24">
        <v>10</v>
      </c>
      <c r="M21" s="24">
        <v>10</v>
      </c>
      <c r="N21" s="110">
        <v>10</v>
      </c>
      <c r="P21" s="77"/>
    </row>
    <row r="22" spans="2:24" ht="13.5" customHeight="1" x14ac:dyDescent="0.15">
      <c r="B22" s="1">
        <f t="shared" si="5"/>
        <v>12</v>
      </c>
      <c r="C22" s="2" t="s">
        <v>84</v>
      </c>
      <c r="D22" s="2" t="s">
        <v>16</v>
      </c>
      <c r="E22" s="118"/>
      <c r="F22" s="118" t="s">
        <v>328</v>
      </c>
      <c r="G22" s="118"/>
      <c r="H22" s="118"/>
      <c r="I22" s="118"/>
      <c r="J22" s="118"/>
      <c r="K22" s="24" t="s">
        <v>143</v>
      </c>
      <c r="L22" s="24">
        <v>14</v>
      </c>
      <c r="M22" s="24"/>
      <c r="N22" s="110"/>
    </row>
    <row r="23" spans="2:24" ht="13.5" customHeight="1" x14ac:dyDescent="0.15">
      <c r="B23" s="1">
        <f t="shared" si="5"/>
        <v>13</v>
      </c>
      <c r="C23" s="6"/>
      <c r="D23" s="6"/>
      <c r="E23" s="118"/>
      <c r="F23" s="118" t="s">
        <v>314</v>
      </c>
      <c r="G23" s="118"/>
      <c r="H23" s="118"/>
      <c r="I23" s="118"/>
      <c r="J23" s="118"/>
      <c r="K23" s="24"/>
      <c r="L23" s="24" t="s">
        <v>143</v>
      </c>
      <c r="M23" s="24"/>
      <c r="N23" s="110"/>
    </row>
    <row r="24" spans="2:24" ht="14.85" customHeight="1" x14ac:dyDescent="0.15">
      <c r="B24" s="1">
        <f t="shared" si="5"/>
        <v>14</v>
      </c>
      <c r="C24" s="6"/>
      <c r="D24" s="6"/>
      <c r="E24" s="118"/>
      <c r="F24" s="118" t="s">
        <v>134</v>
      </c>
      <c r="G24" s="118"/>
      <c r="H24" s="118"/>
      <c r="I24" s="118"/>
      <c r="J24" s="118"/>
      <c r="K24" s="24">
        <v>85</v>
      </c>
      <c r="L24" s="24">
        <v>15</v>
      </c>
      <c r="M24" s="24">
        <v>5</v>
      </c>
      <c r="N24" s="110">
        <v>10</v>
      </c>
    </row>
    <row r="25" spans="2:24" ht="13.5" customHeight="1" x14ac:dyDescent="0.15">
      <c r="B25" s="1">
        <f t="shared" si="5"/>
        <v>15</v>
      </c>
      <c r="C25" s="6"/>
      <c r="D25" s="6"/>
      <c r="E25" s="118"/>
      <c r="F25" s="118" t="s">
        <v>138</v>
      </c>
      <c r="G25" s="118"/>
      <c r="H25" s="118"/>
      <c r="I25" s="118"/>
      <c r="J25" s="118"/>
      <c r="K25" s="24">
        <v>14</v>
      </c>
      <c r="L25" s="24"/>
      <c r="M25" s="24"/>
      <c r="N25" s="110"/>
    </row>
    <row r="26" spans="2:24" ht="13.5" customHeight="1" x14ac:dyDescent="0.15">
      <c r="B26" s="1">
        <f t="shared" si="5"/>
        <v>16</v>
      </c>
      <c r="C26" s="6"/>
      <c r="D26" s="2" t="s">
        <v>17</v>
      </c>
      <c r="E26" s="118"/>
      <c r="F26" s="118" t="s">
        <v>95</v>
      </c>
      <c r="G26" s="118"/>
      <c r="H26" s="118"/>
      <c r="I26" s="118"/>
      <c r="J26" s="118"/>
      <c r="K26" s="24">
        <v>20</v>
      </c>
      <c r="L26" s="24">
        <v>115</v>
      </c>
      <c r="M26" s="24">
        <v>145</v>
      </c>
      <c r="N26" s="110">
        <v>180</v>
      </c>
    </row>
    <row r="27" spans="2:24" ht="13.5" customHeight="1" x14ac:dyDescent="0.15">
      <c r="B27" s="1">
        <f t="shared" si="5"/>
        <v>17</v>
      </c>
      <c r="C27" s="6"/>
      <c r="D27" s="6"/>
      <c r="E27" s="118"/>
      <c r="F27" s="118" t="s">
        <v>105</v>
      </c>
      <c r="G27" s="118"/>
      <c r="H27" s="118"/>
      <c r="I27" s="118"/>
      <c r="J27" s="118"/>
      <c r="K27" s="24"/>
      <c r="L27" s="24" t="s">
        <v>143</v>
      </c>
      <c r="M27" s="24"/>
      <c r="N27" s="110"/>
    </row>
    <row r="28" spans="2:24" ht="13.9" customHeight="1" x14ac:dyDescent="0.15">
      <c r="B28" s="1">
        <f t="shared" si="5"/>
        <v>18</v>
      </c>
      <c r="C28" s="6"/>
      <c r="D28" s="6"/>
      <c r="E28" s="118"/>
      <c r="F28" s="118" t="s">
        <v>96</v>
      </c>
      <c r="G28" s="118"/>
      <c r="H28" s="118"/>
      <c r="I28" s="118"/>
      <c r="J28" s="118"/>
      <c r="K28" s="24">
        <v>30</v>
      </c>
      <c r="L28" s="24">
        <v>55</v>
      </c>
      <c r="M28" s="24">
        <v>10</v>
      </c>
      <c r="N28" s="110">
        <v>170</v>
      </c>
    </row>
    <row r="29" spans="2:24" ht="13.9" customHeight="1" x14ac:dyDescent="0.15">
      <c r="B29" s="1">
        <f t="shared" si="5"/>
        <v>19</v>
      </c>
      <c r="C29" s="6"/>
      <c r="D29" s="6"/>
      <c r="E29" s="118"/>
      <c r="F29" s="118" t="s">
        <v>147</v>
      </c>
      <c r="G29" s="118"/>
      <c r="H29" s="118"/>
      <c r="I29" s="118"/>
      <c r="J29" s="118"/>
      <c r="K29" s="24"/>
      <c r="L29" s="24">
        <v>15</v>
      </c>
      <c r="M29" s="24">
        <v>5</v>
      </c>
      <c r="N29" s="110">
        <v>10</v>
      </c>
    </row>
    <row r="30" spans="2:24" ht="13.9" customHeight="1" x14ac:dyDescent="0.15">
      <c r="B30" s="1">
        <f t="shared" si="5"/>
        <v>20</v>
      </c>
      <c r="C30" s="6"/>
      <c r="D30" s="6"/>
      <c r="E30" s="118"/>
      <c r="F30" s="118" t="s">
        <v>70</v>
      </c>
      <c r="G30" s="118"/>
      <c r="H30" s="118"/>
      <c r="I30" s="118"/>
      <c r="J30" s="118"/>
      <c r="K30" s="24" t="s">
        <v>143</v>
      </c>
      <c r="L30" s="24">
        <v>6</v>
      </c>
      <c r="M30" s="24"/>
      <c r="N30" s="110"/>
    </row>
    <row r="31" spans="2:24" ht="13.5" customHeight="1" x14ac:dyDescent="0.15">
      <c r="B31" s="1">
        <f t="shared" si="5"/>
        <v>21</v>
      </c>
      <c r="C31" s="6"/>
      <c r="D31" s="6"/>
      <c r="E31" s="118"/>
      <c r="F31" s="118" t="s">
        <v>292</v>
      </c>
      <c r="G31" s="118"/>
      <c r="H31" s="118"/>
      <c r="I31" s="118"/>
      <c r="J31" s="118"/>
      <c r="K31" s="24">
        <v>15</v>
      </c>
      <c r="L31" s="24" t="s">
        <v>143</v>
      </c>
      <c r="M31" s="24" t="s">
        <v>143</v>
      </c>
      <c r="N31" s="110"/>
    </row>
    <row r="32" spans="2:24" ht="13.5" customHeight="1" x14ac:dyDescent="0.15">
      <c r="B32" s="1">
        <f t="shared" si="5"/>
        <v>22</v>
      </c>
      <c r="C32" s="6"/>
      <c r="D32" s="6"/>
      <c r="E32" s="118"/>
      <c r="F32" s="118" t="s">
        <v>18</v>
      </c>
      <c r="G32" s="118"/>
      <c r="H32" s="118"/>
      <c r="I32" s="118"/>
      <c r="J32" s="118"/>
      <c r="K32" s="24">
        <v>85</v>
      </c>
      <c r="L32" s="24">
        <v>75</v>
      </c>
      <c r="M32" s="24">
        <v>290</v>
      </c>
      <c r="N32" s="110">
        <v>950</v>
      </c>
    </row>
    <row r="33" spans="2:29" ht="13.5" customHeight="1" x14ac:dyDescent="0.15">
      <c r="B33" s="1">
        <f t="shared" si="5"/>
        <v>23</v>
      </c>
      <c r="C33" s="6"/>
      <c r="D33" s="6"/>
      <c r="E33" s="118"/>
      <c r="F33" s="118" t="s">
        <v>97</v>
      </c>
      <c r="G33" s="118"/>
      <c r="H33" s="118"/>
      <c r="I33" s="118"/>
      <c r="J33" s="118"/>
      <c r="K33" s="24" t="s">
        <v>143</v>
      </c>
      <c r="L33" s="24"/>
      <c r="M33" s="24">
        <v>20</v>
      </c>
      <c r="N33" s="110">
        <v>20</v>
      </c>
    </row>
    <row r="34" spans="2:29" ht="13.5" customHeight="1" x14ac:dyDescent="0.15">
      <c r="B34" s="1">
        <f t="shared" si="5"/>
        <v>24</v>
      </c>
      <c r="C34" s="6"/>
      <c r="D34" s="6"/>
      <c r="E34" s="118"/>
      <c r="F34" s="118" t="s">
        <v>98</v>
      </c>
      <c r="G34" s="118"/>
      <c r="H34" s="118"/>
      <c r="I34" s="118"/>
      <c r="J34" s="118"/>
      <c r="K34" s="24">
        <v>25</v>
      </c>
      <c r="L34" s="24" t="s">
        <v>143</v>
      </c>
      <c r="M34" s="24">
        <v>20</v>
      </c>
      <c r="N34" s="110">
        <v>65</v>
      </c>
    </row>
    <row r="35" spans="2:29" ht="13.9" customHeight="1" x14ac:dyDescent="0.15">
      <c r="B35" s="1">
        <f t="shared" si="5"/>
        <v>25</v>
      </c>
      <c r="C35" s="6"/>
      <c r="D35" s="6"/>
      <c r="E35" s="118"/>
      <c r="F35" s="118" t="s">
        <v>199</v>
      </c>
      <c r="G35" s="118"/>
      <c r="H35" s="118"/>
      <c r="I35" s="118"/>
      <c r="J35" s="118"/>
      <c r="K35" s="24"/>
      <c r="L35" s="24"/>
      <c r="M35" s="24"/>
      <c r="N35" s="110" t="s">
        <v>143</v>
      </c>
    </row>
    <row r="36" spans="2:29" ht="13.5" customHeight="1" x14ac:dyDescent="0.15">
      <c r="B36" s="1">
        <f t="shared" si="5"/>
        <v>26</v>
      </c>
      <c r="C36" s="6"/>
      <c r="D36" s="6"/>
      <c r="E36" s="118"/>
      <c r="F36" s="118" t="s">
        <v>161</v>
      </c>
      <c r="G36" s="118"/>
      <c r="H36" s="118"/>
      <c r="I36" s="118"/>
      <c r="J36" s="118"/>
      <c r="K36" s="24"/>
      <c r="L36" s="24" t="s">
        <v>143</v>
      </c>
      <c r="M36" s="24"/>
      <c r="N36" s="110"/>
    </row>
    <row r="37" spans="2:29" ht="13.5" customHeight="1" x14ac:dyDescent="0.15">
      <c r="B37" s="1">
        <f t="shared" si="5"/>
        <v>27</v>
      </c>
      <c r="C37" s="6"/>
      <c r="D37" s="6"/>
      <c r="E37" s="118"/>
      <c r="F37" s="118" t="s">
        <v>116</v>
      </c>
      <c r="G37" s="118"/>
      <c r="H37" s="118"/>
      <c r="I37" s="118"/>
      <c r="J37" s="118"/>
      <c r="K37" s="24">
        <v>130</v>
      </c>
      <c r="L37" s="24">
        <v>65</v>
      </c>
      <c r="M37" s="24">
        <v>160</v>
      </c>
      <c r="N37" s="110">
        <v>525</v>
      </c>
    </row>
    <row r="38" spans="2:29" ht="13.9" customHeight="1" x14ac:dyDescent="0.15">
      <c r="B38" s="1">
        <f t="shared" si="5"/>
        <v>28</v>
      </c>
      <c r="C38" s="6"/>
      <c r="D38" s="6"/>
      <c r="E38" s="118"/>
      <c r="F38" s="118" t="s">
        <v>20</v>
      </c>
      <c r="G38" s="118"/>
      <c r="H38" s="118"/>
      <c r="I38" s="118"/>
      <c r="J38" s="118"/>
      <c r="K38" s="24">
        <v>45</v>
      </c>
      <c r="L38" s="24">
        <v>45</v>
      </c>
      <c r="M38" s="24">
        <v>15</v>
      </c>
      <c r="N38" s="110">
        <v>55</v>
      </c>
    </row>
    <row r="39" spans="2:29" ht="13.5" customHeight="1" x14ac:dyDescent="0.15">
      <c r="B39" s="1">
        <f t="shared" si="5"/>
        <v>29</v>
      </c>
      <c r="C39" s="6"/>
      <c r="D39" s="6"/>
      <c r="E39" s="118"/>
      <c r="F39" s="118" t="s">
        <v>21</v>
      </c>
      <c r="G39" s="118"/>
      <c r="H39" s="118"/>
      <c r="I39" s="118"/>
      <c r="J39" s="118"/>
      <c r="K39" s="24">
        <v>13550</v>
      </c>
      <c r="L39" s="24">
        <v>5000</v>
      </c>
      <c r="M39" s="24">
        <v>32850</v>
      </c>
      <c r="N39" s="56">
        <v>24850</v>
      </c>
    </row>
    <row r="40" spans="2:29" ht="13.9" customHeight="1" x14ac:dyDescent="0.15">
      <c r="B40" s="1">
        <f t="shared" si="5"/>
        <v>30</v>
      </c>
      <c r="C40" s="6"/>
      <c r="D40" s="6"/>
      <c r="E40" s="118"/>
      <c r="F40" s="118" t="s">
        <v>22</v>
      </c>
      <c r="G40" s="118"/>
      <c r="H40" s="118"/>
      <c r="I40" s="118"/>
      <c r="J40" s="118"/>
      <c r="K40" s="24">
        <v>15</v>
      </c>
      <c r="L40" s="24"/>
      <c r="M40" s="24">
        <v>5</v>
      </c>
      <c r="N40" s="110"/>
    </row>
    <row r="41" spans="2:29" ht="13.9" customHeight="1" x14ac:dyDescent="0.15">
      <c r="B41" s="1">
        <f t="shared" si="5"/>
        <v>31</v>
      </c>
      <c r="C41" s="6"/>
      <c r="D41" s="6"/>
      <c r="E41" s="118"/>
      <c r="F41" s="118" t="s">
        <v>23</v>
      </c>
      <c r="G41" s="118"/>
      <c r="H41" s="118"/>
      <c r="I41" s="118"/>
      <c r="J41" s="118"/>
      <c r="K41" s="24"/>
      <c r="L41" s="24"/>
      <c r="M41" s="24"/>
      <c r="N41" s="110" t="s">
        <v>143</v>
      </c>
    </row>
    <row r="42" spans="2:29" ht="13.5" customHeight="1" x14ac:dyDescent="0.15">
      <c r="B42" s="1">
        <f t="shared" si="5"/>
        <v>32</v>
      </c>
      <c r="C42" s="2" t="s">
        <v>75</v>
      </c>
      <c r="D42" s="2" t="s">
        <v>76</v>
      </c>
      <c r="E42" s="118"/>
      <c r="F42" s="118" t="s">
        <v>93</v>
      </c>
      <c r="G42" s="118"/>
      <c r="H42" s="118"/>
      <c r="I42" s="118"/>
      <c r="J42" s="118"/>
      <c r="K42" s="24"/>
      <c r="L42" s="24">
        <v>5</v>
      </c>
      <c r="M42" s="24" t="s">
        <v>143</v>
      </c>
      <c r="N42" s="110" t="s">
        <v>143</v>
      </c>
    </row>
    <row r="43" spans="2:29" ht="13.9" customHeight="1" x14ac:dyDescent="0.15">
      <c r="B43" s="1">
        <f t="shared" si="5"/>
        <v>33</v>
      </c>
      <c r="C43" s="6"/>
      <c r="D43" s="6"/>
      <c r="E43" s="118"/>
      <c r="F43" s="118" t="s">
        <v>140</v>
      </c>
      <c r="G43" s="118"/>
      <c r="H43" s="118"/>
      <c r="I43" s="118"/>
      <c r="J43" s="118"/>
      <c r="K43" s="24" t="s">
        <v>143</v>
      </c>
      <c r="L43" s="24"/>
      <c r="M43" s="24">
        <v>10</v>
      </c>
      <c r="N43" s="110" t="s">
        <v>143</v>
      </c>
    </row>
    <row r="44" spans="2:29" ht="13.9" customHeight="1" x14ac:dyDescent="0.15">
      <c r="B44" s="1">
        <f t="shared" ref="B44:B80" si="7">B43+1</f>
        <v>34</v>
      </c>
      <c r="C44" s="6"/>
      <c r="D44" s="6"/>
      <c r="E44" s="118"/>
      <c r="F44" s="118" t="s">
        <v>293</v>
      </c>
      <c r="G44" s="118"/>
      <c r="H44" s="118"/>
      <c r="I44" s="118"/>
      <c r="J44" s="118"/>
      <c r="K44" s="24"/>
      <c r="L44" s="24"/>
      <c r="M44" s="24"/>
      <c r="N44" s="110" t="s">
        <v>143</v>
      </c>
      <c r="U44">
        <f>COUNTA(K42:K44)</f>
        <v>1</v>
      </c>
      <c r="V44">
        <f>COUNTA(L42:L44)</f>
        <v>1</v>
      </c>
      <c r="W44">
        <f>COUNTA(M42:M44)</f>
        <v>2</v>
      </c>
      <c r="X44">
        <f>COUNTA(N42:N44)</f>
        <v>3</v>
      </c>
    </row>
    <row r="45" spans="2:29" ht="13.9" customHeight="1" x14ac:dyDescent="0.15">
      <c r="B45" s="1">
        <f t="shared" si="7"/>
        <v>35</v>
      </c>
      <c r="C45" s="2" t="s">
        <v>85</v>
      </c>
      <c r="D45" s="2" t="s">
        <v>28</v>
      </c>
      <c r="E45" s="118"/>
      <c r="F45" s="118" t="s">
        <v>326</v>
      </c>
      <c r="G45" s="118"/>
      <c r="H45" s="118"/>
      <c r="I45" s="118"/>
      <c r="J45" s="118"/>
      <c r="K45" s="24"/>
      <c r="L45" s="24"/>
      <c r="M45" s="24"/>
      <c r="N45" s="110">
        <v>20</v>
      </c>
      <c r="Y45" s="120"/>
    </row>
    <row r="46" spans="2:29" ht="13.9" customHeight="1" x14ac:dyDescent="0.15">
      <c r="B46" s="1">
        <f t="shared" si="7"/>
        <v>36</v>
      </c>
      <c r="C46" s="6"/>
      <c r="D46" s="6"/>
      <c r="E46" s="118"/>
      <c r="F46" s="118" t="s">
        <v>163</v>
      </c>
      <c r="G46" s="118"/>
      <c r="H46" s="118"/>
      <c r="I46" s="118"/>
      <c r="J46" s="118"/>
      <c r="K46" s="24"/>
      <c r="L46" s="24"/>
      <c r="M46" s="24">
        <v>40</v>
      </c>
      <c r="N46" s="110">
        <v>80</v>
      </c>
      <c r="Y46" s="120"/>
    </row>
    <row r="47" spans="2:29" ht="13.9" customHeight="1" x14ac:dyDescent="0.15">
      <c r="B47" s="1">
        <f t="shared" si="7"/>
        <v>37</v>
      </c>
      <c r="C47" s="6"/>
      <c r="D47" s="6"/>
      <c r="E47" s="118"/>
      <c r="F47" s="118" t="s">
        <v>133</v>
      </c>
      <c r="G47" s="118"/>
      <c r="H47" s="118"/>
      <c r="I47" s="118"/>
      <c r="J47" s="118"/>
      <c r="K47" s="24"/>
      <c r="L47" s="24"/>
      <c r="M47" s="24"/>
      <c r="N47" s="110">
        <v>85</v>
      </c>
      <c r="U47" s="121">
        <f>COUNTA($K11:$K48)</f>
        <v>21</v>
      </c>
      <c r="V47" s="121">
        <f>COUNTA($L11:$L48)</f>
        <v>21</v>
      </c>
      <c r="W47" s="121">
        <f>COUNTA($M11:$M48)</f>
        <v>23</v>
      </c>
      <c r="X47" s="121">
        <f>COUNTA($N11:$N48)</f>
        <v>29</v>
      </c>
      <c r="Y47" s="121"/>
      <c r="Z47" s="121"/>
      <c r="AA47" s="121"/>
      <c r="AB47" s="121"/>
      <c r="AC47" s="120"/>
    </row>
    <row r="48" spans="2:29" ht="13.5" customHeight="1" x14ac:dyDescent="0.15">
      <c r="B48" s="1">
        <f t="shared" si="7"/>
        <v>38</v>
      </c>
      <c r="C48" s="6"/>
      <c r="D48" s="6"/>
      <c r="E48" s="118"/>
      <c r="F48" s="118" t="s">
        <v>82</v>
      </c>
      <c r="G48" s="118"/>
      <c r="H48" s="118"/>
      <c r="I48" s="118"/>
      <c r="J48" s="118"/>
      <c r="K48" s="24"/>
      <c r="L48" s="24"/>
      <c r="M48" s="24"/>
      <c r="N48" s="110">
        <v>10</v>
      </c>
      <c r="Y48" s="122"/>
    </row>
    <row r="49" spans="2:25" ht="13.5" customHeight="1" x14ac:dyDescent="0.15">
      <c r="B49" s="1">
        <f t="shared" si="7"/>
        <v>39</v>
      </c>
      <c r="C49" s="6"/>
      <c r="D49" s="6"/>
      <c r="E49" s="118"/>
      <c r="F49" s="118" t="s">
        <v>318</v>
      </c>
      <c r="G49" s="118"/>
      <c r="H49" s="118"/>
      <c r="I49" s="118"/>
      <c r="J49" s="118"/>
      <c r="K49" s="24"/>
      <c r="L49" s="24"/>
      <c r="M49" s="24" t="s">
        <v>143</v>
      </c>
      <c r="N49" s="110"/>
      <c r="Y49" s="122"/>
    </row>
    <row r="50" spans="2:25" ht="13.5" customHeight="1" x14ac:dyDescent="0.15">
      <c r="B50" s="1">
        <f t="shared" si="7"/>
        <v>40</v>
      </c>
      <c r="C50" s="6"/>
      <c r="D50" s="6"/>
      <c r="E50" s="118"/>
      <c r="F50" s="118" t="s">
        <v>498</v>
      </c>
      <c r="G50" s="118"/>
      <c r="H50" s="118"/>
      <c r="I50" s="118"/>
      <c r="J50" s="118"/>
      <c r="K50" s="24">
        <v>40</v>
      </c>
      <c r="L50" s="24"/>
      <c r="M50" s="24"/>
      <c r="N50" s="110"/>
      <c r="Y50" s="122"/>
    </row>
    <row r="51" spans="2:25" ht="13.5" customHeight="1" x14ac:dyDescent="0.15">
      <c r="B51" s="1">
        <f t="shared" si="7"/>
        <v>41</v>
      </c>
      <c r="C51" s="6"/>
      <c r="D51" s="6"/>
      <c r="E51" s="118"/>
      <c r="F51" s="118" t="s">
        <v>99</v>
      </c>
      <c r="G51" s="118"/>
      <c r="H51" s="118"/>
      <c r="I51" s="118"/>
      <c r="J51" s="118"/>
      <c r="K51" s="24"/>
      <c r="L51" s="24" t="s">
        <v>143</v>
      </c>
      <c r="M51" s="24"/>
      <c r="N51" s="110">
        <v>160</v>
      </c>
      <c r="Y51" s="122"/>
    </row>
    <row r="52" spans="2:25" ht="13.9" customHeight="1" x14ac:dyDescent="0.15">
      <c r="B52" s="1">
        <f t="shared" si="7"/>
        <v>42</v>
      </c>
      <c r="C52" s="6"/>
      <c r="D52" s="6"/>
      <c r="E52" s="118"/>
      <c r="F52" s="118" t="s">
        <v>207</v>
      </c>
      <c r="G52" s="118"/>
      <c r="H52" s="118"/>
      <c r="I52" s="118"/>
      <c r="J52" s="118"/>
      <c r="K52" s="24"/>
      <c r="L52" s="123">
        <v>5</v>
      </c>
      <c r="M52" s="24">
        <v>10</v>
      </c>
      <c r="N52" s="110">
        <v>5</v>
      </c>
      <c r="Y52" s="120"/>
    </row>
    <row r="53" spans="2:25" ht="13.5" customHeight="1" x14ac:dyDescent="0.15">
      <c r="B53" s="1">
        <f t="shared" si="7"/>
        <v>43</v>
      </c>
      <c r="C53" s="6"/>
      <c r="D53" s="6"/>
      <c r="E53" s="118"/>
      <c r="F53" s="118" t="s">
        <v>241</v>
      </c>
      <c r="G53" s="118"/>
      <c r="H53" s="118"/>
      <c r="I53" s="118"/>
      <c r="J53" s="118"/>
      <c r="K53" s="24" t="s">
        <v>143</v>
      </c>
      <c r="L53" s="123"/>
      <c r="M53" s="123"/>
      <c r="N53" s="110"/>
      <c r="Y53" s="120"/>
    </row>
    <row r="54" spans="2:25" ht="13.9" customHeight="1" x14ac:dyDescent="0.15">
      <c r="B54" s="1">
        <f t="shared" si="7"/>
        <v>44</v>
      </c>
      <c r="C54" s="6"/>
      <c r="D54" s="6"/>
      <c r="E54" s="118"/>
      <c r="F54" s="118" t="s">
        <v>100</v>
      </c>
      <c r="G54" s="118"/>
      <c r="H54" s="118"/>
      <c r="I54" s="118"/>
      <c r="J54" s="118"/>
      <c r="K54" s="24">
        <v>140</v>
      </c>
      <c r="L54" s="24">
        <v>60</v>
      </c>
      <c r="M54" s="24">
        <v>260</v>
      </c>
      <c r="N54" s="110">
        <v>280</v>
      </c>
      <c r="Y54" s="120"/>
    </row>
    <row r="55" spans="2:25" ht="13.5" customHeight="1" x14ac:dyDescent="0.15">
      <c r="B55" s="1">
        <f t="shared" si="7"/>
        <v>45</v>
      </c>
      <c r="C55" s="6"/>
      <c r="D55" s="6"/>
      <c r="E55" s="118"/>
      <c r="F55" s="118" t="s">
        <v>101</v>
      </c>
      <c r="G55" s="118"/>
      <c r="H55" s="118"/>
      <c r="I55" s="118"/>
      <c r="J55" s="118"/>
      <c r="K55" s="24"/>
      <c r="L55" s="24"/>
      <c r="M55" s="24">
        <v>5</v>
      </c>
      <c r="N55" s="110">
        <v>15</v>
      </c>
      <c r="Y55" s="120"/>
    </row>
    <row r="56" spans="2:25" ht="14.25" customHeight="1" x14ac:dyDescent="0.15">
      <c r="B56" s="1">
        <f t="shared" si="7"/>
        <v>46</v>
      </c>
      <c r="C56" s="6"/>
      <c r="D56" s="6"/>
      <c r="E56" s="118"/>
      <c r="F56" s="118" t="s">
        <v>284</v>
      </c>
      <c r="G56" s="118"/>
      <c r="H56" s="118"/>
      <c r="I56" s="118"/>
      <c r="J56" s="118"/>
      <c r="K56" s="24"/>
      <c r="L56" s="24"/>
      <c r="M56" s="24"/>
      <c r="N56" s="110">
        <v>100</v>
      </c>
      <c r="Y56" s="120"/>
    </row>
    <row r="57" spans="2:25" ht="13.5" customHeight="1" x14ac:dyDescent="0.15">
      <c r="B57" s="1">
        <f t="shared" si="7"/>
        <v>47</v>
      </c>
      <c r="C57" s="6"/>
      <c r="D57" s="6"/>
      <c r="E57" s="118"/>
      <c r="F57" s="118" t="s">
        <v>243</v>
      </c>
      <c r="G57" s="118"/>
      <c r="H57" s="118"/>
      <c r="I57" s="118"/>
      <c r="J57" s="118"/>
      <c r="K57" s="24"/>
      <c r="L57" s="24"/>
      <c r="M57" s="24" t="s">
        <v>143</v>
      </c>
      <c r="N57" s="110">
        <v>5</v>
      </c>
      <c r="Y57" s="120"/>
    </row>
    <row r="58" spans="2:25" ht="13.5" customHeight="1" x14ac:dyDescent="0.15">
      <c r="B58" s="1">
        <f t="shared" si="7"/>
        <v>48</v>
      </c>
      <c r="C58" s="6"/>
      <c r="D58" s="6"/>
      <c r="E58" s="118"/>
      <c r="F58" s="118" t="s">
        <v>308</v>
      </c>
      <c r="G58" s="118"/>
      <c r="H58" s="118"/>
      <c r="I58" s="118"/>
      <c r="J58" s="118"/>
      <c r="K58" s="24"/>
      <c r="L58" s="24"/>
      <c r="M58" s="24">
        <v>8</v>
      </c>
      <c r="N58" s="110"/>
      <c r="Y58" s="120"/>
    </row>
    <row r="59" spans="2:25" ht="13.5" customHeight="1" x14ac:dyDescent="0.15">
      <c r="B59" s="1">
        <f t="shared" si="7"/>
        <v>49</v>
      </c>
      <c r="C59" s="6"/>
      <c r="D59" s="6"/>
      <c r="E59" s="118"/>
      <c r="F59" s="118" t="s">
        <v>167</v>
      </c>
      <c r="G59" s="118"/>
      <c r="H59" s="118"/>
      <c r="I59" s="118"/>
      <c r="J59" s="118"/>
      <c r="K59" s="24"/>
      <c r="L59" s="24"/>
      <c r="M59" s="24" t="s">
        <v>143</v>
      </c>
      <c r="N59" s="110"/>
      <c r="Y59" s="120"/>
    </row>
    <row r="60" spans="2:25" ht="13.5" customHeight="1" x14ac:dyDescent="0.15">
      <c r="B60" s="1">
        <f t="shared" si="7"/>
        <v>50</v>
      </c>
      <c r="C60" s="6"/>
      <c r="D60" s="6"/>
      <c r="E60" s="118"/>
      <c r="F60" s="118" t="s">
        <v>168</v>
      </c>
      <c r="G60" s="118"/>
      <c r="H60" s="118"/>
      <c r="I60" s="118"/>
      <c r="J60" s="118"/>
      <c r="K60" s="24"/>
      <c r="L60" s="24"/>
      <c r="M60" s="24" t="s">
        <v>143</v>
      </c>
      <c r="N60" s="110"/>
      <c r="Y60" s="120"/>
    </row>
    <row r="61" spans="2:25" ht="13.9" customHeight="1" x14ac:dyDescent="0.15">
      <c r="B61" s="1">
        <f t="shared" si="7"/>
        <v>51</v>
      </c>
      <c r="C61" s="6"/>
      <c r="D61" s="6"/>
      <c r="E61" s="118"/>
      <c r="F61" s="118" t="s">
        <v>169</v>
      </c>
      <c r="G61" s="118"/>
      <c r="H61" s="118"/>
      <c r="I61" s="118"/>
      <c r="J61" s="118"/>
      <c r="K61" s="24"/>
      <c r="L61" s="24"/>
      <c r="M61" s="24"/>
      <c r="N61" s="110">
        <v>8</v>
      </c>
      <c r="Y61" s="120"/>
    </row>
    <row r="62" spans="2:25" ht="13.9" customHeight="1" x14ac:dyDescent="0.15">
      <c r="B62" s="1">
        <f t="shared" si="7"/>
        <v>52</v>
      </c>
      <c r="C62" s="6"/>
      <c r="D62" s="6"/>
      <c r="E62" s="118"/>
      <c r="F62" s="118" t="s">
        <v>80</v>
      </c>
      <c r="G62" s="118"/>
      <c r="H62" s="118"/>
      <c r="I62" s="118"/>
      <c r="J62" s="118"/>
      <c r="K62" s="24" t="s">
        <v>143</v>
      </c>
      <c r="L62" s="24" t="s">
        <v>143</v>
      </c>
      <c r="M62" s="24" t="s">
        <v>143</v>
      </c>
      <c r="N62" s="110" t="s">
        <v>143</v>
      </c>
      <c r="Y62" s="120"/>
    </row>
    <row r="63" spans="2:25" ht="13.9" customHeight="1" x14ac:dyDescent="0.15">
      <c r="B63" s="1">
        <f t="shared" si="7"/>
        <v>53</v>
      </c>
      <c r="C63" s="6"/>
      <c r="D63" s="6"/>
      <c r="E63" s="118"/>
      <c r="F63" s="118" t="s">
        <v>210</v>
      </c>
      <c r="G63" s="118"/>
      <c r="H63" s="118"/>
      <c r="I63" s="118"/>
      <c r="J63" s="118"/>
      <c r="K63" s="24"/>
      <c r="L63" s="24">
        <v>20</v>
      </c>
      <c r="M63" s="24">
        <v>40</v>
      </c>
      <c r="N63" s="110"/>
      <c r="Y63" s="120"/>
    </row>
    <row r="64" spans="2:25" ht="13.5" customHeight="1" x14ac:dyDescent="0.15">
      <c r="B64" s="1">
        <f t="shared" si="7"/>
        <v>54</v>
      </c>
      <c r="C64" s="6"/>
      <c r="D64" s="6"/>
      <c r="E64" s="118"/>
      <c r="F64" s="118" t="s">
        <v>102</v>
      </c>
      <c r="G64" s="118"/>
      <c r="H64" s="118"/>
      <c r="I64" s="118"/>
      <c r="J64" s="118"/>
      <c r="K64" s="24">
        <v>180</v>
      </c>
      <c r="L64" s="24">
        <v>160</v>
      </c>
      <c r="M64" s="24">
        <v>320</v>
      </c>
      <c r="N64" s="110">
        <v>410</v>
      </c>
      <c r="Y64" s="120"/>
    </row>
    <row r="65" spans="2:25" ht="13.5" customHeight="1" x14ac:dyDescent="0.15">
      <c r="B65" s="1">
        <f t="shared" si="7"/>
        <v>55</v>
      </c>
      <c r="C65" s="6"/>
      <c r="D65" s="6"/>
      <c r="E65" s="118"/>
      <c r="F65" s="118" t="s">
        <v>227</v>
      </c>
      <c r="G65" s="118"/>
      <c r="H65" s="118"/>
      <c r="I65" s="118"/>
      <c r="J65" s="118"/>
      <c r="K65" s="24"/>
      <c r="L65" s="24"/>
      <c r="M65" s="24" t="s">
        <v>143</v>
      </c>
      <c r="N65" s="110" t="s">
        <v>143</v>
      </c>
      <c r="Y65" s="120"/>
    </row>
    <row r="66" spans="2:25" ht="13.9" customHeight="1" x14ac:dyDescent="0.15">
      <c r="B66" s="1">
        <f t="shared" si="7"/>
        <v>56</v>
      </c>
      <c r="C66" s="6"/>
      <c r="D66" s="6"/>
      <c r="E66" s="118"/>
      <c r="F66" s="118" t="s">
        <v>31</v>
      </c>
      <c r="G66" s="118"/>
      <c r="H66" s="118"/>
      <c r="I66" s="118"/>
      <c r="J66" s="118"/>
      <c r="K66" s="24">
        <v>95</v>
      </c>
      <c r="L66" s="24">
        <v>105</v>
      </c>
      <c r="M66" s="24">
        <v>100</v>
      </c>
      <c r="N66" s="110">
        <v>450</v>
      </c>
      <c r="Y66" s="120"/>
    </row>
    <row r="67" spans="2:25" ht="13.9" customHeight="1" x14ac:dyDescent="0.15">
      <c r="B67" s="1">
        <f t="shared" si="7"/>
        <v>57</v>
      </c>
      <c r="C67" s="2" t="s">
        <v>32</v>
      </c>
      <c r="D67" s="2" t="s">
        <v>33</v>
      </c>
      <c r="E67" s="118"/>
      <c r="F67" s="118" t="s">
        <v>153</v>
      </c>
      <c r="G67" s="118"/>
      <c r="H67" s="118"/>
      <c r="I67" s="118"/>
      <c r="J67" s="118"/>
      <c r="K67" s="24"/>
      <c r="L67" s="24"/>
      <c r="M67" s="24" t="s">
        <v>143</v>
      </c>
      <c r="N67" s="110">
        <v>1</v>
      </c>
    </row>
    <row r="68" spans="2:25" ht="14.25" customHeight="1" x14ac:dyDescent="0.15">
      <c r="B68" s="1">
        <f t="shared" si="7"/>
        <v>58</v>
      </c>
      <c r="C68" s="6"/>
      <c r="D68" s="6"/>
      <c r="E68" s="118"/>
      <c r="F68" s="118" t="s">
        <v>154</v>
      </c>
      <c r="G68" s="118"/>
      <c r="H68" s="118"/>
      <c r="I68" s="118"/>
      <c r="J68" s="118"/>
      <c r="K68" s="24"/>
      <c r="L68" s="24"/>
      <c r="M68" s="24">
        <v>2</v>
      </c>
      <c r="N68" s="110">
        <v>1</v>
      </c>
    </row>
    <row r="69" spans="2:25" ht="13.5" customHeight="1" x14ac:dyDescent="0.15">
      <c r="B69" s="1">
        <f t="shared" si="7"/>
        <v>59</v>
      </c>
      <c r="C69" s="6"/>
      <c r="D69" s="6"/>
      <c r="E69" s="118"/>
      <c r="F69" s="118" t="s">
        <v>258</v>
      </c>
      <c r="G69" s="118"/>
      <c r="H69" s="118"/>
      <c r="I69" s="118"/>
      <c r="J69" s="118"/>
      <c r="K69" s="24"/>
      <c r="L69" s="24"/>
      <c r="M69" s="24" t="s">
        <v>143</v>
      </c>
      <c r="N69" s="110"/>
    </row>
    <row r="70" spans="2:25" ht="13.5" customHeight="1" x14ac:dyDescent="0.15">
      <c r="B70" s="1">
        <f t="shared" si="7"/>
        <v>60</v>
      </c>
      <c r="C70" s="6"/>
      <c r="D70" s="6"/>
      <c r="E70" s="118"/>
      <c r="F70" s="118" t="s">
        <v>173</v>
      </c>
      <c r="G70" s="118"/>
      <c r="H70" s="118"/>
      <c r="I70" s="118"/>
      <c r="J70" s="118"/>
      <c r="K70" s="24"/>
      <c r="L70" s="24" t="s">
        <v>143</v>
      </c>
      <c r="M70" s="24">
        <v>1</v>
      </c>
      <c r="N70" s="110">
        <v>2</v>
      </c>
    </row>
    <row r="71" spans="2:25" ht="13.9" customHeight="1" x14ac:dyDescent="0.15">
      <c r="B71" s="1">
        <f t="shared" si="7"/>
        <v>61</v>
      </c>
      <c r="C71" s="6"/>
      <c r="D71" s="6"/>
      <c r="E71" s="118"/>
      <c r="F71" s="118" t="s">
        <v>112</v>
      </c>
      <c r="G71" s="118"/>
      <c r="H71" s="118"/>
      <c r="I71" s="118"/>
      <c r="J71" s="118"/>
      <c r="K71" s="24">
        <v>1</v>
      </c>
      <c r="L71" s="24"/>
      <c r="M71" s="24"/>
      <c r="N71" s="110">
        <v>1</v>
      </c>
    </row>
    <row r="72" spans="2:25" ht="13.9" customHeight="1" x14ac:dyDescent="0.15">
      <c r="B72" s="1">
        <f t="shared" si="7"/>
        <v>62</v>
      </c>
      <c r="C72" s="6"/>
      <c r="D72" s="6"/>
      <c r="E72" s="118"/>
      <c r="F72" s="118" t="s">
        <v>174</v>
      </c>
      <c r="G72" s="118"/>
      <c r="H72" s="118"/>
      <c r="I72" s="118"/>
      <c r="J72" s="118"/>
      <c r="K72" s="24"/>
      <c r="L72" s="24"/>
      <c r="M72" s="24"/>
      <c r="N72" s="110" t="s">
        <v>143</v>
      </c>
    </row>
    <row r="73" spans="2:25" ht="13.5" customHeight="1" x14ac:dyDescent="0.15">
      <c r="B73" s="1">
        <f t="shared" si="7"/>
        <v>63</v>
      </c>
      <c r="C73" s="6"/>
      <c r="D73" s="6"/>
      <c r="E73" s="118"/>
      <c r="F73" s="118" t="s">
        <v>34</v>
      </c>
      <c r="G73" s="118"/>
      <c r="H73" s="118"/>
      <c r="I73" s="118"/>
      <c r="J73" s="118"/>
      <c r="K73" s="24"/>
      <c r="L73" s="24">
        <v>1</v>
      </c>
      <c r="M73" s="24"/>
      <c r="N73" s="110">
        <v>1</v>
      </c>
    </row>
    <row r="74" spans="2:25" ht="13.5" customHeight="1" x14ac:dyDescent="0.15">
      <c r="B74" s="1">
        <f t="shared" si="7"/>
        <v>64</v>
      </c>
      <c r="C74" s="2" t="s">
        <v>129</v>
      </c>
      <c r="D74" s="2" t="s">
        <v>35</v>
      </c>
      <c r="E74" s="118"/>
      <c r="F74" s="118" t="s">
        <v>110</v>
      </c>
      <c r="G74" s="118"/>
      <c r="H74" s="118"/>
      <c r="I74" s="118"/>
      <c r="J74" s="118"/>
      <c r="K74" s="24"/>
      <c r="L74" s="24">
        <v>1</v>
      </c>
      <c r="M74" s="24" t="s">
        <v>143</v>
      </c>
      <c r="N74" s="110" t="s">
        <v>143</v>
      </c>
    </row>
    <row r="75" spans="2:25" ht="13.5" customHeight="1" x14ac:dyDescent="0.15">
      <c r="B75" s="1">
        <f t="shared" si="7"/>
        <v>65</v>
      </c>
      <c r="C75" s="6"/>
      <c r="D75" s="7"/>
      <c r="E75" s="118"/>
      <c r="F75" s="118" t="s">
        <v>36</v>
      </c>
      <c r="G75" s="118"/>
      <c r="H75" s="118"/>
      <c r="I75" s="118"/>
      <c r="J75" s="118"/>
      <c r="K75" s="24">
        <v>10</v>
      </c>
      <c r="L75" s="24"/>
      <c r="M75" s="24" t="s">
        <v>143</v>
      </c>
      <c r="N75" s="110">
        <v>5</v>
      </c>
    </row>
    <row r="76" spans="2:25" ht="13.5" customHeight="1" x14ac:dyDescent="0.15">
      <c r="B76" s="1">
        <f t="shared" si="7"/>
        <v>66</v>
      </c>
      <c r="C76" s="7"/>
      <c r="D76" s="8" t="s">
        <v>37</v>
      </c>
      <c r="E76" s="118"/>
      <c r="F76" s="118" t="s">
        <v>38</v>
      </c>
      <c r="G76" s="118"/>
      <c r="H76" s="118"/>
      <c r="I76" s="118"/>
      <c r="J76" s="118"/>
      <c r="K76" s="24" t="s">
        <v>143</v>
      </c>
      <c r="L76" s="24">
        <v>15</v>
      </c>
      <c r="M76" s="24" t="s">
        <v>143</v>
      </c>
      <c r="N76" s="110">
        <v>30</v>
      </c>
    </row>
    <row r="77" spans="2:25" ht="13.5" customHeight="1" x14ac:dyDescent="0.15">
      <c r="B77" s="1">
        <f t="shared" si="7"/>
        <v>67</v>
      </c>
      <c r="C77" s="2" t="s">
        <v>0</v>
      </c>
      <c r="D77" s="8" t="s">
        <v>39</v>
      </c>
      <c r="E77" s="118"/>
      <c r="F77" s="118" t="s">
        <v>40</v>
      </c>
      <c r="G77" s="118"/>
      <c r="H77" s="118"/>
      <c r="I77" s="118"/>
      <c r="J77" s="118"/>
      <c r="K77" s="24"/>
      <c r="L77" s="24" t="s">
        <v>143</v>
      </c>
      <c r="M77" s="24">
        <v>5</v>
      </c>
      <c r="N77" s="110">
        <v>5</v>
      </c>
      <c r="U77">
        <f>COUNTA(K67:K77)</f>
        <v>3</v>
      </c>
      <c r="V77">
        <f>COUNTA(L67:L77)</f>
        <v>5</v>
      </c>
      <c r="W77">
        <f>COUNTA(M67:M77)</f>
        <v>8</v>
      </c>
      <c r="X77">
        <f>COUNTA(N67:N77)</f>
        <v>10</v>
      </c>
    </row>
    <row r="78" spans="2:25" ht="13.5" customHeight="1" x14ac:dyDescent="0.15">
      <c r="B78" s="1">
        <f t="shared" si="7"/>
        <v>68</v>
      </c>
      <c r="C78" s="143" t="s">
        <v>41</v>
      </c>
      <c r="D78" s="144"/>
      <c r="E78" s="118"/>
      <c r="F78" s="118" t="s">
        <v>42</v>
      </c>
      <c r="G78" s="118"/>
      <c r="H78" s="118"/>
      <c r="I78" s="118"/>
      <c r="J78" s="118"/>
      <c r="K78" s="24">
        <v>350</v>
      </c>
      <c r="L78" s="24">
        <v>50</v>
      </c>
      <c r="M78" s="24">
        <v>125</v>
      </c>
      <c r="N78" s="110">
        <v>225</v>
      </c>
    </row>
    <row r="79" spans="2:25" ht="13.5" customHeight="1" x14ac:dyDescent="0.15">
      <c r="B79" s="1">
        <f t="shared" si="7"/>
        <v>69</v>
      </c>
      <c r="C79" s="3"/>
      <c r="D79" s="78"/>
      <c r="E79" s="118"/>
      <c r="F79" s="118" t="s">
        <v>43</v>
      </c>
      <c r="G79" s="118"/>
      <c r="H79" s="118"/>
      <c r="I79" s="118"/>
      <c r="J79" s="118"/>
      <c r="K79" s="24"/>
      <c r="L79" s="24">
        <v>75</v>
      </c>
      <c r="M79" s="24"/>
      <c r="N79" s="110">
        <v>75</v>
      </c>
    </row>
    <row r="80" spans="2:25" ht="13.9" customHeight="1" thickBot="1" x14ac:dyDescent="0.2">
      <c r="B80" s="1">
        <f t="shared" si="7"/>
        <v>70</v>
      </c>
      <c r="C80" s="3"/>
      <c r="D80" s="78"/>
      <c r="E80" s="118"/>
      <c r="F80" s="118" t="s">
        <v>73</v>
      </c>
      <c r="G80" s="118"/>
      <c r="H80" s="118"/>
      <c r="I80" s="118"/>
      <c r="J80" s="118"/>
      <c r="K80" s="24">
        <v>175</v>
      </c>
      <c r="L80" s="24">
        <v>75</v>
      </c>
      <c r="M80" s="24">
        <v>200</v>
      </c>
      <c r="N80" s="112">
        <v>275</v>
      </c>
    </row>
    <row r="81" spans="2:24" ht="13.9" customHeight="1" x14ac:dyDescent="0.15">
      <c r="B81" s="79"/>
      <c r="C81" s="80"/>
      <c r="D81" s="80"/>
      <c r="E81" s="23"/>
      <c r="F81" s="23"/>
      <c r="G81" s="23"/>
      <c r="H81" s="23"/>
      <c r="I81" s="23"/>
      <c r="J81" s="23"/>
      <c r="K81" s="23"/>
      <c r="L81" s="23"/>
      <c r="M81" s="23"/>
      <c r="N81" s="23"/>
      <c r="U81">
        <f>COUNTA(K11:K80)</f>
        <v>32</v>
      </c>
      <c r="V81">
        <f>COUNTA(L11:L80)</f>
        <v>36</v>
      </c>
      <c r="W81">
        <f>COUNTA(M11:M80)</f>
        <v>46</v>
      </c>
      <c r="X81">
        <f>COUNTA(N11:N80)</f>
        <v>53</v>
      </c>
    </row>
    <row r="82" spans="2:24" ht="18" customHeight="1" x14ac:dyDescent="0.15"/>
    <row r="83" spans="2:24" ht="18" customHeight="1" x14ac:dyDescent="0.15">
      <c r="B83" s="60"/>
    </row>
    <row r="84" spans="2:24" ht="9" customHeight="1" thickBot="1" x14ac:dyDescent="0.2"/>
    <row r="85" spans="2:24" ht="18" customHeight="1" x14ac:dyDescent="0.15">
      <c r="B85" s="61"/>
      <c r="C85" s="62"/>
      <c r="D85" s="140" t="s">
        <v>1</v>
      </c>
      <c r="E85" s="140"/>
      <c r="F85" s="140"/>
      <c r="G85" s="140"/>
      <c r="H85" s="62"/>
      <c r="I85" s="62"/>
      <c r="J85" s="63"/>
      <c r="K85" s="28" t="s">
        <v>62</v>
      </c>
      <c r="L85" s="28" t="s">
        <v>63</v>
      </c>
      <c r="M85" s="28" t="s">
        <v>64</v>
      </c>
      <c r="N85" s="51" t="s">
        <v>65</v>
      </c>
      <c r="U85">
        <f>SUM(U11:U19,K20:K80)</f>
        <v>16010</v>
      </c>
      <c r="V85">
        <f>SUM(V11:V19,L20:L80)</f>
        <v>6107</v>
      </c>
      <c r="W85">
        <f>SUM(W11:W19,M20:M80)</f>
        <v>34853</v>
      </c>
      <c r="X85">
        <f>SUM(X11:X19,N20:N80)</f>
        <v>30106</v>
      </c>
    </row>
    <row r="86" spans="2:24" ht="18" customHeight="1" thickBot="1" x14ac:dyDescent="0.2">
      <c r="B86" s="69"/>
      <c r="C86" s="9"/>
      <c r="D86" s="139" t="s">
        <v>2</v>
      </c>
      <c r="E86" s="139"/>
      <c r="F86" s="139"/>
      <c r="G86" s="139"/>
      <c r="H86" s="9"/>
      <c r="I86" s="9"/>
      <c r="J86" s="71"/>
      <c r="K86" s="31" t="str">
        <f>K5</f>
        <v>2024.1.23</v>
      </c>
      <c r="L86" s="31" t="str">
        <f>L5</f>
        <v>2024.1.23</v>
      </c>
      <c r="M86" s="31" t="str">
        <f>M5</f>
        <v>2024.1.23</v>
      </c>
      <c r="N86" s="50" t="str">
        <f>N5</f>
        <v>2024.1.23</v>
      </c>
    </row>
    <row r="87" spans="2:24" ht="19.899999999999999" customHeight="1" thickTop="1" x14ac:dyDescent="0.15">
      <c r="B87" s="145" t="s">
        <v>45</v>
      </c>
      <c r="C87" s="146"/>
      <c r="D87" s="146"/>
      <c r="E87" s="146"/>
      <c r="F87" s="146"/>
      <c r="G87" s="146"/>
      <c r="H87" s="146"/>
      <c r="I87" s="146"/>
      <c r="J87" s="76"/>
      <c r="K87" s="32">
        <f>SUM(K88:K96)</f>
        <v>16010</v>
      </c>
      <c r="L87" s="32">
        <f>SUM(L88:L96)</f>
        <v>6107</v>
      </c>
      <c r="M87" s="32">
        <f>SUM(M88:M96)</f>
        <v>34853</v>
      </c>
      <c r="N87" s="137">
        <f>SUM(N88:N96)</f>
        <v>30106</v>
      </c>
    </row>
    <row r="88" spans="2:24" ht="13.9" customHeight="1" x14ac:dyDescent="0.15">
      <c r="B88" s="147" t="s">
        <v>46</v>
      </c>
      <c r="C88" s="148"/>
      <c r="D88" s="149"/>
      <c r="E88" s="12"/>
      <c r="F88" s="13"/>
      <c r="G88" s="138" t="s">
        <v>13</v>
      </c>
      <c r="H88" s="138"/>
      <c r="I88" s="13"/>
      <c r="J88" s="14"/>
      <c r="K88" s="4">
        <f>SUM(U$11:U$19)</f>
        <v>30</v>
      </c>
      <c r="L88" s="4">
        <f>SUM(V$11:V$19)</f>
        <v>15</v>
      </c>
      <c r="M88" s="4">
        <f>SUM(W$11:W$19)</f>
        <v>72</v>
      </c>
      <c r="N88" s="5">
        <f>SUM(X$11:X$19)</f>
        <v>537</v>
      </c>
    </row>
    <row r="89" spans="2:24" ht="13.9" customHeight="1" x14ac:dyDescent="0.15">
      <c r="B89" s="82"/>
      <c r="C89" s="60"/>
      <c r="D89" s="83"/>
      <c r="E89" s="15"/>
      <c r="F89" s="118"/>
      <c r="G89" s="138" t="s">
        <v>25</v>
      </c>
      <c r="H89" s="138"/>
      <c r="I89" s="114"/>
      <c r="J89" s="16"/>
      <c r="K89" s="4">
        <f>SUM(K$20)</f>
        <v>950</v>
      </c>
      <c r="L89" s="4">
        <f>SUM(L$20)</f>
        <v>105</v>
      </c>
      <c r="M89" s="4">
        <f>SUM(M$20)</f>
        <v>120</v>
      </c>
      <c r="N89" s="5">
        <f>SUM(N$20)</f>
        <v>475</v>
      </c>
    </row>
    <row r="90" spans="2:24" ht="13.9" customHeight="1" x14ac:dyDescent="0.15">
      <c r="B90" s="82"/>
      <c r="C90" s="60"/>
      <c r="D90" s="83"/>
      <c r="E90" s="15"/>
      <c r="F90" s="118"/>
      <c r="G90" s="138" t="s">
        <v>27</v>
      </c>
      <c r="H90" s="138"/>
      <c r="I90" s="13"/>
      <c r="J90" s="14"/>
      <c r="K90" s="4">
        <f>SUM(K$21:K$21)</f>
        <v>25</v>
      </c>
      <c r="L90" s="4">
        <f>SUM(L$21:L$21)</f>
        <v>10</v>
      </c>
      <c r="M90" s="4">
        <f>SUM(M$21:M$21)</f>
        <v>10</v>
      </c>
      <c r="N90" s="5">
        <f>SUM(N$21:N$21)</f>
        <v>10</v>
      </c>
    </row>
    <row r="91" spans="2:24" ht="13.9" customHeight="1" x14ac:dyDescent="0.15">
      <c r="B91" s="82"/>
      <c r="C91" s="60"/>
      <c r="D91" s="83"/>
      <c r="E91" s="15"/>
      <c r="F91" s="118"/>
      <c r="G91" s="138" t="s">
        <v>78</v>
      </c>
      <c r="H91" s="138"/>
      <c r="I91" s="13"/>
      <c r="J91" s="14"/>
      <c r="K91" s="4">
        <f>SUM(K$22:K$25)</f>
        <v>99</v>
      </c>
      <c r="L91" s="4">
        <f>SUM(L$22:L$25)</f>
        <v>29</v>
      </c>
      <c r="M91" s="4">
        <f>SUM(M$22:M$25)</f>
        <v>5</v>
      </c>
      <c r="N91" s="5">
        <f>SUM(N$22:N$25)</f>
        <v>10</v>
      </c>
    </row>
    <row r="92" spans="2:24" ht="13.9" customHeight="1" x14ac:dyDescent="0.15">
      <c r="B92" s="82"/>
      <c r="C92" s="60"/>
      <c r="D92" s="83"/>
      <c r="E92" s="15"/>
      <c r="F92" s="118"/>
      <c r="G92" s="138" t="s">
        <v>79</v>
      </c>
      <c r="H92" s="138"/>
      <c r="I92" s="13"/>
      <c r="J92" s="14"/>
      <c r="K92" s="4">
        <f>SUM(K26:K41)</f>
        <v>13915</v>
      </c>
      <c r="L92" s="4">
        <f>SUM(L$26:L$41)</f>
        <v>5376</v>
      </c>
      <c r="M92" s="4">
        <f>SUM(M$26:M$41)</f>
        <v>33520</v>
      </c>
      <c r="N92" s="5">
        <f>SUM(N$26:N$41)</f>
        <v>26825</v>
      </c>
    </row>
    <row r="93" spans="2:24" ht="13.9" customHeight="1" x14ac:dyDescent="0.15">
      <c r="B93" s="82"/>
      <c r="C93" s="60"/>
      <c r="D93" s="83"/>
      <c r="E93" s="15"/>
      <c r="F93" s="118"/>
      <c r="G93" s="138" t="s">
        <v>76</v>
      </c>
      <c r="H93" s="138"/>
      <c r="I93" s="13"/>
      <c r="J93" s="14"/>
      <c r="K93" s="4">
        <f>SUM(K$42:K$44)</f>
        <v>0</v>
      </c>
      <c r="L93" s="4">
        <f>SUM(L$42:L$44)</f>
        <v>5</v>
      </c>
      <c r="M93" s="4">
        <f>SUM(M$42:M$44)</f>
        <v>10</v>
      </c>
      <c r="N93" s="5">
        <f>SUM(N$42:N$44)</f>
        <v>0</v>
      </c>
    </row>
    <row r="94" spans="2:24" ht="13.9" customHeight="1" x14ac:dyDescent="0.15">
      <c r="B94" s="82"/>
      <c r="C94" s="60"/>
      <c r="D94" s="83"/>
      <c r="E94" s="15"/>
      <c r="F94" s="118"/>
      <c r="G94" s="138" t="s">
        <v>28</v>
      </c>
      <c r="H94" s="138"/>
      <c r="I94" s="13"/>
      <c r="J94" s="14"/>
      <c r="K94" s="4">
        <f>SUM(K$45:K$66)</f>
        <v>455</v>
      </c>
      <c r="L94" s="4">
        <f>SUM(L$45:L$66)</f>
        <v>350</v>
      </c>
      <c r="M94" s="4">
        <f>SUM(M$45:M$66)</f>
        <v>783</v>
      </c>
      <c r="N94" s="5">
        <f>SUM(N$45:N$66)</f>
        <v>1628</v>
      </c>
    </row>
    <row r="95" spans="2:24" ht="13.9" customHeight="1" x14ac:dyDescent="0.15">
      <c r="B95" s="82"/>
      <c r="C95" s="60"/>
      <c r="D95" s="83"/>
      <c r="E95" s="15"/>
      <c r="F95" s="118"/>
      <c r="G95" s="138" t="s">
        <v>47</v>
      </c>
      <c r="H95" s="138"/>
      <c r="I95" s="13"/>
      <c r="J95" s="14"/>
      <c r="K95" s="4">
        <f>SUM(K$78:K$79)</f>
        <v>350</v>
      </c>
      <c r="L95" s="4">
        <f>SUM(L$78:L$79)</f>
        <v>125</v>
      </c>
      <c r="M95" s="4">
        <f>SUM(M$78:M$79)</f>
        <v>125</v>
      </c>
      <c r="N95" s="5">
        <f>SUM(N$78:N$79)</f>
        <v>300</v>
      </c>
    </row>
    <row r="96" spans="2:24" ht="13.9" customHeight="1" thickBot="1" x14ac:dyDescent="0.2">
      <c r="B96" s="84"/>
      <c r="C96" s="85"/>
      <c r="D96" s="86"/>
      <c r="E96" s="17"/>
      <c r="F96" s="9"/>
      <c r="G96" s="139" t="s">
        <v>44</v>
      </c>
      <c r="H96" s="139"/>
      <c r="I96" s="18"/>
      <c r="J96" s="19"/>
      <c r="K96" s="10">
        <f>SUM(K$67:K$77,K$80)</f>
        <v>186</v>
      </c>
      <c r="L96" s="10">
        <f>SUM(L$67:L$77,L$80)</f>
        <v>92</v>
      </c>
      <c r="M96" s="10">
        <f>SUM(M$67:M$77,M$80)</f>
        <v>208</v>
      </c>
      <c r="N96" s="11">
        <f>SUM(N$67:N$77,N$80)</f>
        <v>321</v>
      </c>
    </row>
    <row r="97" spans="2:14" ht="18" customHeight="1" thickTop="1" x14ac:dyDescent="0.15">
      <c r="B97" s="151" t="s">
        <v>48</v>
      </c>
      <c r="C97" s="152"/>
      <c r="D97" s="153"/>
      <c r="E97" s="87"/>
      <c r="F97" s="115"/>
      <c r="G97" s="154" t="s">
        <v>49</v>
      </c>
      <c r="H97" s="154"/>
      <c r="I97" s="115"/>
      <c r="J97" s="116"/>
      <c r="K97" s="35" t="s">
        <v>50</v>
      </c>
      <c r="L97" s="41"/>
      <c r="M97" s="41"/>
      <c r="N97" s="53"/>
    </row>
    <row r="98" spans="2:14" ht="18" customHeight="1" x14ac:dyDescent="0.15">
      <c r="B98" s="88"/>
      <c r="C98" s="89"/>
      <c r="D98" s="89"/>
      <c r="E98" s="90"/>
      <c r="F98" s="91"/>
      <c r="G98" s="92"/>
      <c r="H98" s="92"/>
      <c r="I98" s="91"/>
      <c r="J98" s="93"/>
      <c r="K98" s="36" t="s">
        <v>51</v>
      </c>
      <c r="L98" s="42"/>
      <c r="M98" s="42"/>
      <c r="N98" s="45"/>
    </row>
    <row r="99" spans="2:14" ht="18" customHeight="1" x14ac:dyDescent="0.15">
      <c r="B99" s="82"/>
      <c r="C99" s="60"/>
      <c r="D99" s="60"/>
      <c r="E99" s="94"/>
      <c r="F99" s="22"/>
      <c r="G99" s="150" t="s">
        <v>52</v>
      </c>
      <c r="H99" s="150"/>
      <c r="I99" s="113"/>
      <c r="J99" s="117"/>
      <c r="K99" s="37" t="s">
        <v>53</v>
      </c>
      <c r="L99" s="43"/>
      <c r="M99" s="47"/>
      <c r="N99" s="43"/>
    </row>
    <row r="100" spans="2:14" ht="18" customHeight="1" x14ac:dyDescent="0.15">
      <c r="B100" s="82"/>
      <c r="C100" s="60"/>
      <c r="D100" s="60"/>
      <c r="E100" s="95"/>
      <c r="F100" s="60"/>
      <c r="G100" s="96"/>
      <c r="H100" s="96"/>
      <c r="I100" s="89"/>
      <c r="J100" s="97"/>
      <c r="K100" s="38" t="s">
        <v>88</v>
      </c>
      <c r="L100" s="44"/>
      <c r="M100" s="26"/>
      <c r="N100" s="44"/>
    </row>
    <row r="101" spans="2:14" ht="18" customHeight="1" x14ac:dyDescent="0.15">
      <c r="B101" s="82"/>
      <c r="C101" s="60"/>
      <c r="D101" s="60"/>
      <c r="E101" s="95"/>
      <c r="F101" s="60"/>
      <c r="G101" s="96"/>
      <c r="H101" s="96"/>
      <c r="I101" s="89"/>
      <c r="J101" s="97"/>
      <c r="K101" s="38" t="s">
        <v>81</v>
      </c>
      <c r="L101" s="42"/>
      <c r="M101" s="26"/>
      <c r="N101" s="44"/>
    </row>
    <row r="102" spans="2:14" ht="18" customHeight="1" x14ac:dyDescent="0.15">
      <c r="B102" s="82"/>
      <c r="C102" s="60"/>
      <c r="D102" s="60"/>
      <c r="E102" s="94"/>
      <c r="F102" s="22"/>
      <c r="G102" s="150" t="s">
        <v>54</v>
      </c>
      <c r="H102" s="150"/>
      <c r="I102" s="113"/>
      <c r="J102" s="117"/>
      <c r="K102" s="37" t="s">
        <v>92</v>
      </c>
      <c r="L102" s="43"/>
      <c r="M102" s="47"/>
      <c r="N102" s="43"/>
    </row>
    <row r="103" spans="2:14" ht="18" customHeight="1" x14ac:dyDescent="0.15">
      <c r="B103" s="82"/>
      <c r="C103" s="60"/>
      <c r="D103" s="60"/>
      <c r="E103" s="95"/>
      <c r="F103" s="60"/>
      <c r="G103" s="96"/>
      <c r="H103" s="96"/>
      <c r="I103" s="89"/>
      <c r="J103" s="97"/>
      <c r="K103" s="38" t="s">
        <v>89</v>
      </c>
      <c r="L103" s="44"/>
      <c r="M103" s="26"/>
      <c r="N103" s="44"/>
    </row>
    <row r="104" spans="2:14" ht="18" customHeight="1" x14ac:dyDescent="0.15">
      <c r="B104" s="82"/>
      <c r="C104" s="60"/>
      <c r="D104" s="60"/>
      <c r="E104" s="95"/>
      <c r="F104" s="60"/>
      <c r="G104" s="96"/>
      <c r="H104" s="96"/>
      <c r="I104" s="89"/>
      <c r="J104" s="97"/>
      <c r="K104" s="38" t="s">
        <v>90</v>
      </c>
      <c r="L104" s="44"/>
      <c r="M104" s="44"/>
      <c r="N104" s="44"/>
    </row>
    <row r="105" spans="2:14" ht="18" customHeight="1" x14ac:dyDescent="0.15">
      <c r="B105" s="82"/>
      <c r="C105" s="60"/>
      <c r="D105" s="60"/>
      <c r="E105" s="74"/>
      <c r="F105" s="75"/>
      <c r="G105" s="92"/>
      <c r="H105" s="92"/>
      <c r="I105" s="91"/>
      <c r="J105" s="93"/>
      <c r="K105" s="38" t="s">
        <v>91</v>
      </c>
      <c r="L105" s="45"/>
      <c r="M105" s="42"/>
      <c r="N105" s="45"/>
    </row>
    <row r="106" spans="2:14" ht="18" customHeight="1" x14ac:dyDescent="0.15">
      <c r="B106" s="98"/>
      <c r="C106" s="75"/>
      <c r="D106" s="75"/>
      <c r="E106" s="15"/>
      <c r="F106" s="118"/>
      <c r="G106" s="138" t="s">
        <v>55</v>
      </c>
      <c r="H106" s="138"/>
      <c r="I106" s="13"/>
      <c r="J106" s="14"/>
      <c r="K106" s="27" t="s">
        <v>156</v>
      </c>
      <c r="L106" s="46"/>
      <c r="M106" s="48"/>
      <c r="N106" s="46"/>
    </row>
    <row r="107" spans="2:14" ht="18" customHeight="1" x14ac:dyDescent="0.15">
      <c r="B107" s="147" t="s">
        <v>56</v>
      </c>
      <c r="C107" s="148"/>
      <c r="D107" s="148"/>
      <c r="E107" s="22"/>
      <c r="F107" s="22"/>
      <c r="G107" s="22"/>
      <c r="H107" s="22"/>
      <c r="I107" s="22"/>
      <c r="J107" s="22"/>
      <c r="K107" s="22"/>
      <c r="L107" s="22"/>
      <c r="M107" s="22"/>
      <c r="N107" s="54"/>
    </row>
    <row r="108" spans="2:14" ht="14.1" customHeight="1" x14ac:dyDescent="0.15">
      <c r="B108" s="99"/>
      <c r="C108" s="39" t="s">
        <v>57</v>
      </c>
      <c r="D108" s="100"/>
      <c r="E108" s="39"/>
      <c r="F108" s="39"/>
      <c r="G108" s="39"/>
      <c r="H108" s="39"/>
      <c r="I108" s="39"/>
      <c r="J108" s="39"/>
      <c r="K108" s="39"/>
      <c r="L108" s="39"/>
      <c r="M108" s="39"/>
      <c r="N108" s="55"/>
    </row>
    <row r="109" spans="2:14" ht="14.1" customHeight="1" x14ac:dyDescent="0.15">
      <c r="B109" s="99"/>
      <c r="C109" s="39" t="s">
        <v>58</v>
      </c>
      <c r="D109" s="100"/>
      <c r="E109" s="39"/>
      <c r="F109" s="39"/>
      <c r="G109" s="39"/>
      <c r="H109" s="39"/>
      <c r="I109" s="39"/>
      <c r="J109" s="39"/>
      <c r="K109" s="39"/>
      <c r="L109" s="39"/>
      <c r="M109" s="39"/>
      <c r="N109" s="55"/>
    </row>
    <row r="110" spans="2:14" ht="14.1" customHeight="1" x14ac:dyDescent="0.15">
      <c r="B110" s="99"/>
      <c r="C110" s="39" t="s">
        <v>59</v>
      </c>
      <c r="D110" s="100"/>
      <c r="E110" s="39"/>
      <c r="F110" s="39"/>
      <c r="G110" s="39"/>
      <c r="H110" s="39"/>
      <c r="I110" s="39"/>
      <c r="J110" s="39"/>
      <c r="K110" s="39"/>
      <c r="L110" s="39"/>
      <c r="M110" s="39"/>
      <c r="N110" s="55"/>
    </row>
    <row r="111" spans="2:14" ht="14.1" customHeight="1" x14ac:dyDescent="0.15">
      <c r="B111" s="99"/>
      <c r="C111" s="39" t="s">
        <v>120</v>
      </c>
      <c r="D111" s="100"/>
      <c r="E111" s="39"/>
      <c r="F111" s="39"/>
      <c r="G111" s="39"/>
      <c r="H111" s="39"/>
      <c r="I111" s="39"/>
      <c r="J111" s="39"/>
      <c r="K111" s="39"/>
      <c r="L111" s="39"/>
      <c r="M111" s="39"/>
      <c r="N111" s="55"/>
    </row>
    <row r="112" spans="2:14" ht="14.1" customHeight="1" x14ac:dyDescent="0.15">
      <c r="B112" s="101"/>
      <c r="C112" s="39" t="s">
        <v>121</v>
      </c>
      <c r="D112" s="39"/>
      <c r="E112" s="39"/>
      <c r="F112" s="39"/>
      <c r="G112" s="39"/>
      <c r="H112" s="39"/>
      <c r="I112" s="39"/>
      <c r="J112" s="39"/>
      <c r="K112" s="39"/>
      <c r="L112" s="39"/>
      <c r="M112" s="39"/>
      <c r="N112" s="55"/>
    </row>
    <row r="113" spans="2:14" ht="14.1" customHeight="1" x14ac:dyDescent="0.15">
      <c r="B113" s="101"/>
      <c r="C113" s="39" t="s">
        <v>117</v>
      </c>
      <c r="D113" s="39"/>
      <c r="E113" s="39"/>
      <c r="F113" s="39"/>
      <c r="G113" s="39"/>
      <c r="H113" s="39"/>
      <c r="I113" s="39"/>
      <c r="J113" s="39"/>
      <c r="K113" s="39"/>
      <c r="L113" s="39"/>
      <c r="M113" s="39"/>
      <c r="N113" s="55"/>
    </row>
    <row r="114" spans="2:14" ht="14.1" customHeight="1" x14ac:dyDescent="0.15">
      <c r="B114" s="101"/>
      <c r="C114" s="39" t="s">
        <v>86</v>
      </c>
      <c r="D114" s="39"/>
      <c r="E114" s="39"/>
      <c r="F114" s="39"/>
      <c r="G114" s="39"/>
      <c r="H114" s="39"/>
      <c r="I114" s="39"/>
      <c r="J114" s="39"/>
      <c r="K114" s="39"/>
      <c r="L114" s="39"/>
      <c r="M114" s="39"/>
      <c r="N114" s="55"/>
    </row>
    <row r="115" spans="2:14" ht="14.1" customHeight="1" x14ac:dyDescent="0.15">
      <c r="B115" s="101"/>
      <c r="C115" s="39" t="s">
        <v>87</v>
      </c>
      <c r="D115" s="39"/>
      <c r="E115" s="39"/>
      <c r="F115" s="39"/>
      <c r="G115" s="39"/>
      <c r="H115" s="39"/>
      <c r="I115" s="39"/>
      <c r="J115" s="39"/>
      <c r="K115" s="39"/>
      <c r="L115" s="39"/>
      <c r="M115" s="39"/>
      <c r="N115" s="55"/>
    </row>
    <row r="116" spans="2:14" ht="14.1" customHeight="1" x14ac:dyDescent="0.15">
      <c r="B116" s="101"/>
      <c r="C116" s="39" t="s">
        <v>77</v>
      </c>
      <c r="D116" s="39"/>
      <c r="E116" s="39"/>
      <c r="F116" s="39"/>
      <c r="G116" s="39"/>
      <c r="H116" s="39"/>
      <c r="I116" s="39"/>
      <c r="J116" s="39"/>
      <c r="K116" s="39"/>
      <c r="L116" s="39"/>
      <c r="M116" s="39"/>
      <c r="N116" s="55"/>
    </row>
    <row r="117" spans="2:14" ht="14.1" customHeight="1" x14ac:dyDescent="0.15">
      <c r="B117" s="101"/>
      <c r="C117" s="39" t="s">
        <v>126</v>
      </c>
      <c r="D117" s="39"/>
      <c r="E117" s="39"/>
      <c r="F117" s="39"/>
      <c r="G117" s="39"/>
      <c r="H117" s="39"/>
      <c r="I117" s="39"/>
      <c r="J117" s="39"/>
      <c r="K117" s="39"/>
      <c r="L117" s="39"/>
      <c r="M117" s="39"/>
      <c r="N117" s="55"/>
    </row>
    <row r="118" spans="2:14" ht="14.1" customHeight="1" x14ac:dyDescent="0.15">
      <c r="B118" s="101"/>
      <c r="C118" s="39" t="s">
        <v>122</v>
      </c>
      <c r="D118" s="39"/>
      <c r="E118" s="39"/>
      <c r="F118" s="39"/>
      <c r="G118" s="39"/>
      <c r="H118" s="39"/>
      <c r="I118" s="39"/>
      <c r="J118" s="39"/>
      <c r="K118" s="39"/>
      <c r="L118" s="39"/>
      <c r="M118" s="39"/>
      <c r="N118" s="55"/>
    </row>
    <row r="119" spans="2:14" ht="14.1" customHeight="1" x14ac:dyDescent="0.15">
      <c r="B119" s="101"/>
      <c r="C119" s="39" t="s">
        <v>123</v>
      </c>
      <c r="D119" s="39"/>
      <c r="E119" s="39"/>
      <c r="F119" s="39"/>
      <c r="G119" s="39"/>
      <c r="H119" s="39"/>
      <c r="I119" s="39"/>
      <c r="J119" s="39"/>
      <c r="K119" s="39"/>
      <c r="L119" s="39"/>
      <c r="M119" s="39"/>
      <c r="N119" s="55"/>
    </row>
    <row r="120" spans="2:14" ht="14.1" customHeight="1" x14ac:dyDescent="0.15">
      <c r="B120" s="101"/>
      <c r="C120" s="39" t="s">
        <v>124</v>
      </c>
      <c r="D120" s="39"/>
      <c r="E120" s="39"/>
      <c r="F120" s="39"/>
      <c r="G120" s="39"/>
      <c r="H120" s="39"/>
      <c r="I120" s="39"/>
      <c r="J120" s="39"/>
      <c r="K120" s="39"/>
      <c r="L120" s="39"/>
      <c r="M120" s="39"/>
      <c r="N120" s="55"/>
    </row>
    <row r="121" spans="2:14" ht="14.1" customHeight="1" x14ac:dyDescent="0.15">
      <c r="B121" s="101"/>
      <c r="C121" s="39" t="s">
        <v>113</v>
      </c>
      <c r="D121" s="39"/>
      <c r="E121" s="39"/>
      <c r="F121" s="39"/>
      <c r="G121" s="39"/>
      <c r="H121" s="39"/>
      <c r="I121" s="39"/>
      <c r="J121" s="39"/>
      <c r="K121" s="39"/>
      <c r="L121" s="39"/>
      <c r="M121" s="39"/>
      <c r="N121" s="55"/>
    </row>
    <row r="122" spans="2:14" ht="14.1" customHeight="1" x14ac:dyDescent="0.15">
      <c r="B122" s="101"/>
      <c r="C122" s="39" t="s">
        <v>125</v>
      </c>
      <c r="D122" s="39"/>
      <c r="E122" s="39"/>
      <c r="F122" s="39"/>
      <c r="G122" s="39"/>
      <c r="H122" s="39"/>
      <c r="I122" s="39"/>
      <c r="J122" s="39"/>
      <c r="K122" s="39"/>
      <c r="L122" s="39"/>
      <c r="M122" s="39"/>
      <c r="N122" s="55"/>
    </row>
    <row r="123" spans="2:14" ht="14.1" customHeight="1" x14ac:dyDescent="0.15">
      <c r="B123" s="101"/>
      <c r="C123" s="39" t="s">
        <v>180</v>
      </c>
      <c r="D123" s="39"/>
      <c r="E123" s="39"/>
      <c r="F123" s="39"/>
      <c r="G123" s="39"/>
      <c r="H123" s="39"/>
      <c r="I123" s="39"/>
      <c r="J123" s="39"/>
      <c r="K123" s="39"/>
      <c r="L123" s="39"/>
      <c r="M123" s="39"/>
      <c r="N123" s="55"/>
    </row>
    <row r="124" spans="2:14" ht="14.1" customHeight="1" x14ac:dyDescent="0.15">
      <c r="B124" s="101"/>
      <c r="C124" s="39" t="s">
        <v>119</v>
      </c>
      <c r="D124" s="39"/>
      <c r="E124" s="39"/>
      <c r="F124" s="39"/>
      <c r="G124" s="39"/>
      <c r="H124" s="39"/>
      <c r="I124" s="39"/>
      <c r="J124" s="39"/>
      <c r="K124" s="39"/>
      <c r="L124" s="39"/>
      <c r="M124" s="39"/>
      <c r="N124" s="55"/>
    </row>
    <row r="125" spans="2:14" x14ac:dyDescent="0.15">
      <c r="B125" s="102"/>
      <c r="C125" s="39" t="s">
        <v>131</v>
      </c>
      <c r="N125" s="59"/>
    </row>
    <row r="126" spans="2:14" x14ac:dyDescent="0.15">
      <c r="B126" s="102"/>
      <c r="C126" s="39" t="s">
        <v>127</v>
      </c>
      <c r="N126" s="59"/>
    </row>
    <row r="127" spans="2:14" ht="14.1" customHeight="1" x14ac:dyDescent="0.15">
      <c r="B127" s="101"/>
      <c r="C127" s="39" t="s">
        <v>103</v>
      </c>
      <c r="D127" s="39"/>
      <c r="E127" s="39"/>
      <c r="F127" s="39"/>
      <c r="G127" s="39"/>
      <c r="H127" s="39"/>
      <c r="I127" s="39"/>
      <c r="J127" s="39"/>
      <c r="K127" s="39"/>
      <c r="L127" s="39"/>
      <c r="M127" s="39"/>
      <c r="N127" s="55"/>
    </row>
    <row r="128" spans="2:14" ht="18" customHeight="1" x14ac:dyDescent="0.15">
      <c r="B128" s="101"/>
      <c r="C128" s="39" t="s">
        <v>60</v>
      </c>
      <c r="D128" s="39"/>
      <c r="E128" s="39"/>
      <c r="F128" s="39"/>
      <c r="G128" s="39"/>
      <c r="H128" s="39"/>
      <c r="I128" s="39"/>
      <c r="J128" s="39"/>
      <c r="K128" s="39"/>
      <c r="L128" s="39"/>
      <c r="M128" s="39"/>
      <c r="N128" s="55"/>
    </row>
    <row r="129" spans="2:14" x14ac:dyDescent="0.15">
      <c r="B129" s="102"/>
      <c r="C129" s="39" t="s">
        <v>118</v>
      </c>
      <c r="N129" s="59"/>
    </row>
    <row r="130" spans="2:14" x14ac:dyDescent="0.15">
      <c r="B130" s="102"/>
      <c r="C130" s="39" t="s">
        <v>136</v>
      </c>
      <c r="N130" s="59"/>
    </row>
    <row r="131" spans="2:14" ht="14.25" thickBot="1" x14ac:dyDescent="0.2">
      <c r="B131" s="103"/>
      <c r="C131" s="40" t="s">
        <v>128</v>
      </c>
      <c r="D131" s="57"/>
      <c r="E131" s="57"/>
      <c r="F131" s="57"/>
      <c r="G131" s="57"/>
      <c r="H131" s="57"/>
      <c r="I131" s="57"/>
      <c r="J131" s="57"/>
      <c r="K131" s="57"/>
      <c r="L131" s="57"/>
      <c r="M131" s="57"/>
      <c r="N131" s="58"/>
    </row>
  </sheetData>
  <mergeCells count="27">
    <mergeCell ref="G106:H106"/>
    <mergeCell ref="B107:D107"/>
    <mergeCell ref="G95:H95"/>
    <mergeCell ref="G96:H96"/>
    <mergeCell ref="B97:D97"/>
    <mergeCell ref="G97:H97"/>
    <mergeCell ref="G99:H99"/>
    <mergeCell ref="G102:H102"/>
    <mergeCell ref="G94:H94"/>
    <mergeCell ref="G10:H10"/>
    <mergeCell ref="C78:D78"/>
    <mergeCell ref="D85:G85"/>
    <mergeCell ref="D86:G86"/>
    <mergeCell ref="B87:I87"/>
    <mergeCell ref="B88:D88"/>
    <mergeCell ref="G88:H88"/>
    <mergeCell ref="G89:H89"/>
    <mergeCell ref="G90:H90"/>
    <mergeCell ref="G91:H91"/>
    <mergeCell ref="G92:H92"/>
    <mergeCell ref="G93:H93"/>
    <mergeCell ref="D9:F9"/>
    <mergeCell ref="D4:G4"/>
    <mergeCell ref="D5:G5"/>
    <mergeCell ref="D6:G6"/>
    <mergeCell ref="D7:F7"/>
    <mergeCell ref="D8:F8"/>
  </mergeCells>
  <phoneticPr fontId="23"/>
  <conditionalFormatting sqref="O11:O80">
    <cfRule type="expression" dxfId="4"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1" max="16383" man="1"/>
  </rowBreaks>
  <colBreaks count="1" manualBreakCount="1">
    <brk id="2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74043-F5DA-443F-BF71-B414FB0D0DC9}">
  <sheetPr>
    <tabColor rgb="FFC00000"/>
  </sheetPr>
  <dimension ref="B1:AC124"/>
  <sheetViews>
    <sheetView view="pageBreakPreview" zoomScale="75" zoomScaleNormal="75" zoomScaleSheetLayoutView="75" workbookViewId="0">
      <pane xSplit="10" ySplit="10" topLeftCell="K20" activePane="bottomRight" state="frozen"/>
      <selection activeCell="L230" sqref="L230"/>
      <selection pane="topRight" activeCell="L230" sqref="L230"/>
      <selection pane="bottomLeft" activeCell="L230" sqref="L230"/>
      <selection pane="bottomRight" activeCell="O7" sqref="O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504</v>
      </c>
      <c r="L5" s="29" t="str">
        <f>K5</f>
        <v>2024.2.1</v>
      </c>
      <c r="M5" s="29" t="str">
        <f>K5</f>
        <v>2024.2.1</v>
      </c>
      <c r="N5" s="109" t="str">
        <f>K5</f>
        <v>2024.2.1</v>
      </c>
    </row>
    <row r="6" spans="2:24" ht="18" customHeight="1" x14ac:dyDescent="0.15">
      <c r="B6" s="64"/>
      <c r="C6" s="118"/>
      <c r="D6" s="138" t="s">
        <v>3</v>
      </c>
      <c r="E6" s="138"/>
      <c r="F6" s="138"/>
      <c r="G6" s="138"/>
      <c r="H6" s="118"/>
      <c r="I6" s="118"/>
      <c r="J6" s="65"/>
      <c r="K6" s="104">
        <v>0.4201388888888889</v>
      </c>
      <c r="L6" s="104">
        <v>0.39305555555555555</v>
      </c>
      <c r="M6" s="104">
        <v>0.44305555555555554</v>
      </c>
      <c r="N6" s="105">
        <v>0.37291666666666662</v>
      </c>
    </row>
    <row r="7" spans="2:24" ht="18" customHeight="1" x14ac:dyDescent="0.15">
      <c r="B7" s="64"/>
      <c r="C7" s="118"/>
      <c r="D7" s="138" t="s">
        <v>4</v>
      </c>
      <c r="E7" s="141"/>
      <c r="F7" s="141"/>
      <c r="G7" s="66" t="s">
        <v>5</v>
      </c>
      <c r="H7" s="118"/>
      <c r="I7" s="118"/>
      <c r="J7" s="65"/>
      <c r="K7" s="106">
        <v>2.38</v>
      </c>
      <c r="L7" s="106">
        <v>1.4</v>
      </c>
      <c r="M7" s="106">
        <v>1.47</v>
      </c>
      <c r="N7" s="107">
        <v>1.45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c r="L11" s="20" t="s">
        <v>144</v>
      </c>
      <c r="M11" s="20" t="s">
        <v>321</v>
      </c>
      <c r="N11" s="21" t="s">
        <v>159</v>
      </c>
      <c r="P11" t="s">
        <v>14</v>
      </c>
      <c r="Q11">
        <f t="shared" ref="Q11:T12" si="0">IF(K11="",0,VALUE(MID(K11,2,LEN(K11)-2)))</f>
        <v>0</v>
      </c>
      <c r="R11" t="e">
        <f t="shared" si="0"/>
        <v>#VALUE!</v>
      </c>
      <c r="S11">
        <f t="shared" si="0"/>
        <v>2</v>
      </c>
      <c r="T11">
        <f t="shared" si="0"/>
        <v>125</v>
      </c>
      <c r="U11">
        <f t="shared" ref="U11:U19" si="1">IF(K11="＋",0,IF(K11="(＋)",0,ABS(K11)))</f>
        <v>0</v>
      </c>
      <c r="V11">
        <f t="shared" ref="V11:V19" si="2">IF(L11="＋",0,IF(L11="(＋)",0,ABS(L11)))</f>
        <v>0</v>
      </c>
      <c r="W11">
        <f t="shared" ref="W11:W19" si="3">IF(M11="＋",0,IF(M11="(＋)",0,ABS(M11)))</f>
        <v>2</v>
      </c>
      <c r="X11">
        <f t="shared" ref="X11:X19" si="4">IF(N11="＋",0,IF(N11="(＋)",0,ABS(N11)))</f>
        <v>125</v>
      </c>
    </row>
    <row r="12" spans="2:24" ht="13.5" customHeight="1" x14ac:dyDescent="0.15">
      <c r="B12" s="1">
        <f t="shared" ref="B12:B43" si="5">B11+1</f>
        <v>2</v>
      </c>
      <c r="C12" s="3"/>
      <c r="D12" s="6"/>
      <c r="E12" s="118"/>
      <c r="F12" s="118" t="s">
        <v>182</v>
      </c>
      <c r="G12" s="118"/>
      <c r="H12" s="118"/>
      <c r="I12" s="118"/>
      <c r="J12" s="118"/>
      <c r="K12" s="20"/>
      <c r="L12" s="20" t="s">
        <v>142</v>
      </c>
      <c r="M12" s="20" t="s">
        <v>142</v>
      </c>
      <c r="N12" s="21" t="s">
        <v>146</v>
      </c>
      <c r="P12" t="s">
        <v>14</v>
      </c>
      <c r="Q12">
        <f t="shared" si="0"/>
        <v>0</v>
      </c>
      <c r="R12">
        <f t="shared" si="0"/>
        <v>10</v>
      </c>
      <c r="S12">
        <f t="shared" si="0"/>
        <v>10</v>
      </c>
      <c r="T12">
        <f t="shared" si="0"/>
        <v>25</v>
      </c>
      <c r="U12">
        <f t="shared" si="1"/>
        <v>0</v>
      </c>
      <c r="V12">
        <f t="shared" si="2"/>
        <v>10</v>
      </c>
      <c r="W12">
        <f t="shared" si="3"/>
        <v>10</v>
      </c>
      <c r="X12">
        <f t="shared" si="4"/>
        <v>25</v>
      </c>
    </row>
    <row r="13" spans="2:24" ht="13.9" customHeight="1" x14ac:dyDescent="0.15">
      <c r="B13" s="1">
        <f t="shared" si="5"/>
        <v>3</v>
      </c>
      <c r="C13" s="3"/>
      <c r="D13" s="6"/>
      <c r="E13" s="118"/>
      <c r="F13" s="118" t="s">
        <v>187</v>
      </c>
      <c r="G13" s="118"/>
      <c r="H13" s="118"/>
      <c r="I13" s="118"/>
      <c r="J13" s="118"/>
      <c r="K13" s="20"/>
      <c r="L13" s="20"/>
      <c r="M13" s="20"/>
      <c r="N13" s="21" t="s">
        <v>183</v>
      </c>
      <c r="P13" s="77" t="s">
        <v>15</v>
      </c>
      <c r="Q13">
        <f>K13</f>
        <v>0</v>
      </c>
      <c r="R13">
        <f>L13</f>
        <v>0</v>
      </c>
      <c r="S13">
        <f>M13</f>
        <v>0</v>
      </c>
      <c r="T13" t="str">
        <f>N13</f>
        <v>(15)</v>
      </c>
      <c r="U13">
        <f t="shared" si="1"/>
        <v>0</v>
      </c>
      <c r="V13">
        <f t="shared" si="2"/>
        <v>0</v>
      </c>
      <c r="W13">
        <f t="shared" si="3"/>
        <v>0</v>
      </c>
      <c r="X13">
        <f t="shared" si="4"/>
        <v>15</v>
      </c>
    </row>
    <row r="14" spans="2:24" ht="13.9" customHeight="1" x14ac:dyDescent="0.15">
      <c r="B14" s="1">
        <f t="shared" si="5"/>
        <v>4</v>
      </c>
      <c r="C14" s="3"/>
      <c r="D14" s="6"/>
      <c r="E14" s="118"/>
      <c r="F14" s="118" t="s">
        <v>190</v>
      </c>
      <c r="G14" s="118"/>
      <c r="H14" s="118"/>
      <c r="I14" s="118"/>
      <c r="J14" s="118"/>
      <c r="K14" s="20" t="s">
        <v>503</v>
      </c>
      <c r="L14" s="20" t="s">
        <v>143</v>
      </c>
      <c r="M14" s="20" t="s">
        <v>143</v>
      </c>
      <c r="N14" s="21" t="s">
        <v>143</v>
      </c>
      <c r="P14" t="s">
        <v>14</v>
      </c>
      <c r="Q14">
        <f t="shared" ref="Q14:T17" si="6">IF(K14="",0,VALUE(MID(K14,2,LEN(K14)-2)))</f>
        <v>2</v>
      </c>
      <c r="R14" t="e">
        <f t="shared" si="6"/>
        <v>#VALUE!</v>
      </c>
      <c r="S14" t="e">
        <f t="shared" si="6"/>
        <v>#VALUE!</v>
      </c>
      <c r="T14" t="e">
        <f t="shared" si="6"/>
        <v>#VALUE!</v>
      </c>
      <c r="U14">
        <f t="shared" si="1"/>
        <v>120</v>
      </c>
      <c r="V14">
        <f t="shared" si="2"/>
        <v>0</v>
      </c>
      <c r="W14">
        <f t="shared" si="3"/>
        <v>0</v>
      </c>
      <c r="X14">
        <f t="shared" si="4"/>
        <v>0</v>
      </c>
    </row>
    <row r="15" spans="2:24" ht="13.5" customHeight="1" x14ac:dyDescent="0.15">
      <c r="B15" s="1">
        <f t="shared" si="5"/>
        <v>5</v>
      </c>
      <c r="C15" s="3"/>
      <c r="D15" s="6"/>
      <c r="E15" s="118"/>
      <c r="F15" s="118" t="s">
        <v>192</v>
      </c>
      <c r="G15" s="118"/>
      <c r="H15" s="118"/>
      <c r="I15" s="118"/>
      <c r="J15" s="118"/>
      <c r="K15" s="20"/>
      <c r="L15" s="20"/>
      <c r="M15" s="20"/>
      <c r="N15" s="21" t="s">
        <v>502</v>
      </c>
      <c r="P15" t="s">
        <v>14</v>
      </c>
      <c r="Q15">
        <f t="shared" si="6"/>
        <v>0</v>
      </c>
      <c r="R15">
        <f t="shared" si="6"/>
        <v>0</v>
      </c>
      <c r="S15">
        <f t="shared" si="6"/>
        <v>0</v>
      </c>
      <c r="T15" t="e">
        <f t="shared" si="6"/>
        <v>#VALUE!</v>
      </c>
      <c r="U15">
        <f t="shared" si="1"/>
        <v>0</v>
      </c>
      <c r="V15">
        <f t="shared" si="2"/>
        <v>0</v>
      </c>
      <c r="W15">
        <f t="shared" si="3"/>
        <v>0</v>
      </c>
      <c r="X15">
        <f t="shared" si="4"/>
        <v>42</v>
      </c>
    </row>
    <row r="16" spans="2:24" ht="13.9" customHeight="1" x14ac:dyDescent="0.15">
      <c r="B16" s="1">
        <f t="shared" si="5"/>
        <v>6</v>
      </c>
      <c r="C16" s="3"/>
      <c r="D16" s="6"/>
      <c r="E16" s="118"/>
      <c r="F16" s="118" t="s">
        <v>137</v>
      </c>
      <c r="G16" s="118"/>
      <c r="H16" s="118"/>
      <c r="I16" s="118"/>
      <c r="J16" s="118"/>
      <c r="K16" s="20" t="s">
        <v>144</v>
      </c>
      <c r="L16" s="20" t="s">
        <v>188</v>
      </c>
      <c r="M16" s="20" t="s">
        <v>188</v>
      </c>
      <c r="N16" s="21" t="s">
        <v>287</v>
      </c>
      <c r="P16" t="s">
        <v>14</v>
      </c>
      <c r="Q16" t="e">
        <f t="shared" si="6"/>
        <v>#VALUE!</v>
      </c>
      <c r="R16">
        <f t="shared" si="6"/>
        <v>40</v>
      </c>
      <c r="S16">
        <f t="shared" si="6"/>
        <v>40</v>
      </c>
      <c r="T16">
        <f t="shared" si="6"/>
        <v>475</v>
      </c>
      <c r="U16">
        <f t="shared" si="1"/>
        <v>0</v>
      </c>
      <c r="V16">
        <f t="shared" si="2"/>
        <v>40</v>
      </c>
      <c r="W16">
        <f t="shared" si="3"/>
        <v>40</v>
      </c>
      <c r="X16">
        <f t="shared" si="4"/>
        <v>475</v>
      </c>
    </row>
    <row r="17" spans="2:24" ht="13.5" customHeight="1" x14ac:dyDescent="0.15">
      <c r="B17" s="1">
        <f t="shared" si="5"/>
        <v>7</v>
      </c>
      <c r="C17" s="3"/>
      <c r="D17" s="6"/>
      <c r="E17" s="118"/>
      <c r="F17" s="118" t="s">
        <v>221</v>
      </c>
      <c r="G17" s="126"/>
      <c r="H17" s="118"/>
      <c r="I17" s="118"/>
      <c r="J17" s="118"/>
      <c r="K17" s="20"/>
      <c r="L17" s="20"/>
      <c r="M17" s="20" t="s">
        <v>144</v>
      </c>
      <c r="N17" s="21"/>
      <c r="Q17">
        <f t="shared" si="6"/>
        <v>0</v>
      </c>
      <c r="R17">
        <f t="shared" si="6"/>
        <v>0</v>
      </c>
      <c r="S17" t="e">
        <f t="shared" si="6"/>
        <v>#VALUE!</v>
      </c>
      <c r="T17">
        <f t="shared" si="6"/>
        <v>0</v>
      </c>
      <c r="U17">
        <f t="shared" si="1"/>
        <v>0</v>
      </c>
      <c r="V17">
        <f t="shared" si="2"/>
        <v>0</v>
      </c>
      <c r="W17">
        <f t="shared" si="3"/>
        <v>0</v>
      </c>
      <c r="X17">
        <f t="shared" si="4"/>
        <v>0</v>
      </c>
    </row>
    <row r="18" spans="2:24" ht="13.5" customHeight="1" x14ac:dyDescent="0.15">
      <c r="B18" s="1">
        <f t="shared" si="5"/>
        <v>8</v>
      </c>
      <c r="C18" s="3"/>
      <c r="D18" s="6"/>
      <c r="E18" s="118"/>
      <c r="F18" s="118" t="s">
        <v>108</v>
      </c>
      <c r="G18" s="118"/>
      <c r="H18" s="118"/>
      <c r="I18" s="118"/>
      <c r="J18" s="118"/>
      <c r="K18" s="20"/>
      <c r="L18" s="20" t="s">
        <v>142</v>
      </c>
      <c r="M18" s="20" t="s">
        <v>141</v>
      </c>
      <c r="N18" s="21" t="s">
        <v>183</v>
      </c>
      <c r="U18">
        <f t="shared" si="1"/>
        <v>0</v>
      </c>
      <c r="V18">
        <f t="shared" si="2"/>
        <v>10</v>
      </c>
      <c r="W18">
        <f t="shared" si="3"/>
        <v>5</v>
      </c>
      <c r="X18">
        <f t="shared" si="4"/>
        <v>15</v>
      </c>
    </row>
    <row r="19" spans="2:24" ht="13.5" customHeight="1" x14ac:dyDescent="0.15">
      <c r="B19" s="1">
        <f t="shared" si="5"/>
        <v>9</v>
      </c>
      <c r="C19" s="3"/>
      <c r="D19" s="6"/>
      <c r="E19" s="118"/>
      <c r="F19" s="118" t="s">
        <v>107</v>
      </c>
      <c r="G19" s="118"/>
      <c r="H19" s="118"/>
      <c r="I19" s="118"/>
      <c r="J19" s="118"/>
      <c r="K19" s="20" t="s">
        <v>184</v>
      </c>
      <c r="L19" s="20" t="s">
        <v>183</v>
      </c>
      <c r="M19" s="20" t="s">
        <v>141</v>
      </c>
      <c r="N19" s="21" t="s">
        <v>229</v>
      </c>
      <c r="P19" t="s">
        <v>14</v>
      </c>
      <c r="Q19">
        <f>IF(K19="",0,VALUE(MID(K19,2,LEN(K19)-2)))</f>
        <v>35</v>
      </c>
      <c r="R19" t="e">
        <f>IF(#REF!="",0,VALUE(MID(#REF!,2,LEN(#REF!)-2)))</f>
        <v>#REF!</v>
      </c>
      <c r="S19">
        <f>IF(M19="",0,VALUE(MID(M19,2,LEN(M19)-2)))</f>
        <v>5</v>
      </c>
      <c r="T19">
        <f>IF(N19="",0,VALUE(MID(N19,2,LEN(N19)-2)))</f>
        <v>20</v>
      </c>
      <c r="U19">
        <f t="shared" si="1"/>
        <v>35</v>
      </c>
      <c r="V19">
        <f t="shared" si="2"/>
        <v>15</v>
      </c>
      <c r="W19">
        <f t="shared" si="3"/>
        <v>5</v>
      </c>
      <c r="X19">
        <f t="shared" si="4"/>
        <v>20</v>
      </c>
    </row>
    <row r="20" spans="2:24" ht="13.5" customHeight="1" x14ac:dyDescent="0.15">
      <c r="B20" s="1">
        <f t="shared" si="5"/>
        <v>10</v>
      </c>
      <c r="C20" s="2" t="s">
        <v>24</v>
      </c>
      <c r="D20" s="2" t="s">
        <v>25</v>
      </c>
      <c r="E20" s="118"/>
      <c r="F20" s="118" t="s">
        <v>106</v>
      </c>
      <c r="G20" s="118"/>
      <c r="H20" s="118"/>
      <c r="I20" s="118"/>
      <c r="J20" s="118"/>
      <c r="K20" s="24">
        <v>300</v>
      </c>
      <c r="L20" s="24">
        <v>220</v>
      </c>
      <c r="M20" s="24">
        <v>200</v>
      </c>
      <c r="N20" s="110">
        <v>200</v>
      </c>
      <c r="P20" s="77"/>
    </row>
    <row r="21" spans="2:24" ht="13.5" customHeight="1" x14ac:dyDescent="0.15">
      <c r="B21" s="1">
        <f t="shared" si="5"/>
        <v>11</v>
      </c>
      <c r="C21" s="2" t="s">
        <v>26</v>
      </c>
      <c r="D21" s="2" t="s">
        <v>27</v>
      </c>
      <c r="E21" s="118"/>
      <c r="F21" s="118" t="s">
        <v>94</v>
      </c>
      <c r="G21" s="118"/>
      <c r="H21" s="118"/>
      <c r="I21" s="118"/>
      <c r="J21" s="118"/>
      <c r="K21" s="24">
        <v>15</v>
      </c>
      <c r="L21" s="24">
        <v>5</v>
      </c>
      <c r="M21" s="24">
        <v>5</v>
      </c>
      <c r="N21" s="110">
        <v>20</v>
      </c>
      <c r="P21" s="77"/>
    </row>
    <row r="22" spans="2:24" ht="13.5" customHeight="1" x14ac:dyDescent="0.15">
      <c r="B22" s="1">
        <f t="shared" si="5"/>
        <v>12</v>
      </c>
      <c r="C22" s="2" t="s">
        <v>84</v>
      </c>
      <c r="D22" s="2" t="s">
        <v>16</v>
      </c>
      <c r="E22" s="118"/>
      <c r="F22" s="118" t="s">
        <v>254</v>
      </c>
      <c r="G22" s="118"/>
      <c r="H22" s="118"/>
      <c r="I22" s="118"/>
      <c r="J22" s="118"/>
      <c r="K22" s="24" t="s">
        <v>143</v>
      </c>
      <c r="L22" s="24"/>
      <c r="M22" s="24"/>
      <c r="N22" s="110"/>
    </row>
    <row r="23" spans="2:24" ht="14.85" customHeight="1" x14ac:dyDescent="0.15">
      <c r="B23" s="1">
        <f t="shared" si="5"/>
        <v>13</v>
      </c>
      <c r="C23" s="6"/>
      <c r="D23" s="6"/>
      <c r="E23" s="118"/>
      <c r="F23" s="118" t="s">
        <v>134</v>
      </c>
      <c r="G23" s="118"/>
      <c r="H23" s="118"/>
      <c r="I23" s="118"/>
      <c r="J23" s="118"/>
      <c r="K23" s="24">
        <v>10</v>
      </c>
      <c r="L23" s="24">
        <v>20</v>
      </c>
      <c r="M23" s="24" t="s">
        <v>143</v>
      </c>
      <c r="N23" s="110">
        <v>5</v>
      </c>
    </row>
    <row r="24" spans="2:24" ht="13.9" customHeight="1" x14ac:dyDescent="0.15">
      <c r="B24" s="1">
        <f t="shared" si="5"/>
        <v>14</v>
      </c>
      <c r="C24" s="6"/>
      <c r="D24" s="2" t="s">
        <v>17</v>
      </c>
      <c r="E24" s="118"/>
      <c r="F24" s="118" t="s">
        <v>501</v>
      </c>
      <c r="G24" s="118"/>
      <c r="H24" s="118"/>
      <c r="I24" s="118"/>
      <c r="J24" s="118"/>
      <c r="K24" s="24">
        <v>5</v>
      </c>
      <c r="L24" s="24"/>
      <c r="M24" s="24"/>
      <c r="N24" s="110"/>
    </row>
    <row r="25" spans="2:24" ht="13.9" customHeight="1" x14ac:dyDescent="0.15">
      <c r="B25" s="1">
        <f t="shared" si="5"/>
        <v>15</v>
      </c>
      <c r="C25" s="6"/>
      <c r="D25" s="6"/>
      <c r="E25" s="118"/>
      <c r="F25" s="118" t="s">
        <v>104</v>
      </c>
      <c r="G25" s="118"/>
      <c r="H25" s="118"/>
      <c r="I25" s="118"/>
      <c r="J25" s="118"/>
      <c r="K25" s="24"/>
      <c r="L25" s="24" t="s">
        <v>143</v>
      </c>
      <c r="M25" s="24"/>
      <c r="N25" s="110"/>
    </row>
    <row r="26" spans="2:24" ht="13.5" customHeight="1" x14ac:dyDescent="0.15">
      <c r="B26" s="1">
        <f t="shared" si="5"/>
        <v>16</v>
      </c>
      <c r="C26" s="6"/>
      <c r="D26" s="6"/>
      <c r="E26" s="118"/>
      <c r="F26" s="118" t="s">
        <v>95</v>
      </c>
      <c r="G26" s="118"/>
      <c r="H26" s="118"/>
      <c r="I26" s="118"/>
      <c r="J26" s="118"/>
      <c r="K26" s="24">
        <v>65</v>
      </c>
      <c r="L26" s="24">
        <v>355</v>
      </c>
      <c r="M26" s="24">
        <v>45</v>
      </c>
      <c r="N26" s="110" t="s">
        <v>143</v>
      </c>
    </row>
    <row r="27" spans="2:24" ht="13.9" customHeight="1" x14ac:dyDescent="0.15">
      <c r="B27" s="1">
        <f t="shared" si="5"/>
        <v>17</v>
      </c>
      <c r="C27" s="6"/>
      <c r="D27" s="6"/>
      <c r="E27" s="118"/>
      <c r="F27" s="118" t="s">
        <v>96</v>
      </c>
      <c r="G27" s="118"/>
      <c r="H27" s="118"/>
      <c r="I27" s="118"/>
      <c r="J27" s="118"/>
      <c r="K27" s="24">
        <v>15</v>
      </c>
      <c r="L27" s="24">
        <v>125</v>
      </c>
      <c r="M27" s="24">
        <v>30</v>
      </c>
      <c r="N27" s="110">
        <v>20</v>
      </c>
    </row>
    <row r="28" spans="2:24" ht="13.9" customHeight="1" x14ac:dyDescent="0.15">
      <c r="B28" s="1">
        <f t="shared" si="5"/>
        <v>18</v>
      </c>
      <c r="C28" s="6"/>
      <c r="D28" s="6"/>
      <c r="E28" s="118"/>
      <c r="F28" s="118" t="s">
        <v>115</v>
      </c>
      <c r="G28" s="118"/>
      <c r="H28" s="118"/>
      <c r="I28" s="118"/>
      <c r="J28" s="118"/>
      <c r="K28" s="24"/>
      <c r="L28" s="24" t="s">
        <v>143</v>
      </c>
      <c r="M28" s="24"/>
      <c r="N28" s="110"/>
    </row>
    <row r="29" spans="2:24" ht="13.9" customHeight="1" x14ac:dyDescent="0.15">
      <c r="B29" s="1">
        <f t="shared" si="5"/>
        <v>19</v>
      </c>
      <c r="C29" s="6"/>
      <c r="D29" s="6"/>
      <c r="E29" s="118"/>
      <c r="F29" s="118" t="s">
        <v>315</v>
      </c>
      <c r="G29" s="118"/>
      <c r="H29" s="118"/>
      <c r="I29" s="118"/>
      <c r="J29" s="118"/>
      <c r="K29" s="24"/>
      <c r="L29" s="24" t="s">
        <v>143</v>
      </c>
      <c r="M29" s="24"/>
      <c r="N29" s="110"/>
    </row>
    <row r="30" spans="2:24" ht="13.9" customHeight="1" x14ac:dyDescent="0.15">
      <c r="B30" s="1">
        <f t="shared" si="5"/>
        <v>20</v>
      </c>
      <c r="C30" s="6"/>
      <c r="D30" s="6"/>
      <c r="E30" s="118"/>
      <c r="F30" s="118" t="s">
        <v>147</v>
      </c>
      <c r="G30" s="118"/>
      <c r="H30" s="118"/>
      <c r="I30" s="118"/>
      <c r="J30" s="118"/>
      <c r="K30" s="24"/>
      <c r="L30" s="24">
        <v>10</v>
      </c>
      <c r="M30" s="24">
        <v>5</v>
      </c>
      <c r="N30" s="110" t="s">
        <v>143</v>
      </c>
    </row>
    <row r="31" spans="2:24" ht="13.9" customHeight="1" x14ac:dyDescent="0.15">
      <c r="B31" s="1">
        <f t="shared" si="5"/>
        <v>21</v>
      </c>
      <c r="C31" s="6"/>
      <c r="D31" s="6"/>
      <c r="E31" s="118"/>
      <c r="F31" s="118" t="s">
        <v>70</v>
      </c>
      <c r="G31" s="118"/>
      <c r="H31" s="118"/>
      <c r="I31" s="118"/>
      <c r="J31" s="118"/>
      <c r="K31" s="24"/>
      <c r="L31" s="24"/>
      <c r="M31" s="24"/>
      <c r="N31" s="110" t="s">
        <v>143</v>
      </c>
    </row>
    <row r="32" spans="2:24" ht="13.5" customHeight="1" x14ac:dyDescent="0.15">
      <c r="B32" s="1">
        <f t="shared" si="5"/>
        <v>22</v>
      </c>
      <c r="C32" s="6"/>
      <c r="D32" s="6"/>
      <c r="E32" s="118"/>
      <c r="F32" s="118" t="s">
        <v>148</v>
      </c>
      <c r="G32" s="118"/>
      <c r="H32" s="118"/>
      <c r="I32" s="118"/>
      <c r="J32" s="118"/>
      <c r="K32" s="24">
        <v>5</v>
      </c>
      <c r="L32" s="24"/>
      <c r="M32" s="24"/>
      <c r="N32" s="110"/>
    </row>
    <row r="33" spans="2:29" ht="13.5" customHeight="1" x14ac:dyDescent="0.15">
      <c r="B33" s="1">
        <f t="shared" si="5"/>
        <v>23</v>
      </c>
      <c r="C33" s="6"/>
      <c r="D33" s="6"/>
      <c r="E33" s="118"/>
      <c r="F33" s="118" t="s">
        <v>18</v>
      </c>
      <c r="G33" s="118"/>
      <c r="H33" s="118"/>
      <c r="I33" s="118"/>
      <c r="J33" s="118"/>
      <c r="K33" s="24">
        <v>170</v>
      </c>
      <c r="L33" s="24">
        <v>320</v>
      </c>
      <c r="M33" s="24">
        <v>340</v>
      </c>
      <c r="N33" s="110">
        <v>180</v>
      </c>
    </row>
    <row r="34" spans="2:29" ht="13.5" customHeight="1" x14ac:dyDescent="0.15">
      <c r="B34" s="1">
        <f t="shared" si="5"/>
        <v>24</v>
      </c>
      <c r="C34" s="6"/>
      <c r="D34" s="6"/>
      <c r="E34" s="118"/>
      <c r="F34" s="118" t="s">
        <v>97</v>
      </c>
      <c r="G34" s="118"/>
      <c r="H34" s="118"/>
      <c r="I34" s="118"/>
      <c r="J34" s="118"/>
      <c r="K34" s="24" t="s">
        <v>143</v>
      </c>
      <c r="L34" s="24">
        <v>60</v>
      </c>
      <c r="M34" s="24">
        <v>20</v>
      </c>
      <c r="N34" s="110" t="s">
        <v>143</v>
      </c>
    </row>
    <row r="35" spans="2:29" ht="13.5" customHeight="1" x14ac:dyDescent="0.15">
      <c r="B35" s="1">
        <f t="shared" si="5"/>
        <v>25</v>
      </c>
      <c r="C35" s="6"/>
      <c r="D35" s="6"/>
      <c r="E35" s="118"/>
      <c r="F35" s="118" t="s">
        <v>98</v>
      </c>
      <c r="G35" s="118"/>
      <c r="H35" s="118"/>
      <c r="I35" s="118"/>
      <c r="J35" s="118"/>
      <c r="K35" s="24" t="s">
        <v>143</v>
      </c>
      <c r="L35" s="24">
        <v>15</v>
      </c>
      <c r="M35" s="24">
        <v>10</v>
      </c>
      <c r="N35" s="110">
        <v>20</v>
      </c>
    </row>
    <row r="36" spans="2:29" ht="13.9" customHeight="1" x14ac:dyDescent="0.15">
      <c r="B36" s="1">
        <f t="shared" si="5"/>
        <v>26</v>
      </c>
      <c r="C36" s="6"/>
      <c r="D36" s="6"/>
      <c r="E36" s="118"/>
      <c r="F36" s="118" t="s">
        <v>199</v>
      </c>
      <c r="G36" s="118"/>
      <c r="H36" s="118"/>
      <c r="I36" s="118"/>
      <c r="J36" s="118"/>
      <c r="K36" s="24"/>
      <c r="L36" s="24"/>
      <c r="M36" s="24"/>
      <c r="N36" s="110" t="s">
        <v>143</v>
      </c>
    </row>
    <row r="37" spans="2:29" ht="13.5" customHeight="1" x14ac:dyDescent="0.15">
      <c r="B37" s="1">
        <f t="shared" si="5"/>
        <v>27</v>
      </c>
      <c r="C37" s="6"/>
      <c r="D37" s="6"/>
      <c r="E37" s="118"/>
      <c r="F37" s="118" t="s">
        <v>116</v>
      </c>
      <c r="G37" s="118"/>
      <c r="H37" s="118"/>
      <c r="I37" s="118"/>
      <c r="J37" s="118"/>
      <c r="K37" s="24">
        <v>290</v>
      </c>
      <c r="L37" s="24">
        <v>250</v>
      </c>
      <c r="M37" s="24">
        <v>190</v>
      </c>
      <c r="N37" s="110">
        <v>1450</v>
      </c>
    </row>
    <row r="38" spans="2:29" ht="13.9" customHeight="1" x14ac:dyDescent="0.15">
      <c r="B38" s="1">
        <f t="shared" si="5"/>
        <v>28</v>
      </c>
      <c r="C38" s="6"/>
      <c r="D38" s="6"/>
      <c r="E38" s="118"/>
      <c r="F38" s="118" t="s">
        <v>162</v>
      </c>
      <c r="G38" s="118"/>
      <c r="H38" s="118"/>
      <c r="I38" s="118"/>
      <c r="J38" s="118"/>
      <c r="K38" s="24" t="s">
        <v>143</v>
      </c>
      <c r="L38" s="24"/>
      <c r="M38" s="24"/>
      <c r="N38" s="110"/>
    </row>
    <row r="39" spans="2:29" ht="13.9" customHeight="1" x14ac:dyDescent="0.15">
      <c r="B39" s="1">
        <f t="shared" si="5"/>
        <v>29</v>
      </c>
      <c r="C39" s="6"/>
      <c r="D39" s="6"/>
      <c r="E39" s="118"/>
      <c r="F39" s="118" t="s">
        <v>20</v>
      </c>
      <c r="G39" s="118"/>
      <c r="H39" s="118"/>
      <c r="I39" s="118"/>
      <c r="J39" s="118"/>
      <c r="K39" s="24">
        <v>140</v>
      </c>
      <c r="L39" s="24">
        <v>60</v>
      </c>
      <c r="M39" s="24">
        <v>150</v>
      </c>
      <c r="N39" s="110">
        <v>225</v>
      </c>
    </row>
    <row r="40" spans="2:29" ht="13.5" customHeight="1" x14ac:dyDescent="0.15">
      <c r="B40" s="1">
        <f t="shared" si="5"/>
        <v>30</v>
      </c>
      <c r="C40" s="6"/>
      <c r="D40" s="6"/>
      <c r="E40" s="118"/>
      <c r="F40" s="118" t="s">
        <v>21</v>
      </c>
      <c r="G40" s="118"/>
      <c r="H40" s="118"/>
      <c r="I40" s="118"/>
      <c r="J40" s="118"/>
      <c r="K40" s="24">
        <v>51200</v>
      </c>
      <c r="L40" s="24">
        <v>64650</v>
      </c>
      <c r="M40" s="24">
        <v>48950</v>
      </c>
      <c r="N40" s="56">
        <v>9100</v>
      </c>
    </row>
    <row r="41" spans="2:29" ht="13.9" customHeight="1" x14ac:dyDescent="0.15">
      <c r="B41" s="1">
        <f t="shared" si="5"/>
        <v>31</v>
      </c>
      <c r="C41" s="6"/>
      <c r="D41" s="6"/>
      <c r="E41" s="118"/>
      <c r="F41" s="118" t="s">
        <v>22</v>
      </c>
      <c r="G41" s="118"/>
      <c r="H41" s="118"/>
      <c r="I41" s="118"/>
      <c r="J41" s="118"/>
      <c r="K41" s="24">
        <v>20</v>
      </c>
      <c r="L41" s="24">
        <v>5</v>
      </c>
      <c r="M41" s="24" t="s">
        <v>143</v>
      </c>
      <c r="N41" s="110">
        <v>5</v>
      </c>
    </row>
    <row r="42" spans="2:29" ht="13.5" customHeight="1" x14ac:dyDescent="0.15">
      <c r="B42" s="1">
        <f t="shared" si="5"/>
        <v>32</v>
      </c>
      <c r="C42" s="2" t="s">
        <v>75</v>
      </c>
      <c r="D42" s="2" t="s">
        <v>76</v>
      </c>
      <c r="E42" s="118"/>
      <c r="F42" s="118" t="s">
        <v>93</v>
      </c>
      <c r="G42" s="118"/>
      <c r="H42" s="118"/>
      <c r="I42" s="118"/>
      <c r="J42" s="118"/>
      <c r="K42" s="24"/>
      <c r="L42" s="24"/>
      <c r="M42" s="24"/>
      <c r="N42" s="110">
        <v>10</v>
      </c>
    </row>
    <row r="43" spans="2:29" ht="13.9" customHeight="1" x14ac:dyDescent="0.15">
      <c r="B43" s="1">
        <f t="shared" si="5"/>
        <v>33</v>
      </c>
      <c r="C43" s="6"/>
      <c r="D43" s="6"/>
      <c r="E43" s="118"/>
      <c r="F43" s="118" t="s">
        <v>140</v>
      </c>
      <c r="G43" s="118"/>
      <c r="H43" s="118"/>
      <c r="I43" s="118"/>
      <c r="J43" s="118"/>
      <c r="K43" s="24"/>
      <c r="L43" s="24"/>
      <c r="M43" s="24" t="s">
        <v>143</v>
      </c>
      <c r="N43" s="110">
        <v>5</v>
      </c>
    </row>
    <row r="44" spans="2:29" ht="13.9" customHeight="1" x14ac:dyDescent="0.15">
      <c r="B44" s="1">
        <f t="shared" ref="B44:B73" si="7">B43+1</f>
        <v>34</v>
      </c>
      <c r="C44" s="2" t="s">
        <v>85</v>
      </c>
      <c r="D44" s="2" t="s">
        <v>28</v>
      </c>
      <c r="E44" s="118"/>
      <c r="F44" s="118" t="s">
        <v>111</v>
      </c>
      <c r="G44" s="118"/>
      <c r="H44" s="118"/>
      <c r="I44" s="118"/>
      <c r="J44" s="118"/>
      <c r="K44" s="24"/>
      <c r="L44" s="24"/>
      <c r="M44" s="24"/>
      <c r="N44" s="110">
        <v>60</v>
      </c>
      <c r="Y44" s="120"/>
    </row>
    <row r="45" spans="2:29" ht="13.9" customHeight="1" x14ac:dyDescent="0.15">
      <c r="B45" s="1">
        <f t="shared" si="7"/>
        <v>35</v>
      </c>
      <c r="C45" s="6"/>
      <c r="D45" s="6"/>
      <c r="E45" s="118"/>
      <c r="F45" s="118" t="s">
        <v>163</v>
      </c>
      <c r="G45" s="118"/>
      <c r="H45" s="118"/>
      <c r="I45" s="118"/>
      <c r="J45" s="118"/>
      <c r="K45" s="24"/>
      <c r="L45" s="24">
        <v>30</v>
      </c>
      <c r="M45" s="24">
        <v>40</v>
      </c>
      <c r="N45" s="110">
        <v>40</v>
      </c>
      <c r="Y45" s="120"/>
    </row>
    <row r="46" spans="2:29" ht="13.9" customHeight="1" x14ac:dyDescent="0.15">
      <c r="B46" s="1">
        <f t="shared" si="7"/>
        <v>36</v>
      </c>
      <c r="C46" s="6"/>
      <c r="D46" s="6"/>
      <c r="E46" s="118"/>
      <c r="F46" s="118" t="s">
        <v>133</v>
      </c>
      <c r="G46" s="118"/>
      <c r="H46" s="118"/>
      <c r="I46" s="118"/>
      <c r="J46" s="118"/>
      <c r="K46" s="24"/>
      <c r="L46" s="24"/>
      <c r="M46" s="24">
        <v>5</v>
      </c>
      <c r="N46" s="110">
        <v>155</v>
      </c>
      <c r="U46" s="121">
        <f>COUNTA($K11:$K46)</f>
        <v>19</v>
      </c>
      <c r="V46" s="121">
        <f>COUNTA($L11:$L46)</f>
        <v>23</v>
      </c>
      <c r="W46" s="121">
        <f>COUNTA($M11:$M46)</f>
        <v>23</v>
      </c>
      <c r="X46" s="121">
        <f>COUNTA($N11:$N46)</f>
        <v>28</v>
      </c>
      <c r="Y46" s="121"/>
      <c r="Z46" s="121"/>
      <c r="AA46" s="121"/>
      <c r="AB46" s="121"/>
      <c r="AC46" s="120"/>
    </row>
    <row r="47" spans="2:29" ht="13.9" customHeight="1" x14ac:dyDescent="0.15">
      <c r="B47" s="1">
        <f t="shared" si="7"/>
        <v>37</v>
      </c>
      <c r="C47" s="6"/>
      <c r="D47" s="6"/>
      <c r="E47" s="118"/>
      <c r="F47" s="118" t="s">
        <v>295</v>
      </c>
      <c r="G47" s="118"/>
      <c r="H47" s="118"/>
      <c r="I47" s="118"/>
      <c r="J47" s="118"/>
      <c r="K47" s="24"/>
      <c r="L47" s="24"/>
      <c r="M47" s="24"/>
      <c r="N47" s="110" t="s">
        <v>143</v>
      </c>
      <c r="Y47" s="122"/>
    </row>
    <row r="48" spans="2:29" ht="13.5" customHeight="1" x14ac:dyDescent="0.15">
      <c r="B48" s="1">
        <f t="shared" si="7"/>
        <v>38</v>
      </c>
      <c r="C48" s="6"/>
      <c r="D48" s="6"/>
      <c r="E48" s="118"/>
      <c r="F48" s="118" t="s">
        <v>99</v>
      </c>
      <c r="G48" s="118"/>
      <c r="H48" s="118"/>
      <c r="I48" s="118"/>
      <c r="J48" s="118"/>
      <c r="K48" s="24" t="s">
        <v>143</v>
      </c>
      <c r="L48" s="24">
        <v>40</v>
      </c>
      <c r="M48" s="24" t="s">
        <v>143</v>
      </c>
      <c r="N48" s="110">
        <v>60</v>
      </c>
      <c r="Y48" s="122"/>
    </row>
    <row r="49" spans="2:25" ht="13.9" customHeight="1" x14ac:dyDescent="0.15">
      <c r="B49" s="1">
        <f t="shared" si="7"/>
        <v>39</v>
      </c>
      <c r="C49" s="6"/>
      <c r="D49" s="6"/>
      <c r="E49" s="118"/>
      <c r="F49" s="118" t="s">
        <v>207</v>
      </c>
      <c r="G49" s="118"/>
      <c r="H49" s="118"/>
      <c r="I49" s="118"/>
      <c r="J49" s="118"/>
      <c r="K49" s="24"/>
      <c r="L49" s="123"/>
      <c r="M49" s="24">
        <v>5</v>
      </c>
      <c r="N49" s="110">
        <v>20</v>
      </c>
      <c r="Y49" s="120"/>
    </row>
    <row r="50" spans="2:25" ht="13.9" customHeight="1" x14ac:dyDescent="0.15">
      <c r="B50" s="1">
        <f t="shared" si="7"/>
        <v>40</v>
      </c>
      <c r="C50" s="6"/>
      <c r="D50" s="6"/>
      <c r="E50" s="118"/>
      <c r="F50" s="118" t="s">
        <v>100</v>
      </c>
      <c r="G50" s="118"/>
      <c r="H50" s="118"/>
      <c r="I50" s="118"/>
      <c r="J50" s="118"/>
      <c r="K50" s="24">
        <v>120</v>
      </c>
      <c r="L50" s="24">
        <v>190</v>
      </c>
      <c r="M50" s="24">
        <v>60</v>
      </c>
      <c r="N50" s="110">
        <v>110</v>
      </c>
      <c r="Y50" s="120"/>
    </row>
    <row r="51" spans="2:25" ht="13.5" customHeight="1" x14ac:dyDescent="0.15">
      <c r="B51" s="1">
        <f t="shared" si="7"/>
        <v>41</v>
      </c>
      <c r="C51" s="6"/>
      <c r="D51" s="6"/>
      <c r="E51" s="118"/>
      <c r="F51" s="118" t="s">
        <v>101</v>
      </c>
      <c r="G51" s="118"/>
      <c r="H51" s="118"/>
      <c r="I51" s="118"/>
      <c r="J51" s="118"/>
      <c r="K51" s="24"/>
      <c r="L51" s="24">
        <v>35</v>
      </c>
      <c r="M51" s="24">
        <v>20</v>
      </c>
      <c r="N51" s="110">
        <v>10</v>
      </c>
      <c r="Y51" s="120"/>
    </row>
    <row r="52" spans="2:25" ht="14.25" customHeight="1" x14ac:dyDescent="0.15">
      <c r="B52" s="1">
        <f t="shared" si="7"/>
        <v>42</v>
      </c>
      <c r="C52" s="6"/>
      <c r="D52" s="6"/>
      <c r="E52" s="118"/>
      <c r="F52" s="118" t="s">
        <v>284</v>
      </c>
      <c r="G52" s="118"/>
      <c r="H52" s="118"/>
      <c r="I52" s="118"/>
      <c r="J52" s="118"/>
      <c r="K52" s="24"/>
      <c r="L52" s="24"/>
      <c r="M52" s="24" t="s">
        <v>143</v>
      </c>
      <c r="N52" s="110">
        <v>46</v>
      </c>
      <c r="Y52" s="120"/>
    </row>
    <row r="53" spans="2:25" ht="13.5" customHeight="1" x14ac:dyDescent="0.15">
      <c r="B53" s="1">
        <f t="shared" si="7"/>
        <v>43</v>
      </c>
      <c r="C53" s="6"/>
      <c r="D53" s="6"/>
      <c r="E53" s="118"/>
      <c r="F53" s="118" t="s">
        <v>30</v>
      </c>
      <c r="G53" s="118"/>
      <c r="H53" s="118"/>
      <c r="I53" s="118"/>
      <c r="J53" s="118"/>
      <c r="K53" s="24">
        <v>16</v>
      </c>
      <c r="L53" s="24" t="s">
        <v>143</v>
      </c>
      <c r="M53" s="24">
        <v>16</v>
      </c>
      <c r="N53" s="110">
        <v>16</v>
      </c>
      <c r="Y53" s="120"/>
    </row>
    <row r="54" spans="2:25" ht="13.9" customHeight="1" x14ac:dyDescent="0.15">
      <c r="B54" s="1">
        <f t="shared" si="7"/>
        <v>44</v>
      </c>
      <c r="C54" s="6"/>
      <c r="D54" s="6"/>
      <c r="E54" s="118"/>
      <c r="F54" s="118" t="s">
        <v>80</v>
      </c>
      <c r="G54" s="118"/>
      <c r="H54" s="118"/>
      <c r="I54" s="118"/>
      <c r="J54" s="118"/>
      <c r="K54" s="24" t="s">
        <v>143</v>
      </c>
      <c r="L54" s="24">
        <v>40</v>
      </c>
      <c r="M54" s="24" t="s">
        <v>143</v>
      </c>
      <c r="N54" s="110">
        <v>40</v>
      </c>
      <c r="Y54" s="120"/>
    </row>
    <row r="55" spans="2:25" ht="13.5" customHeight="1" x14ac:dyDescent="0.15">
      <c r="B55" s="1">
        <f t="shared" si="7"/>
        <v>45</v>
      </c>
      <c r="C55" s="6"/>
      <c r="D55" s="6"/>
      <c r="E55" s="118"/>
      <c r="F55" s="118" t="s">
        <v>102</v>
      </c>
      <c r="G55" s="118"/>
      <c r="H55" s="118"/>
      <c r="I55" s="118"/>
      <c r="J55" s="118"/>
      <c r="K55" s="24">
        <v>70</v>
      </c>
      <c r="L55" s="24">
        <v>310</v>
      </c>
      <c r="M55" s="24">
        <v>100</v>
      </c>
      <c r="N55" s="110">
        <v>310</v>
      </c>
      <c r="Y55" s="120"/>
    </row>
    <row r="56" spans="2:25" ht="13.5" customHeight="1" x14ac:dyDescent="0.15">
      <c r="B56" s="1">
        <f t="shared" si="7"/>
        <v>46</v>
      </c>
      <c r="C56" s="6"/>
      <c r="D56" s="6"/>
      <c r="E56" s="118"/>
      <c r="F56" s="118" t="s">
        <v>227</v>
      </c>
      <c r="G56" s="118"/>
      <c r="H56" s="118"/>
      <c r="I56" s="118"/>
      <c r="J56" s="118"/>
      <c r="K56" s="24">
        <v>1</v>
      </c>
      <c r="L56" s="24" t="s">
        <v>143</v>
      </c>
      <c r="M56" s="24">
        <v>15</v>
      </c>
      <c r="N56" s="110">
        <v>5</v>
      </c>
      <c r="Y56" s="120"/>
    </row>
    <row r="57" spans="2:25" ht="13.9" customHeight="1" x14ac:dyDescent="0.15">
      <c r="B57" s="1">
        <f t="shared" si="7"/>
        <v>47</v>
      </c>
      <c r="C57" s="6"/>
      <c r="D57" s="6"/>
      <c r="E57" s="118"/>
      <c r="F57" s="118" t="s">
        <v>211</v>
      </c>
      <c r="G57" s="118"/>
      <c r="H57" s="118"/>
      <c r="I57" s="118"/>
      <c r="J57" s="118"/>
      <c r="K57" s="24"/>
      <c r="L57" s="24"/>
      <c r="M57" s="24"/>
      <c r="N57" s="110">
        <v>15</v>
      </c>
      <c r="Y57" s="120"/>
    </row>
    <row r="58" spans="2:25" ht="13.5" customHeight="1" x14ac:dyDescent="0.15">
      <c r="B58" s="1">
        <f t="shared" si="7"/>
        <v>48</v>
      </c>
      <c r="C58" s="6"/>
      <c r="D58" s="6"/>
      <c r="E58" s="118"/>
      <c r="F58" s="118" t="s">
        <v>245</v>
      </c>
      <c r="G58" s="118"/>
      <c r="H58" s="118"/>
      <c r="I58" s="118"/>
      <c r="J58" s="118"/>
      <c r="K58" s="24"/>
      <c r="L58" s="24"/>
      <c r="M58" s="24">
        <v>20</v>
      </c>
      <c r="N58" s="110">
        <v>20</v>
      </c>
      <c r="Y58" s="120"/>
    </row>
    <row r="59" spans="2:25" ht="13.9" customHeight="1" x14ac:dyDescent="0.15">
      <c r="B59" s="1">
        <f t="shared" si="7"/>
        <v>49</v>
      </c>
      <c r="C59" s="6"/>
      <c r="D59" s="6"/>
      <c r="E59" s="118"/>
      <c r="F59" s="118" t="s">
        <v>31</v>
      </c>
      <c r="G59" s="118"/>
      <c r="H59" s="118"/>
      <c r="I59" s="118"/>
      <c r="J59" s="118"/>
      <c r="K59" s="24">
        <v>310</v>
      </c>
      <c r="L59" s="24">
        <v>120</v>
      </c>
      <c r="M59" s="24">
        <v>70</v>
      </c>
      <c r="N59" s="110">
        <v>180</v>
      </c>
      <c r="Y59" s="120"/>
    </row>
    <row r="60" spans="2:25" ht="13.9" customHeight="1" x14ac:dyDescent="0.15">
      <c r="B60" s="1">
        <f t="shared" si="7"/>
        <v>50</v>
      </c>
      <c r="C60" s="2" t="s">
        <v>32</v>
      </c>
      <c r="D60" s="2" t="s">
        <v>33</v>
      </c>
      <c r="E60" s="118"/>
      <c r="F60" s="118" t="s">
        <v>271</v>
      </c>
      <c r="G60" s="118"/>
      <c r="H60" s="118"/>
      <c r="I60" s="118"/>
      <c r="J60" s="118"/>
      <c r="K60" s="24" t="s">
        <v>143</v>
      </c>
      <c r="L60" s="24"/>
      <c r="M60" s="24"/>
      <c r="N60" s="110"/>
    </row>
    <row r="61" spans="2:25" ht="14.25" customHeight="1" x14ac:dyDescent="0.15">
      <c r="B61" s="1">
        <f t="shared" si="7"/>
        <v>51</v>
      </c>
      <c r="C61" s="6"/>
      <c r="D61" s="6"/>
      <c r="E61" s="118"/>
      <c r="F61" s="118" t="s">
        <v>154</v>
      </c>
      <c r="G61" s="118"/>
      <c r="H61" s="118"/>
      <c r="I61" s="118"/>
      <c r="J61" s="118"/>
      <c r="K61" s="24" t="s">
        <v>143</v>
      </c>
      <c r="L61" s="24">
        <v>1</v>
      </c>
      <c r="M61" s="24" t="s">
        <v>143</v>
      </c>
      <c r="N61" s="110">
        <v>1</v>
      </c>
    </row>
    <row r="62" spans="2:25" ht="13.5" customHeight="1" x14ac:dyDescent="0.15">
      <c r="B62" s="1">
        <f t="shared" si="7"/>
        <v>52</v>
      </c>
      <c r="C62" s="6"/>
      <c r="D62" s="6"/>
      <c r="E62" s="118"/>
      <c r="F62" s="118" t="s">
        <v>173</v>
      </c>
      <c r="G62" s="118"/>
      <c r="H62" s="118"/>
      <c r="I62" s="118"/>
      <c r="J62" s="118"/>
      <c r="K62" s="24">
        <v>1</v>
      </c>
      <c r="L62" s="24"/>
      <c r="M62" s="24">
        <v>1</v>
      </c>
      <c r="N62" s="110">
        <v>2</v>
      </c>
    </row>
    <row r="63" spans="2:25" ht="13.9" customHeight="1" x14ac:dyDescent="0.15">
      <c r="B63" s="1">
        <f t="shared" si="7"/>
        <v>53</v>
      </c>
      <c r="C63" s="6"/>
      <c r="D63" s="6"/>
      <c r="E63" s="118"/>
      <c r="F63" s="118" t="s">
        <v>112</v>
      </c>
      <c r="G63" s="118"/>
      <c r="H63" s="118"/>
      <c r="I63" s="118"/>
      <c r="J63" s="118"/>
      <c r="K63" s="24"/>
      <c r="L63" s="24"/>
      <c r="M63" s="24">
        <v>1</v>
      </c>
      <c r="N63" s="110" t="s">
        <v>143</v>
      </c>
    </row>
    <row r="64" spans="2:25" ht="13.5" customHeight="1" x14ac:dyDescent="0.15">
      <c r="B64" s="1">
        <f t="shared" si="7"/>
        <v>54</v>
      </c>
      <c r="C64" s="6"/>
      <c r="D64" s="6"/>
      <c r="E64" s="118"/>
      <c r="F64" s="118" t="s">
        <v>34</v>
      </c>
      <c r="G64" s="118"/>
      <c r="H64" s="118"/>
      <c r="I64" s="118"/>
      <c r="J64" s="118"/>
      <c r="K64" s="24"/>
      <c r="L64" s="24">
        <v>2</v>
      </c>
      <c r="M64" s="24"/>
      <c r="N64" s="110" t="s">
        <v>143</v>
      </c>
    </row>
    <row r="65" spans="2:24" ht="13.5" customHeight="1" x14ac:dyDescent="0.15">
      <c r="B65" s="1">
        <f t="shared" si="7"/>
        <v>55</v>
      </c>
      <c r="C65" s="2" t="s">
        <v>129</v>
      </c>
      <c r="D65" s="2" t="s">
        <v>176</v>
      </c>
      <c r="E65" s="118"/>
      <c r="F65" s="118" t="s">
        <v>177</v>
      </c>
      <c r="G65" s="118"/>
      <c r="H65" s="118"/>
      <c r="I65" s="118"/>
      <c r="J65" s="118"/>
      <c r="K65" s="24"/>
      <c r="L65" s="24"/>
      <c r="M65" s="24"/>
      <c r="N65" s="110" t="s">
        <v>143</v>
      </c>
    </row>
    <row r="66" spans="2:24" ht="13.5" customHeight="1" x14ac:dyDescent="0.15">
      <c r="B66" s="1">
        <f t="shared" si="7"/>
        <v>56</v>
      </c>
      <c r="C66" s="6"/>
      <c r="D66" s="2" t="s">
        <v>178</v>
      </c>
      <c r="E66" s="118"/>
      <c r="F66" s="118" t="s">
        <v>179</v>
      </c>
      <c r="G66" s="118"/>
      <c r="H66" s="118"/>
      <c r="I66" s="118"/>
      <c r="J66" s="118"/>
      <c r="K66" s="24"/>
      <c r="L66" s="24" t="s">
        <v>143</v>
      </c>
      <c r="M66" s="24" t="s">
        <v>143</v>
      </c>
      <c r="N66" s="110" t="s">
        <v>143</v>
      </c>
    </row>
    <row r="67" spans="2:24" ht="13.5" customHeight="1" x14ac:dyDescent="0.15">
      <c r="B67" s="1">
        <f t="shared" si="7"/>
        <v>57</v>
      </c>
      <c r="C67" s="6"/>
      <c r="D67" s="2" t="s">
        <v>35</v>
      </c>
      <c r="E67" s="118"/>
      <c r="F67" s="118" t="s">
        <v>110</v>
      </c>
      <c r="G67" s="118"/>
      <c r="H67" s="118"/>
      <c r="I67" s="118"/>
      <c r="J67" s="118"/>
      <c r="K67" s="24">
        <v>2</v>
      </c>
      <c r="L67" s="24">
        <v>3</v>
      </c>
      <c r="M67" s="24">
        <v>2</v>
      </c>
      <c r="N67" s="110">
        <v>5</v>
      </c>
    </row>
    <row r="68" spans="2:24" ht="13.5" customHeight="1" x14ac:dyDescent="0.15">
      <c r="B68" s="1">
        <f t="shared" si="7"/>
        <v>58</v>
      </c>
      <c r="C68" s="6"/>
      <c r="D68" s="7"/>
      <c r="E68" s="118"/>
      <c r="F68" s="118" t="s">
        <v>36</v>
      </c>
      <c r="G68" s="118"/>
      <c r="H68" s="118"/>
      <c r="I68" s="118"/>
      <c r="J68" s="118"/>
      <c r="K68" s="24" t="s">
        <v>143</v>
      </c>
      <c r="L68" s="24">
        <v>10</v>
      </c>
      <c r="M68" s="24">
        <v>5</v>
      </c>
      <c r="N68" s="110"/>
    </row>
    <row r="69" spans="2:24" ht="13.5" customHeight="1" x14ac:dyDescent="0.15">
      <c r="B69" s="1">
        <f t="shared" si="7"/>
        <v>59</v>
      </c>
      <c r="C69" s="7"/>
      <c r="D69" s="8" t="s">
        <v>37</v>
      </c>
      <c r="E69" s="118"/>
      <c r="F69" s="118" t="s">
        <v>38</v>
      </c>
      <c r="G69" s="118"/>
      <c r="H69" s="118"/>
      <c r="I69" s="118"/>
      <c r="J69" s="118"/>
      <c r="K69" s="24">
        <v>5</v>
      </c>
      <c r="L69" s="24">
        <v>35</v>
      </c>
      <c r="M69" s="24">
        <v>35</v>
      </c>
      <c r="N69" s="110">
        <v>20</v>
      </c>
    </row>
    <row r="70" spans="2:24" ht="13.5" customHeight="1" x14ac:dyDescent="0.15">
      <c r="B70" s="1">
        <f t="shared" si="7"/>
        <v>60</v>
      </c>
      <c r="C70" s="2" t="s">
        <v>0</v>
      </c>
      <c r="D70" s="8" t="s">
        <v>39</v>
      </c>
      <c r="E70" s="118"/>
      <c r="F70" s="118" t="s">
        <v>40</v>
      </c>
      <c r="G70" s="118"/>
      <c r="H70" s="118"/>
      <c r="I70" s="118"/>
      <c r="J70" s="118"/>
      <c r="K70" s="24"/>
      <c r="L70" s="24" t="s">
        <v>143</v>
      </c>
      <c r="M70" s="24" t="s">
        <v>143</v>
      </c>
      <c r="N70" s="110" t="s">
        <v>143</v>
      </c>
      <c r="U70">
        <f>COUNTA(K60:K70)</f>
        <v>6</v>
      </c>
      <c r="V70">
        <f>COUNTA(L60:L70)</f>
        <v>7</v>
      </c>
      <c r="W70">
        <f>COUNTA(M60:M70)</f>
        <v>8</v>
      </c>
      <c r="X70">
        <f>COUNTA(N60:N70)</f>
        <v>9</v>
      </c>
    </row>
    <row r="71" spans="2:24" ht="13.5" customHeight="1" x14ac:dyDescent="0.15">
      <c r="B71" s="1">
        <f t="shared" si="7"/>
        <v>61</v>
      </c>
      <c r="C71" s="143" t="s">
        <v>41</v>
      </c>
      <c r="D71" s="144"/>
      <c r="E71" s="118"/>
      <c r="F71" s="118" t="s">
        <v>42</v>
      </c>
      <c r="G71" s="118"/>
      <c r="H71" s="118"/>
      <c r="I71" s="118"/>
      <c r="J71" s="118"/>
      <c r="K71" s="24">
        <v>50</v>
      </c>
      <c r="L71" s="24">
        <v>100</v>
      </c>
      <c r="M71" s="24">
        <v>50</v>
      </c>
      <c r="N71" s="110">
        <v>75</v>
      </c>
    </row>
    <row r="72" spans="2:24" ht="13.5" customHeight="1" x14ac:dyDescent="0.15">
      <c r="B72" s="1">
        <f t="shared" si="7"/>
        <v>62</v>
      </c>
      <c r="C72" s="3"/>
      <c r="D72" s="78"/>
      <c r="E72" s="118"/>
      <c r="F72" s="118" t="s">
        <v>43</v>
      </c>
      <c r="G72" s="118"/>
      <c r="H72" s="118"/>
      <c r="I72" s="118"/>
      <c r="J72" s="118"/>
      <c r="K72" s="24">
        <v>25</v>
      </c>
      <c r="L72" s="24">
        <v>50</v>
      </c>
      <c r="M72" s="24">
        <v>100</v>
      </c>
      <c r="N72" s="110">
        <v>125</v>
      </c>
    </row>
    <row r="73" spans="2:24" ht="13.9" customHeight="1" thickBot="1" x14ac:dyDescent="0.2">
      <c r="B73" s="1">
        <f t="shared" si="7"/>
        <v>63</v>
      </c>
      <c r="C73" s="3"/>
      <c r="D73" s="78"/>
      <c r="E73" s="118"/>
      <c r="F73" s="118" t="s">
        <v>73</v>
      </c>
      <c r="G73" s="118"/>
      <c r="H73" s="118"/>
      <c r="I73" s="118"/>
      <c r="J73" s="118"/>
      <c r="K73" s="24">
        <v>100</v>
      </c>
      <c r="L73" s="24">
        <v>100</v>
      </c>
      <c r="M73" s="24">
        <v>175</v>
      </c>
      <c r="N73" s="112">
        <v>100</v>
      </c>
    </row>
    <row r="74" spans="2:24" ht="13.9" customHeight="1" x14ac:dyDescent="0.15">
      <c r="B74" s="79"/>
      <c r="C74" s="80"/>
      <c r="D74" s="80"/>
      <c r="E74" s="23"/>
      <c r="F74" s="23"/>
      <c r="G74" s="23"/>
      <c r="H74" s="23"/>
      <c r="I74" s="23"/>
      <c r="J74" s="23"/>
      <c r="K74" s="23"/>
      <c r="L74" s="23"/>
      <c r="M74" s="23"/>
      <c r="N74" s="23"/>
      <c r="U74">
        <f>COUNTA(K11:K73)</f>
        <v>35</v>
      </c>
      <c r="V74">
        <f>COUNTA(L11:L73)</f>
        <v>41</v>
      </c>
      <c r="W74">
        <f>COUNTA(M11:M73)</f>
        <v>45</v>
      </c>
      <c r="X74">
        <f>COUNTA(N11:N73)</f>
        <v>53</v>
      </c>
    </row>
    <row r="75" spans="2:24" ht="18" customHeight="1" x14ac:dyDescent="0.15"/>
    <row r="76" spans="2:24" ht="18" customHeight="1" x14ac:dyDescent="0.15">
      <c r="B76" s="60"/>
    </row>
    <row r="77" spans="2:24" ht="9" customHeight="1" thickBot="1" x14ac:dyDescent="0.2"/>
    <row r="78" spans="2:24" ht="18" customHeight="1" x14ac:dyDescent="0.15">
      <c r="B78" s="61"/>
      <c r="C78" s="62"/>
      <c r="D78" s="140" t="s">
        <v>1</v>
      </c>
      <c r="E78" s="140"/>
      <c r="F78" s="140"/>
      <c r="G78" s="140"/>
      <c r="H78" s="62"/>
      <c r="I78" s="62"/>
      <c r="J78" s="63"/>
      <c r="K78" s="28" t="s">
        <v>62</v>
      </c>
      <c r="L78" s="28" t="s">
        <v>63</v>
      </c>
      <c r="M78" s="28" t="s">
        <v>64</v>
      </c>
      <c r="N78" s="51" t="s">
        <v>65</v>
      </c>
      <c r="U78">
        <f>SUM(U11:U19,K20:K73)</f>
        <v>53090</v>
      </c>
      <c r="V78">
        <f>SUM(V11:V19,L20:L73)</f>
        <v>67236</v>
      </c>
      <c r="W78">
        <f>SUM(W11:W19,M20:M73)</f>
        <v>50727</v>
      </c>
      <c r="X78">
        <f>SUM(X11:X19,N20:N73)</f>
        <v>13372</v>
      </c>
    </row>
    <row r="79" spans="2:24" ht="18" customHeight="1" thickBot="1" x14ac:dyDescent="0.2">
      <c r="B79" s="69"/>
      <c r="C79" s="9"/>
      <c r="D79" s="139" t="s">
        <v>2</v>
      </c>
      <c r="E79" s="139"/>
      <c r="F79" s="139"/>
      <c r="G79" s="139"/>
      <c r="H79" s="9"/>
      <c r="I79" s="9"/>
      <c r="J79" s="71"/>
      <c r="K79" s="31" t="str">
        <f>K5</f>
        <v>2024.2.1</v>
      </c>
      <c r="L79" s="31" t="str">
        <f>L5</f>
        <v>2024.2.1</v>
      </c>
      <c r="M79" s="31" t="str">
        <f>M5</f>
        <v>2024.2.1</v>
      </c>
      <c r="N79" s="50" t="str">
        <f>N5</f>
        <v>2024.2.1</v>
      </c>
    </row>
    <row r="80" spans="2:24" ht="19.899999999999999" customHeight="1" thickTop="1" x14ac:dyDescent="0.15">
      <c r="B80" s="145" t="s">
        <v>45</v>
      </c>
      <c r="C80" s="146"/>
      <c r="D80" s="146"/>
      <c r="E80" s="146"/>
      <c r="F80" s="146"/>
      <c r="G80" s="146"/>
      <c r="H80" s="146"/>
      <c r="I80" s="146"/>
      <c r="J80" s="76"/>
      <c r="K80" s="32">
        <f>SUM(K81:K89)</f>
        <v>53090</v>
      </c>
      <c r="L80" s="32">
        <f>SUM(L81:L89)</f>
        <v>67236</v>
      </c>
      <c r="M80" s="32">
        <f>SUM(M81:M89)</f>
        <v>50727</v>
      </c>
      <c r="N80" s="137">
        <f>SUM(N81:N89)</f>
        <v>13372</v>
      </c>
    </row>
    <row r="81" spans="2:14" ht="13.9" customHeight="1" x14ac:dyDescent="0.15">
      <c r="B81" s="147" t="s">
        <v>46</v>
      </c>
      <c r="C81" s="148"/>
      <c r="D81" s="149"/>
      <c r="E81" s="12"/>
      <c r="F81" s="13"/>
      <c r="G81" s="138" t="s">
        <v>13</v>
      </c>
      <c r="H81" s="138"/>
      <c r="I81" s="13"/>
      <c r="J81" s="14"/>
      <c r="K81" s="4">
        <f>SUM(U$11:U$19)</f>
        <v>155</v>
      </c>
      <c r="L81" s="4">
        <f>SUM(V$11:V$19)</f>
        <v>75</v>
      </c>
      <c r="M81" s="4">
        <f>SUM(W$11:W$19)</f>
        <v>62</v>
      </c>
      <c r="N81" s="5">
        <f>SUM(X$11:X$19)</f>
        <v>717</v>
      </c>
    </row>
    <row r="82" spans="2:14" ht="13.9" customHeight="1" x14ac:dyDescent="0.15">
      <c r="B82" s="82"/>
      <c r="C82" s="60"/>
      <c r="D82" s="83"/>
      <c r="E82" s="15"/>
      <c r="F82" s="118"/>
      <c r="G82" s="138" t="s">
        <v>25</v>
      </c>
      <c r="H82" s="138"/>
      <c r="I82" s="114"/>
      <c r="J82" s="16"/>
      <c r="K82" s="4">
        <f>SUM(K$20)</f>
        <v>300</v>
      </c>
      <c r="L82" s="4">
        <f>SUM(L$20)</f>
        <v>220</v>
      </c>
      <c r="M82" s="4">
        <f>SUM(M$20)</f>
        <v>200</v>
      </c>
      <c r="N82" s="5">
        <f>SUM(N$20)</f>
        <v>200</v>
      </c>
    </row>
    <row r="83" spans="2:14" ht="13.9" customHeight="1" x14ac:dyDescent="0.15">
      <c r="B83" s="82"/>
      <c r="C83" s="60"/>
      <c r="D83" s="83"/>
      <c r="E83" s="15"/>
      <c r="F83" s="118"/>
      <c r="G83" s="138" t="s">
        <v>27</v>
      </c>
      <c r="H83" s="138"/>
      <c r="I83" s="13"/>
      <c r="J83" s="14"/>
      <c r="K83" s="4">
        <f>SUM(K$21:K$21)</f>
        <v>15</v>
      </c>
      <c r="L83" s="4">
        <f>SUM(L$21:L$21)</f>
        <v>5</v>
      </c>
      <c r="M83" s="4">
        <f>SUM(M$21:M$21)</f>
        <v>5</v>
      </c>
      <c r="N83" s="5">
        <f>SUM(N$21:N$21)</f>
        <v>20</v>
      </c>
    </row>
    <row r="84" spans="2:14" ht="13.9" customHeight="1" x14ac:dyDescent="0.15">
      <c r="B84" s="82"/>
      <c r="C84" s="60"/>
      <c r="D84" s="83"/>
      <c r="E84" s="15"/>
      <c r="F84" s="118"/>
      <c r="G84" s="138" t="s">
        <v>78</v>
      </c>
      <c r="H84" s="138"/>
      <c r="I84" s="13"/>
      <c r="J84" s="14"/>
      <c r="K84" s="4">
        <f>SUM(K$22:K$23)</f>
        <v>10</v>
      </c>
      <c r="L84" s="4">
        <f>SUM(L$22:L$23)</f>
        <v>20</v>
      </c>
      <c r="M84" s="4">
        <f>SUM(M$22:M$23)</f>
        <v>0</v>
      </c>
      <c r="N84" s="5">
        <f>SUM(N$22:N$23)</f>
        <v>5</v>
      </c>
    </row>
    <row r="85" spans="2:14" ht="13.9" customHeight="1" x14ac:dyDescent="0.15">
      <c r="B85" s="82"/>
      <c r="C85" s="60"/>
      <c r="D85" s="83"/>
      <c r="E85" s="15"/>
      <c r="F85" s="118"/>
      <c r="G85" s="138" t="s">
        <v>79</v>
      </c>
      <c r="H85" s="138"/>
      <c r="I85" s="13"/>
      <c r="J85" s="14"/>
      <c r="K85" s="4">
        <f>SUM(K24:K41)</f>
        <v>51910</v>
      </c>
      <c r="L85" s="4">
        <f>SUM(L$24:L$41)</f>
        <v>65850</v>
      </c>
      <c r="M85" s="4">
        <f>SUM(M$24:M$41)</f>
        <v>49740</v>
      </c>
      <c r="N85" s="5">
        <f>SUM(N$24:N$41)</f>
        <v>11000</v>
      </c>
    </row>
    <row r="86" spans="2:14" ht="13.9" customHeight="1" x14ac:dyDescent="0.15">
      <c r="B86" s="82"/>
      <c r="C86" s="60"/>
      <c r="D86" s="83"/>
      <c r="E86" s="15"/>
      <c r="F86" s="118"/>
      <c r="G86" s="138" t="s">
        <v>76</v>
      </c>
      <c r="H86" s="138"/>
      <c r="I86" s="13"/>
      <c r="J86" s="14"/>
      <c r="K86" s="4">
        <f>SUM(K$42:K$43)</f>
        <v>0</v>
      </c>
      <c r="L86" s="4">
        <f>SUM(L$42:L$43)</f>
        <v>0</v>
      </c>
      <c r="M86" s="4">
        <f>SUM(M$42:M$43)</f>
        <v>0</v>
      </c>
      <c r="N86" s="5">
        <f>SUM(N$42:N$43)</f>
        <v>15</v>
      </c>
    </row>
    <row r="87" spans="2:14" ht="13.9" customHeight="1" x14ac:dyDescent="0.15">
      <c r="B87" s="82"/>
      <c r="C87" s="60"/>
      <c r="D87" s="83"/>
      <c r="E87" s="15"/>
      <c r="F87" s="118"/>
      <c r="G87" s="138" t="s">
        <v>28</v>
      </c>
      <c r="H87" s="138"/>
      <c r="I87" s="13"/>
      <c r="J87" s="14"/>
      <c r="K87" s="4">
        <f>SUM(K$44:K$59)</f>
        <v>517</v>
      </c>
      <c r="L87" s="4">
        <f>SUM(L$44:L$59)</f>
        <v>765</v>
      </c>
      <c r="M87" s="4">
        <f>SUM(M$44:M$59)</f>
        <v>351</v>
      </c>
      <c r="N87" s="5">
        <f>SUM(N$44:N$59)</f>
        <v>1087</v>
      </c>
    </row>
    <row r="88" spans="2:14" ht="13.9" customHeight="1" x14ac:dyDescent="0.15">
      <c r="B88" s="82"/>
      <c r="C88" s="60"/>
      <c r="D88" s="83"/>
      <c r="E88" s="15"/>
      <c r="F88" s="118"/>
      <c r="G88" s="138" t="s">
        <v>47</v>
      </c>
      <c r="H88" s="138"/>
      <c r="I88" s="13"/>
      <c r="J88" s="14"/>
      <c r="K88" s="4">
        <f>SUM(K$71:K$72)</f>
        <v>75</v>
      </c>
      <c r="L88" s="4">
        <f>SUM(L$71:L$72)</f>
        <v>150</v>
      </c>
      <c r="M88" s="4">
        <f>SUM(M$71:M$72)</f>
        <v>150</v>
      </c>
      <c r="N88" s="5">
        <f>SUM(N$71:N$72)</f>
        <v>200</v>
      </c>
    </row>
    <row r="89" spans="2:14" ht="13.9" customHeight="1" thickBot="1" x14ac:dyDescent="0.2">
      <c r="B89" s="84"/>
      <c r="C89" s="85"/>
      <c r="D89" s="86"/>
      <c r="E89" s="17"/>
      <c r="F89" s="9"/>
      <c r="G89" s="139" t="s">
        <v>44</v>
      </c>
      <c r="H89" s="139"/>
      <c r="I89" s="18"/>
      <c r="J89" s="19"/>
      <c r="K89" s="10">
        <f>SUM(K$60:K$70,K$73)</f>
        <v>108</v>
      </c>
      <c r="L89" s="10">
        <f>SUM(L$60:L$70,L$73)</f>
        <v>151</v>
      </c>
      <c r="M89" s="10">
        <f>SUM(M$60:M$70,M$73)</f>
        <v>219</v>
      </c>
      <c r="N89" s="11">
        <f>SUM(N$60:N$70,N$73)</f>
        <v>128</v>
      </c>
    </row>
    <row r="90" spans="2:14" ht="18" customHeight="1" thickTop="1" x14ac:dyDescent="0.15">
      <c r="B90" s="151" t="s">
        <v>48</v>
      </c>
      <c r="C90" s="152"/>
      <c r="D90" s="153"/>
      <c r="E90" s="87"/>
      <c r="F90" s="115"/>
      <c r="G90" s="154" t="s">
        <v>49</v>
      </c>
      <c r="H90" s="154"/>
      <c r="I90" s="115"/>
      <c r="J90" s="116"/>
      <c r="K90" s="35" t="s">
        <v>50</v>
      </c>
      <c r="L90" s="41"/>
      <c r="M90" s="41"/>
      <c r="N90" s="53"/>
    </row>
    <row r="91" spans="2:14" ht="18" customHeight="1" x14ac:dyDescent="0.15">
      <c r="B91" s="88"/>
      <c r="C91" s="89"/>
      <c r="D91" s="89"/>
      <c r="E91" s="90"/>
      <c r="F91" s="91"/>
      <c r="G91" s="92"/>
      <c r="H91" s="92"/>
      <c r="I91" s="91"/>
      <c r="J91" s="93"/>
      <c r="K91" s="36" t="s">
        <v>51</v>
      </c>
      <c r="L91" s="42"/>
      <c r="M91" s="42"/>
      <c r="N91" s="45"/>
    </row>
    <row r="92" spans="2:14" ht="18" customHeight="1" x14ac:dyDescent="0.15">
      <c r="B92" s="82"/>
      <c r="C92" s="60"/>
      <c r="D92" s="60"/>
      <c r="E92" s="94"/>
      <c r="F92" s="22"/>
      <c r="G92" s="150" t="s">
        <v>52</v>
      </c>
      <c r="H92" s="150"/>
      <c r="I92" s="113"/>
      <c r="J92" s="117"/>
      <c r="K92" s="37" t="s">
        <v>53</v>
      </c>
      <c r="L92" s="43"/>
      <c r="M92" s="47"/>
      <c r="N92" s="43"/>
    </row>
    <row r="93" spans="2:14" ht="18" customHeight="1" x14ac:dyDescent="0.15">
      <c r="B93" s="82"/>
      <c r="C93" s="60"/>
      <c r="D93" s="60"/>
      <c r="E93" s="95"/>
      <c r="F93" s="60"/>
      <c r="G93" s="96"/>
      <c r="H93" s="96"/>
      <c r="I93" s="89"/>
      <c r="J93" s="97"/>
      <c r="K93" s="38" t="s">
        <v>88</v>
      </c>
      <c r="L93" s="44"/>
      <c r="M93" s="26"/>
      <c r="N93" s="44"/>
    </row>
    <row r="94" spans="2:14" ht="18" customHeight="1" x14ac:dyDescent="0.15">
      <c r="B94" s="82"/>
      <c r="C94" s="60"/>
      <c r="D94" s="60"/>
      <c r="E94" s="95"/>
      <c r="F94" s="60"/>
      <c r="G94" s="96"/>
      <c r="H94" s="96"/>
      <c r="I94" s="89"/>
      <c r="J94" s="97"/>
      <c r="K94" s="38" t="s">
        <v>81</v>
      </c>
      <c r="L94" s="42"/>
      <c r="M94" s="26"/>
      <c r="N94" s="44"/>
    </row>
    <row r="95" spans="2:14" ht="18" customHeight="1" x14ac:dyDescent="0.15">
      <c r="B95" s="82"/>
      <c r="C95" s="60"/>
      <c r="D95" s="60"/>
      <c r="E95" s="94"/>
      <c r="F95" s="22"/>
      <c r="G95" s="150" t="s">
        <v>54</v>
      </c>
      <c r="H95" s="150"/>
      <c r="I95" s="113"/>
      <c r="J95" s="117"/>
      <c r="K95" s="37" t="s">
        <v>92</v>
      </c>
      <c r="L95" s="43"/>
      <c r="M95" s="47"/>
      <c r="N95" s="43"/>
    </row>
    <row r="96" spans="2:14" ht="18" customHeight="1" x14ac:dyDescent="0.15">
      <c r="B96" s="82"/>
      <c r="C96" s="60"/>
      <c r="D96" s="60"/>
      <c r="E96" s="95"/>
      <c r="F96" s="60"/>
      <c r="G96" s="96"/>
      <c r="H96" s="96"/>
      <c r="I96" s="89"/>
      <c r="J96" s="97"/>
      <c r="K96" s="38" t="s">
        <v>89</v>
      </c>
      <c r="L96" s="44"/>
      <c r="M96" s="26"/>
      <c r="N96" s="44"/>
    </row>
    <row r="97" spans="2:14" ht="18" customHeight="1" x14ac:dyDescent="0.15">
      <c r="B97" s="82"/>
      <c r="C97" s="60"/>
      <c r="D97" s="60"/>
      <c r="E97" s="95"/>
      <c r="F97" s="60"/>
      <c r="G97" s="96"/>
      <c r="H97" s="96"/>
      <c r="I97" s="89"/>
      <c r="J97" s="97"/>
      <c r="K97" s="38" t="s">
        <v>90</v>
      </c>
      <c r="L97" s="44"/>
      <c r="M97" s="44"/>
      <c r="N97" s="44"/>
    </row>
    <row r="98" spans="2:14" ht="18" customHeight="1" x14ac:dyDescent="0.15">
      <c r="B98" s="82"/>
      <c r="C98" s="60"/>
      <c r="D98" s="60"/>
      <c r="E98" s="74"/>
      <c r="F98" s="75"/>
      <c r="G98" s="92"/>
      <c r="H98" s="92"/>
      <c r="I98" s="91"/>
      <c r="J98" s="93"/>
      <c r="K98" s="38" t="s">
        <v>91</v>
      </c>
      <c r="L98" s="45"/>
      <c r="M98" s="42"/>
      <c r="N98" s="45"/>
    </row>
    <row r="99" spans="2:14" ht="18" customHeight="1" x14ac:dyDescent="0.15">
      <c r="B99" s="98"/>
      <c r="C99" s="75"/>
      <c r="D99" s="75"/>
      <c r="E99" s="15"/>
      <c r="F99" s="118"/>
      <c r="G99" s="138" t="s">
        <v>55</v>
      </c>
      <c r="H99" s="138"/>
      <c r="I99" s="13"/>
      <c r="J99" s="14"/>
      <c r="K99" s="27" t="s">
        <v>156</v>
      </c>
      <c r="L99" s="46"/>
      <c r="M99" s="48"/>
      <c r="N99" s="46"/>
    </row>
    <row r="100" spans="2:14" ht="18" customHeight="1" x14ac:dyDescent="0.15">
      <c r="B100" s="147" t="s">
        <v>56</v>
      </c>
      <c r="C100" s="148"/>
      <c r="D100" s="148"/>
      <c r="E100" s="22"/>
      <c r="F100" s="22"/>
      <c r="G100" s="22"/>
      <c r="H100" s="22"/>
      <c r="I100" s="22"/>
      <c r="J100" s="22"/>
      <c r="K100" s="22"/>
      <c r="L100" s="22"/>
      <c r="M100" s="22"/>
      <c r="N100" s="54"/>
    </row>
    <row r="101" spans="2:14" ht="14.1" customHeight="1" x14ac:dyDescent="0.15">
      <c r="B101" s="99"/>
      <c r="C101" s="39" t="s">
        <v>57</v>
      </c>
      <c r="D101" s="100"/>
      <c r="E101" s="39"/>
      <c r="F101" s="39"/>
      <c r="G101" s="39"/>
      <c r="H101" s="39"/>
      <c r="I101" s="39"/>
      <c r="J101" s="39"/>
      <c r="K101" s="39"/>
      <c r="L101" s="39"/>
      <c r="M101" s="39"/>
      <c r="N101" s="55"/>
    </row>
    <row r="102" spans="2:14" ht="14.1" customHeight="1" x14ac:dyDescent="0.15">
      <c r="B102" s="99"/>
      <c r="C102" s="39" t="s">
        <v>58</v>
      </c>
      <c r="D102" s="100"/>
      <c r="E102" s="39"/>
      <c r="F102" s="39"/>
      <c r="G102" s="39"/>
      <c r="H102" s="39"/>
      <c r="I102" s="39"/>
      <c r="J102" s="39"/>
      <c r="K102" s="39"/>
      <c r="L102" s="39"/>
      <c r="M102" s="39"/>
      <c r="N102" s="55"/>
    </row>
    <row r="103" spans="2:14" ht="14.1" customHeight="1" x14ac:dyDescent="0.15">
      <c r="B103" s="99"/>
      <c r="C103" s="39" t="s">
        <v>59</v>
      </c>
      <c r="D103" s="100"/>
      <c r="E103" s="39"/>
      <c r="F103" s="39"/>
      <c r="G103" s="39"/>
      <c r="H103" s="39"/>
      <c r="I103" s="39"/>
      <c r="J103" s="39"/>
      <c r="K103" s="39"/>
      <c r="L103" s="39"/>
      <c r="M103" s="39"/>
      <c r="N103" s="55"/>
    </row>
    <row r="104" spans="2:14" ht="14.1" customHeight="1" x14ac:dyDescent="0.15">
      <c r="B104" s="99"/>
      <c r="C104" s="39" t="s">
        <v>120</v>
      </c>
      <c r="D104" s="100"/>
      <c r="E104" s="39"/>
      <c r="F104" s="39"/>
      <c r="G104" s="39"/>
      <c r="H104" s="39"/>
      <c r="I104" s="39"/>
      <c r="J104" s="39"/>
      <c r="K104" s="39"/>
      <c r="L104" s="39"/>
      <c r="M104" s="39"/>
      <c r="N104" s="55"/>
    </row>
    <row r="105" spans="2:14" ht="14.1" customHeight="1" x14ac:dyDescent="0.15">
      <c r="B105" s="101"/>
      <c r="C105" s="39" t="s">
        <v>121</v>
      </c>
      <c r="D105" s="39"/>
      <c r="E105" s="39"/>
      <c r="F105" s="39"/>
      <c r="G105" s="39"/>
      <c r="H105" s="39"/>
      <c r="I105" s="39"/>
      <c r="J105" s="39"/>
      <c r="K105" s="39"/>
      <c r="L105" s="39"/>
      <c r="M105" s="39"/>
      <c r="N105" s="55"/>
    </row>
    <row r="106" spans="2:14" ht="14.1" customHeight="1" x14ac:dyDescent="0.15">
      <c r="B106" s="101"/>
      <c r="C106" s="39" t="s">
        <v>117</v>
      </c>
      <c r="D106" s="39"/>
      <c r="E106" s="39"/>
      <c r="F106" s="39"/>
      <c r="G106" s="39"/>
      <c r="H106" s="39"/>
      <c r="I106" s="39"/>
      <c r="J106" s="39"/>
      <c r="K106" s="39"/>
      <c r="L106" s="39"/>
      <c r="M106" s="39"/>
      <c r="N106" s="55"/>
    </row>
    <row r="107" spans="2:14" ht="14.1" customHeight="1" x14ac:dyDescent="0.15">
      <c r="B107" s="101"/>
      <c r="C107" s="39" t="s">
        <v>86</v>
      </c>
      <c r="D107" s="39"/>
      <c r="E107" s="39"/>
      <c r="F107" s="39"/>
      <c r="G107" s="39"/>
      <c r="H107" s="39"/>
      <c r="I107" s="39"/>
      <c r="J107" s="39"/>
      <c r="K107" s="39"/>
      <c r="L107" s="39"/>
      <c r="M107" s="39"/>
      <c r="N107" s="55"/>
    </row>
    <row r="108" spans="2:14" ht="14.1" customHeight="1" x14ac:dyDescent="0.15">
      <c r="B108" s="101"/>
      <c r="C108" s="39" t="s">
        <v>87</v>
      </c>
      <c r="D108" s="39"/>
      <c r="E108" s="39"/>
      <c r="F108" s="39"/>
      <c r="G108" s="39"/>
      <c r="H108" s="39"/>
      <c r="I108" s="39"/>
      <c r="J108" s="39"/>
      <c r="K108" s="39"/>
      <c r="L108" s="39"/>
      <c r="M108" s="39"/>
      <c r="N108" s="55"/>
    </row>
    <row r="109" spans="2:14" ht="14.1" customHeight="1" x14ac:dyDescent="0.15">
      <c r="B109" s="101"/>
      <c r="C109" s="39" t="s">
        <v>77</v>
      </c>
      <c r="D109" s="39"/>
      <c r="E109" s="39"/>
      <c r="F109" s="39"/>
      <c r="G109" s="39"/>
      <c r="H109" s="39"/>
      <c r="I109" s="39"/>
      <c r="J109" s="39"/>
      <c r="K109" s="39"/>
      <c r="L109" s="39"/>
      <c r="M109" s="39"/>
      <c r="N109" s="55"/>
    </row>
    <row r="110" spans="2:14" ht="14.1" customHeight="1" x14ac:dyDescent="0.15">
      <c r="B110" s="101"/>
      <c r="C110" s="39" t="s">
        <v>126</v>
      </c>
      <c r="D110" s="39"/>
      <c r="E110" s="39"/>
      <c r="F110" s="39"/>
      <c r="G110" s="39"/>
      <c r="H110" s="39"/>
      <c r="I110" s="39"/>
      <c r="J110" s="39"/>
      <c r="K110" s="39"/>
      <c r="L110" s="39"/>
      <c r="M110" s="39"/>
      <c r="N110" s="55"/>
    </row>
    <row r="111" spans="2:14" ht="14.1" customHeight="1" x14ac:dyDescent="0.15">
      <c r="B111" s="101"/>
      <c r="C111" s="39" t="s">
        <v>122</v>
      </c>
      <c r="D111" s="39"/>
      <c r="E111" s="39"/>
      <c r="F111" s="39"/>
      <c r="G111" s="39"/>
      <c r="H111" s="39"/>
      <c r="I111" s="39"/>
      <c r="J111" s="39"/>
      <c r="K111" s="39"/>
      <c r="L111" s="39"/>
      <c r="M111" s="39"/>
      <c r="N111" s="55"/>
    </row>
    <row r="112" spans="2:14" ht="14.1" customHeight="1" x14ac:dyDescent="0.15">
      <c r="B112" s="101"/>
      <c r="C112" s="39" t="s">
        <v>123</v>
      </c>
      <c r="D112" s="39"/>
      <c r="E112" s="39"/>
      <c r="F112" s="39"/>
      <c r="G112" s="39"/>
      <c r="H112" s="39"/>
      <c r="I112" s="39"/>
      <c r="J112" s="39"/>
      <c r="K112" s="39"/>
      <c r="L112" s="39"/>
      <c r="M112" s="39"/>
      <c r="N112" s="55"/>
    </row>
    <row r="113" spans="2:14" ht="14.1" customHeight="1" x14ac:dyDescent="0.15">
      <c r="B113" s="101"/>
      <c r="C113" s="39" t="s">
        <v>124</v>
      </c>
      <c r="D113" s="39"/>
      <c r="E113" s="39"/>
      <c r="F113" s="39"/>
      <c r="G113" s="39"/>
      <c r="H113" s="39"/>
      <c r="I113" s="39"/>
      <c r="J113" s="39"/>
      <c r="K113" s="39"/>
      <c r="L113" s="39"/>
      <c r="M113" s="39"/>
      <c r="N113" s="55"/>
    </row>
    <row r="114" spans="2:14" ht="14.1" customHeight="1" x14ac:dyDescent="0.15">
      <c r="B114" s="101"/>
      <c r="C114" s="39" t="s">
        <v>113</v>
      </c>
      <c r="D114" s="39"/>
      <c r="E114" s="39"/>
      <c r="F114" s="39"/>
      <c r="G114" s="39"/>
      <c r="H114" s="39"/>
      <c r="I114" s="39"/>
      <c r="J114" s="39"/>
      <c r="K114" s="39"/>
      <c r="L114" s="39"/>
      <c r="M114" s="39"/>
      <c r="N114" s="55"/>
    </row>
    <row r="115" spans="2:14" ht="14.1" customHeight="1" x14ac:dyDescent="0.15">
      <c r="B115" s="101"/>
      <c r="C115" s="39" t="s">
        <v>125</v>
      </c>
      <c r="D115" s="39"/>
      <c r="E115" s="39"/>
      <c r="F115" s="39"/>
      <c r="G115" s="39"/>
      <c r="H115" s="39"/>
      <c r="I115" s="39"/>
      <c r="J115" s="39"/>
      <c r="K115" s="39"/>
      <c r="L115" s="39"/>
      <c r="M115" s="39"/>
      <c r="N115" s="55"/>
    </row>
    <row r="116" spans="2:14" ht="14.1" customHeight="1" x14ac:dyDescent="0.15">
      <c r="B116" s="101"/>
      <c r="C116" s="39" t="s">
        <v>180</v>
      </c>
      <c r="D116" s="39"/>
      <c r="E116" s="39"/>
      <c r="F116" s="39"/>
      <c r="G116" s="39"/>
      <c r="H116" s="39"/>
      <c r="I116" s="39"/>
      <c r="J116" s="39"/>
      <c r="K116" s="39"/>
      <c r="L116" s="39"/>
      <c r="M116" s="39"/>
      <c r="N116" s="55"/>
    </row>
    <row r="117" spans="2:14" ht="14.1" customHeight="1" x14ac:dyDescent="0.15">
      <c r="B117" s="101"/>
      <c r="C117" s="39" t="s">
        <v>119</v>
      </c>
      <c r="D117" s="39"/>
      <c r="E117" s="39"/>
      <c r="F117" s="39"/>
      <c r="G117" s="39"/>
      <c r="H117" s="39"/>
      <c r="I117" s="39"/>
      <c r="J117" s="39"/>
      <c r="K117" s="39"/>
      <c r="L117" s="39"/>
      <c r="M117" s="39"/>
      <c r="N117" s="55"/>
    </row>
    <row r="118" spans="2:14" x14ac:dyDescent="0.15">
      <c r="B118" s="102"/>
      <c r="C118" s="39" t="s">
        <v>131</v>
      </c>
      <c r="N118" s="59"/>
    </row>
    <row r="119" spans="2:14" x14ac:dyDescent="0.15">
      <c r="B119" s="102"/>
      <c r="C119" s="39" t="s">
        <v>127</v>
      </c>
      <c r="N119" s="59"/>
    </row>
    <row r="120" spans="2:14" ht="14.1" customHeight="1" x14ac:dyDescent="0.15">
      <c r="B120" s="101"/>
      <c r="C120" s="39" t="s">
        <v>103</v>
      </c>
      <c r="D120" s="39"/>
      <c r="E120" s="39"/>
      <c r="F120" s="39"/>
      <c r="G120" s="39"/>
      <c r="H120" s="39"/>
      <c r="I120" s="39"/>
      <c r="J120" s="39"/>
      <c r="K120" s="39"/>
      <c r="L120" s="39"/>
      <c r="M120" s="39"/>
      <c r="N120" s="55"/>
    </row>
    <row r="121" spans="2:14" ht="18" customHeight="1" x14ac:dyDescent="0.15">
      <c r="B121" s="101"/>
      <c r="C121" s="39" t="s">
        <v>60</v>
      </c>
      <c r="D121" s="39"/>
      <c r="E121" s="39"/>
      <c r="F121" s="39"/>
      <c r="G121" s="39"/>
      <c r="H121" s="39"/>
      <c r="I121" s="39"/>
      <c r="J121" s="39"/>
      <c r="K121" s="39"/>
      <c r="L121" s="39"/>
      <c r="M121" s="39"/>
      <c r="N121" s="55"/>
    </row>
    <row r="122" spans="2:14" x14ac:dyDescent="0.15">
      <c r="B122" s="102"/>
      <c r="C122" s="39" t="s">
        <v>118</v>
      </c>
      <c r="N122" s="59"/>
    </row>
    <row r="123" spans="2:14" x14ac:dyDescent="0.15">
      <c r="B123" s="102"/>
      <c r="C123" s="39" t="s">
        <v>136</v>
      </c>
      <c r="N123" s="59"/>
    </row>
    <row r="124" spans="2:14" ht="14.25" thickBot="1" x14ac:dyDescent="0.2">
      <c r="B124" s="103"/>
      <c r="C124" s="40" t="s">
        <v>128</v>
      </c>
      <c r="D124" s="57"/>
      <c r="E124" s="57"/>
      <c r="F124" s="57"/>
      <c r="G124" s="57"/>
      <c r="H124" s="57"/>
      <c r="I124" s="57"/>
      <c r="J124" s="57"/>
      <c r="K124" s="57"/>
      <c r="L124" s="57"/>
      <c r="M124" s="57"/>
      <c r="N124" s="58"/>
    </row>
  </sheetData>
  <mergeCells count="27">
    <mergeCell ref="D4:G4"/>
    <mergeCell ref="D5:G5"/>
    <mergeCell ref="D6:G6"/>
    <mergeCell ref="D7:F7"/>
    <mergeCell ref="D8:F8"/>
    <mergeCell ref="B81:D81"/>
    <mergeCell ref="G81:H81"/>
    <mergeCell ref="G82:H82"/>
    <mergeCell ref="G83:H83"/>
    <mergeCell ref="D9:F9"/>
    <mergeCell ref="G10:H10"/>
    <mergeCell ref="C71:D71"/>
    <mergeCell ref="D78:G78"/>
    <mergeCell ref="D79:G79"/>
    <mergeCell ref="B80:I80"/>
    <mergeCell ref="B100:D100"/>
    <mergeCell ref="G88:H88"/>
    <mergeCell ref="G89:H89"/>
    <mergeCell ref="B90:D90"/>
    <mergeCell ref="G90:H90"/>
    <mergeCell ref="G92:H92"/>
    <mergeCell ref="G95:H95"/>
    <mergeCell ref="G84:H84"/>
    <mergeCell ref="G85:H85"/>
    <mergeCell ref="G86:H86"/>
    <mergeCell ref="G99:H99"/>
    <mergeCell ref="G87:H87"/>
  </mergeCells>
  <phoneticPr fontId="23"/>
  <conditionalFormatting sqref="O11:O73">
    <cfRule type="expression" dxfId="3"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4" max="16383" man="1"/>
  </rowBreaks>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032AE-2160-4E22-A808-57E5501E17DA}">
  <sheetPr>
    <tabColor rgb="FFC00000"/>
  </sheetPr>
  <dimension ref="B1:AC12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AH37" sqref="AH3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509</v>
      </c>
      <c r="L5" s="29" t="str">
        <f>K5</f>
        <v>2024.2.19</v>
      </c>
      <c r="M5" s="29" t="str">
        <f>K5</f>
        <v>2024.2.19</v>
      </c>
      <c r="N5" s="109" t="str">
        <f>K5</f>
        <v>2024.2.19</v>
      </c>
    </row>
    <row r="6" spans="2:24" ht="18" customHeight="1" x14ac:dyDescent="0.15">
      <c r="B6" s="64"/>
      <c r="C6" s="118"/>
      <c r="D6" s="138" t="s">
        <v>3</v>
      </c>
      <c r="E6" s="138"/>
      <c r="F6" s="138"/>
      <c r="G6" s="138"/>
      <c r="H6" s="118"/>
      <c r="I6" s="118"/>
      <c r="J6" s="65"/>
      <c r="K6" s="104">
        <v>0.43402777777777773</v>
      </c>
      <c r="L6" s="104">
        <v>0.39305555555555555</v>
      </c>
      <c r="M6" s="104">
        <v>0.45624999999999999</v>
      </c>
      <c r="N6" s="105">
        <v>0.37152777777777773</v>
      </c>
    </row>
    <row r="7" spans="2:24" ht="18" customHeight="1" x14ac:dyDescent="0.15">
      <c r="B7" s="64"/>
      <c r="C7" s="118"/>
      <c r="D7" s="138" t="s">
        <v>4</v>
      </c>
      <c r="E7" s="141"/>
      <c r="F7" s="141"/>
      <c r="G7" s="66" t="s">
        <v>5</v>
      </c>
      <c r="H7" s="118"/>
      <c r="I7" s="118"/>
      <c r="J7" s="65"/>
      <c r="K7" s="106">
        <v>2.2999999999999998</v>
      </c>
      <c r="L7" s="106">
        <v>1.55</v>
      </c>
      <c r="M7" s="106">
        <v>1.6</v>
      </c>
      <c r="N7" s="107">
        <v>1.58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c r="L11" s="20" t="s">
        <v>354</v>
      </c>
      <c r="M11" s="20" t="s">
        <v>144</v>
      </c>
      <c r="N11" s="21" t="s">
        <v>230</v>
      </c>
      <c r="P11" t="s">
        <v>14</v>
      </c>
      <c r="Q11">
        <f t="shared" ref="Q11:T14" si="0">IF(K11="",0,VALUE(MID(K11,2,LEN(K11)-2)))</f>
        <v>0</v>
      </c>
      <c r="R11">
        <f t="shared" si="0"/>
        <v>1</v>
      </c>
      <c r="S11" t="e">
        <f t="shared" si="0"/>
        <v>#VALUE!</v>
      </c>
      <c r="T11">
        <f t="shared" si="0"/>
        <v>400</v>
      </c>
      <c r="U11">
        <f t="shared" ref="U11:U20" si="1">IF(K11="＋",0,IF(K11="(＋)",0,ABS(K11)))</f>
        <v>0</v>
      </c>
      <c r="V11">
        <f t="shared" ref="V11:V20" si="2">IF(L11="＋",0,IF(L11="(＋)",0,ABS(L11)))</f>
        <v>1</v>
      </c>
      <c r="W11">
        <f t="shared" ref="W11:W20" si="3">IF(M11="＋",0,IF(M11="(＋)",0,ABS(M11)))</f>
        <v>0</v>
      </c>
      <c r="X11">
        <f t="shared" ref="X11:X20" si="4">IF(N11="＋",0,IF(N11="(＋)",0,ABS(N11)))</f>
        <v>400</v>
      </c>
    </row>
    <row r="12" spans="2:24" ht="13.5" customHeight="1" x14ac:dyDescent="0.15">
      <c r="B12" s="1">
        <f t="shared" ref="B12:B43" si="5">B11+1</f>
        <v>2</v>
      </c>
      <c r="C12" s="3"/>
      <c r="D12" s="6"/>
      <c r="E12" s="118"/>
      <c r="F12" s="118" t="s">
        <v>182</v>
      </c>
      <c r="G12" s="118"/>
      <c r="H12" s="118"/>
      <c r="I12" s="118"/>
      <c r="J12" s="118"/>
      <c r="K12" s="20" t="s">
        <v>141</v>
      </c>
      <c r="L12" s="20" t="s">
        <v>141</v>
      </c>
      <c r="M12" s="20" t="s">
        <v>183</v>
      </c>
      <c r="N12" s="21" t="s">
        <v>185</v>
      </c>
      <c r="P12" t="s">
        <v>14</v>
      </c>
      <c r="Q12">
        <f t="shared" si="0"/>
        <v>5</v>
      </c>
      <c r="R12">
        <f t="shared" si="0"/>
        <v>5</v>
      </c>
      <c r="S12">
        <f t="shared" si="0"/>
        <v>15</v>
      </c>
      <c r="T12">
        <f t="shared" si="0"/>
        <v>45</v>
      </c>
      <c r="U12">
        <f t="shared" si="1"/>
        <v>5</v>
      </c>
      <c r="V12">
        <f t="shared" si="2"/>
        <v>5</v>
      </c>
      <c r="W12">
        <f t="shared" si="3"/>
        <v>15</v>
      </c>
      <c r="X12">
        <f t="shared" si="4"/>
        <v>45</v>
      </c>
    </row>
    <row r="13" spans="2:24" ht="13.9" customHeight="1" x14ac:dyDescent="0.15">
      <c r="B13" s="1">
        <f t="shared" si="5"/>
        <v>3</v>
      </c>
      <c r="C13" s="3"/>
      <c r="D13" s="6"/>
      <c r="E13" s="118"/>
      <c r="F13" s="118" t="s">
        <v>190</v>
      </c>
      <c r="G13" s="118"/>
      <c r="H13" s="118"/>
      <c r="I13" s="118"/>
      <c r="J13" s="118"/>
      <c r="K13" s="20"/>
      <c r="L13" s="20" t="s">
        <v>508</v>
      </c>
      <c r="M13" s="20" t="s">
        <v>507</v>
      </c>
      <c r="N13" s="21" t="s">
        <v>492</v>
      </c>
      <c r="P13" t="s">
        <v>14</v>
      </c>
      <c r="Q13">
        <f t="shared" si="0"/>
        <v>0</v>
      </c>
      <c r="R13">
        <f t="shared" si="0"/>
        <v>2</v>
      </c>
      <c r="S13" t="e">
        <f t="shared" si="0"/>
        <v>#VALUE!</v>
      </c>
      <c r="T13" t="e">
        <f t="shared" si="0"/>
        <v>#VALUE!</v>
      </c>
      <c r="U13">
        <f t="shared" si="1"/>
        <v>0</v>
      </c>
      <c r="V13">
        <f t="shared" si="2"/>
        <v>124</v>
      </c>
      <c r="W13">
        <f t="shared" si="3"/>
        <v>51</v>
      </c>
      <c r="X13">
        <f t="shared" si="4"/>
        <v>18</v>
      </c>
    </row>
    <row r="14" spans="2:24" ht="13.5" customHeight="1" x14ac:dyDescent="0.15">
      <c r="B14" s="1">
        <f t="shared" si="5"/>
        <v>4</v>
      </c>
      <c r="C14" s="3"/>
      <c r="D14" s="6"/>
      <c r="E14" s="118"/>
      <c r="F14" s="118" t="s">
        <v>192</v>
      </c>
      <c r="G14" s="118"/>
      <c r="H14" s="118"/>
      <c r="I14" s="118"/>
      <c r="J14" s="118"/>
      <c r="K14" s="20"/>
      <c r="L14" s="20"/>
      <c r="M14" s="20"/>
      <c r="N14" s="21" t="s">
        <v>506</v>
      </c>
      <c r="P14" t="s">
        <v>14</v>
      </c>
      <c r="Q14">
        <f t="shared" si="0"/>
        <v>0</v>
      </c>
      <c r="R14">
        <f t="shared" si="0"/>
        <v>0</v>
      </c>
      <c r="S14">
        <f t="shared" si="0"/>
        <v>0</v>
      </c>
      <c r="T14" t="e">
        <f t="shared" si="0"/>
        <v>#VALUE!</v>
      </c>
      <c r="U14">
        <f t="shared" si="1"/>
        <v>0</v>
      </c>
      <c r="V14">
        <f t="shared" si="2"/>
        <v>0</v>
      </c>
      <c r="W14">
        <f t="shared" si="3"/>
        <v>0</v>
      </c>
      <c r="X14">
        <f t="shared" si="4"/>
        <v>16</v>
      </c>
    </row>
    <row r="15" spans="2:24" ht="13.9" customHeight="1" x14ac:dyDescent="0.15">
      <c r="B15" s="1">
        <f t="shared" si="5"/>
        <v>5</v>
      </c>
      <c r="C15" s="3"/>
      <c r="D15" s="6"/>
      <c r="E15" s="118"/>
      <c r="F15" s="118" t="s">
        <v>279</v>
      </c>
      <c r="G15" s="118"/>
      <c r="H15" s="118"/>
      <c r="I15" s="118"/>
      <c r="J15" s="118"/>
      <c r="K15" s="20"/>
      <c r="L15" s="20"/>
      <c r="M15" s="20" t="s">
        <v>144</v>
      </c>
      <c r="N15" s="21"/>
      <c r="P15" s="77" t="s">
        <v>15</v>
      </c>
      <c r="Q15">
        <f>K15</f>
        <v>0</v>
      </c>
      <c r="R15">
        <f>L15</f>
        <v>0</v>
      </c>
      <c r="S15" t="str">
        <f>M15</f>
        <v>(＋)</v>
      </c>
      <c r="T15">
        <f>N15</f>
        <v>0</v>
      </c>
      <c r="U15">
        <f t="shared" si="1"/>
        <v>0</v>
      </c>
      <c r="V15">
        <f t="shared" si="2"/>
        <v>0</v>
      </c>
      <c r="W15">
        <f t="shared" si="3"/>
        <v>0</v>
      </c>
      <c r="X15">
        <f t="shared" si="4"/>
        <v>0</v>
      </c>
    </row>
    <row r="16" spans="2:24" ht="13.9" customHeight="1" x14ac:dyDescent="0.15">
      <c r="B16" s="1">
        <f t="shared" si="5"/>
        <v>6</v>
      </c>
      <c r="C16" s="3"/>
      <c r="D16" s="6"/>
      <c r="E16" s="118"/>
      <c r="F16" s="118" t="s">
        <v>137</v>
      </c>
      <c r="G16" s="118"/>
      <c r="H16" s="118"/>
      <c r="I16" s="118"/>
      <c r="J16" s="118"/>
      <c r="K16" s="20"/>
      <c r="L16" s="20" t="s">
        <v>146</v>
      </c>
      <c r="M16" s="20" t="s">
        <v>183</v>
      </c>
      <c r="N16" s="21" t="s">
        <v>505</v>
      </c>
      <c r="P16" t="s">
        <v>14</v>
      </c>
      <c r="Q16">
        <f t="shared" ref="Q16:T17" si="6">IF(K16="",0,VALUE(MID(K16,2,LEN(K16)-2)))</f>
        <v>0</v>
      </c>
      <c r="R16">
        <f t="shared" si="6"/>
        <v>25</v>
      </c>
      <c r="S16">
        <f t="shared" si="6"/>
        <v>15</v>
      </c>
      <c r="T16">
        <f t="shared" si="6"/>
        <v>700</v>
      </c>
      <c r="U16">
        <f t="shared" si="1"/>
        <v>0</v>
      </c>
      <c r="V16">
        <f t="shared" si="2"/>
        <v>25</v>
      </c>
      <c r="W16">
        <f t="shared" si="3"/>
        <v>15</v>
      </c>
      <c r="X16">
        <f t="shared" si="4"/>
        <v>700</v>
      </c>
    </row>
    <row r="17" spans="2:24" ht="13.5" customHeight="1" x14ac:dyDescent="0.15">
      <c r="B17" s="1">
        <f t="shared" si="5"/>
        <v>7</v>
      </c>
      <c r="C17" s="3"/>
      <c r="D17" s="6"/>
      <c r="E17" s="118"/>
      <c r="F17" s="118" t="s">
        <v>221</v>
      </c>
      <c r="G17" s="126"/>
      <c r="H17" s="118"/>
      <c r="I17" s="118"/>
      <c r="J17" s="118"/>
      <c r="K17" s="20"/>
      <c r="L17" s="20"/>
      <c r="M17" s="20"/>
      <c r="N17" s="21" t="s">
        <v>144</v>
      </c>
      <c r="Q17">
        <f t="shared" si="6"/>
        <v>0</v>
      </c>
      <c r="R17">
        <f t="shared" si="6"/>
        <v>0</v>
      </c>
      <c r="S17">
        <f t="shared" si="6"/>
        <v>0</v>
      </c>
      <c r="T17" t="e">
        <f t="shared" si="6"/>
        <v>#VALUE!</v>
      </c>
      <c r="U17">
        <f t="shared" si="1"/>
        <v>0</v>
      </c>
      <c r="V17">
        <f t="shared" si="2"/>
        <v>0</v>
      </c>
      <c r="W17">
        <f t="shared" si="3"/>
        <v>0</v>
      </c>
      <c r="X17">
        <f t="shared" si="4"/>
        <v>0</v>
      </c>
    </row>
    <row r="18" spans="2:24" ht="13.9" customHeight="1" x14ac:dyDescent="0.15">
      <c r="B18" s="1">
        <f t="shared" si="5"/>
        <v>8</v>
      </c>
      <c r="C18" s="3"/>
      <c r="D18" s="6"/>
      <c r="E18" s="118"/>
      <c r="F18" s="118" t="s">
        <v>289</v>
      </c>
      <c r="G18" s="118"/>
      <c r="H18" s="118"/>
      <c r="I18" s="118"/>
      <c r="J18" s="118"/>
      <c r="K18" s="20"/>
      <c r="L18" s="20"/>
      <c r="M18" s="20"/>
      <c r="N18" s="21" t="s">
        <v>142</v>
      </c>
      <c r="P18" t="s">
        <v>14</v>
      </c>
      <c r="Q18">
        <f>IF(K18="",0,VALUE(MID(K18,2,LEN(K18)-2)))</f>
        <v>0</v>
      </c>
      <c r="R18">
        <f>IF(L20="",0,VALUE(MID(L20,2,LEN(L20)-2)))</f>
        <v>10</v>
      </c>
      <c r="S18">
        <f>IF(M18="",0,VALUE(MID(M18,2,LEN(M18)-2)))</f>
        <v>0</v>
      </c>
      <c r="T18">
        <f>IF(N18="",0,VALUE(MID(N18,2,LEN(N18)-2)))</f>
        <v>10</v>
      </c>
      <c r="U18">
        <f t="shared" si="1"/>
        <v>0</v>
      </c>
      <c r="V18">
        <f t="shared" si="2"/>
        <v>0</v>
      </c>
      <c r="W18">
        <f t="shared" si="3"/>
        <v>0</v>
      </c>
      <c r="X18">
        <f t="shared" si="4"/>
        <v>10</v>
      </c>
    </row>
    <row r="19" spans="2:24" ht="13.5" customHeight="1" x14ac:dyDescent="0.15">
      <c r="B19" s="1">
        <f t="shared" si="5"/>
        <v>9</v>
      </c>
      <c r="C19" s="3"/>
      <c r="D19" s="6"/>
      <c r="E19" s="118"/>
      <c r="F19" s="118" t="s">
        <v>108</v>
      </c>
      <c r="G19" s="118"/>
      <c r="H19" s="118"/>
      <c r="I19" s="118"/>
      <c r="J19" s="118"/>
      <c r="K19" s="20"/>
      <c r="L19" s="20" t="s">
        <v>141</v>
      </c>
      <c r="M19" s="20" t="s">
        <v>144</v>
      </c>
      <c r="N19" s="21" t="s">
        <v>185</v>
      </c>
      <c r="U19">
        <f t="shared" si="1"/>
        <v>0</v>
      </c>
      <c r="V19">
        <f t="shared" si="2"/>
        <v>5</v>
      </c>
      <c r="W19">
        <f t="shared" si="3"/>
        <v>0</v>
      </c>
      <c r="X19">
        <f t="shared" si="4"/>
        <v>45</v>
      </c>
    </row>
    <row r="20" spans="2:24" ht="13.5" customHeight="1" x14ac:dyDescent="0.15">
      <c r="B20" s="1">
        <f t="shared" si="5"/>
        <v>10</v>
      </c>
      <c r="C20" s="3"/>
      <c r="D20" s="6"/>
      <c r="E20" s="118"/>
      <c r="F20" s="118" t="s">
        <v>107</v>
      </c>
      <c r="G20" s="118"/>
      <c r="H20" s="118"/>
      <c r="I20" s="118"/>
      <c r="J20" s="118"/>
      <c r="K20" s="20" t="s">
        <v>146</v>
      </c>
      <c r="L20" s="20" t="s">
        <v>142</v>
      </c>
      <c r="M20" s="20" t="s">
        <v>229</v>
      </c>
      <c r="N20" s="21" t="s">
        <v>250</v>
      </c>
      <c r="P20" t="s">
        <v>14</v>
      </c>
      <c r="Q20">
        <f>IF(K20="",0,VALUE(MID(K20,2,LEN(K20)-2)))</f>
        <v>25</v>
      </c>
      <c r="R20" t="e">
        <f>IF(#REF!="",0,VALUE(MID(#REF!,2,LEN(#REF!)-2)))</f>
        <v>#REF!</v>
      </c>
      <c r="S20">
        <f>IF(M20="",0,VALUE(MID(M20,2,LEN(M20)-2)))</f>
        <v>20</v>
      </c>
      <c r="T20">
        <f>IF(N20="",0,VALUE(MID(N20,2,LEN(N20)-2)))</f>
        <v>375</v>
      </c>
      <c r="U20">
        <f t="shared" si="1"/>
        <v>25</v>
      </c>
      <c r="V20">
        <f t="shared" si="2"/>
        <v>10</v>
      </c>
      <c r="W20">
        <f t="shared" si="3"/>
        <v>20</v>
      </c>
      <c r="X20">
        <f t="shared" si="4"/>
        <v>375</v>
      </c>
    </row>
    <row r="21" spans="2:24" ht="13.5" customHeight="1" x14ac:dyDescent="0.15">
      <c r="B21" s="1">
        <f t="shared" si="5"/>
        <v>11</v>
      </c>
      <c r="C21" s="2" t="s">
        <v>24</v>
      </c>
      <c r="D21" s="2" t="s">
        <v>25</v>
      </c>
      <c r="E21" s="118"/>
      <c r="F21" s="118" t="s">
        <v>106</v>
      </c>
      <c r="G21" s="118"/>
      <c r="H21" s="118"/>
      <c r="I21" s="118"/>
      <c r="J21" s="118"/>
      <c r="K21" s="24">
        <v>600</v>
      </c>
      <c r="L21" s="24">
        <v>260</v>
      </c>
      <c r="M21" s="24">
        <v>450</v>
      </c>
      <c r="N21" s="110">
        <v>800</v>
      </c>
      <c r="P21" s="77"/>
    </row>
    <row r="22" spans="2:24" ht="13.5" customHeight="1" x14ac:dyDescent="0.15">
      <c r="B22" s="1">
        <f t="shared" si="5"/>
        <v>12</v>
      </c>
      <c r="C22" s="2" t="s">
        <v>26</v>
      </c>
      <c r="D22" s="2" t="s">
        <v>27</v>
      </c>
      <c r="E22" s="118"/>
      <c r="F22" s="118" t="s">
        <v>94</v>
      </c>
      <c r="G22" s="118"/>
      <c r="H22" s="118"/>
      <c r="I22" s="118"/>
      <c r="J22" s="118"/>
      <c r="K22" s="24">
        <v>35</v>
      </c>
      <c r="L22" s="24">
        <v>15</v>
      </c>
      <c r="M22" s="24">
        <v>20</v>
      </c>
      <c r="N22" s="110">
        <v>10</v>
      </c>
      <c r="P22" s="77"/>
    </row>
    <row r="23" spans="2:24" ht="14.85" customHeight="1" x14ac:dyDescent="0.15">
      <c r="B23" s="1">
        <f t="shared" si="5"/>
        <v>13</v>
      </c>
      <c r="C23" s="2" t="s">
        <v>84</v>
      </c>
      <c r="D23" s="2" t="s">
        <v>16</v>
      </c>
      <c r="E23" s="118"/>
      <c r="F23" s="118" t="s">
        <v>134</v>
      </c>
      <c r="G23" s="118"/>
      <c r="H23" s="118"/>
      <c r="I23" s="118"/>
      <c r="J23" s="118"/>
      <c r="K23" s="24">
        <v>5</v>
      </c>
      <c r="L23" s="24"/>
      <c r="M23" s="24"/>
      <c r="N23" s="110">
        <v>15</v>
      </c>
    </row>
    <row r="24" spans="2:24" ht="13.9" customHeight="1" x14ac:dyDescent="0.15">
      <c r="B24" s="1">
        <f t="shared" si="5"/>
        <v>14</v>
      </c>
      <c r="C24" s="6"/>
      <c r="D24" s="2" t="s">
        <v>17</v>
      </c>
      <c r="E24" s="118"/>
      <c r="F24" s="118" t="s">
        <v>104</v>
      </c>
      <c r="G24" s="118"/>
      <c r="H24" s="118"/>
      <c r="I24" s="118"/>
      <c r="J24" s="118"/>
      <c r="K24" s="24"/>
      <c r="L24" s="24">
        <v>4</v>
      </c>
      <c r="M24" s="24"/>
      <c r="N24" s="110"/>
    </row>
    <row r="25" spans="2:24" ht="13.5" customHeight="1" x14ac:dyDescent="0.15">
      <c r="B25" s="1">
        <f t="shared" si="5"/>
        <v>15</v>
      </c>
      <c r="C25" s="6"/>
      <c r="D25" s="6"/>
      <c r="E25" s="118"/>
      <c r="F25" s="118" t="s">
        <v>95</v>
      </c>
      <c r="G25" s="118"/>
      <c r="H25" s="118"/>
      <c r="I25" s="118"/>
      <c r="J25" s="118"/>
      <c r="K25" s="24">
        <v>75</v>
      </c>
      <c r="L25" s="24">
        <v>630</v>
      </c>
      <c r="M25" s="24">
        <v>1600</v>
      </c>
      <c r="N25" s="110">
        <v>1550</v>
      </c>
    </row>
    <row r="26" spans="2:24" ht="13.9" customHeight="1" x14ac:dyDescent="0.15">
      <c r="B26" s="1">
        <f t="shared" si="5"/>
        <v>16</v>
      </c>
      <c r="C26" s="6"/>
      <c r="D26" s="6"/>
      <c r="E26" s="118"/>
      <c r="F26" s="118" t="s">
        <v>96</v>
      </c>
      <c r="G26" s="118"/>
      <c r="H26" s="118"/>
      <c r="I26" s="118"/>
      <c r="J26" s="118"/>
      <c r="K26" s="24" t="s">
        <v>143</v>
      </c>
      <c r="L26" s="24">
        <v>990</v>
      </c>
      <c r="M26" s="24">
        <v>1170</v>
      </c>
      <c r="N26" s="110">
        <v>430</v>
      </c>
    </row>
    <row r="27" spans="2:24" ht="13.9" customHeight="1" x14ac:dyDescent="0.15">
      <c r="B27" s="1">
        <f t="shared" si="5"/>
        <v>17</v>
      </c>
      <c r="C27" s="6"/>
      <c r="D27" s="6"/>
      <c r="E27" s="118"/>
      <c r="F27" s="118" t="s">
        <v>115</v>
      </c>
      <c r="G27" s="118"/>
      <c r="H27" s="118"/>
      <c r="I27" s="118"/>
      <c r="J27" s="118"/>
      <c r="K27" s="24"/>
      <c r="L27" s="24" t="s">
        <v>143</v>
      </c>
      <c r="M27" s="24"/>
      <c r="N27" s="110"/>
    </row>
    <row r="28" spans="2:24" ht="13.9" customHeight="1" x14ac:dyDescent="0.15">
      <c r="B28" s="1">
        <f t="shared" si="5"/>
        <v>18</v>
      </c>
      <c r="C28" s="6"/>
      <c r="D28" s="6"/>
      <c r="E28" s="118"/>
      <c r="F28" s="118" t="s">
        <v>255</v>
      </c>
      <c r="G28" s="118"/>
      <c r="H28" s="118"/>
      <c r="I28" s="118"/>
      <c r="J28" s="118"/>
      <c r="K28" s="24"/>
      <c r="L28" s="24"/>
      <c r="M28" s="24">
        <v>5</v>
      </c>
      <c r="N28" s="110"/>
    </row>
    <row r="29" spans="2:24" ht="13.5" customHeight="1" x14ac:dyDescent="0.15">
      <c r="B29" s="1">
        <f t="shared" si="5"/>
        <v>19</v>
      </c>
      <c r="C29" s="6"/>
      <c r="D29" s="6"/>
      <c r="E29" s="118"/>
      <c r="F29" s="118" t="s">
        <v>18</v>
      </c>
      <c r="G29" s="118"/>
      <c r="H29" s="118"/>
      <c r="I29" s="118"/>
      <c r="J29" s="118"/>
      <c r="K29" s="24">
        <v>1050</v>
      </c>
      <c r="L29" s="24">
        <v>270</v>
      </c>
      <c r="M29" s="24">
        <v>400</v>
      </c>
      <c r="N29" s="110">
        <v>500</v>
      </c>
    </row>
    <row r="30" spans="2:24" ht="13.5" customHeight="1" x14ac:dyDescent="0.15">
      <c r="B30" s="1">
        <f t="shared" si="5"/>
        <v>20</v>
      </c>
      <c r="C30" s="6"/>
      <c r="D30" s="6"/>
      <c r="E30" s="118"/>
      <c r="F30" s="118" t="s">
        <v>97</v>
      </c>
      <c r="G30" s="118"/>
      <c r="H30" s="118"/>
      <c r="I30" s="118"/>
      <c r="J30" s="118"/>
      <c r="K30" s="24" t="s">
        <v>143</v>
      </c>
      <c r="L30" s="24"/>
      <c r="M30" s="24"/>
      <c r="N30" s="110">
        <v>10</v>
      </c>
    </row>
    <row r="31" spans="2:24" ht="13.5" customHeight="1" x14ac:dyDescent="0.15">
      <c r="B31" s="1">
        <f t="shared" si="5"/>
        <v>21</v>
      </c>
      <c r="C31" s="6"/>
      <c r="D31" s="6"/>
      <c r="E31" s="118"/>
      <c r="F31" s="118" t="s">
        <v>98</v>
      </c>
      <c r="G31" s="118"/>
      <c r="H31" s="118"/>
      <c r="I31" s="118"/>
      <c r="J31" s="118"/>
      <c r="K31" s="24" t="s">
        <v>143</v>
      </c>
      <c r="L31" s="24">
        <v>40</v>
      </c>
      <c r="M31" s="24">
        <v>55</v>
      </c>
      <c r="N31" s="110">
        <v>35</v>
      </c>
    </row>
    <row r="32" spans="2:24" ht="13.9" customHeight="1" x14ac:dyDescent="0.15">
      <c r="B32" s="1">
        <f t="shared" si="5"/>
        <v>22</v>
      </c>
      <c r="C32" s="6"/>
      <c r="D32" s="6"/>
      <c r="E32" s="118"/>
      <c r="F32" s="118" t="s">
        <v>199</v>
      </c>
      <c r="G32" s="118"/>
      <c r="H32" s="118"/>
      <c r="I32" s="118"/>
      <c r="J32" s="118"/>
      <c r="K32" s="24"/>
      <c r="L32" s="24" t="s">
        <v>143</v>
      </c>
      <c r="M32" s="24" t="s">
        <v>143</v>
      </c>
      <c r="N32" s="110" t="s">
        <v>143</v>
      </c>
    </row>
    <row r="33" spans="2:29" ht="13.5" customHeight="1" x14ac:dyDescent="0.15">
      <c r="B33" s="1">
        <f t="shared" si="5"/>
        <v>23</v>
      </c>
      <c r="C33" s="6"/>
      <c r="D33" s="6"/>
      <c r="E33" s="118"/>
      <c r="F33" s="118" t="s">
        <v>161</v>
      </c>
      <c r="G33" s="118"/>
      <c r="H33" s="118"/>
      <c r="I33" s="118"/>
      <c r="J33" s="118"/>
      <c r="K33" s="24"/>
      <c r="L33" s="24"/>
      <c r="M33" s="24"/>
      <c r="N33" s="110">
        <v>1</v>
      </c>
    </row>
    <row r="34" spans="2:29" ht="13.5" customHeight="1" x14ac:dyDescent="0.15">
      <c r="B34" s="1">
        <f t="shared" si="5"/>
        <v>24</v>
      </c>
      <c r="C34" s="6"/>
      <c r="D34" s="6"/>
      <c r="E34" s="118"/>
      <c r="F34" s="118" t="s">
        <v>116</v>
      </c>
      <c r="G34" s="118"/>
      <c r="H34" s="118"/>
      <c r="I34" s="118"/>
      <c r="J34" s="118"/>
      <c r="K34" s="24">
        <v>550</v>
      </c>
      <c r="L34" s="24">
        <v>375</v>
      </c>
      <c r="M34" s="24">
        <v>410</v>
      </c>
      <c r="N34" s="110">
        <v>850</v>
      </c>
    </row>
    <row r="35" spans="2:29" ht="13.9" customHeight="1" x14ac:dyDescent="0.15">
      <c r="B35" s="1">
        <f t="shared" si="5"/>
        <v>25</v>
      </c>
      <c r="C35" s="6"/>
      <c r="D35" s="6"/>
      <c r="E35" s="118"/>
      <c r="F35" s="118" t="s">
        <v>149</v>
      </c>
      <c r="G35" s="118"/>
      <c r="H35" s="118"/>
      <c r="I35" s="118"/>
      <c r="J35" s="118"/>
      <c r="K35" s="24" t="s">
        <v>143</v>
      </c>
      <c r="L35" s="24" t="s">
        <v>143</v>
      </c>
      <c r="M35" s="24" t="s">
        <v>143</v>
      </c>
      <c r="N35" s="110">
        <v>5</v>
      </c>
    </row>
    <row r="36" spans="2:29" ht="13.9" customHeight="1" x14ac:dyDescent="0.15">
      <c r="B36" s="1">
        <f t="shared" si="5"/>
        <v>26</v>
      </c>
      <c r="C36" s="6"/>
      <c r="D36" s="6"/>
      <c r="E36" s="118"/>
      <c r="F36" s="118" t="s">
        <v>20</v>
      </c>
      <c r="G36" s="118"/>
      <c r="H36" s="118"/>
      <c r="I36" s="118"/>
      <c r="J36" s="118"/>
      <c r="K36" s="24">
        <v>160</v>
      </c>
      <c r="L36" s="24">
        <v>10</v>
      </c>
      <c r="M36" s="24">
        <v>50</v>
      </c>
      <c r="N36" s="110" t="s">
        <v>143</v>
      </c>
    </row>
    <row r="37" spans="2:29" ht="13.5" customHeight="1" x14ac:dyDescent="0.15">
      <c r="B37" s="1">
        <f t="shared" si="5"/>
        <v>27</v>
      </c>
      <c r="C37" s="6"/>
      <c r="D37" s="6"/>
      <c r="E37" s="118"/>
      <c r="F37" s="118" t="s">
        <v>21</v>
      </c>
      <c r="G37" s="118"/>
      <c r="H37" s="118"/>
      <c r="I37" s="118"/>
      <c r="J37" s="118"/>
      <c r="K37" s="24">
        <v>42850</v>
      </c>
      <c r="L37" s="24">
        <v>53000</v>
      </c>
      <c r="M37" s="24">
        <v>54150</v>
      </c>
      <c r="N37" s="56">
        <v>11350</v>
      </c>
    </row>
    <row r="38" spans="2:29" ht="13.9" customHeight="1" x14ac:dyDescent="0.15">
      <c r="B38" s="1">
        <f t="shared" si="5"/>
        <v>28</v>
      </c>
      <c r="C38" s="6"/>
      <c r="D38" s="6"/>
      <c r="E38" s="118"/>
      <c r="F38" s="118" t="s">
        <v>22</v>
      </c>
      <c r="G38" s="118"/>
      <c r="H38" s="118"/>
      <c r="I38" s="118"/>
      <c r="J38" s="118"/>
      <c r="K38" s="24"/>
      <c r="L38" s="24" t="s">
        <v>143</v>
      </c>
      <c r="M38" s="24">
        <v>5</v>
      </c>
      <c r="N38" s="110">
        <v>10</v>
      </c>
    </row>
    <row r="39" spans="2:29" ht="13.5" customHeight="1" x14ac:dyDescent="0.15">
      <c r="B39" s="1">
        <f t="shared" si="5"/>
        <v>29</v>
      </c>
      <c r="C39" s="2" t="s">
        <v>75</v>
      </c>
      <c r="D39" s="2" t="s">
        <v>76</v>
      </c>
      <c r="E39" s="118"/>
      <c r="F39" s="118" t="s">
        <v>93</v>
      </c>
      <c r="G39" s="118"/>
      <c r="H39" s="118"/>
      <c r="I39" s="118"/>
      <c r="J39" s="118"/>
      <c r="K39" s="24"/>
      <c r="L39" s="24"/>
      <c r="M39" s="24">
        <v>5</v>
      </c>
      <c r="N39" s="110">
        <v>10</v>
      </c>
    </row>
    <row r="40" spans="2:29" ht="13.9" customHeight="1" x14ac:dyDescent="0.15">
      <c r="B40" s="1">
        <f t="shared" si="5"/>
        <v>30</v>
      </c>
      <c r="C40" s="6"/>
      <c r="D40" s="6"/>
      <c r="E40" s="118"/>
      <c r="F40" s="118" t="s">
        <v>140</v>
      </c>
      <c r="G40" s="118"/>
      <c r="H40" s="118"/>
      <c r="I40" s="118"/>
      <c r="J40" s="118"/>
      <c r="K40" s="24"/>
      <c r="L40" s="24"/>
      <c r="M40" s="24" t="s">
        <v>143</v>
      </c>
      <c r="N40" s="110">
        <v>15</v>
      </c>
    </row>
    <row r="41" spans="2:29" ht="13.9" customHeight="1" x14ac:dyDescent="0.15">
      <c r="B41" s="1">
        <f t="shared" si="5"/>
        <v>31</v>
      </c>
      <c r="C41" s="6"/>
      <c r="D41" s="6"/>
      <c r="E41" s="118"/>
      <c r="F41" s="118" t="s">
        <v>293</v>
      </c>
      <c r="G41" s="118"/>
      <c r="H41" s="118"/>
      <c r="I41" s="118"/>
      <c r="J41" s="118"/>
      <c r="K41" s="24"/>
      <c r="L41" s="24"/>
      <c r="M41" s="24"/>
      <c r="N41" s="110">
        <v>5</v>
      </c>
      <c r="U41">
        <f>COUNTA(K39:K41)</f>
        <v>0</v>
      </c>
      <c r="V41">
        <f>COUNTA(L39:L41)</f>
        <v>0</v>
      </c>
      <c r="W41">
        <f>COUNTA(M39:M41)</f>
        <v>2</v>
      </c>
      <c r="X41">
        <f>COUNTA(N39:N41)</f>
        <v>3</v>
      </c>
    </row>
    <row r="42" spans="2:29" ht="13.9" customHeight="1" x14ac:dyDescent="0.15">
      <c r="B42" s="1">
        <f t="shared" si="5"/>
        <v>32</v>
      </c>
      <c r="C42" s="2" t="s">
        <v>85</v>
      </c>
      <c r="D42" s="2" t="s">
        <v>28</v>
      </c>
      <c r="E42" s="118"/>
      <c r="F42" s="118" t="s">
        <v>111</v>
      </c>
      <c r="G42" s="118"/>
      <c r="H42" s="118"/>
      <c r="I42" s="118"/>
      <c r="J42" s="118"/>
      <c r="K42" s="24"/>
      <c r="L42" s="24"/>
      <c r="M42" s="24"/>
      <c r="N42" s="110">
        <v>140</v>
      </c>
      <c r="Y42" s="120"/>
    </row>
    <row r="43" spans="2:29" ht="13.9" customHeight="1" x14ac:dyDescent="0.15">
      <c r="B43" s="1">
        <f t="shared" si="5"/>
        <v>33</v>
      </c>
      <c r="C43" s="6"/>
      <c r="D43" s="6"/>
      <c r="E43" s="118"/>
      <c r="F43" s="118" t="s">
        <v>163</v>
      </c>
      <c r="G43" s="118"/>
      <c r="H43" s="118"/>
      <c r="I43" s="118"/>
      <c r="J43" s="118"/>
      <c r="K43" s="24"/>
      <c r="L43" s="24" t="s">
        <v>143</v>
      </c>
      <c r="M43" s="24">
        <v>80</v>
      </c>
      <c r="N43" s="110">
        <v>20</v>
      </c>
      <c r="Y43" s="120"/>
    </row>
    <row r="44" spans="2:29" ht="13.9" customHeight="1" x14ac:dyDescent="0.15">
      <c r="B44" s="1">
        <f t="shared" ref="B44:B76" si="7">B43+1</f>
        <v>34</v>
      </c>
      <c r="C44" s="6"/>
      <c r="D44" s="6"/>
      <c r="E44" s="118"/>
      <c r="F44" s="118" t="s">
        <v>133</v>
      </c>
      <c r="G44" s="118"/>
      <c r="H44" s="118"/>
      <c r="I44" s="118"/>
      <c r="J44" s="118"/>
      <c r="K44" s="24">
        <v>5</v>
      </c>
      <c r="L44" s="24">
        <v>10</v>
      </c>
      <c r="M44" s="24">
        <v>5</v>
      </c>
      <c r="N44" s="110">
        <v>35</v>
      </c>
      <c r="U44" s="121">
        <f>COUNTA($K11:$K44)</f>
        <v>15</v>
      </c>
      <c r="V44" s="121">
        <f>COUNTA($L11:$L44)</f>
        <v>22</v>
      </c>
      <c r="W44" s="121">
        <f>COUNTA($M11:$M44)</f>
        <v>24</v>
      </c>
      <c r="X44" s="121">
        <f>COUNTA($N11:$N44)</f>
        <v>30</v>
      </c>
      <c r="Y44" s="121"/>
      <c r="Z44" s="121"/>
      <c r="AA44" s="121"/>
      <c r="AB44" s="121"/>
      <c r="AC44" s="120"/>
    </row>
    <row r="45" spans="2:29" ht="13.9" customHeight="1" x14ac:dyDescent="0.15">
      <c r="B45" s="1">
        <f t="shared" si="7"/>
        <v>35</v>
      </c>
      <c r="C45" s="6"/>
      <c r="D45" s="6"/>
      <c r="E45" s="118"/>
      <c r="F45" s="118" t="s">
        <v>240</v>
      </c>
      <c r="G45" s="118"/>
      <c r="H45" s="118"/>
      <c r="I45" s="118"/>
      <c r="J45" s="118"/>
      <c r="K45" s="24"/>
      <c r="L45" s="24"/>
      <c r="M45" s="24"/>
      <c r="N45" s="110">
        <v>6</v>
      </c>
      <c r="Y45" s="122"/>
    </row>
    <row r="46" spans="2:29" ht="13.5" customHeight="1" x14ac:dyDescent="0.15">
      <c r="B46" s="1">
        <f t="shared" si="7"/>
        <v>36</v>
      </c>
      <c r="C46" s="6"/>
      <c r="D46" s="6"/>
      <c r="E46" s="118"/>
      <c r="F46" s="118" t="s">
        <v>99</v>
      </c>
      <c r="G46" s="118"/>
      <c r="H46" s="118"/>
      <c r="I46" s="118"/>
      <c r="J46" s="118"/>
      <c r="K46" s="24" t="s">
        <v>143</v>
      </c>
      <c r="L46" s="24" t="s">
        <v>143</v>
      </c>
      <c r="M46" s="24">
        <v>120</v>
      </c>
      <c r="N46" s="110">
        <v>160</v>
      </c>
      <c r="Y46" s="122"/>
    </row>
    <row r="47" spans="2:29" ht="13.9" customHeight="1" x14ac:dyDescent="0.15">
      <c r="B47" s="1">
        <f t="shared" si="7"/>
        <v>37</v>
      </c>
      <c r="C47" s="6"/>
      <c r="D47" s="6"/>
      <c r="E47" s="118"/>
      <c r="F47" s="118" t="s">
        <v>166</v>
      </c>
      <c r="G47" s="118"/>
      <c r="H47" s="118"/>
      <c r="I47" s="118"/>
      <c r="J47" s="118"/>
      <c r="K47" s="24"/>
      <c r="L47" s="123"/>
      <c r="M47" s="24">
        <v>5</v>
      </c>
      <c r="N47" s="110"/>
      <c r="Y47" s="120"/>
    </row>
    <row r="48" spans="2:29" ht="13.9" customHeight="1" x14ac:dyDescent="0.15">
      <c r="B48" s="1">
        <f t="shared" si="7"/>
        <v>38</v>
      </c>
      <c r="C48" s="6"/>
      <c r="D48" s="6"/>
      <c r="E48" s="118"/>
      <c r="F48" s="118" t="s">
        <v>100</v>
      </c>
      <c r="G48" s="118"/>
      <c r="H48" s="118"/>
      <c r="I48" s="118"/>
      <c r="J48" s="118"/>
      <c r="K48" s="24">
        <v>400</v>
      </c>
      <c r="L48" s="24">
        <v>320</v>
      </c>
      <c r="M48" s="24">
        <v>260</v>
      </c>
      <c r="N48" s="110">
        <v>200</v>
      </c>
      <c r="Y48" s="120"/>
    </row>
    <row r="49" spans="2:25" ht="13.5" customHeight="1" x14ac:dyDescent="0.15">
      <c r="B49" s="1">
        <f t="shared" si="7"/>
        <v>39</v>
      </c>
      <c r="C49" s="6"/>
      <c r="D49" s="6"/>
      <c r="E49" s="118"/>
      <c r="F49" s="118" t="s">
        <v>101</v>
      </c>
      <c r="G49" s="118"/>
      <c r="H49" s="118"/>
      <c r="I49" s="118"/>
      <c r="J49" s="118"/>
      <c r="K49" s="24"/>
      <c r="L49" s="24">
        <v>30</v>
      </c>
      <c r="M49" s="24">
        <v>35</v>
      </c>
      <c r="N49" s="110">
        <v>55</v>
      </c>
      <c r="Y49" s="120"/>
    </row>
    <row r="50" spans="2:25" ht="14.25" customHeight="1" x14ac:dyDescent="0.15">
      <c r="B50" s="1">
        <f t="shared" si="7"/>
        <v>40</v>
      </c>
      <c r="C50" s="6"/>
      <c r="D50" s="6"/>
      <c r="E50" s="118"/>
      <c r="F50" s="118" t="s">
        <v>284</v>
      </c>
      <c r="G50" s="118"/>
      <c r="H50" s="118"/>
      <c r="I50" s="118"/>
      <c r="J50" s="118"/>
      <c r="K50" s="24"/>
      <c r="L50" s="24"/>
      <c r="M50" s="24"/>
      <c r="N50" s="110">
        <v>31</v>
      </c>
      <c r="Y50" s="120"/>
    </row>
    <row r="51" spans="2:25" ht="13.5" customHeight="1" x14ac:dyDescent="0.15">
      <c r="B51" s="1">
        <f t="shared" si="7"/>
        <v>41</v>
      </c>
      <c r="C51" s="6"/>
      <c r="D51" s="6"/>
      <c r="E51" s="118"/>
      <c r="F51" s="118" t="s">
        <v>243</v>
      </c>
      <c r="G51" s="118"/>
      <c r="H51" s="118"/>
      <c r="I51" s="118"/>
      <c r="J51" s="118"/>
      <c r="K51" s="24">
        <v>10</v>
      </c>
      <c r="L51" s="24"/>
      <c r="M51" s="24">
        <v>10</v>
      </c>
      <c r="N51" s="110"/>
      <c r="Y51" s="120"/>
    </row>
    <row r="52" spans="2:25" ht="13.5" customHeight="1" x14ac:dyDescent="0.15">
      <c r="B52" s="1">
        <f t="shared" si="7"/>
        <v>42</v>
      </c>
      <c r="C52" s="6"/>
      <c r="D52" s="6"/>
      <c r="E52" s="118"/>
      <c r="F52" s="118" t="s">
        <v>30</v>
      </c>
      <c r="G52" s="118"/>
      <c r="H52" s="118"/>
      <c r="I52" s="118"/>
      <c r="J52" s="118"/>
      <c r="K52" s="24" t="s">
        <v>143</v>
      </c>
      <c r="L52" s="24">
        <v>16</v>
      </c>
      <c r="M52" s="24">
        <v>40</v>
      </c>
      <c r="N52" s="110"/>
      <c r="Y52" s="120"/>
    </row>
    <row r="53" spans="2:25" ht="13.5" customHeight="1" x14ac:dyDescent="0.15">
      <c r="B53" s="1">
        <f t="shared" si="7"/>
        <v>43</v>
      </c>
      <c r="C53" s="6"/>
      <c r="D53" s="6"/>
      <c r="E53" s="118"/>
      <c r="F53" s="118" t="s">
        <v>168</v>
      </c>
      <c r="G53" s="118"/>
      <c r="H53" s="118"/>
      <c r="I53" s="118"/>
      <c r="J53" s="118"/>
      <c r="K53" s="24"/>
      <c r="L53" s="24"/>
      <c r="M53" s="24"/>
      <c r="N53" s="110">
        <v>8</v>
      </c>
      <c r="Y53" s="120"/>
    </row>
    <row r="54" spans="2:25" ht="13.9" customHeight="1" x14ac:dyDescent="0.15">
      <c r="B54" s="1">
        <f t="shared" si="7"/>
        <v>44</v>
      </c>
      <c r="C54" s="6"/>
      <c r="D54" s="6"/>
      <c r="E54" s="118"/>
      <c r="F54" s="118" t="s">
        <v>80</v>
      </c>
      <c r="G54" s="118"/>
      <c r="H54" s="118"/>
      <c r="I54" s="118"/>
      <c r="J54" s="118"/>
      <c r="K54" s="24"/>
      <c r="L54" s="24" t="s">
        <v>143</v>
      </c>
      <c r="M54" s="24"/>
      <c r="N54" s="110">
        <v>60</v>
      </c>
      <c r="Y54" s="120"/>
    </row>
    <row r="55" spans="2:25" ht="13.9" customHeight="1" x14ac:dyDescent="0.15">
      <c r="B55" s="1">
        <f t="shared" si="7"/>
        <v>45</v>
      </c>
      <c r="C55" s="6"/>
      <c r="D55" s="6"/>
      <c r="E55" s="118"/>
      <c r="F55" s="118" t="s">
        <v>210</v>
      </c>
      <c r="G55" s="118"/>
      <c r="H55" s="118"/>
      <c r="I55" s="118"/>
      <c r="J55" s="118"/>
      <c r="K55" s="24"/>
      <c r="L55" s="24"/>
      <c r="M55" s="24"/>
      <c r="N55" s="110">
        <v>20</v>
      </c>
      <c r="Y55" s="120"/>
    </row>
    <row r="56" spans="2:25" ht="13.5" customHeight="1" x14ac:dyDescent="0.15">
      <c r="B56" s="1">
        <f t="shared" si="7"/>
        <v>46</v>
      </c>
      <c r="C56" s="6"/>
      <c r="D56" s="6"/>
      <c r="E56" s="118"/>
      <c r="F56" s="118" t="s">
        <v>102</v>
      </c>
      <c r="G56" s="118"/>
      <c r="H56" s="118"/>
      <c r="I56" s="118"/>
      <c r="J56" s="118"/>
      <c r="K56" s="24">
        <v>170</v>
      </c>
      <c r="L56" s="24">
        <v>250</v>
      </c>
      <c r="M56" s="24">
        <v>470</v>
      </c>
      <c r="N56" s="110">
        <v>320</v>
      </c>
      <c r="Y56" s="120"/>
    </row>
    <row r="57" spans="2:25" ht="13.9" customHeight="1" x14ac:dyDescent="0.15">
      <c r="B57" s="1">
        <f t="shared" si="7"/>
        <v>47</v>
      </c>
      <c r="C57" s="6"/>
      <c r="D57" s="6"/>
      <c r="E57" s="118"/>
      <c r="F57" s="118" t="s">
        <v>170</v>
      </c>
      <c r="G57" s="118"/>
      <c r="H57" s="118"/>
      <c r="I57" s="118"/>
      <c r="J57" s="118"/>
      <c r="K57" s="24"/>
      <c r="L57" s="24"/>
      <c r="M57" s="24">
        <v>5</v>
      </c>
      <c r="N57" s="110">
        <v>5</v>
      </c>
      <c r="Y57" s="120"/>
    </row>
    <row r="58" spans="2:25" ht="13.5" customHeight="1" x14ac:dyDescent="0.15">
      <c r="B58" s="1">
        <f t="shared" si="7"/>
        <v>48</v>
      </c>
      <c r="C58" s="6"/>
      <c r="D58" s="6"/>
      <c r="E58" s="118"/>
      <c r="F58" s="118" t="s">
        <v>227</v>
      </c>
      <c r="G58" s="118"/>
      <c r="H58" s="118"/>
      <c r="I58" s="118"/>
      <c r="J58" s="118"/>
      <c r="K58" s="24" t="s">
        <v>143</v>
      </c>
      <c r="L58" s="24" t="s">
        <v>143</v>
      </c>
      <c r="M58" s="24">
        <v>5</v>
      </c>
      <c r="N58" s="110">
        <v>26</v>
      </c>
      <c r="Y58" s="120"/>
    </row>
    <row r="59" spans="2:25" ht="13.9" customHeight="1" x14ac:dyDescent="0.15">
      <c r="B59" s="1">
        <f t="shared" si="7"/>
        <v>49</v>
      </c>
      <c r="C59" s="6"/>
      <c r="D59" s="6"/>
      <c r="E59" s="118"/>
      <c r="F59" s="118" t="s">
        <v>211</v>
      </c>
      <c r="G59" s="118"/>
      <c r="H59" s="118"/>
      <c r="I59" s="118"/>
      <c r="J59" s="118"/>
      <c r="K59" s="24"/>
      <c r="L59" s="24"/>
      <c r="M59" s="24">
        <v>5</v>
      </c>
      <c r="N59" s="110">
        <v>5</v>
      </c>
      <c r="Y59" s="120"/>
    </row>
    <row r="60" spans="2:25" ht="13.9" customHeight="1" x14ac:dyDescent="0.15">
      <c r="B60" s="1">
        <f t="shared" si="7"/>
        <v>50</v>
      </c>
      <c r="C60" s="6"/>
      <c r="D60" s="6"/>
      <c r="E60" s="118"/>
      <c r="F60" s="118" t="s">
        <v>269</v>
      </c>
      <c r="G60" s="118"/>
      <c r="H60" s="118"/>
      <c r="I60" s="118"/>
      <c r="J60" s="118"/>
      <c r="K60" s="24"/>
      <c r="L60" s="24">
        <v>5</v>
      </c>
      <c r="M60" s="24"/>
      <c r="N60" s="110"/>
      <c r="Y60" s="120"/>
    </row>
    <row r="61" spans="2:25" ht="13.9" customHeight="1" x14ac:dyDescent="0.15">
      <c r="B61" s="1">
        <f t="shared" si="7"/>
        <v>51</v>
      </c>
      <c r="C61" s="6"/>
      <c r="D61" s="6"/>
      <c r="E61" s="118"/>
      <c r="F61" s="118" t="s">
        <v>31</v>
      </c>
      <c r="G61" s="118"/>
      <c r="H61" s="118"/>
      <c r="I61" s="118"/>
      <c r="J61" s="118"/>
      <c r="K61" s="24">
        <v>120</v>
      </c>
      <c r="L61" s="24">
        <v>65</v>
      </c>
      <c r="M61" s="24">
        <v>85</v>
      </c>
      <c r="N61" s="110">
        <v>155</v>
      </c>
      <c r="Y61" s="120"/>
    </row>
    <row r="62" spans="2:25" ht="13.9" customHeight="1" x14ac:dyDescent="0.15">
      <c r="B62" s="1">
        <f t="shared" si="7"/>
        <v>52</v>
      </c>
      <c r="C62" s="2" t="s">
        <v>71</v>
      </c>
      <c r="D62" s="2" t="s">
        <v>72</v>
      </c>
      <c r="E62" s="118"/>
      <c r="F62" s="118" t="s">
        <v>109</v>
      </c>
      <c r="G62" s="118"/>
      <c r="H62" s="118"/>
      <c r="I62" s="118"/>
      <c r="J62" s="118"/>
      <c r="K62" s="24"/>
      <c r="L62" s="24"/>
      <c r="M62" s="24">
        <v>1</v>
      </c>
      <c r="N62" s="110"/>
    </row>
    <row r="63" spans="2:25" ht="13.9" customHeight="1" x14ac:dyDescent="0.15">
      <c r="B63" s="1">
        <f t="shared" si="7"/>
        <v>53</v>
      </c>
      <c r="C63" s="2" t="s">
        <v>32</v>
      </c>
      <c r="D63" s="2" t="s">
        <v>33</v>
      </c>
      <c r="E63" s="118"/>
      <c r="F63" s="118" t="s">
        <v>153</v>
      </c>
      <c r="G63" s="118"/>
      <c r="H63" s="118"/>
      <c r="I63" s="118"/>
      <c r="J63" s="118"/>
      <c r="K63" s="24">
        <v>1</v>
      </c>
      <c r="L63" s="24"/>
      <c r="M63" s="24">
        <v>1</v>
      </c>
      <c r="N63" s="110" t="s">
        <v>143</v>
      </c>
    </row>
    <row r="64" spans="2:25" ht="14.25" customHeight="1" x14ac:dyDescent="0.15">
      <c r="B64" s="1">
        <f t="shared" si="7"/>
        <v>54</v>
      </c>
      <c r="C64" s="6"/>
      <c r="D64" s="6"/>
      <c r="E64" s="118"/>
      <c r="F64" s="118" t="s">
        <v>154</v>
      </c>
      <c r="G64" s="118"/>
      <c r="H64" s="118"/>
      <c r="I64" s="118"/>
      <c r="J64" s="118"/>
      <c r="K64" s="24"/>
      <c r="L64" s="24" t="s">
        <v>143</v>
      </c>
      <c r="M64" s="24" t="s">
        <v>143</v>
      </c>
      <c r="N64" s="110">
        <v>1</v>
      </c>
    </row>
    <row r="65" spans="2:24" ht="13.5" customHeight="1" x14ac:dyDescent="0.15">
      <c r="B65" s="1">
        <f t="shared" si="7"/>
        <v>55</v>
      </c>
      <c r="C65" s="6"/>
      <c r="D65" s="6"/>
      <c r="E65" s="118"/>
      <c r="F65" s="118" t="s">
        <v>173</v>
      </c>
      <c r="G65" s="118"/>
      <c r="H65" s="118"/>
      <c r="I65" s="118"/>
      <c r="J65" s="118"/>
      <c r="K65" s="24"/>
      <c r="L65" s="24">
        <v>2</v>
      </c>
      <c r="M65" s="24">
        <v>1</v>
      </c>
      <c r="N65" s="110"/>
    </row>
    <row r="66" spans="2:24" ht="13.9" customHeight="1" x14ac:dyDescent="0.15">
      <c r="B66" s="1">
        <f t="shared" si="7"/>
        <v>56</v>
      </c>
      <c r="C66" s="6"/>
      <c r="D66" s="6"/>
      <c r="E66" s="118"/>
      <c r="F66" s="118" t="s">
        <v>112</v>
      </c>
      <c r="G66" s="118"/>
      <c r="H66" s="118"/>
      <c r="I66" s="118"/>
      <c r="J66" s="118"/>
      <c r="K66" s="24"/>
      <c r="L66" s="24">
        <v>1</v>
      </c>
      <c r="M66" s="24">
        <v>1</v>
      </c>
      <c r="N66" s="110" t="s">
        <v>143</v>
      </c>
    </row>
    <row r="67" spans="2:24" ht="13.5" customHeight="1" x14ac:dyDescent="0.15">
      <c r="B67" s="1">
        <f t="shared" si="7"/>
        <v>57</v>
      </c>
      <c r="C67" s="6"/>
      <c r="D67" s="6"/>
      <c r="E67" s="118"/>
      <c r="F67" s="118" t="s">
        <v>296</v>
      </c>
      <c r="G67" s="118"/>
      <c r="H67" s="118"/>
      <c r="I67" s="118"/>
      <c r="J67" s="118"/>
      <c r="K67" s="24"/>
      <c r="L67" s="24" t="s">
        <v>143</v>
      </c>
      <c r="M67" s="24" t="s">
        <v>143</v>
      </c>
      <c r="N67" s="110"/>
    </row>
    <row r="68" spans="2:24" ht="13.5" customHeight="1" x14ac:dyDescent="0.15">
      <c r="B68" s="1">
        <f t="shared" si="7"/>
        <v>58</v>
      </c>
      <c r="C68" s="6"/>
      <c r="D68" s="6"/>
      <c r="E68" s="118"/>
      <c r="F68" s="118" t="s">
        <v>34</v>
      </c>
      <c r="G68" s="118"/>
      <c r="H68" s="118"/>
      <c r="I68" s="118"/>
      <c r="J68" s="118"/>
      <c r="K68" s="24"/>
      <c r="L68" s="24"/>
      <c r="M68" s="24"/>
      <c r="N68" s="110">
        <v>1</v>
      </c>
    </row>
    <row r="69" spans="2:24" ht="13.5" customHeight="1" x14ac:dyDescent="0.15">
      <c r="B69" s="1">
        <f t="shared" si="7"/>
        <v>59</v>
      </c>
      <c r="C69" s="2" t="s">
        <v>129</v>
      </c>
      <c r="D69" s="2" t="s">
        <v>178</v>
      </c>
      <c r="E69" s="118"/>
      <c r="F69" s="118" t="s">
        <v>179</v>
      </c>
      <c r="G69" s="118"/>
      <c r="H69" s="118"/>
      <c r="I69" s="118"/>
      <c r="J69" s="118"/>
      <c r="K69" s="24">
        <v>1</v>
      </c>
      <c r="L69" s="24" t="s">
        <v>143</v>
      </c>
      <c r="M69" s="24"/>
      <c r="N69" s="110">
        <v>1</v>
      </c>
    </row>
    <row r="70" spans="2:24" ht="13.5" customHeight="1" x14ac:dyDescent="0.15">
      <c r="B70" s="1">
        <f t="shared" si="7"/>
        <v>60</v>
      </c>
      <c r="C70" s="6"/>
      <c r="D70" s="2" t="s">
        <v>35</v>
      </c>
      <c r="E70" s="118"/>
      <c r="F70" s="118" t="s">
        <v>110</v>
      </c>
      <c r="G70" s="118"/>
      <c r="H70" s="118"/>
      <c r="I70" s="118"/>
      <c r="J70" s="118"/>
      <c r="K70" s="24">
        <v>2</v>
      </c>
      <c r="L70" s="24">
        <v>3</v>
      </c>
      <c r="M70" s="24" t="s">
        <v>143</v>
      </c>
      <c r="N70" s="110">
        <v>1</v>
      </c>
    </row>
    <row r="71" spans="2:24" ht="13.5" customHeight="1" x14ac:dyDescent="0.15">
      <c r="B71" s="1">
        <f t="shared" si="7"/>
        <v>61</v>
      </c>
      <c r="C71" s="6"/>
      <c r="D71" s="7"/>
      <c r="E71" s="118"/>
      <c r="F71" s="118" t="s">
        <v>36</v>
      </c>
      <c r="G71" s="118"/>
      <c r="H71" s="118"/>
      <c r="I71" s="118"/>
      <c r="J71" s="118"/>
      <c r="K71" s="24">
        <v>15</v>
      </c>
      <c r="L71" s="24"/>
      <c r="M71" s="24"/>
      <c r="N71" s="110">
        <v>20</v>
      </c>
    </row>
    <row r="72" spans="2:24" ht="13.5" customHeight="1" x14ac:dyDescent="0.15">
      <c r="B72" s="1">
        <f t="shared" si="7"/>
        <v>62</v>
      </c>
      <c r="C72" s="7"/>
      <c r="D72" s="8" t="s">
        <v>37</v>
      </c>
      <c r="E72" s="118"/>
      <c r="F72" s="118" t="s">
        <v>38</v>
      </c>
      <c r="G72" s="118"/>
      <c r="H72" s="118"/>
      <c r="I72" s="118"/>
      <c r="J72" s="118"/>
      <c r="K72" s="24">
        <v>25</v>
      </c>
      <c r="L72" s="24">
        <v>40</v>
      </c>
      <c r="M72" s="24">
        <v>40</v>
      </c>
      <c r="N72" s="110">
        <v>30</v>
      </c>
    </row>
    <row r="73" spans="2:24" ht="13.5" customHeight="1" x14ac:dyDescent="0.15">
      <c r="B73" s="1">
        <f t="shared" si="7"/>
        <v>63</v>
      </c>
      <c r="C73" s="2" t="s">
        <v>0</v>
      </c>
      <c r="D73" s="8" t="s">
        <v>39</v>
      </c>
      <c r="E73" s="118"/>
      <c r="F73" s="118" t="s">
        <v>40</v>
      </c>
      <c r="G73" s="118"/>
      <c r="H73" s="118"/>
      <c r="I73" s="118"/>
      <c r="J73" s="118"/>
      <c r="K73" s="24">
        <v>5</v>
      </c>
      <c r="L73" s="24"/>
      <c r="M73" s="24" t="s">
        <v>143</v>
      </c>
      <c r="N73" s="110">
        <v>5</v>
      </c>
      <c r="U73">
        <f>COUNTA(K62:K73)</f>
        <v>6</v>
      </c>
      <c r="V73">
        <f>COUNTA(L62:L73)</f>
        <v>7</v>
      </c>
      <c r="W73">
        <f>COUNTA(M62:M73)</f>
        <v>9</v>
      </c>
      <c r="X73">
        <f>COUNTA(N62:N73)</f>
        <v>9</v>
      </c>
    </row>
    <row r="74" spans="2:24" ht="13.5" customHeight="1" x14ac:dyDescent="0.15">
      <c r="B74" s="1">
        <f t="shared" si="7"/>
        <v>64</v>
      </c>
      <c r="C74" s="143" t="s">
        <v>41</v>
      </c>
      <c r="D74" s="144"/>
      <c r="E74" s="118"/>
      <c r="F74" s="118" t="s">
        <v>42</v>
      </c>
      <c r="G74" s="118"/>
      <c r="H74" s="118"/>
      <c r="I74" s="118"/>
      <c r="J74" s="118"/>
      <c r="K74" s="24">
        <v>50</v>
      </c>
      <c r="L74" s="24">
        <v>250</v>
      </c>
      <c r="M74" s="24">
        <v>475</v>
      </c>
      <c r="N74" s="110">
        <v>225</v>
      </c>
    </row>
    <row r="75" spans="2:24" ht="13.5" customHeight="1" x14ac:dyDescent="0.15">
      <c r="B75" s="1">
        <f t="shared" si="7"/>
        <v>65</v>
      </c>
      <c r="C75" s="3"/>
      <c r="D75" s="78"/>
      <c r="E75" s="118"/>
      <c r="F75" s="118" t="s">
        <v>43</v>
      </c>
      <c r="G75" s="118"/>
      <c r="H75" s="118"/>
      <c r="I75" s="118"/>
      <c r="J75" s="118"/>
      <c r="K75" s="24">
        <v>25</v>
      </c>
      <c r="L75" s="24">
        <v>50</v>
      </c>
      <c r="M75" s="24">
        <v>200</v>
      </c>
      <c r="N75" s="110">
        <v>250</v>
      </c>
    </row>
    <row r="76" spans="2:24" ht="13.9" customHeight="1" thickBot="1" x14ac:dyDescent="0.2">
      <c r="B76" s="1">
        <f t="shared" si="7"/>
        <v>66</v>
      </c>
      <c r="C76" s="3"/>
      <c r="D76" s="78"/>
      <c r="E76" s="118"/>
      <c r="F76" s="118" t="s">
        <v>73</v>
      </c>
      <c r="G76" s="118"/>
      <c r="H76" s="118"/>
      <c r="I76" s="118"/>
      <c r="J76" s="118"/>
      <c r="K76" s="24">
        <v>25</v>
      </c>
      <c r="L76" s="24">
        <v>450</v>
      </c>
      <c r="M76" s="24">
        <v>500</v>
      </c>
      <c r="N76" s="112">
        <v>375</v>
      </c>
    </row>
    <row r="77" spans="2:24" ht="13.9" customHeight="1" x14ac:dyDescent="0.15">
      <c r="B77" s="79"/>
      <c r="C77" s="80"/>
      <c r="D77" s="80"/>
      <c r="E77" s="23"/>
      <c r="F77" s="23"/>
      <c r="G77" s="23"/>
      <c r="H77" s="23"/>
      <c r="I77" s="23"/>
      <c r="J77" s="23"/>
      <c r="K77" s="23"/>
      <c r="L77" s="23"/>
      <c r="M77" s="23"/>
      <c r="N77" s="23"/>
      <c r="U77">
        <f>COUNTA(K11:K76)</f>
        <v>31</v>
      </c>
      <c r="V77">
        <f>COUNTA(L11:L76)</f>
        <v>41</v>
      </c>
      <c r="W77">
        <f>COUNTA(M11:M76)</f>
        <v>47</v>
      </c>
      <c r="X77">
        <f>COUNTA(N11:N76)</f>
        <v>55</v>
      </c>
    </row>
    <row r="78" spans="2:24" ht="18" customHeight="1" x14ac:dyDescent="0.15"/>
    <row r="79" spans="2:24" ht="18" customHeight="1" x14ac:dyDescent="0.15">
      <c r="B79" s="60"/>
    </row>
    <row r="80" spans="2:24" ht="9" customHeight="1" thickBot="1" x14ac:dyDescent="0.2"/>
    <row r="81" spans="2:24" ht="18" customHeight="1" x14ac:dyDescent="0.15">
      <c r="B81" s="61"/>
      <c r="C81" s="62"/>
      <c r="D81" s="140" t="s">
        <v>1</v>
      </c>
      <c r="E81" s="140"/>
      <c r="F81" s="140"/>
      <c r="G81" s="140"/>
      <c r="H81" s="62"/>
      <c r="I81" s="62"/>
      <c r="J81" s="63"/>
      <c r="K81" s="28" t="s">
        <v>62</v>
      </c>
      <c r="L81" s="28" t="s">
        <v>63</v>
      </c>
      <c r="M81" s="28" t="s">
        <v>64</v>
      </c>
      <c r="N81" s="51" t="s">
        <v>65</v>
      </c>
      <c r="U81">
        <f>SUM(U11:U20,K21:K76)</f>
        <v>46209</v>
      </c>
      <c r="V81">
        <f>SUM(V11:V20,L21:L76)</f>
        <v>57256</v>
      </c>
      <c r="W81">
        <f>SUM(W11:W20,M21:M76)</f>
        <v>60765</v>
      </c>
      <c r="X81">
        <f>SUM(X11:X20,N21:N76)</f>
        <v>19360</v>
      </c>
    </row>
    <row r="82" spans="2:24" ht="18" customHeight="1" thickBot="1" x14ac:dyDescent="0.2">
      <c r="B82" s="69"/>
      <c r="C82" s="9"/>
      <c r="D82" s="139" t="s">
        <v>2</v>
      </c>
      <c r="E82" s="139"/>
      <c r="F82" s="139"/>
      <c r="G82" s="139"/>
      <c r="H82" s="9"/>
      <c r="I82" s="9"/>
      <c r="J82" s="71"/>
      <c r="K82" s="31" t="str">
        <f>K5</f>
        <v>2024.2.19</v>
      </c>
      <c r="L82" s="31" t="str">
        <f>L5</f>
        <v>2024.2.19</v>
      </c>
      <c r="M82" s="31" t="str">
        <f>M5</f>
        <v>2024.2.19</v>
      </c>
      <c r="N82" s="50" t="str">
        <f>N5</f>
        <v>2024.2.19</v>
      </c>
    </row>
    <row r="83" spans="2:24" ht="19.899999999999999" customHeight="1" thickTop="1" x14ac:dyDescent="0.15">
      <c r="B83" s="145" t="s">
        <v>45</v>
      </c>
      <c r="C83" s="146"/>
      <c r="D83" s="146"/>
      <c r="E83" s="146"/>
      <c r="F83" s="146"/>
      <c r="G83" s="146"/>
      <c r="H83" s="146"/>
      <c r="I83" s="146"/>
      <c r="J83" s="76"/>
      <c r="K83" s="32">
        <f>SUM(K84:K92)</f>
        <v>46209</v>
      </c>
      <c r="L83" s="32">
        <f>SUM(L84:L92)</f>
        <v>57256</v>
      </c>
      <c r="M83" s="32">
        <f>SUM(M84:M92)</f>
        <v>60765</v>
      </c>
      <c r="N83" s="137">
        <f>SUM(N84:N92)</f>
        <v>19360</v>
      </c>
    </row>
    <row r="84" spans="2:24" ht="13.9" customHeight="1" x14ac:dyDescent="0.15">
      <c r="B84" s="147" t="s">
        <v>46</v>
      </c>
      <c r="C84" s="148"/>
      <c r="D84" s="149"/>
      <c r="E84" s="12"/>
      <c r="F84" s="13"/>
      <c r="G84" s="138" t="s">
        <v>13</v>
      </c>
      <c r="H84" s="138"/>
      <c r="I84" s="13"/>
      <c r="J84" s="14"/>
      <c r="K84" s="4">
        <f>SUM(U$11:U$20)</f>
        <v>30</v>
      </c>
      <c r="L84" s="4">
        <f>SUM(V$11:V$20)</f>
        <v>170</v>
      </c>
      <c r="M84" s="4">
        <f>SUM(W$11:W$20)</f>
        <v>101</v>
      </c>
      <c r="N84" s="5">
        <f>SUM(X$11:X$20)</f>
        <v>1609</v>
      </c>
    </row>
    <row r="85" spans="2:24" ht="13.9" customHeight="1" x14ac:dyDescent="0.15">
      <c r="B85" s="82"/>
      <c r="C85" s="60"/>
      <c r="D85" s="83"/>
      <c r="E85" s="15"/>
      <c r="F85" s="118"/>
      <c r="G85" s="138" t="s">
        <v>25</v>
      </c>
      <c r="H85" s="138"/>
      <c r="I85" s="114"/>
      <c r="J85" s="16"/>
      <c r="K85" s="4">
        <f>SUM(K$21)</f>
        <v>600</v>
      </c>
      <c r="L85" s="4">
        <f>SUM(L$21)</f>
        <v>260</v>
      </c>
      <c r="M85" s="4">
        <f>SUM(M$21)</f>
        <v>450</v>
      </c>
      <c r="N85" s="5">
        <f>SUM(N$21)</f>
        <v>800</v>
      </c>
    </row>
    <row r="86" spans="2:24" ht="13.9" customHeight="1" x14ac:dyDescent="0.15">
      <c r="B86" s="82"/>
      <c r="C86" s="60"/>
      <c r="D86" s="83"/>
      <c r="E86" s="15"/>
      <c r="F86" s="118"/>
      <c r="G86" s="138" t="s">
        <v>27</v>
      </c>
      <c r="H86" s="138"/>
      <c r="I86" s="13"/>
      <c r="J86" s="14"/>
      <c r="K86" s="4">
        <f>SUM(K$22:K$22)</f>
        <v>35</v>
      </c>
      <c r="L86" s="4">
        <f>SUM(L$22:L$22)</f>
        <v>15</v>
      </c>
      <c r="M86" s="4">
        <f>SUM(M$22:M$22)</f>
        <v>20</v>
      </c>
      <c r="N86" s="5">
        <f>SUM(N$22:N$22)</f>
        <v>10</v>
      </c>
    </row>
    <row r="87" spans="2:24" ht="13.9" customHeight="1" x14ac:dyDescent="0.15">
      <c r="B87" s="82"/>
      <c r="C87" s="60"/>
      <c r="D87" s="83"/>
      <c r="E87" s="15"/>
      <c r="F87" s="118"/>
      <c r="G87" s="138" t="s">
        <v>78</v>
      </c>
      <c r="H87" s="138"/>
      <c r="I87" s="13"/>
      <c r="J87" s="14"/>
      <c r="K87" s="4">
        <f>SUM(K$23:K$23)</f>
        <v>5</v>
      </c>
      <c r="L87" s="4">
        <f>SUM(L$23:L$23)</f>
        <v>0</v>
      </c>
      <c r="M87" s="4">
        <f>SUM(M$23:M$23)</f>
        <v>0</v>
      </c>
      <c r="N87" s="5">
        <f>SUM(N$23:N$23)</f>
        <v>15</v>
      </c>
    </row>
    <row r="88" spans="2:24" ht="13.9" customHeight="1" x14ac:dyDescent="0.15">
      <c r="B88" s="82"/>
      <c r="C88" s="60"/>
      <c r="D88" s="83"/>
      <c r="E88" s="15"/>
      <c r="F88" s="118"/>
      <c r="G88" s="138" t="s">
        <v>79</v>
      </c>
      <c r="H88" s="138"/>
      <c r="I88" s="13"/>
      <c r="J88" s="14"/>
      <c r="K88" s="4">
        <f>SUM(K24:K38)</f>
        <v>44685</v>
      </c>
      <c r="L88" s="4">
        <f>SUM(L$24:L$38)</f>
        <v>55319</v>
      </c>
      <c r="M88" s="4">
        <f>SUM(M$24:M$38)</f>
        <v>57845</v>
      </c>
      <c r="N88" s="5">
        <f>SUM(N$24:N$38)</f>
        <v>14741</v>
      </c>
    </row>
    <row r="89" spans="2:24" ht="13.9" customHeight="1" x14ac:dyDescent="0.15">
      <c r="B89" s="82"/>
      <c r="C89" s="60"/>
      <c r="D89" s="83"/>
      <c r="E89" s="15"/>
      <c r="F89" s="118"/>
      <c r="G89" s="138" t="s">
        <v>76</v>
      </c>
      <c r="H89" s="138"/>
      <c r="I89" s="13"/>
      <c r="J89" s="14"/>
      <c r="K89" s="4">
        <f>SUM(K$39:K$41)</f>
        <v>0</v>
      </c>
      <c r="L89" s="4">
        <f>SUM(L$39:L$41)</f>
        <v>0</v>
      </c>
      <c r="M89" s="4">
        <f>SUM(M$39:M$41)</f>
        <v>5</v>
      </c>
      <c r="N89" s="5">
        <f>SUM(N$39:N$41)</f>
        <v>30</v>
      </c>
    </row>
    <row r="90" spans="2:24" ht="13.9" customHeight="1" x14ac:dyDescent="0.15">
      <c r="B90" s="82"/>
      <c r="C90" s="60"/>
      <c r="D90" s="83"/>
      <c r="E90" s="15"/>
      <c r="F90" s="118"/>
      <c r="G90" s="138" t="s">
        <v>28</v>
      </c>
      <c r="H90" s="138"/>
      <c r="I90" s="13"/>
      <c r="J90" s="14"/>
      <c r="K90" s="4">
        <f>SUM(K$42:K$61)</f>
        <v>705</v>
      </c>
      <c r="L90" s="4">
        <f>SUM(L$42:L$61)</f>
        <v>696</v>
      </c>
      <c r="M90" s="4">
        <f>SUM(M$42:M$61)</f>
        <v>1125</v>
      </c>
      <c r="N90" s="5">
        <f>SUM(N$42:N$61)</f>
        <v>1246</v>
      </c>
    </row>
    <row r="91" spans="2:24" ht="13.9" customHeight="1" x14ac:dyDescent="0.15">
      <c r="B91" s="82"/>
      <c r="C91" s="60"/>
      <c r="D91" s="83"/>
      <c r="E91" s="15"/>
      <c r="F91" s="118"/>
      <c r="G91" s="138" t="s">
        <v>47</v>
      </c>
      <c r="H91" s="138"/>
      <c r="I91" s="13"/>
      <c r="J91" s="14"/>
      <c r="K91" s="4">
        <f>SUM(K$74:K$75)</f>
        <v>75</v>
      </c>
      <c r="L91" s="4">
        <f>SUM(L$74:L$75)</f>
        <v>300</v>
      </c>
      <c r="M91" s="4">
        <f>SUM(M$74:M$75)</f>
        <v>675</v>
      </c>
      <c r="N91" s="5">
        <f>SUM(N$74:N$75)</f>
        <v>475</v>
      </c>
    </row>
    <row r="92" spans="2:24" ht="13.9" customHeight="1" thickBot="1" x14ac:dyDescent="0.2">
      <c r="B92" s="84"/>
      <c r="C92" s="85"/>
      <c r="D92" s="86"/>
      <c r="E92" s="17"/>
      <c r="F92" s="9"/>
      <c r="G92" s="139" t="s">
        <v>44</v>
      </c>
      <c r="H92" s="139"/>
      <c r="I92" s="18"/>
      <c r="J92" s="19"/>
      <c r="K92" s="10">
        <f>SUM(K$62:K$73,K$76)</f>
        <v>74</v>
      </c>
      <c r="L92" s="10">
        <f>SUM(L$62:L$73,L$76)</f>
        <v>496</v>
      </c>
      <c r="M92" s="10">
        <f>SUM(M$62:M$73,M$76)</f>
        <v>544</v>
      </c>
      <c r="N92" s="11">
        <f>SUM(N$62:N$73,N$76)</f>
        <v>434</v>
      </c>
    </row>
    <row r="93" spans="2:24" ht="18" customHeight="1" thickTop="1" x14ac:dyDescent="0.15">
      <c r="B93" s="151" t="s">
        <v>48</v>
      </c>
      <c r="C93" s="152"/>
      <c r="D93" s="153"/>
      <c r="E93" s="87"/>
      <c r="F93" s="115"/>
      <c r="G93" s="154" t="s">
        <v>49</v>
      </c>
      <c r="H93" s="154"/>
      <c r="I93" s="115"/>
      <c r="J93" s="116"/>
      <c r="K93" s="35" t="s">
        <v>50</v>
      </c>
      <c r="L93" s="41"/>
      <c r="M93" s="41"/>
      <c r="N93" s="53"/>
    </row>
    <row r="94" spans="2:24" ht="18" customHeight="1" x14ac:dyDescent="0.15">
      <c r="B94" s="88"/>
      <c r="C94" s="89"/>
      <c r="D94" s="89"/>
      <c r="E94" s="90"/>
      <c r="F94" s="91"/>
      <c r="G94" s="92"/>
      <c r="H94" s="92"/>
      <c r="I94" s="91"/>
      <c r="J94" s="93"/>
      <c r="K94" s="36" t="s">
        <v>51</v>
      </c>
      <c r="L94" s="42"/>
      <c r="M94" s="42"/>
      <c r="N94" s="45"/>
    </row>
    <row r="95" spans="2:24" ht="18" customHeight="1" x14ac:dyDescent="0.15">
      <c r="B95" s="82"/>
      <c r="C95" s="60"/>
      <c r="D95" s="60"/>
      <c r="E95" s="94"/>
      <c r="F95" s="22"/>
      <c r="G95" s="150" t="s">
        <v>52</v>
      </c>
      <c r="H95" s="150"/>
      <c r="I95" s="113"/>
      <c r="J95" s="117"/>
      <c r="K95" s="37" t="s">
        <v>53</v>
      </c>
      <c r="L95" s="43"/>
      <c r="M95" s="47"/>
      <c r="N95" s="43"/>
    </row>
    <row r="96" spans="2:24" ht="18" customHeight="1" x14ac:dyDescent="0.15">
      <c r="B96" s="82"/>
      <c r="C96" s="60"/>
      <c r="D96" s="60"/>
      <c r="E96" s="95"/>
      <c r="F96" s="60"/>
      <c r="G96" s="96"/>
      <c r="H96" s="96"/>
      <c r="I96" s="89"/>
      <c r="J96" s="97"/>
      <c r="K96" s="38" t="s">
        <v>88</v>
      </c>
      <c r="L96" s="44"/>
      <c r="M96" s="26"/>
      <c r="N96" s="44"/>
    </row>
    <row r="97" spans="2:14" ht="18" customHeight="1" x14ac:dyDescent="0.15">
      <c r="B97" s="82"/>
      <c r="C97" s="60"/>
      <c r="D97" s="60"/>
      <c r="E97" s="95"/>
      <c r="F97" s="60"/>
      <c r="G97" s="96"/>
      <c r="H97" s="96"/>
      <c r="I97" s="89"/>
      <c r="J97" s="97"/>
      <c r="K97" s="38" t="s">
        <v>81</v>
      </c>
      <c r="L97" s="42"/>
      <c r="M97" s="26"/>
      <c r="N97" s="44"/>
    </row>
    <row r="98" spans="2:14" ht="18" customHeight="1" x14ac:dyDescent="0.15">
      <c r="B98" s="82"/>
      <c r="C98" s="60"/>
      <c r="D98" s="60"/>
      <c r="E98" s="94"/>
      <c r="F98" s="22"/>
      <c r="G98" s="150" t="s">
        <v>54</v>
      </c>
      <c r="H98" s="150"/>
      <c r="I98" s="113"/>
      <c r="J98" s="117"/>
      <c r="K98" s="37" t="s">
        <v>92</v>
      </c>
      <c r="L98" s="43"/>
      <c r="M98" s="47"/>
      <c r="N98" s="43"/>
    </row>
    <row r="99" spans="2:14" ht="18" customHeight="1" x14ac:dyDescent="0.15">
      <c r="B99" s="82"/>
      <c r="C99" s="60"/>
      <c r="D99" s="60"/>
      <c r="E99" s="95"/>
      <c r="F99" s="60"/>
      <c r="G99" s="96"/>
      <c r="H99" s="96"/>
      <c r="I99" s="89"/>
      <c r="J99" s="97"/>
      <c r="K99" s="38" t="s">
        <v>89</v>
      </c>
      <c r="L99" s="44"/>
      <c r="M99" s="26"/>
      <c r="N99" s="44"/>
    </row>
    <row r="100" spans="2:14" ht="18" customHeight="1" x14ac:dyDescent="0.15">
      <c r="B100" s="82"/>
      <c r="C100" s="60"/>
      <c r="D100" s="60"/>
      <c r="E100" s="95"/>
      <c r="F100" s="60"/>
      <c r="G100" s="96"/>
      <c r="H100" s="96"/>
      <c r="I100" s="89"/>
      <c r="J100" s="97"/>
      <c r="K100" s="38" t="s">
        <v>90</v>
      </c>
      <c r="L100" s="44"/>
      <c r="M100" s="44"/>
      <c r="N100" s="44"/>
    </row>
    <row r="101" spans="2:14" ht="18" customHeight="1" x14ac:dyDescent="0.15">
      <c r="B101" s="82"/>
      <c r="C101" s="60"/>
      <c r="D101" s="60"/>
      <c r="E101" s="74"/>
      <c r="F101" s="75"/>
      <c r="G101" s="92"/>
      <c r="H101" s="92"/>
      <c r="I101" s="91"/>
      <c r="J101" s="93"/>
      <c r="K101" s="38" t="s">
        <v>91</v>
      </c>
      <c r="L101" s="45"/>
      <c r="M101" s="42"/>
      <c r="N101" s="45"/>
    </row>
    <row r="102" spans="2:14" ht="18" customHeight="1" x14ac:dyDescent="0.15">
      <c r="B102" s="98"/>
      <c r="C102" s="75"/>
      <c r="D102" s="75"/>
      <c r="E102" s="15"/>
      <c r="F102" s="118"/>
      <c r="G102" s="138" t="s">
        <v>55</v>
      </c>
      <c r="H102" s="138"/>
      <c r="I102" s="13"/>
      <c r="J102" s="14"/>
      <c r="K102" s="27" t="s">
        <v>156</v>
      </c>
      <c r="L102" s="46"/>
      <c r="M102" s="48"/>
      <c r="N102" s="46"/>
    </row>
    <row r="103" spans="2:14" ht="18" customHeight="1" x14ac:dyDescent="0.15">
      <c r="B103" s="147" t="s">
        <v>56</v>
      </c>
      <c r="C103" s="148"/>
      <c r="D103" s="148"/>
      <c r="E103" s="22"/>
      <c r="F103" s="22"/>
      <c r="G103" s="22"/>
      <c r="H103" s="22"/>
      <c r="I103" s="22"/>
      <c r="J103" s="22"/>
      <c r="K103" s="22"/>
      <c r="L103" s="22"/>
      <c r="M103" s="22"/>
      <c r="N103" s="54"/>
    </row>
    <row r="104" spans="2:14" ht="14.1" customHeight="1" x14ac:dyDescent="0.15">
      <c r="B104" s="99"/>
      <c r="C104" s="39" t="s">
        <v>57</v>
      </c>
      <c r="D104" s="100"/>
      <c r="E104" s="39"/>
      <c r="F104" s="39"/>
      <c r="G104" s="39"/>
      <c r="H104" s="39"/>
      <c r="I104" s="39"/>
      <c r="J104" s="39"/>
      <c r="K104" s="39"/>
      <c r="L104" s="39"/>
      <c r="M104" s="39"/>
      <c r="N104" s="55"/>
    </row>
    <row r="105" spans="2:14" ht="14.1" customHeight="1" x14ac:dyDescent="0.15">
      <c r="B105" s="99"/>
      <c r="C105" s="39" t="s">
        <v>58</v>
      </c>
      <c r="D105" s="100"/>
      <c r="E105" s="39"/>
      <c r="F105" s="39"/>
      <c r="G105" s="39"/>
      <c r="H105" s="39"/>
      <c r="I105" s="39"/>
      <c r="J105" s="39"/>
      <c r="K105" s="39"/>
      <c r="L105" s="39"/>
      <c r="M105" s="39"/>
      <c r="N105" s="55"/>
    </row>
    <row r="106" spans="2:14" ht="14.1" customHeight="1" x14ac:dyDescent="0.15">
      <c r="B106" s="99"/>
      <c r="C106" s="39" t="s">
        <v>59</v>
      </c>
      <c r="D106" s="100"/>
      <c r="E106" s="39"/>
      <c r="F106" s="39"/>
      <c r="G106" s="39"/>
      <c r="H106" s="39"/>
      <c r="I106" s="39"/>
      <c r="J106" s="39"/>
      <c r="K106" s="39"/>
      <c r="L106" s="39"/>
      <c r="M106" s="39"/>
      <c r="N106" s="55"/>
    </row>
    <row r="107" spans="2:14" ht="14.1" customHeight="1" x14ac:dyDescent="0.15">
      <c r="B107" s="99"/>
      <c r="C107" s="39" t="s">
        <v>120</v>
      </c>
      <c r="D107" s="100"/>
      <c r="E107" s="39"/>
      <c r="F107" s="39"/>
      <c r="G107" s="39"/>
      <c r="H107" s="39"/>
      <c r="I107" s="39"/>
      <c r="J107" s="39"/>
      <c r="K107" s="39"/>
      <c r="L107" s="39"/>
      <c r="M107" s="39"/>
      <c r="N107" s="55"/>
    </row>
    <row r="108" spans="2:14" ht="14.1" customHeight="1" x14ac:dyDescent="0.15">
      <c r="B108" s="101"/>
      <c r="C108" s="39" t="s">
        <v>121</v>
      </c>
      <c r="D108" s="39"/>
      <c r="E108" s="39"/>
      <c r="F108" s="39"/>
      <c r="G108" s="39"/>
      <c r="H108" s="39"/>
      <c r="I108" s="39"/>
      <c r="J108" s="39"/>
      <c r="K108" s="39"/>
      <c r="L108" s="39"/>
      <c r="M108" s="39"/>
      <c r="N108" s="55"/>
    </row>
    <row r="109" spans="2:14" ht="14.1" customHeight="1" x14ac:dyDescent="0.15">
      <c r="B109" s="101"/>
      <c r="C109" s="39" t="s">
        <v>117</v>
      </c>
      <c r="D109" s="39"/>
      <c r="E109" s="39"/>
      <c r="F109" s="39"/>
      <c r="G109" s="39"/>
      <c r="H109" s="39"/>
      <c r="I109" s="39"/>
      <c r="J109" s="39"/>
      <c r="K109" s="39"/>
      <c r="L109" s="39"/>
      <c r="M109" s="39"/>
      <c r="N109" s="55"/>
    </row>
    <row r="110" spans="2:14" ht="14.1" customHeight="1" x14ac:dyDescent="0.15">
      <c r="B110" s="101"/>
      <c r="C110" s="39" t="s">
        <v>86</v>
      </c>
      <c r="D110" s="39"/>
      <c r="E110" s="39"/>
      <c r="F110" s="39"/>
      <c r="G110" s="39"/>
      <c r="H110" s="39"/>
      <c r="I110" s="39"/>
      <c r="J110" s="39"/>
      <c r="K110" s="39"/>
      <c r="L110" s="39"/>
      <c r="M110" s="39"/>
      <c r="N110" s="55"/>
    </row>
    <row r="111" spans="2:14" ht="14.1" customHeight="1" x14ac:dyDescent="0.15">
      <c r="B111" s="101"/>
      <c r="C111" s="39" t="s">
        <v>87</v>
      </c>
      <c r="D111" s="39"/>
      <c r="E111" s="39"/>
      <c r="F111" s="39"/>
      <c r="G111" s="39"/>
      <c r="H111" s="39"/>
      <c r="I111" s="39"/>
      <c r="J111" s="39"/>
      <c r="K111" s="39"/>
      <c r="L111" s="39"/>
      <c r="M111" s="39"/>
      <c r="N111" s="55"/>
    </row>
    <row r="112" spans="2:14" ht="14.1" customHeight="1" x14ac:dyDescent="0.15">
      <c r="B112" s="101"/>
      <c r="C112" s="39" t="s">
        <v>77</v>
      </c>
      <c r="D112" s="39"/>
      <c r="E112" s="39"/>
      <c r="F112" s="39"/>
      <c r="G112" s="39"/>
      <c r="H112" s="39"/>
      <c r="I112" s="39"/>
      <c r="J112" s="39"/>
      <c r="K112" s="39"/>
      <c r="L112" s="39"/>
      <c r="M112" s="39"/>
      <c r="N112" s="55"/>
    </row>
    <row r="113" spans="2:14" ht="14.1" customHeight="1" x14ac:dyDescent="0.15">
      <c r="B113" s="101"/>
      <c r="C113" s="39" t="s">
        <v>126</v>
      </c>
      <c r="D113" s="39"/>
      <c r="E113" s="39"/>
      <c r="F113" s="39"/>
      <c r="G113" s="39"/>
      <c r="H113" s="39"/>
      <c r="I113" s="39"/>
      <c r="J113" s="39"/>
      <c r="K113" s="39"/>
      <c r="L113" s="39"/>
      <c r="M113" s="39"/>
      <c r="N113" s="55"/>
    </row>
    <row r="114" spans="2:14" ht="14.1" customHeight="1" x14ac:dyDescent="0.15">
      <c r="B114" s="101"/>
      <c r="C114" s="39" t="s">
        <v>122</v>
      </c>
      <c r="D114" s="39"/>
      <c r="E114" s="39"/>
      <c r="F114" s="39"/>
      <c r="G114" s="39"/>
      <c r="H114" s="39"/>
      <c r="I114" s="39"/>
      <c r="J114" s="39"/>
      <c r="K114" s="39"/>
      <c r="L114" s="39"/>
      <c r="M114" s="39"/>
      <c r="N114" s="55"/>
    </row>
    <row r="115" spans="2:14" ht="14.1" customHeight="1" x14ac:dyDescent="0.15">
      <c r="B115" s="101"/>
      <c r="C115" s="39" t="s">
        <v>123</v>
      </c>
      <c r="D115" s="39"/>
      <c r="E115" s="39"/>
      <c r="F115" s="39"/>
      <c r="G115" s="39"/>
      <c r="H115" s="39"/>
      <c r="I115" s="39"/>
      <c r="J115" s="39"/>
      <c r="K115" s="39"/>
      <c r="L115" s="39"/>
      <c r="M115" s="39"/>
      <c r="N115" s="55"/>
    </row>
    <row r="116" spans="2:14" ht="14.1" customHeight="1" x14ac:dyDescent="0.15">
      <c r="B116" s="101"/>
      <c r="C116" s="39" t="s">
        <v>124</v>
      </c>
      <c r="D116" s="39"/>
      <c r="E116" s="39"/>
      <c r="F116" s="39"/>
      <c r="G116" s="39"/>
      <c r="H116" s="39"/>
      <c r="I116" s="39"/>
      <c r="J116" s="39"/>
      <c r="K116" s="39"/>
      <c r="L116" s="39"/>
      <c r="M116" s="39"/>
      <c r="N116" s="55"/>
    </row>
    <row r="117" spans="2:14" ht="14.1" customHeight="1" x14ac:dyDescent="0.15">
      <c r="B117" s="101"/>
      <c r="C117" s="39" t="s">
        <v>113</v>
      </c>
      <c r="D117" s="39"/>
      <c r="E117" s="39"/>
      <c r="F117" s="39"/>
      <c r="G117" s="39"/>
      <c r="H117" s="39"/>
      <c r="I117" s="39"/>
      <c r="J117" s="39"/>
      <c r="K117" s="39"/>
      <c r="L117" s="39"/>
      <c r="M117" s="39"/>
      <c r="N117" s="55"/>
    </row>
    <row r="118" spans="2:14" ht="14.1" customHeight="1" x14ac:dyDescent="0.15">
      <c r="B118" s="101"/>
      <c r="C118" s="39" t="s">
        <v>125</v>
      </c>
      <c r="D118" s="39"/>
      <c r="E118" s="39"/>
      <c r="F118" s="39"/>
      <c r="G118" s="39"/>
      <c r="H118" s="39"/>
      <c r="I118" s="39"/>
      <c r="J118" s="39"/>
      <c r="K118" s="39"/>
      <c r="L118" s="39"/>
      <c r="M118" s="39"/>
      <c r="N118" s="55"/>
    </row>
    <row r="119" spans="2:14" ht="14.1" customHeight="1" x14ac:dyDescent="0.15">
      <c r="B119" s="101"/>
      <c r="C119" s="39" t="s">
        <v>180</v>
      </c>
      <c r="D119" s="39"/>
      <c r="E119" s="39"/>
      <c r="F119" s="39"/>
      <c r="G119" s="39"/>
      <c r="H119" s="39"/>
      <c r="I119" s="39"/>
      <c r="J119" s="39"/>
      <c r="K119" s="39"/>
      <c r="L119" s="39"/>
      <c r="M119" s="39"/>
      <c r="N119" s="55"/>
    </row>
    <row r="120" spans="2:14" ht="14.1" customHeight="1" x14ac:dyDescent="0.15">
      <c r="B120" s="101"/>
      <c r="C120" s="39" t="s">
        <v>119</v>
      </c>
      <c r="D120" s="39"/>
      <c r="E120" s="39"/>
      <c r="F120" s="39"/>
      <c r="G120" s="39"/>
      <c r="H120" s="39"/>
      <c r="I120" s="39"/>
      <c r="J120" s="39"/>
      <c r="K120" s="39"/>
      <c r="L120" s="39"/>
      <c r="M120" s="39"/>
      <c r="N120" s="55"/>
    </row>
    <row r="121" spans="2:14" x14ac:dyDescent="0.15">
      <c r="B121" s="102"/>
      <c r="C121" s="39" t="s">
        <v>131</v>
      </c>
      <c r="N121" s="59"/>
    </row>
    <row r="122" spans="2:14" x14ac:dyDescent="0.15">
      <c r="B122" s="102"/>
      <c r="C122" s="39" t="s">
        <v>127</v>
      </c>
      <c r="N122" s="59"/>
    </row>
    <row r="123" spans="2:14" ht="14.1" customHeight="1" x14ac:dyDescent="0.15">
      <c r="B123" s="101"/>
      <c r="C123" s="39" t="s">
        <v>103</v>
      </c>
      <c r="D123" s="39"/>
      <c r="E123" s="39"/>
      <c r="F123" s="39"/>
      <c r="G123" s="39"/>
      <c r="H123" s="39"/>
      <c r="I123" s="39"/>
      <c r="J123" s="39"/>
      <c r="K123" s="39"/>
      <c r="L123" s="39"/>
      <c r="M123" s="39"/>
      <c r="N123" s="55"/>
    </row>
    <row r="124" spans="2:14" ht="18" customHeight="1" x14ac:dyDescent="0.15">
      <c r="B124" s="101"/>
      <c r="C124" s="39" t="s">
        <v>60</v>
      </c>
      <c r="D124" s="39"/>
      <c r="E124" s="39"/>
      <c r="F124" s="39"/>
      <c r="G124" s="39"/>
      <c r="H124" s="39"/>
      <c r="I124" s="39"/>
      <c r="J124" s="39"/>
      <c r="K124" s="39"/>
      <c r="L124" s="39"/>
      <c r="M124" s="39"/>
      <c r="N124" s="55"/>
    </row>
    <row r="125" spans="2:14" x14ac:dyDescent="0.15">
      <c r="B125" s="102"/>
      <c r="C125" s="39" t="s">
        <v>118</v>
      </c>
      <c r="N125" s="59"/>
    </row>
    <row r="126" spans="2:14" x14ac:dyDescent="0.15">
      <c r="B126" s="102"/>
      <c r="C126" s="39" t="s">
        <v>136</v>
      </c>
      <c r="N126" s="59"/>
    </row>
    <row r="127" spans="2:14" ht="14.25" thickBot="1" x14ac:dyDescent="0.2">
      <c r="B127" s="103"/>
      <c r="C127" s="40" t="s">
        <v>128</v>
      </c>
      <c r="D127" s="57"/>
      <c r="E127" s="57"/>
      <c r="F127" s="57"/>
      <c r="G127" s="57"/>
      <c r="H127" s="57"/>
      <c r="I127" s="57"/>
      <c r="J127" s="57"/>
      <c r="K127" s="57"/>
      <c r="L127" s="57"/>
      <c r="M127" s="57"/>
      <c r="N127" s="58"/>
    </row>
  </sheetData>
  <mergeCells count="27">
    <mergeCell ref="G102:H102"/>
    <mergeCell ref="B103:D103"/>
    <mergeCell ref="G91:H91"/>
    <mergeCell ref="G92:H92"/>
    <mergeCell ref="B93:D93"/>
    <mergeCell ref="G93:H93"/>
    <mergeCell ref="G95:H95"/>
    <mergeCell ref="G98:H98"/>
    <mergeCell ref="G90:H90"/>
    <mergeCell ref="G10:H10"/>
    <mergeCell ref="C74:D74"/>
    <mergeCell ref="D81:G81"/>
    <mergeCell ref="D82:G82"/>
    <mergeCell ref="B83:I83"/>
    <mergeCell ref="B84:D84"/>
    <mergeCell ref="G84:H84"/>
    <mergeCell ref="G85:H85"/>
    <mergeCell ref="G86:H86"/>
    <mergeCell ref="G87:H87"/>
    <mergeCell ref="G88:H88"/>
    <mergeCell ref="G89:H89"/>
    <mergeCell ref="D9:F9"/>
    <mergeCell ref="D4:G4"/>
    <mergeCell ref="D5:G5"/>
    <mergeCell ref="D6:G6"/>
    <mergeCell ref="D7:F7"/>
    <mergeCell ref="D8:F8"/>
  </mergeCells>
  <phoneticPr fontId="23"/>
  <conditionalFormatting sqref="O11:O76">
    <cfRule type="expression" dxfId="2"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7" max="16383" man="1"/>
  </rowBreaks>
  <colBreaks count="1" manualBreakCount="1">
    <brk id="2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225F-92FE-45FD-9B30-94467C80C690}">
  <sheetPr>
    <tabColor rgb="FFC00000"/>
  </sheetPr>
  <dimension ref="B1:AC132"/>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U32" sqref="U3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511</v>
      </c>
      <c r="L5" s="29" t="str">
        <f>K5</f>
        <v>2024.3.4</v>
      </c>
      <c r="M5" s="29" t="str">
        <f>K5</f>
        <v>2024.3.4</v>
      </c>
      <c r="N5" s="109" t="str">
        <f>K5</f>
        <v>2024.3.4</v>
      </c>
    </row>
    <row r="6" spans="2:24" ht="18" customHeight="1" x14ac:dyDescent="0.15">
      <c r="B6" s="64"/>
      <c r="C6" s="118"/>
      <c r="D6" s="138" t="s">
        <v>3</v>
      </c>
      <c r="E6" s="138"/>
      <c r="F6" s="138"/>
      <c r="G6" s="138"/>
      <c r="H6" s="118"/>
      <c r="I6" s="118"/>
      <c r="J6" s="65"/>
      <c r="K6" s="104">
        <v>0.43888888888888888</v>
      </c>
      <c r="L6" s="104">
        <v>0.40208333333333335</v>
      </c>
      <c r="M6" s="104">
        <v>0.47847222222222219</v>
      </c>
      <c r="N6" s="105">
        <v>0.37708333333333338</v>
      </c>
    </row>
    <row r="7" spans="2:24" ht="18" customHeight="1" x14ac:dyDescent="0.15">
      <c r="B7" s="64"/>
      <c r="C7" s="118"/>
      <c r="D7" s="138" t="s">
        <v>4</v>
      </c>
      <c r="E7" s="141"/>
      <c r="F7" s="141"/>
      <c r="G7" s="66" t="s">
        <v>5</v>
      </c>
      <c r="H7" s="118"/>
      <c r="I7" s="118"/>
      <c r="J7" s="65"/>
      <c r="K7" s="106">
        <v>2.2999999999999998</v>
      </c>
      <c r="L7" s="106">
        <v>1.56</v>
      </c>
      <c r="M7" s="106">
        <v>1.57</v>
      </c>
      <c r="N7" s="107">
        <v>1.55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t="s">
        <v>321</v>
      </c>
      <c r="L11" s="20" t="s">
        <v>321</v>
      </c>
      <c r="M11" s="20" t="s">
        <v>345</v>
      </c>
      <c r="N11" s="21" t="s">
        <v>510</v>
      </c>
      <c r="P11" t="s">
        <v>14</v>
      </c>
      <c r="Q11">
        <f t="shared" ref="Q11:T12" si="0">IF(K11="",0,VALUE(MID(K11,2,LEN(K11)-2)))</f>
        <v>2</v>
      </c>
      <c r="R11">
        <f t="shared" si="0"/>
        <v>2</v>
      </c>
      <c r="S11">
        <f t="shared" si="0"/>
        <v>12</v>
      </c>
      <c r="T11">
        <f t="shared" si="0"/>
        <v>590</v>
      </c>
      <c r="U11">
        <f t="shared" ref="U11:U20" si="1">IF(K11="＋",0,IF(K11="(＋)",0,ABS(K11)))</f>
        <v>2</v>
      </c>
      <c r="V11">
        <f t="shared" ref="V11:V20" si="2">IF(L11="＋",0,IF(L11="(＋)",0,ABS(L11)))</f>
        <v>2</v>
      </c>
      <c r="W11">
        <f t="shared" ref="W11:W20" si="3">IF(M11="＋",0,IF(M11="(＋)",0,ABS(M11)))</f>
        <v>12</v>
      </c>
      <c r="X11">
        <f t="shared" ref="X11:X20" si="4">IF(N11="＋",0,IF(N11="(＋)",0,ABS(N11)))</f>
        <v>590</v>
      </c>
    </row>
    <row r="12" spans="2:24" ht="13.5" customHeight="1" x14ac:dyDescent="0.15">
      <c r="B12" s="1">
        <f t="shared" ref="B12:B43" si="5">B11+1</f>
        <v>2</v>
      </c>
      <c r="C12" s="3"/>
      <c r="D12" s="6"/>
      <c r="E12" s="118"/>
      <c r="F12" s="118" t="s">
        <v>182</v>
      </c>
      <c r="G12" s="118"/>
      <c r="H12" s="118"/>
      <c r="I12" s="118"/>
      <c r="J12" s="118"/>
      <c r="K12" s="20"/>
      <c r="L12" s="20" t="s">
        <v>142</v>
      </c>
      <c r="M12" s="20" t="s">
        <v>142</v>
      </c>
      <c r="N12" s="21" t="s">
        <v>189</v>
      </c>
      <c r="P12" t="s">
        <v>14</v>
      </c>
      <c r="Q12">
        <f t="shared" si="0"/>
        <v>0</v>
      </c>
      <c r="R12">
        <f t="shared" si="0"/>
        <v>10</v>
      </c>
      <c r="S12">
        <f t="shared" si="0"/>
        <v>10</v>
      </c>
      <c r="T12">
        <f t="shared" si="0"/>
        <v>55</v>
      </c>
      <c r="U12">
        <f t="shared" si="1"/>
        <v>0</v>
      </c>
      <c r="V12">
        <f t="shared" si="2"/>
        <v>10</v>
      </c>
      <c r="W12">
        <f t="shared" si="3"/>
        <v>10</v>
      </c>
      <c r="X12">
        <f t="shared" si="4"/>
        <v>55</v>
      </c>
    </row>
    <row r="13" spans="2:24" ht="13.9" customHeight="1" x14ac:dyDescent="0.15">
      <c r="B13" s="1">
        <f t="shared" si="5"/>
        <v>3</v>
      </c>
      <c r="C13" s="3"/>
      <c r="D13" s="6"/>
      <c r="E13" s="118"/>
      <c r="F13" s="118" t="s">
        <v>187</v>
      </c>
      <c r="G13" s="118"/>
      <c r="H13" s="118"/>
      <c r="I13" s="118"/>
      <c r="J13" s="118"/>
      <c r="K13" s="20"/>
      <c r="L13" s="20" t="s">
        <v>144</v>
      </c>
      <c r="M13" s="20" t="s">
        <v>141</v>
      </c>
      <c r="N13" s="21"/>
      <c r="P13" s="77" t="s">
        <v>15</v>
      </c>
      <c r="Q13">
        <f>K13</f>
        <v>0</v>
      </c>
      <c r="R13" t="str">
        <f>L13</f>
        <v>(＋)</v>
      </c>
      <c r="S13" t="str">
        <f>M13</f>
        <v>(5)</v>
      </c>
      <c r="T13">
        <f>N13</f>
        <v>0</v>
      </c>
      <c r="U13">
        <f t="shared" si="1"/>
        <v>0</v>
      </c>
      <c r="V13">
        <f t="shared" si="2"/>
        <v>0</v>
      </c>
      <c r="W13">
        <f t="shared" si="3"/>
        <v>5</v>
      </c>
      <c r="X13">
        <f t="shared" si="4"/>
        <v>0</v>
      </c>
    </row>
    <row r="14" spans="2:24" ht="13.9" customHeight="1" x14ac:dyDescent="0.15">
      <c r="B14" s="1">
        <f t="shared" si="5"/>
        <v>4</v>
      </c>
      <c r="C14" s="3"/>
      <c r="D14" s="6"/>
      <c r="E14" s="118"/>
      <c r="F14" s="118" t="s">
        <v>190</v>
      </c>
      <c r="G14" s="118"/>
      <c r="H14" s="118"/>
      <c r="I14" s="118"/>
      <c r="J14" s="118"/>
      <c r="K14" s="20"/>
      <c r="L14" s="20"/>
      <c r="M14" s="20"/>
      <c r="N14" s="21" t="s">
        <v>324</v>
      </c>
      <c r="P14" t="s">
        <v>14</v>
      </c>
      <c r="Q14">
        <f t="shared" ref="Q14:T17" si="6">IF(K14="",0,VALUE(MID(K14,2,LEN(K14)-2)))</f>
        <v>0</v>
      </c>
      <c r="R14">
        <f t="shared" si="6"/>
        <v>0</v>
      </c>
      <c r="S14">
        <f t="shared" si="6"/>
        <v>0</v>
      </c>
      <c r="T14">
        <f t="shared" si="6"/>
        <v>2</v>
      </c>
      <c r="U14">
        <f t="shared" si="1"/>
        <v>0</v>
      </c>
      <c r="V14">
        <f t="shared" si="2"/>
        <v>0</v>
      </c>
      <c r="W14">
        <f t="shared" si="3"/>
        <v>0</v>
      </c>
      <c r="X14">
        <f t="shared" si="4"/>
        <v>122</v>
      </c>
    </row>
    <row r="15" spans="2:24" ht="13.5" customHeight="1" x14ac:dyDescent="0.15">
      <c r="B15" s="1">
        <f t="shared" si="5"/>
        <v>5</v>
      </c>
      <c r="C15" s="3"/>
      <c r="D15" s="6"/>
      <c r="E15" s="118"/>
      <c r="F15" s="118" t="s">
        <v>251</v>
      </c>
      <c r="G15" s="118"/>
      <c r="H15" s="118"/>
      <c r="I15" s="118"/>
      <c r="J15" s="118"/>
      <c r="K15" s="20"/>
      <c r="L15" s="20"/>
      <c r="M15" s="20" t="s">
        <v>143</v>
      </c>
      <c r="N15" s="21"/>
      <c r="P15" t="s">
        <v>14</v>
      </c>
      <c r="Q15">
        <f t="shared" si="6"/>
        <v>0</v>
      </c>
      <c r="R15">
        <f t="shared" si="6"/>
        <v>0</v>
      </c>
      <c r="S15" t="e">
        <f t="shared" si="6"/>
        <v>#VALUE!</v>
      </c>
      <c r="T15">
        <f t="shared" si="6"/>
        <v>0</v>
      </c>
      <c r="U15">
        <f t="shared" si="1"/>
        <v>0</v>
      </c>
      <c r="V15">
        <f t="shared" si="2"/>
        <v>0</v>
      </c>
      <c r="W15">
        <f t="shared" si="3"/>
        <v>0</v>
      </c>
      <c r="X15">
        <f t="shared" si="4"/>
        <v>0</v>
      </c>
    </row>
    <row r="16" spans="2:24" ht="13.5" customHeight="1" x14ac:dyDescent="0.15">
      <c r="B16" s="1">
        <f t="shared" si="5"/>
        <v>6</v>
      </c>
      <c r="C16" s="3"/>
      <c r="D16" s="6"/>
      <c r="E16" s="118"/>
      <c r="F16" s="118" t="s">
        <v>192</v>
      </c>
      <c r="G16" s="118"/>
      <c r="H16" s="118"/>
      <c r="I16" s="118"/>
      <c r="J16" s="118"/>
      <c r="K16" s="20"/>
      <c r="L16" s="20" t="s">
        <v>143</v>
      </c>
      <c r="M16" s="20"/>
      <c r="N16" s="21"/>
      <c r="P16" t="s">
        <v>14</v>
      </c>
      <c r="Q16">
        <f t="shared" si="6"/>
        <v>0</v>
      </c>
      <c r="R16" t="e">
        <f t="shared" si="6"/>
        <v>#VALUE!</v>
      </c>
      <c r="S16">
        <f t="shared" si="6"/>
        <v>0</v>
      </c>
      <c r="T16">
        <f t="shared" si="6"/>
        <v>0</v>
      </c>
      <c r="U16">
        <f t="shared" si="1"/>
        <v>0</v>
      </c>
      <c r="V16">
        <f t="shared" si="2"/>
        <v>0</v>
      </c>
      <c r="W16">
        <f t="shared" si="3"/>
        <v>0</v>
      </c>
      <c r="X16">
        <f t="shared" si="4"/>
        <v>0</v>
      </c>
    </row>
    <row r="17" spans="2:24" ht="13.9" customHeight="1" x14ac:dyDescent="0.15">
      <c r="B17" s="1">
        <f t="shared" si="5"/>
        <v>7</v>
      </c>
      <c r="C17" s="3"/>
      <c r="D17" s="6"/>
      <c r="E17" s="118"/>
      <c r="F17" s="118" t="s">
        <v>137</v>
      </c>
      <c r="G17" s="118"/>
      <c r="H17" s="118"/>
      <c r="I17" s="118"/>
      <c r="J17" s="118"/>
      <c r="K17" s="20"/>
      <c r="L17" s="20" t="s">
        <v>142</v>
      </c>
      <c r="M17" s="20" t="s">
        <v>141</v>
      </c>
      <c r="N17" s="21" t="s">
        <v>237</v>
      </c>
      <c r="P17" t="s">
        <v>14</v>
      </c>
      <c r="Q17">
        <f t="shared" si="6"/>
        <v>0</v>
      </c>
      <c r="R17">
        <f t="shared" si="6"/>
        <v>10</v>
      </c>
      <c r="S17">
        <f t="shared" si="6"/>
        <v>5</v>
      </c>
      <c r="T17">
        <f t="shared" si="6"/>
        <v>425</v>
      </c>
      <c r="U17">
        <f t="shared" si="1"/>
        <v>0</v>
      </c>
      <c r="V17">
        <f t="shared" si="2"/>
        <v>10</v>
      </c>
      <c r="W17">
        <f t="shared" si="3"/>
        <v>5</v>
      </c>
      <c r="X17">
        <f t="shared" si="4"/>
        <v>425</v>
      </c>
    </row>
    <row r="18" spans="2:24" ht="13.9" customHeight="1" x14ac:dyDescent="0.15">
      <c r="B18" s="1">
        <f t="shared" si="5"/>
        <v>8</v>
      </c>
      <c r="C18" s="3"/>
      <c r="D18" s="6"/>
      <c r="E18" s="118"/>
      <c r="F18" s="118" t="s">
        <v>289</v>
      </c>
      <c r="G18" s="118"/>
      <c r="H18" s="118"/>
      <c r="I18" s="118"/>
      <c r="J18" s="118"/>
      <c r="K18" s="20"/>
      <c r="L18" s="20"/>
      <c r="M18" s="20"/>
      <c r="N18" s="21" t="s">
        <v>144</v>
      </c>
      <c r="P18" t="s">
        <v>14</v>
      </c>
      <c r="Q18">
        <f>IF(K18="",0,VALUE(MID(K18,2,LEN(K18)-2)))</f>
        <v>0</v>
      </c>
      <c r="R18">
        <f>IF(L20="",0,VALUE(MID(L20,2,LEN(L20)-2)))</f>
        <v>5</v>
      </c>
      <c r="S18">
        <f>IF(M18="",0,VALUE(MID(M18,2,LEN(M18)-2)))</f>
        <v>0</v>
      </c>
      <c r="T18" t="e">
        <f>IF(N18="",0,VALUE(MID(N18,2,LEN(N18)-2)))</f>
        <v>#VALUE!</v>
      </c>
      <c r="U18">
        <f t="shared" si="1"/>
        <v>0</v>
      </c>
      <c r="V18">
        <f t="shared" si="2"/>
        <v>0</v>
      </c>
      <c r="W18">
        <f t="shared" si="3"/>
        <v>0</v>
      </c>
      <c r="X18">
        <f t="shared" si="4"/>
        <v>0</v>
      </c>
    </row>
    <row r="19" spans="2:24" ht="13.5" customHeight="1" x14ac:dyDescent="0.15">
      <c r="B19" s="1">
        <f t="shared" si="5"/>
        <v>9</v>
      </c>
      <c r="C19" s="3"/>
      <c r="D19" s="6"/>
      <c r="E19" s="118"/>
      <c r="F19" s="118" t="s">
        <v>108</v>
      </c>
      <c r="G19" s="118"/>
      <c r="H19" s="118"/>
      <c r="I19" s="118"/>
      <c r="J19" s="118"/>
      <c r="K19" s="20" t="s">
        <v>141</v>
      </c>
      <c r="L19" s="20"/>
      <c r="M19" s="20" t="s">
        <v>144</v>
      </c>
      <c r="N19" s="21" t="s">
        <v>188</v>
      </c>
      <c r="U19">
        <f t="shared" si="1"/>
        <v>5</v>
      </c>
      <c r="V19">
        <f t="shared" si="2"/>
        <v>0</v>
      </c>
      <c r="W19">
        <f t="shared" si="3"/>
        <v>0</v>
      </c>
      <c r="X19">
        <f t="shared" si="4"/>
        <v>40</v>
      </c>
    </row>
    <row r="20" spans="2:24" ht="13.5" customHeight="1" x14ac:dyDescent="0.15">
      <c r="B20" s="1">
        <f t="shared" si="5"/>
        <v>10</v>
      </c>
      <c r="C20" s="3"/>
      <c r="D20" s="6"/>
      <c r="E20" s="118"/>
      <c r="F20" s="118" t="s">
        <v>107</v>
      </c>
      <c r="G20" s="118"/>
      <c r="H20" s="118"/>
      <c r="I20" s="118"/>
      <c r="J20" s="118"/>
      <c r="K20" s="20" t="s">
        <v>229</v>
      </c>
      <c r="L20" s="20" t="s">
        <v>141</v>
      </c>
      <c r="M20" s="20" t="s">
        <v>142</v>
      </c>
      <c r="N20" s="21" t="s">
        <v>235</v>
      </c>
      <c r="P20" t="s">
        <v>14</v>
      </c>
      <c r="Q20">
        <f>IF(K20="",0,VALUE(MID(K20,2,LEN(K20)-2)))</f>
        <v>20</v>
      </c>
      <c r="R20" t="e">
        <f>IF(#REF!="",0,VALUE(MID(#REF!,2,LEN(#REF!)-2)))</f>
        <v>#REF!</v>
      </c>
      <c r="S20">
        <f>IF(M20="",0,VALUE(MID(M20,2,LEN(M20)-2)))</f>
        <v>10</v>
      </c>
      <c r="T20">
        <f>IF(N20="",0,VALUE(MID(N20,2,LEN(N20)-2)))</f>
        <v>350</v>
      </c>
      <c r="U20">
        <f t="shared" si="1"/>
        <v>20</v>
      </c>
      <c r="V20">
        <f t="shared" si="2"/>
        <v>5</v>
      </c>
      <c r="W20">
        <f t="shared" si="3"/>
        <v>10</v>
      </c>
      <c r="X20">
        <f t="shared" si="4"/>
        <v>350</v>
      </c>
    </row>
    <row r="21" spans="2:24" ht="13.5" customHeight="1" x14ac:dyDescent="0.15">
      <c r="B21" s="1">
        <f t="shared" si="5"/>
        <v>11</v>
      </c>
      <c r="C21" s="2" t="s">
        <v>24</v>
      </c>
      <c r="D21" s="2" t="s">
        <v>25</v>
      </c>
      <c r="E21" s="118"/>
      <c r="F21" s="118" t="s">
        <v>106</v>
      </c>
      <c r="G21" s="118"/>
      <c r="H21" s="118"/>
      <c r="I21" s="118"/>
      <c r="J21" s="118"/>
      <c r="K21" s="24">
        <v>340</v>
      </c>
      <c r="L21" s="24">
        <v>400</v>
      </c>
      <c r="M21" s="24">
        <v>675</v>
      </c>
      <c r="N21" s="110">
        <v>425</v>
      </c>
      <c r="P21" s="77"/>
    </row>
    <row r="22" spans="2:24" ht="13.5" customHeight="1" x14ac:dyDescent="0.15">
      <c r="B22" s="1">
        <f t="shared" si="5"/>
        <v>12</v>
      </c>
      <c r="C22" s="2" t="s">
        <v>26</v>
      </c>
      <c r="D22" s="2" t="s">
        <v>27</v>
      </c>
      <c r="E22" s="118"/>
      <c r="F22" s="118" t="s">
        <v>94</v>
      </c>
      <c r="G22" s="118"/>
      <c r="H22" s="118"/>
      <c r="I22" s="118"/>
      <c r="J22" s="118"/>
      <c r="K22" s="24">
        <v>10</v>
      </c>
      <c r="L22" s="24" t="s">
        <v>143</v>
      </c>
      <c r="M22" s="24">
        <v>15</v>
      </c>
      <c r="N22" s="110"/>
      <c r="P22" s="77"/>
    </row>
    <row r="23" spans="2:24" ht="14.85" customHeight="1" x14ac:dyDescent="0.15">
      <c r="B23" s="1">
        <f t="shared" si="5"/>
        <v>13</v>
      </c>
      <c r="C23" s="2" t="s">
        <v>84</v>
      </c>
      <c r="D23" s="2" t="s">
        <v>16</v>
      </c>
      <c r="E23" s="118"/>
      <c r="F23" s="118" t="s">
        <v>333</v>
      </c>
      <c r="G23" s="118"/>
      <c r="H23" s="118"/>
      <c r="I23" s="118"/>
      <c r="J23" s="118"/>
      <c r="K23" s="24"/>
      <c r="L23" s="24"/>
      <c r="M23" s="24"/>
      <c r="N23" s="110">
        <v>15</v>
      </c>
    </row>
    <row r="24" spans="2:24" ht="13.9" customHeight="1" x14ac:dyDescent="0.15">
      <c r="B24" s="1">
        <f t="shared" si="5"/>
        <v>14</v>
      </c>
      <c r="C24" s="6"/>
      <c r="D24" s="2" t="s">
        <v>74</v>
      </c>
      <c r="E24" s="118"/>
      <c r="F24" s="118" t="s">
        <v>130</v>
      </c>
      <c r="G24" s="118"/>
      <c r="H24" s="118"/>
      <c r="I24" s="118"/>
      <c r="J24" s="118"/>
      <c r="K24" s="24"/>
      <c r="L24" s="24"/>
      <c r="M24" s="24"/>
      <c r="N24" s="111" t="s">
        <v>143</v>
      </c>
      <c r="U24">
        <f>COUNTA(K24:K24)</f>
        <v>0</v>
      </c>
      <c r="V24">
        <f>COUNTA(L24:L24)</f>
        <v>0</v>
      </c>
      <c r="W24">
        <f>COUNTA(M24:M24)</f>
        <v>0</v>
      </c>
      <c r="X24">
        <f>COUNTA(N24:N24)</f>
        <v>1</v>
      </c>
    </row>
    <row r="25" spans="2:24" ht="13.9" customHeight="1" x14ac:dyDescent="0.15">
      <c r="B25" s="1">
        <f t="shared" si="5"/>
        <v>15</v>
      </c>
      <c r="C25" s="6"/>
      <c r="D25" s="2" t="s">
        <v>17</v>
      </c>
      <c r="E25" s="118"/>
      <c r="F25" s="118" t="s">
        <v>104</v>
      </c>
      <c r="G25" s="118"/>
      <c r="H25" s="118"/>
      <c r="I25" s="118"/>
      <c r="J25" s="118"/>
      <c r="K25" s="24"/>
      <c r="L25" s="24" t="s">
        <v>143</v>
      </c>
      <c r="M25" s="24" t="s">
        <v>143</v>
      </c>
      <c r="N25" s="110">
        <v>4</v>
      </c>
    </row>
    <row r="26" spans="2:24" ht="13.5" customHeight="1" x14ac:dyDescent="0.15">
      <c r="B26" s="1">
        <f t="shared" si="5"/>
        <v>16</v>
      </c>
      <c r="C26" s="6"/>
      <c r="D26" s="6"/>
      <c r="E26" s="118"/>
      <c r="F26" s="118" t="s">
        <v>95</v>
      </c>
      <c r="G26" s="118"/>
      <c r="H26" s="118"/>
      <c r="I26" s="118"/>
      <c r="J26" s="118"/>
      <c r="K26" s="24">
        <v>40</v>
      </c>
      <c r="L26" s="24">
        <v>230</v>
      </c>
      <c r="M26" s="24">
        <v>385</v>
      </c>
      <c r="N26" s="110">
        <v>475</v>
      </c>
    </row>
    <row r="27" spans="2:24" ht="13.9" customHeight="1" x14ac:dyDescent="0.15">
      <c r="B27" s="1">
        <f t="shared" si="5"/>
        <v>17</v>
      </c>
      <c r="C27" s="6"/>
      <c r="D27" s="6"/>
      <c r="E27" s="118"/>
      <c r="F27" s="118" t="s">
        <v>96</v>
      </c>
      <c r="G27" s="118"/>
      <c r="H27" s="118"/>
      <c r="I27" s="118"/>
      <c r="J27" s="118"/>
      <c r="K27" s="24">
        <v>20</v>
      </c>
      <c r="L27" s="24">
        <v>180</v>
      </c>
      <c r="M27" s="24">
        <v>390</v>
      </c>
      <c r="N27" s="110">
        <v>275</v>
      </c>
    </row>
    <row r="28" spans="2:24" ht="13.9" customHeight="1" x14ac:dyDescent="0.15">
      <c r="B28" s="1">
        <f t="shared" si="5"/>
        <v>18</v>
      </c>
      <c r="C28" s="6"/>
      <c r="D28" s="6"/>
      <c r="E28" s="118"/>
      <c r="F28" s="118" t="s">
        <v>315</v>
      </c>
      <c r="G28" s="118"/>
      <c r="H28" s="118"/>
      <c r="I28" s="118"/>
      <c r="J28" s="118"/>
      <c r="K28" s="24"/>
      <c r="L28" s="24" t="s">
        <v>143</v>
      </c>
      <c r="M28" s="24"/>
      <c r="N28" s="110"/>
    </row>
    <row r="29" spans="2:24" ht="13.9" customHeight="1" x14ac:dyDescent="0.15">
      <c r="B29" s="1">
        <f t="shared" si="5"/>
        <v>19</v>
      </c>
      <c r="C29" s="6"/>
      <c r="D29" s="6"/>
      <c r="E29" s="118"/>
      <c r="F29" s="118" t="s">
        <v>147</v>
      </c>
      <c r="G29" s="118"/>
      <c r="H29" s="118"/>
      <c r="I29" s="118"/>
      <c r="J29" s="118"/>
      <c r="K29" s="24"/>
      <c r="L29" s="24">
        <v>10</v>
      </c>
      <c r="M29" s="24" t="s">
        <v>143</v>
      </c>
      <c r="N29" s="110"/>
    </row>
    <row r="30" spans="2:24" ht="13.9" customHeight="1" x14ac:dyDescent="0.15">
      <c r="B30" s="1">
        <f t="shared" si="5"/>
        <v>20</v>
      </c>
      <c r="C30" s="6"/>
      <c r="D30" s="6"/>
      <c r="E30" s="118"/>
      <c r="F30" s="118" t="s">
        <v>70</v>
      </c>
      <c r="G30" s="118"/>
      <c r="H30" s="118"/>
      <c r="I30" s="118"/>
      <c r="J30" s="118"/>
      <c r="K30" s="24"/>
      <c r="L30" s="24"/>
      <c r="M30" s="24"/>
      <c r="N30" s="110">
        <v>10</v>
      </c>
    </row>
    <row r="31" spans="2:24" ht="13.5" customHeight="1" x14ac:dyDescent="0.15">
      <c r="B31" s="1">
        <f t="shared" si="5"/>
        <v>21</v>
      </c>
      <c r="C31" s="6"/>
      <c r="D31" s="6"/>
      <c r="E31" s="118"/>
      <c r="F31" s="118" t="s">
        <v>18</v>
      </c>
      <c r="G31" s="118"/>
      <c r="H31" s="118"/>
      <c r="I31" s="118"/>
      <c r="J31" s="118"/>
      <c r="K31" s="24">
        <v>105</v>
      </c>
      <c r="L31" s="24">
        <v>170</v>
      </c>
      <c r="M31" s="24">
        <v>90</v>
      </c>
      <c r="N31" s="110">
        <v>60</v>
      </c>
    </row>
    <row r="32" spans="2:24" ht="13.5" customHeight="1" x14ac:dyDescent="0.15">
      <c r="B32" s="1">
        <f t="shared" si="5"/>
        <v>22</v>
      </c>
      <c r="C32" s="6"/>
      <c r="D32" s="6"/>
      <c r="E32" s="118"/>
      <c r="F32" s="118" t="s">
        <v>97</v>
      </c>
      <c r="G32" s="118"/>
      <c r="H32" s="118"/>
      <c r="I32" s="118"/>
      <c r="J32" s="118"/>
      <c r="K32" s="24"/>
      <c r="L32" s="24">
        <v>20</v>
      </c>
      <c r="M32" s="24"/>
      <c r="N32" s="110" t="s">
        <v>143</v>
      </c>
    </row>
    <row r="33" spans="2:29" ht="13.5" customHeight="1" x14ac:dyDescent="0.15">
      <c r="B33" s="1">
        <f t="shared" si="5"/>
        <v>23</v>
      </c>
      <c r="C33" s="6"/>
      <c r="D33" s="6"/>
      <c r="E33" s="118"/>
      <c r="F33" s="118" t="s">
        <v>98</v>
      </c>
      <c r="G33" s="118"/>
      <c r="H33" s="118"/>
      <c r="I33" s="118"/>
      <c r="J33" s="118"/>
      <c r="K33" s="24" t="s">
        <v>143</v>
      </c>
      <c r="L33" s="24">
        <v>30</v>
      </c>
      <c r="M33" s="24">
        <v>5</v>
      </c>
      <c r="N33" s="110" t="s">
        <v>143</v>
      </c>
    </row>
    <row r="34" spans="2:29" ht="13.5" customHeight="1" x14ac:dyDescent="0.15">
      <c r="B34" s="1">
        <f t="shared" si="5"/>
        <v>24</v>
      </c>
      <c r="C34" s="6"/>
      <c r="D34" s="6"/>
      <c r="E34" s="118"/>
      <c r="F34" s="118" t="s">
        <v>19</v>
      </c>
      <c r="G34" s="118"/>
      <c r="H34" s="118"/>
      <c r="I34" s="118"/>
      <c r="J34" s="118"/>
      <c r="K34" s="24">
        <v>5</v>
      </c>
      <c r="L34" s="24">
        <v>10</v>
      </c>
      <c r="M34" s="24"/>
      <c r="N34" s="110" t="s">
        <v>143</v>
      </c>
    </row>
    <row r="35" spans="2:29" ht="13.9" customHeight="1" x14ac:dyDescent="0.15">
      <c r="B35" s="1">
        <f t="shared" si="5"/>
        <v>25</v>
      </c>
      <c r="C35" s="6"/>
      <c r="D35" s="6"/>
      <c r="E35" s="118"/>
      <c r="F35" s="118" t="s">
        <v>199</v>
      </c>
      <c r="G35" s="118"/>
      <c r="H35" s="118"/>
      <c r="I35" s="118"/>
      <c r="J35" s="118"/>
      <c r="K35" s="24"/>
      <c r="L35" s="24"/>
      <c r="M35" s="24"/>
      <c r="N35" s="110" t="s">
        <v>143</v>
      </c>
    </row>
    <row r="36" spans="2:29" ht="13.5" customHeight="1" x14ac:dyDescent="0.15">
      <c r="B36" s="1">
        <f t="shared" si="5"/>
        <v>26</v>
      </c>
      <c r="C36" s="6"/>
      <c r="D36" s="6"/>
      <c r="E36" s="118"/>
      <c r="F36" s="118" t="s">
        <v>116</v>
      </c>
      <c r="G36" s="118"/>
      <c r="H36" s="118"/>
      <c r="I36" s="118"/>
      <c r="J36" s="118"/>
      <c r="K36" s="24">
        <v>300</v>
      </c>
      <c r="L36" s="24">
        <v>180</v>
      </c>
      <c r="M36" s="24">
        <v>190</v>
      </c>
      <c r="N36" s="110">
        <v>260</v>
      </c>
    </row>
    <row r="37" spans="2:29" ht="13.9" customHeight="1" x14ac:dyDescent="0.15">
      <c r="B37" s="1">
        <f t="shared" si="5"/>
        <v>27</v>
      </c>
      <c r="C37" s="6"/>
      <c r="D37" s="6"/>
      <c r="E37" s="118"/>
      <c r="F37" s="118" t="s">
        <v>162</v>
      </c>
      <c r="G37" s="118"/>
      <c r="H37" s="118"/>
      <c r="I37" s="118"/>
      <c r="J37" s="118"/>
      <c r="K37" s="24" t="s">
        <v>143</v>
      </c>
      <c r="L37" s="24"/>
      <c r="M37" s="24"/>
      <c r="N37" s="110"/>
    </row>
    <row r="38" spans="2:29" ht="13.9" customHeight="1" x14ac:dyDescent="0.15">
      <c r="B38" s="1">
        <f t="shared" si="5"/>
        <v>28</v>
      </c>
      <c r="C38" s="6"/>
      <c r="D38" s="6"/>
      <c r="E38" s="118"/>
      <c r="F38" s="118" t="s">
        <v>20</v>
      </c>
      <c r="G38" s="118"/>
      <c r="H38" s="118"/>
      <c r="I38" s="118"/>
      <c r="J38" s="118"/>
      <c r="K38" s="24">
        <v>300</v>
      </c>
      <c r="L38" s="24">
        <v>30</v>
      </c>
      <c r="M38" s="24" t="s">
        <v>143</v>
      </c>
      <c r="N38" s="110">
        <v>50</v>
      </c>
    </row>
    <row r="39" spans="2:29" ht="13.5" customHeight="1" x14ac:dyDescent="0.15">
      <c r="B39" s="1">
        <f t="shared" si="5"/>
        <v>29</v>
      </c>
      <c r="C39" s="6"/>
      <c r="D39" s="6"/>
      <c r="E39" s="118"/>
      <c r="F39" s="118" t="s">
        <v>21</v>
      </c>
      <c r="G39" s="118"/>
      <c r="H39" s="118"/>
      <c r="I39" s="118"/>
      <c r="J39" s="118"/>
      <c r="K39" s="24">
        <v>41050</v>
      </c>
      <c r="L39" s="24">
        <v>41350</v>
      </c>
      <c r="M39" s="24">
        <v>52500</v>
      </c>
      <c r="N39" s="56">
        <v>14550</v>
      </c>
    </row>
    <row r="40" spans="2:29" ht="13.9" customHeight="1" x14ac:dyDescent="0.15">
      <c r="B40" s="1">
        <f t="shared" si="5"/>
        <v>30</v>
      </c>
      <c r="C40" s="6"/>
      <c r="D40" s="6"/>
      <c r="E40" s="118"/>
      <c r="F40" s="118" t="s">
        <v>22</v>
      </c>
      <c r="G40" s="118"/>
      <c r="H40" s="118"/>
      <c r="I40" s="118"/>
      <c r="J40" s="118"/>
      <c r="K40" s="24" t="s">
        <v>143</v>
      </c>
      <c r="L40" s="24">
        <v>10</v>
      </c>
      <c r="M40" s="24" t="s">
        <v>143</v>
      </c>
      <c r="N40" s="110" t="s">
        <v>143</v>
      </c>
    </row>
    <row r="41" spans="2:29" ht="13.5" customHeight="1" x14ac:dyDescent="0.15">
      <c r="B41" s="1">
        <f t="shared" si="5"/>
        <v>31</v>
      </c>
      <c r="C41" s="2" t="s">
        <v>75</v>
      </c>
      <c r="D41" s="2" t="s">
        <v>76</v>
      </c>
      <c r="E41" s="118"/>
      <c r="F41" s="118" t="s">
        <v>347</v>
      </c>
      <c r="G41" s="118"/>
      <c r="H41" s="118"/>
      <c r="I41" s="118"/>
      <c r="J41" s="118"/>
      <c r="K41" s="24"/>
      <c r="L41" s="24"/>
      <c r="M41" s="24"/>
      <c r="N41" s="110" t="s">
        <v>143</v>
      </c>
    </row>
    <row r="42" spans="2:29" ht="13.9" customHeight="1" x14ac:dyDescent="0.15">
      <c r="B42" s="1">
        <f t="shared" si="5"/>
        <v>32</v>
      </c>
      <c r="C42" s="6"/>
      <c r="D42" s="6"/>
      <c r="E42" s="118"/>
      <c r="F42" s="118" t="s">
        <v>140</v>
      </c>
      <c r="G42" s="118"/>
      <c r="H42" s="118"/>
      <c r="I42" s="118"/>
      <c r="J42" s="118"/>
      <c r="K42" s="24" t="s">
        <v>143</v>
      </c>
      <c r="L42" s="24"/>
      <c r="M42" s="24"/>
      <c r="N42" s="110">
        <v>10</v>
      </c>
    </row>
    <row r="43" spans="2:29" ht="13.9" customHeight="1" x14ac:dyDescent="0.15">
      <c r="B43" s="1">
        <f t="shared" si="5"/>
        <v>33</v>
      </c>
      <c r="C43" s="2" t="s">
        <v>85</v>
      </c>
      <c r="D43" s="2" t="s">
        <v>28</v>
      </c>
      <c r="E43" s="118"/>
      <c r="F43" s="118" t="s">
        <v>111</v>
      </c>
      <c r="G43" s="118"/>
      <c r="H43" s="118"/>
      <c r="I43" s="118"/>
      <c r="J43" s="118"/>
      <c r="K43" s="24" t="s">
        <v>143</v>
      </c>
      <c r="L43" s="24">
        <v>40</v>
      </c>
      <c r="M43" s="24"/>
      <c r="N43" s="110">
        <v>100</v>
      </c>
      <c r="Y43" s="120"/>
    </row>
    <row r="44" spans="2:29" ht="13.9" customHeight="1" x14ac:dyDescent="0.15">
      <c r="B44" s="1">
        <f t="shared" ref="B44:B75" si="7">B43+1</f>
        <v>34</v>
      </c>
      <c r="C44" s="6"/>
      <c r="D44" s="6"/>
      <c r="E44" s="118"/>
      <c r="F44" s="118" t="s">
        <v>163</v>
      </c>
      <c r="G44" s="118"/>
      <c r="H44" s="118"/>
      <c r="I44" s="118"/>
      <c r="J44" s="118"/>
      <c r="K44" s="24" t="s">
        <v>143</v>
      </c>
      <c r="L44" s="24">
        <v>20</v>
      </c>
      <c r="M44" s="24">
        <v>20</v>
      </c>
      <c r="N44" s="110">
        <v>20</v>
      </c>
      <c r="Y44" s="120"/>
    </row>
    <row r="45" spans="2:29" ht="13.9" customHeight="1" x14ac:dyDescent="0.15">
      <c r="B45" s="1">
        <f t="shared" si="7"/>
        <v>35</v>
      </c>
      <c r="C45" s="6"/>
      <c r="D45" s="6"/>
      <c r="E45" s="118"/>
      <c r="F45" s="118" t="s">
        <v>133</v>
      </c>
      <c r="G45" s="118"/>
      <c r="H45" s="118"/>
      <c r="I45" s="118"/>
      <c r="J45" s="118"/>
      <c r="K45" s="24">
        <v>10</v>
      </c>
      <c r="L45" s="24"/>
      <c r="M45" s="24"/>
      <c r="N45" s="110">
        <v>10</v>
      </c>
      <c r="U45" s="121">
        <f>COUNTA($K11:$K47)</f>
        <v>19</v>
      </c>
      <c r="V45" s="121">
        <f>COUNTA($L11:$L47)</f>
        <v>24</v>
      </c>
      <c r="W45" s="121">
        <f>COUNTA($M11:$M47)</f>
        <v>20</v>
      </c>
      <c r="X45" s="121">
        <f>COUNTA($N11:$N47)</f>
        <v>29</v>
      </c>
      <c r="Y45" s="121"/>
      <c r="Z45" s="121"/>
      <c r="AA45" s="121"/>
      <c r="AB45" s="121"/>
      <c r="AC45" s="120"/>
    </row>
    <row r="46" spans="2:29" ht="13.9" customHeight="1" x14ac:dyDescent="0.15">
      <c r="B46" s="1">
        <f t="shared" si="7"/>
        <v>36</v>
      </c>
      <c r="C46" s="6"/>
      <c r="D46" s="6"/>
      <c r="E46" s="118"/>
      <c r="F46" s="118" t="s">
        <v>202</v>
      </c>
      <c r="G46" s="118"/>
      <c r="H46" s="118"/>
      <c r="I46" s="118"/>
      <c r="J46" s="118"/>
      <c r="K46" s="24"/>
      <c r="L46" s="24">
        <v>5</v>
      </c>
      <c r="M46" s="24"/>
      <c r="N46" s="110"/>
      <c r="U46" s="120">
        <f>SUM($U11:$U20,$K21:$K47)</f>
        <v>42207</v>
      </c>
      <c r="V46" s="120">
        <f>SUM($V11:$V20,$L21:$L47)</f>
        <v>42712</v>
      </c>
      <c r="W46" s="120">
        <f>SUM($W11:$W20,$M21:$M47)</f>
        <v>54312</v>
      </c>
      <c r="X46" s="120">
        <f>SUM($X11:$X20,$N21:$N47)</f>
        <v>17851</v>
      </c>
      <c r="Y46" s="120"/>
      <c r="Z46" s="120"/>
      <c r="AA46" s="120"/>
      <c r="AB46" s="120"/>
      <c r="AC46" s="120"/>
    </row>
    <row r="47" spans="2:29" ht="13.9" customHeight="1" x14ac:dyDescent="0.15">
      <c r="B47" s="1">
        <f t="shared" si="7"/>
        <v>37</v>
      </c>
      <c r="C47" s="6"/>
      <c r="D47" s="6"/>
      <c r="E47" s="118"/>
      <c r="F47" s="118" t="s">
        <v>29</v>
      </c>
      <c r="G47" s="118"/>
      <c r="H47" s="118"/>
      <c r="I47" s="118"/>
      <c r="J47" s="118"/>
      <c r="K47" s="24"/>
      <c r="L47" s="24"/>
      <c r="M47" s="24"/>
      <c r="N47" s="110">
        <v>5</v>
      </c>
      <c r="Y47" s="120"/>
    </row>
    <row r="48" spans="2:29" ht="13.9" customHeight="1" x14ac:dyDescent="0.15">
      <c r="B48" s="1">
        <f t="shared" si="7"/>
        <v>38</v>
      </c>
      <c r="C48" s="6"/>
      <c r="D48" s="6"/>
      <c r="E48" s="118"/>
      <c r="F48" s="118" t="s">
        <v>240</v>
      </c>
      <c r="G48" s="118"/>
      <c r="H48" s="118"/>
      <c r="I48" s="118"/>
      <c r="J48" s="118"/>
      <c r="K48" s="24"/>
      <c r="L48" s="24"/>
      <c r="M48" s="24" t="s">
        <v>143</v>
      </c>
      <c r="N48" s="110" t="s">
        <v>143</v>
      </c>
      <c r="Y48" s="122"/>
    </row>
    <row r="49" spans="2:25" ht="13.5" customHeight="1" x14ac:dyDescent="0.15">
      <c r="B49" s="1">
        <f t="shared" si="7"/>
        <v>39</v>
      </c>
      <c r="C49" s="6"/>
      <c r="D49" s="6"/>
      <c r="E49" s="118"/>
      <c r="F49" s="118" t="s">
        <v>256</v>
      </c>
      <c r="G49" s="118"/>
      <c r="H49" s="118"/>
      <c r="I49" s="118"/>
      <c r="J49" s="118"/>
      <c r="K49" s="24"/>
      <c r="L49" s="24"/>
      <c r="M49" s="24">
        <v>5</v>
      </c>
      <c r="N49" s="110"/>
      <c r="Y49" s="122"/>
    </row>
    <row r="50" spans="2:25" ht="13.9" customHeight="1" x14ac:dyDescent="0.15">
      <c r="B50" s="1">
        <f t="shared" si="7"/>
        <v>40</v>
      </c>
      <c r="C50" s="6"/>
      <c r="D50" s="6"/>
      <c r="E50" s="118"/>
      <c r="F50" s="118" t="s">
        <v>205</v>
      </c>
      <c r="G50" s="118"/>
      <c r="H50" s="118"/>
      <c r="I50" s="118"/>
      <c r="J50" s="118"/>
      <c r="K50" s="24"/>
      <c r="L50" s="24">
        <v>20</v>
      </c>
      <c r="M50" s="24">
        <v>10</v>
      </c>
      <c r="N50" s="110"/>
      <c r="Y50" s="120"/>
    </row>
    <row r="51" spans="2:25" ht="13.5" customHeight="1" x14ac:dyDescent="0.15">
      <c r="B51" s="1">
        <f t="shared" si="7"/>
        <v>41</v>
      </c>
      <c r="C51" s="6"/>
      <c r="D51" s="6"/>
      <c r="E51" s="118"/>
      <c r="F51" s="118" t="s">
        <v>99</v>
      </c>
      <c r="G51" s="118"/>
      <c r="H51" s="118"/>
      <c r="I51" s="118"/>
      <c r="J51" s="118"/>
      <c r="K51" s="24">
        <v>20</v>
      </c>
      <c r="L51" s="24">
        <v>120</v>
      </c>
      <c r="M51" s="24">
        <v>200</v>
      </c>
      <c r="N51" s="110">
        <v>400</v>
      </c>
      <c r="Y51" s="122"/>
    </row>
    <row r="52" spans="2:25" ht="13.5" customHeight="1" x14ac:dyDescent="0.15">
      <c r="B52" s="1">
        <f t="shared" si="7"/>
        <v>42</v>
      </c>
      <c r="C52" s="6"/>
      <c r="D52" s="6"/>
      <c r="E52" s="118"/>
      <c r="F52" s="118" t="s">
        <v>332</v>
      </c>
      <c r="G52" s="118"/>
      <c r="H52" s="118"/>
      <c r="I52" s="118"/>
      <c r="J52" s="118"/>
      <c r="K52" s="24"/>
      <c r="L52" s="24"/>
      <c r="M52" s="24" t="s">
        <v>143</v>
      </c>
      <c r="N52" s="110"/>
      <c r="Y52" s="120"/>
    </row>
    <row r="53" spans="2:25" ht="13.9" customHeight="1" x14ac:dyDescent="0.15">
      <c r="B53" s="1">
        <f t="shared" si="7"/>
        <v>43</v>
      </c>
      <c r="C53" s="6"/>
      <c r="D53" s="6"/>
      <c r="E53" s="118"/>
      <c r="F53" s="118" t="s">
        <v>166</v>
      </c>
      <c r="G53" s="118"/>
      <c r="H53" s="118"/>
      <c r="I53" s="118"/>
      <c r="J53" s="118"/>
      <c r="K53" s="24" t="s">
        <v>143</v>
      </c>
      <c r="L53" s="123"/>
      <c r="M53" s="24"/>
      <c r="N53" s="110"/>
      <c r="Y53" s="120"/>
    </row>
    <row r="54" spans="2:25" ht="13.9" customHeight="1" x14ac:dyDescent="0.15">
      <c r="B54" s="1">
        <f t="shared" si="7"/>
        <v>44</v>
      </c>
      <c r="C54" s="6"/>
      <c r="D54" s="6"/>
      <c r="E54" s="118"/>
      <c r="F54" s="118" t="s">
        <v>100</v>
      </c>
      <c r="G54" s="118"/>
      <c r="H54" s="118"/>
      <c r="I54" s="118"/>
      <c r="J54" s="118"/>
      <c r="K54" s="24">
        <v>600</v>
      </c>
      <c r="L54" s="24">
        <v>70</v>
      </c>
      <c r="M54" s="24">
        <v>490</v>
      </c>
      <c r="N54" s="110">
        <v>350</v>
      </c>
      <c r="Y54" s="120"/>
    </row>
    <row r="55" spans="2:25" ht="13.5" customHeight="1" x14ac:dyDescent="0.15">
      <c r="B55" s="1">
        <f t="shared" si="7"/>
        <v>45</v>
      </c>
      <c r="C55" s="6"/>
      <c r="D55" s="6"/>
      <c r="E55" s="118"/>
      <c r="F55" s="118" t="s">
        <v>101</v>
      </c>
      <c r="G55" s="118"/>
      <c r="H55" s="118"/>
      <c r="I55" s="118"/>
      <c r="J55" s="118"/>
      <c r="K55" s="24">
        <v>25</v>
      </c>
      <c r="L55" s="24">
        <v>5</v>
      </c>
      <c r="M55" s="24">
        <v>60</v>
      </c>
      <c r="N55" s="110">
        <v>70</v>
      </c>
      <c r="Y55" s="120"/>
    </row>
    <row r="56" spans="2:25" ht="14.25" customHeight="1" x14ac:dyDescent="0.15">
      <c r="B56" s="1">
        <f t="shared" si="7"/>
        <v>46</v>
      </c>
      <c r="C56" s="6"/>
      <c r="D56" s="6"/>
      <c r="E56" s="118"/>
      <c r="F56" s="118" t="s">
        <v>284</v>
      </c>
      <c r="G56" s="118"/>
      <c r="H56" s="118"/>
      <c r="I56" s="118"/>
      <c r="J56" s="118"/>
      <c r="K56" s="24"/>
      <c r="L56" s="24"/>
      <c r="M56" s="24"/>
      <c r="N56" s="110">
        <v>22</v>
      </c>
      <c r="Y56" s="120"/>
    </row>
    <row r="57" spans="2:25" ht="13.5" customHeight="1" x14ac:dyDescent="0.15">
      <c r="B57" s="1">
        <f t="shared" si="7"/>
        <v>47</v>
      </c>
      <c r="C57" s="6"/>
      <c r="D57" s="6"/>
      <c r="E57" s="118"/>
      <c r="F57" s="118" t="s">
        <v>167</v>
      </c>
      <c r="G57" s="118"/>
      <c r="H57" s="118"/>
      <c r="I57" s="118"/>
      <c r="J57" s="118"/>
      <c r="K57" s="24" t="s">
        <v>143</v>
      </c>
      <c r="L57" s="24" t="s">
        <v>143</v>
      </c>
      <c r="M57" s="24">
        <v>16</v>
      </c>
      <c r="N57" s="110" t="s">
        <v>143</v>
      </c>
      <c r="Y57" s="120"/>
    </row>
    <row r="58" spans="2:25" ht="13.5" customHeight="1" x14ac:dyDescent="0.15">
      <c r="B58" s="1">
        <f t="shared" si="7"/>
        <v>48</v>
      </c>
      <c r="C58" s="6"/>
      <c r="D58" s="6"/>
      <c r="E58" s="118"/>
      <c r="F58" s="118" t="s">
        <v>30</v>
      </c>
      <c r="G58" s="118"/>
      <c r="H58" s="118"/>
      <c r="I58" s="118"/>
      <c r="J58" s="118"/>
      <c r="K58" s="24"/>
      <c r="L58" s="24"/>
      <c r="M58" s="24">
        <v>16</v>
      </c>
      <c r="N58" s="110">
        <v>16</v>
      </c>
      <c r="Y58" s="120"/>
    </row>
    <row r="59" spans="2:25" ht="13.9" customHeight="1" x14ac:dyDescent="0.15">
      <c r="B59" s="1">
        <f t="shared" si="7"/>
        <v>49</v>
      </c>
      <c r="C59" s="6"/>
      <c r="D59" s="6"/>
      <c r="E59" s="118"/>
      <c r="F59" s="118" t="s">
        <v>80</v>
      </c>
      <c r="G59" s="118"/>
      <c r="H59" s="118"/>
      <c r="I59" s="118"/>
      <c r="J59" s="118"/>
      <c r="K59" s="24"/>
      <c r="L59" s="24">
        <v>80</v>
      </c>
      <c r="M59" s="24">
        <v>40</v>
      </c>
      <c r="N59" s="110" t="s">
        <v>143</v>
      </c>
      <c r="Y59" s="120"/>
    </row>
    <row r="60" spans="2:25" ht="13.5" customHeight="1" x14ac:dyDescent="0.15">
      <c r="B60" s="1">
        <f t="shared" si="7"/>
        <v>50</v>
      </c>
      <c r="C60" s="6"/>
      <c r="D60" s="6"/>
      <c r="E60" s="118"/>
      <c r="F60" s="118" t="s">
        <v>102</v>
      </c>
      <c r="G60" s="118"/>
      <c r="H60" s="118"/>
      <c r="I60" s="118"/>
      <c r="J60" s="118"/>
      <c r="K60" s="24">
        <v>40</v>
      </c>
      <c r="L60" s="24">
        <v>220</v>
      </c>
      <c r="M60" s="24">
        <v>300</v>
      </c>
      <c r="N60" s="110">
        <v>200</v>
      </c>
      <c r="Y60" s="120"/>
    </row>
    <row r="61" spans="2:25" ht="13.9" customHeight="1" x14ac:dyDescent="0.15">
      <c r="B61" s="1">
        <f t="shared" si="7"/>
        <v>51</v>
      </c>
      <c r="C61" s="6"/>
      <c r="D61" s="6"/>
      <c r="E61" s="118"/>
      <c r="F61" s="118" t="s">
        <v>151</v>
      </c>
      <c r="G61" s="118"/>
      <c r="H61" s="118"/>
      <c r="I61" s="118"/>
      <c r="J61" s="118"/>
      <c r="K61" s="24"/>
      <c r="L61" s="24"/>
      <c r="M61" s="24"/>
      <c r="N61" s="110">
        <v>5</v>
      </c>
      <c r="Y61" s="120"/>
    </row>
    <row r="62" spans="2:25" ht="13.5" customHeight="1" x14ac:dyDescent="0.15">
      <c r="B62" s="1">
        <f t="shared" si="7"/>
        <v>52</v>
      </c>
      <c r="C62" s="6"/>
      <c r="D62" s="6"/>
      <c r="E62" s="118"/>
      <c r="F62" s="118" t="s">
        <v>227</v>
      </c>
      <c r="G62" s="118"/>
      <c r="H62" s="118"/>
      <c r="I62" s="118"/>
      <c r="J62" s="118"/>
      <c r="K62" s="24"/>
      <c r="L62" s="24"/>
      <c r="M62" s="24">
        <v>5</v>
      </c>
      <c r="N62" s="110">
        <v>6</v>
      </c>
      <c r="Y62" s="120"/>
    </row>
    <row r="63" spans="2:25" ht="13.9" customHeight="1" x14ac:dyDescent="0.15">
      <c r="B63" s="1">
        <f t="shared" si="7"/>
        <v>53</v>
      </c>
      <c r="C63" s="6"/>
      <c r="D63" s="6"/>
      <c r="E63" s="118"/>
      <c r="F63" s="118" t="s">
        <v>211</v>
      </c>
      <c r="G63" s="118"/>
      <c r="H63" s="118"/>
      <c r="I63" s="118"/>
      <c r="J63" s="118"/>
      <c r="K63" s="24"/>
      <c r="L63" s="24"/>
      <c r="M63" s="24">
        <v>10</v>
      </c>
      <c r="N63" s="110">
        <v>10</v>
      </c>
      <c r="Y63" s="120"/>
    </row>
    <row r="64" spans="2:25" ht="13.9" customHeight="1" x14ac:dyDescent="0.15">
      <c r="B64" s="1">
        <f t="shared" si="7"/>
        <v>54</v>
      </c>
      <c r="C64" s="6"/>
      <c r="D64" s="6"/>
      <c r="E64" s="118"/>
      <c r="F64" s="118" t="s">
        <v>171</v>
      </c>
      <c r="G64" s="118"/>
      <c r="H64" s="118"/>
      <c r="I64" s="118"/>
      <c r="J64" s="118"/>
      <c r="K64" s="24">
        <v>5</v>
      </c>
      <c r="L64" s="24">
        <v>5</v>
      </c>
      <c r="M64" s="24"/>
      <c r="N64" s="110"/>
      <c r="Y64" s="120"/>
    </row>
    <row r="65" spans="2:25" ht="13.9" customHeight="1" x14ac:dyDescent="0.15">
      <c r="B65" s="1">
        <f t="shared" si="7"/>
        <v>55</v>
      </c>
      <c r="C65" s="6"/>
      <c r="D65" s="6"/>
      <c r="E65" s="118"/>
      <c r="F65" s="118" t="s">
        <v>31</v>
      </c>
      <c r="G65" s="118"/>
      <c r="H65" s="118"/>
      <c r="I65" s="118"/>
      <c r="J65" s="118"/>
      <c r="K65" s="24">
        <v>45</v>
      </c>
      <c r="L65" s="24">
        <v>85</v>
      </c>
      <c r="M65" s="24">
        <v>65</v>
      </c>
      <c r="N65" s="110">
        <v>90</v>
      </c>
      <c r="Y65" s="120"/>
    </row>
    <row r="66" spans="2:25" ht="13.9" customHeight="1" x14ac:dyDescent="0.15">
      <c r="B66" s="1">
        <f t="shared" si="7"/>
        <v>56</v>
      </c>
      <c r="C66" s="2" t="s">
        <v>32</v>
      </c>
      <c r="D66" s="2" t="s">
        <v>33</v>
      </c>
      <c r="E66" s="118"/>
      <c r="F66" s="118" t="s">
        <v>153</v>
      </c>
      <c r="G66" s="118"/>
      <c r="H66" s="118"/>
      <c r="I66" s="118"/>
      <c r="J66" s="118"/>
      <c r="K66" s="24">
        <v>1</v>
      </c>
      <c r="L66" s="24" t="s">
        <v>143</v>
      </c>
      <c r="M66" s="24" t="s">
        <v>143</v>
      </c>
      <c r="N66" s="110">
        <v>1</v>
      </c>
    </row>
    <row r="67" spans="2:25" ht="14.25" customHeight="1" x14ac:dyDescent="0.15">
      <c r="B67" s="1">
        <f t="shared" si="7"/>
        <v>57</v>
      </c>
      <c r="C67" s="6"/>
      <c r="D67" s="6"/>
      <c r="E67" s="118"/>
      <c r="F67" s="118" t="s">
        <v>154</v>
      </c>
      <c r="G67" s="118"/>
      <c r="H67" s="118"/>
      <c r="I67" s="118"/>
      <c r="J67" s="118"/>
      <c r="K67" s="24"/>
      <c r="L67" s="24">
        <v>2</v>
      </c>
      <c r="M67" s="24">
        <v>3</v>
      </c>
      <c r="N67" s="110">
        <v>1</v>
      </c>
    </row>
    <row r="68" spans="2:25" ht="13.5" customHeight="1" x14ac:dyDescent="0.15">
      <c r="B68" s="1">
        <f t="shared" si="7"/>
        <v>58</v>
      </c>
      <c r="C68" s="6"/>
      <c r="D68" s="6"/>
      <c r="E68" s="118"/>
      <c r="F68" s="118" t="s">
        <v>173</v>
      </c>
      <c r="G68" s="118"/>
      <c r="H68" s="118"/>
      <c r="I68" s="118"/>
      <c r="J68" s="118"/>
      <c r="K68" s="24"/>
      <c r="L68" s="24"/>
      <c r="M68" s="24">
        <v>1</v>
      </c>
      <c r="N68" s="110">
        <v>1</v>
      </c>
    </row>
    <row r="69" spans="2:25" ht="13.9" customHeight="1" x14ac:dyDescent="0.15">
      <c r="B69" s="1">
        <f t="shared" si="7"/>
        <v>59</v>
      </c>
      <c r="C69" s="6"/>
      <c r="D69" s="6"/>
      <c r="E69" s="118"/>
      <c r="F69" s="118" t="s">
        <v>112</v>
      </c>
      <c r="G69" s="118"/>
      <c r="H69" s="118"/>
      <c r="I69" s="118"/>
      <c r="J69" s="118"/>
      <c r="K69" s="24"/>
      <c r="L69" s="24">
        <v>2</v>
      </c>
      <c r="M69" s="24">
        <v>1</v>
      </c>
      <c r="N69" s="110" t="s">
        <v>143</v>
      </c>
    </row>
    <row r="70" spans="2:25" ht="13.9" customHeight="1" x14ac:dyDescent="0.15">
      <c r="B70" s="1">
        <f t="shared" si="7"/>
        <v>60</v>
      </c>
      <c r="C70" s="6"/>
      <c r="D70" s="6"/>
      <c r="E70" s="118"/>
      <c r="F70" s="118" t="s">
        <v>259</v>
      </c>
      <c r="G70" s="118"/>
      <c r="H70" s="118"/>
      <c r="I70" s="118"/>
      <c r="J70" s="118"/>
      <c r="K70" s="24"/>
      <c r="L70" s="24">
        <v>3</v>
      </c>
      <c r="M70" s="24" t="s">
        <v>143</v>
      </c>
      <c r="N70" s="110"/>
    </row>
    <row r="71" spans="2:25" ht="13.5" customHeight="1" x14ac:dyDescent="0.15">
      <c r="B71" s="1">
        <f t="shared" si="7"/>
        <v>61</v>
      </c>
      <c r="C71" s="6"/>
      <c r="D71" s="6"/>
      <c r="E71" s="118"/>
      <c r="F71" s="118" t="s">
        <v>34</v>
      </c>
      <c r="G71" s="118"/>
      <c r="H71" s="118"/>
      <c r="I71" s="118"/>
      <c r="J71" s="118"/>
      <c r="K71" s="24" t="s">
        <v>143</v>
      </c>
      <c r="L71" s="24"/>
      <c r="M71" s="24">
        <v>1</v>
      </c>
      <c r="N71" s="110">
        <v>1</v>
      </c>
    </row>
    <row r="72" spans="2:25" ht="13.5" customHeight="1" x14ac:dyDescent="0.15">
      <c r="B72" s="1">
        <f t="shared" si="7"/>
        <v>62</v>
      </c>
      <c r="C72" s="2" t="s">
        <v>129</v>
      </c>
      <c r="D72" s="2" t="s">
        <v>176</v>
      </c>
      <c r="E72" s="118"/>
      <c r="F72" s="118" t="s">
        <v>177</v>
      </c>
      <c r="G72" s="118"/>
      <c r="H72" s="118"/>
      <c r="I72" s="118"/>
      <c r="J72" s="118"/>
      <c r="K72" s="24">
        <v>1</v>
      </c>
      <c r="L72" s="24"/>
      <c r="M72" s="24"/>
      <c r="N72" s="110"/>
    </row>
    <row r="73" spans="2:25" ht="13.5" customHeight="1" x14ac:dyDescent="0.15">
      <c r="B73" s="1">
        <f t="shared" si="7"/>
        <v>63</v>
      </c>
      <c r="C73" s="6"/>
      <c r="D73" s="2" t="s">
        <v>178</v>
      </c>
      <c r="E73" s="118"/>
      <c r="F73" s="118" t="s">
        <v>179</v>
      </c>
      <c r="G73" s="118"/>
      <c r="H73" s="118"/>
      <c r="I73" s="118"/>
      <c r="J73" s="118"/>
      <c r="K73" s="24">
        <v>1</v>
      </c>
      <c r="L73" s="24"/>
      <c r="M73" s="24" t="s">
        <v>143</v>
      </c>
      <c r="N73" s="110" t="s">
        <v>143</v>
      </c>
    </row>
    <row r="74" spans="2:25" ht="13.5" customHeight="1" x14ac:dyDescent="0.15">
      <c r="B74" s="1">
        <f t="shared" si="7"/>
        <v>64</v>
      </c>
      <c r="C74" s="6"/>
      <c r="D74" s="2" t="s">
        <v>35</v>
      </c>
      <c r="E74" s="118"/>
      <c r="F74" s="118" t="s">
        <v>110</v>
      </c>
      <c r="G74" s="118"/>
      <c r="H74" s="118"/>
      <c r="I74" s="118"/>
      <c r="J74" s="118"/>
      <c r="K74" s="24"/>
      <c r="L74" s="24">
        <v>3</v>
      </c>
      <c r="M74" s="24">
        <v>7</v>
      </c>
      <c r="N74" s="110">
        <v>1</v>
      </c>
    </row>
    <row r="75" spans="2:25" ht="13.5" customHeight="1" x14ac:dyDescent="0.15">
      <c r="B75" s="1">
        <f t="shared" si="7"/>
        <v>65</v>
      </c>
      <c r="C75" s="6"/>
      <c r="D75" s="7"/>
      <c r="E75" s="118"/>
      <c r="F75" s="118" t="s">
        <v>36</v>
      </c>
      <c r="G75" s="118"/>
      <c r="H75" s="118"/>
      <c r="I75" s="118"/>
      <c r="J75" s="118"/>
      <c r="K75" s="24">
        <v>5</v>
      </c>
      <c r="L75" s="24"/>
      <c r="M75" s="24">
        <v>15</v>
      </c>
      <c r="N75" s="110" t="s">
        <v>143</v>
      </c>
    </row>
    <row r="76" spans="2:25" ht="13.5" customHeight="1" x14ac:dyDescent="0.15">
      <c r="B76" s="1">
        <f t="shared" ref="B76:B81" si="8">B75+1</f>
        <v>66</v>
      </c>
      <c r="C76" s="7"/>
      <c r="D76" s="8" t="s">
        <v>37</v>
      </c>
      <c r="E76" s="118"/>
      <c r="F76" s="118" t="s">
        <v>38</v>
      </c>
      <c r="G76" s="118"/>
      <c r="H76" s="118"/>
      <c r="I76" s="118"/>
      <c r="J76" s="118"/>
      <c r="K76" s="24">
        <v>15</v>
      </c>
      <c r="L76" s="24">
        <v>5</v>
      </c>
      <c r="M76" s="24">
        <v>35</v>
      </c>
      <c r="N76" s="110">
        <v>25</v>
      </c>
    </row>
    <row r="77" spans="2:25" ht="13.9" customHeight="1" x14ac:dyDescent="0.15">
      <c r="B77" s="1">
        <f t="shared" si="8"/>
        <v>67</v>
      </c>
      <c r="C77" s="2" t="s">
        <v>0</v>
      </c>
      <c r="D77" s="2" t="s">
        <v>213</v>
      </c>
      <c r="E77" s="118"/>
      <c r="F77" s="118" t="s">
        <v>214</v>
      </c>
      <c r="G77" s="118"/>
      <c r="H77" s="118"/>
      <c r="I77" s="118"/>
      <c r="J77" s="118"/>
      <c r="K77" s="24"/>
      <c r="L77" s="24">
        <v>5</v>
      </c>
      <c r="M77" s="24"/>
      <c r="N77" s="110" t="s">
        <v>143</v>
      </c>
    </row>
    <row r="78" spans="2:25" ht="13.5" customHeight="1" x14ac:dyDescent="0.15">
      <c r="B78" s="1">
        <f t="shared" si="8"/>
        <v>68</v>
      </c>
      <c r="C78" s="6"/>
      <c r="D78" s="8" t="s">
        <v>39</v>
      </c>
      <c r="E78" s="118"/>
      <c r="F78" s="118" t="s">
        <v>40</v>
      </c>
      <c r="G78" s="118"/>
      <c r="H78" s="118"/>
      <c r="I78" s="118"/>
      <c r="J78" s="118"/>
      <c r="K78" s="24">
        <v>5</v>
      </c>
      <c r="L78" s="24" t="s">
        <v>143</v>
      </c>
      <c r="M78" s="24" t="s">
        <v>143</v>
      </c>
      <c r="N78" s="110"/>
      <c r="U78">
        <f>COUNTA(K66:K78)</f>
        <v>7</v>
      </c>
      <c r="V78">
        <f>COUNTA(L66:L78)</f>
        <v>8</v>
      </c>
      <c r="W78">
        <f>COUNTA(M66:M78)</f>
        <v>11</v>
      </c>
      <c r="X78">
        <f>COUNTA(N66:N78)</f>
        <v>10</v>
      </c>
    </row>
    <row r="79" spans="2:25" ht="13.5" customHeight="1" x14ac:dyDescent="0.15">
      <c r="B79" s="1">
        <f t="shared" si="8"/>
        <v>69</v>
      </c>
      <c r="C79" s="143" t="s">
        <v>41</v>
      </c>
      <c r="D79" s="144"/>
      <c r="E79" s="118"/>
      <c r="F79" s="118" t="s">
        <v>42</v>
      </c>
      <c r="G79" s="118"/>
      <c r="H79" s="118"/>
      <c r="I79" s="118"/>
      <c r="J79" s="118"/>
      <c r="K79" s="24">
        <v>150</v>
      </c>
      <c r="L79" s="24">
        <v>250</v>
      </c>
      <c r="M79" s="24">
        <v>375</v>
      </c>
      <c r="N79" s="110">
        <v>275</v>
      </c>
    </row>
    <row r="80" spans="2:25" ht="13.5" customHeight="1" x14ac:dyDescent="0.15">
      <c r="B80" s="1">
        <f t="shared" si="8"/>
        <v>70</v>
      </c>
      <c r="C80" s="3"/>
      <c r="D80" s="78"/>
      <c r="E80" s="118"/>
      <c r="F80" s="118" t="s">
        <v>43</v>
      </c>
      <c r="G80" s="118"/>
      <c r="H80" s="118"/>
      <c r="I80" s="118"/>
      <c r="J80" s="118"/>
      <c r="K80" s="24">
        <v>25</v>
      </c>
      <c r="L80" s="24">
        <v>150</v>
      </c>
      <c r="M80" s="24">
        <v>50</v>
      </c>
      <c r="N80" s="110">
        <v>250</v>
      </c>
    </row>
    <row r="81" spans="2:24" ht="13.9" customHeight="1" thickBot="1" x14ac:dyDescent="0.2">
      <c r="B81" s="1">
        <f t="shared" si="8"/>
        <v>71</v>
      </c>
      <c r="C81" s="3"/>
      <c r="D81" s="78"/>
      <c r="E81" s="118"/>
      <c r="F81" s="118" t="s">
        <v>73</v>
      </c>
      <c r="G81" s="118"/>
      <c r="H81" s="118"/>
      <c r="I81" s="118"/>
      <c r="J81" s="118"/>
      <c r="K81" s="24">
        <v>50</v>
      </c>
      <c r="L81" s="24">
        <v>100</v>
      </c>
      <c r="M81" s="24">
        <v>175</v>
      </c>
      <c r="N81" s="112">
        <v>400</v>
      </c>
    </row>
    <row r="82" spans="2:24" ht="13.9" customHeight="1" x14ac:dyDescent="0.15">
      <c r="B82" s="79"/>
      <c r="C82" s="80"/>
      <c r="D82" s="80"/>
      <c r="E82" s="23"/>
      <c r="F82" s="23"/>
      <c r="G82" s="23"/>
      <c r="H82" s="23"/>
      <c r="I82" s="23"/>
      <c r="J82" s="23"/>
      <c r="K82" s="23"/>
      <c r="L82" s="23"/>
      <c r="M82" s="23"/>
      <c r="N82" s="23"/>
      <c r="U82">
        <f>COUNTA(K11:K81)</f>
        <v>37</v>
      </c>
      <c r="V82">
        <f>COUNTA(L11:L81)</f>
        <v>44</v>
      </c>
      <c r="W82">
        <f>COUNTA(M11:M81)</f>
        <v>48</v>
      </c>
      <c r="X82">
        <f>COUNTA(N11:N81)</f>
        <v>55</v>
      </c>
    </row>
    <row r="83" spans="2:24" ht="18" customHeight="1" x14ac:dyDescent="0.15"/>
    <row r="84" spans="2:24" ht="18" customHeight="1" x14ac:dyDescent="0.15">
      <c r="B84" s="60"/>
    </row>
    <row r="85" spans="2:24" ht="9" customHeight="1" thickBot="1" x14ac:dyDescent="0.2"/>
    <row r="86" spans="2:24" ht="18" customHeight="1" x14ac:dyDescent="0.15">
      <c r="B86" s="61"/>
      <c r="C86" s="62"/>
      <c r="D86" s="140" t="s">
        <v>1</v>
      </c>
      <c r="E86" s="140"/>
      <c r="F86" s="140"/>
      <c r="G86" s="140"/>
      <c r="H86" s="62"/>
      <c r="I86" s="62"/>
      <c r="J86" s="63"/>
      <c r="K86" s="28" t="s">
        <v>62</v>
      </c>
      <c r="L86" s="28" t="s">
        <v>63</v>
      </c>
      <c r="M86" s="28" t="s">
        <v>64</v>
      </c>
      <c r="N86" s="51" t="s">
        <v>65</v>
      </c>
      <c r="U86">
        <f>SUM(U11:U20,K21:K81)</f>
        <v>43195</v>
      </c>
      <c r="V86">
        <f>SUM(V11:V20,L21:L81)</f>
        <v>43837</v>
      </c>
      <c r="W86">
        <f>SUM(W11:W20,M21:M81)</f>
        <v>56192</v>
      </c>
      <c r="X86">
        <f>SUM(X11:X20,N21:N81)</f>
        <v>19975</v>
      </c>
    </row>
    <row r="87" spans="2:24" ht="18" customHeight="1" thickBot="1" x14ac:dyDescent="0.2">
      <c r="B87" s="69"/>
      <c r="C87" s="9"/>
      <c r="D87" s="139" t="s">
        <v>2</v>
      </c>
      <c r="E87" s="139"/>
      <c r="F87" s="139"/>
      <c r="G87" s="139"/>
      <c r="H87" s="9"/>
      <c r="I87" s="9"/>
      <c r="J87" s="71"/>
      <c r="K87" s="31" t="str">
        <f>K5</f>
        <v>2024.3.4</v>
      </c>
      <c r="L87" s="31" t="str">
        <f>L5</f>
        <v>2024.3.4</v>
      </c>
      <c r="M87" s="31" t="str">
        <f>M5</f>
        <v>2024.3.4</v>
      </c>
      <c r="N87" s="50" t="str">
        <f>N5</f>
        <v>2024.3.4</v>
      </c>
    </row>
    <row r="88" spans="2:24" ht="19.5" customHeight="1" thickTop="1" x14ac:dyDescent="0.15">
      <c r="B88" s="145" t="s">
        <v>45</v>
      </c>
      <c r="C88" s="157"/>
      <c r="D88" s="157"/>
      <c r="E88" s="157"/>
      <c r="F88" s="157"/>
      <c r="G88" s="157"/>
      <c r="H88" s="157"/>
      <c r="I88" s="157"/>
      <c r="J88" s="76"/>
      <c r="K88" s="32">
        <f>SUM(K89:K97)</f>
        <v>43195</v>
      </c>
      <c r="L88" s="32">
        <f>SUM(L89:L97)</f>
        <v>43837</v>
      </c>
      <c r="M88" s="32">
        <f>SUM(M89:M97)</f>
        <v>56192</v>
      </c>
      <c r="N88" s="137">
        <f>SUM(N89:N97)</f>
        <v>19975</v>
      </c>
    </row>
    <row r="89" spans="2:24" ht="13.9" customHeight="1" x14ac:dyDescent="0.15">
      <c r="B89" s="147" t="s">
        <v>46</v>
      </c>
      <c r="C89" s="148"/>
      <c r="D89" s="149"/>
      <c r="E89" s="12"/>
      <c r="F89" s="13"/>
      <c r="G89" s="138" t="s">
        <v>13</v>
      </c>
      <c r="H89" s="138"/>
      <c r="I89" s="13"/>
      <c r="J89" s="14"/>
      <c r="K89" s="4">
        <f>SUM(U$11:U$20)</f>
        <v>27</v>
      </c>
      <c r="L89" s="4">
        <f>SUM(V$11:V$20)</f>
        <v>27</v>
      </c>
      <c r="M89" s="4">
        <f>SUM(W$11:W$20)</f>
        <v>42</v>
      </c>
      <c r="N89" s="5">
        <f>SUM(X$11:X$20)</f>
        <v>1582</v>
      </c>
    </row>
    <row r="90" spans="2:24" ht="13.9" customHeight="1" x14ac:dyDescent="0.15">
      <c r="B90" s="82"/>
      <c r="C90" s="60"/>
      <c r="D90" s="83"/>
      <c r="E90" s="15"/>
      <c r="F90" s="118"/>
      <c r="G90" s="138" t="s">
        <v>25</v>
      </c>
      <c r="H90" s="138"/>
      <c r="I90" s="114"/>
      <c r="J90" s="16"/>
      <c r="K90" s="4">
        <f>SUM(K$21)</f>
        <v>340</v>
      </c>
      <c r="L90" s="4">
        <f>SUM(L$21)</f>
        <v>400</v>
      </c>
      <c r="M90" s="4">
        <f>SUM(M$21)</f>
        <v>675</v>
      </c>
      <c r="N90" s="5">
        <f>SUM(N$21)</f>
        <v>425</v>
      </c>
    </row>
    <row r="91" spans="2:24" ht="13.9" customHeight="1" x14ac:dyDescent="0.15">
      <c r="B91" s="82"/>
      <c r="C91" s="60"/>
      <c r="D91" s="83"/>
      <c r="E91" s="15"/>
      <c r="F91" s="118"/>
      <c r="G91" s="138" t="s">
        <v>27</v>
      </c>
      <c r="H91" s="138"/>
      <c r="I91" s="13"/>
      <c r="J91" s="14"/>
      <c r="K91" s="4">
        <f>SUM(K$22:K$22)</f>
        <v>10</v>
      </c>
      <c r="L91" s="4">
        <f>SUM(L$22:L$22)</f>
        <v>0</v>
      </c>
      <c r="M91" s="4">
        <f>SUM(M$22:M$22)</f>
        <v>15</v>
      </c>
      <c r="N91" s="5">
        <f>SUM(N$22:N$22)</f>
        <v>0</v>
      </c>
    </row>
    <row r="92" spans="2:24" ht="13.9" customHeight="1" x14ac:dyDescent="0.15">
      <c r="B92" s="82"/>
      <c r="C92" s="60"/>
      <c r="D92" s="83"/>
      <c r="E92" s="15"/>
      <c r="F92" s="118"/>
      <c r="G92" s="138" t="s">
        <v>78</v>
      </c>
      <c r="H92" s="138"/>
      <c r="I92" s="13"/>
      <c r="J92" s="14"/>
      <c r="K92" s="4">
        <f>SUM(K$23:K$23)</f>
        <v>0</v>
      </c>
      <c r="L92" s="4">
        <f>SUM(L$23:L$23)</f>
        <v>0</v>
      </c>
      <c r="M92" s="4">
        <f>SUM(M$23:M$23)</f>
        <v>0</v>
      </c>
      <c r="N92" s="5">
        <f>SUM(N$23:N$23)</f>
        <v>15</v>
      </c>
    </row>
    <row r="93" spans="2:24" ht="13.9" customHeight="1" x14ac:dyDescent="0.15">
      <c r="B93" s="82"/>
      <c r="C93" s="60"/>
      <c r="D93" s="83"/>
      <c r="E93" s="15"/>
      <c r="F93" s="118"/>
      <c r="G93" s="138" t="s">
        <v>79</v>
      </c>
      <c r="H93" s="138"/>
      <c r="I93" s="13"/>
      <c r="J93" s="14"/>
      <c r="K93" s="4">
        <f>SUM(K25:K40)</f>
        <v>41820</v>
      </c>
      <c r="L93" s="4">
        <f>SUM(L$25:L$40)</f>
        <v>42220</v>
      </c>
      <c r="M93" s="4">
        <f>SUM(M$25:M$40)</f>
        <v>53560</v>
      </c>
      <c r="N93" s="5">
        <f>SUM(N$25:N$40)</f>
        <v>15684</v>
      </c>
    </row>
    <row r="94" spans="2:24" ht="13.9" customHeight="1" x14ac:dyDescent="0.15">
      <c r="B94" s="82"/>
      <c r="C94" s="60"/>
      <c r="D94" s="83"/>
      <c r="E94" s="15"/>
      <c r="F94" s="118"/>
      <c r="G94" s="138" t="s">
        <v>76</v>
      </c>
      <c r="H94" s="138"/>
      <c r="I94" s="13"/>
      <c r="J94" s="14"/>
      <c r="K94" s="4">
        <f>SUM(K$41:K$42)</f>
        <v>0</v>
      </c>
      <c r="L94" s="4">
        <f>SUM(L$41:L$42)</f>
        <v>0</v>
      </c>
      <c r="M94" s="4">
        <f>SUM(M$41:M$42)</f>
        <v>0</v>
      </c>
      <c r="N94" s="5">
        <f>SUM(N$41:N$42)</f>
        <v>10</v>
      </c>
    </row>
    <row r="95" spans="2:24" ht="13.9" customHeight="1" x14ac:dyDescent="0.15">
      <c r="B95" s="82"/>
      <c r="C95" s="60"/>
      <c r="D95" s="83"/>
      <c r="E95" s="15"/>
      <c r="F95" s="118"/>
      <c r="G95" s="138" t="s">
        <v>28</v>
      </c>
      <c r="H95" s="138"/>
      <c r="I95" s="13"/>
      <c r="J95" s="14"/>
      <c r="K95" s="4">
        <f>SUM(K$43:K$65)</f>
        <v>745</v>
      </c>
      <c r="L95" s="4">
        <f>SUM(L$43:L$65)</f>
        <v>670</v>
      </c>
      <c r="M95" s="4">
        <f>SUM(M$43:M$65)</f>
        <v>1237</v>
      </c>
      <c r="N95" s="5">
        <f>SUM(N$43:N$65)</f>
        <v>1304</v>
      </c>
    </row>
    <row r="96" spans="2:24" ht="13.9" customHeight="1" x14ac:dyDescent="0.15">
      <c r="B96" s="82"/>
      <c r="C96" s="60"/>
      <c r="D96" s="83"/>
      <c r="E96" s="15"/>
      <c r="F96" s="118"/>
      <c r="G96" s="138" t="s">
        <v>47</v>
      </c>
      <c r="H96" s="138"/>
      <c r="I96" s="13"/>
      <c r="J96" s="14"/>
      <c r="K96" s="4">
        <f>SUM(K$24:K$24,K$79:K$80)</f>
        <v>175</v>
      </c>
      <c r="L96" s="4">
        <f>SUM(L$24:L$24,L$79:L$80)</f>
        <v>400</v>
      </c>
      <c r="M96" s="4">
        <f>SUM(M$24:M$24,M$79:M$80)</f>
        <v>425</v>
      </c>
      <c r="N96" s="5">
        <f>SUM(N$24:N$24,N$79:N$80)</f>
        <v>525</v>
      </c>
    </row>
    <row r="97" spans="2:14" ht="13.9" customHeight="1" thickBot="1" x14ac:dyDescent="0.2">
      <c r="B97" s="84"/>
      <c r="C97" s="85"/>
      <c r="D97" s="86"/>
      <c r="E97" s="17"/>
      <c r="F97" s="9"/>
      <c r="G97" s="139" t="s">
        <v>44</v>
      </c>
      <c r="H97" s="139"/>
      <c r="I97" s="18"/>
      <c r="J97" s="19"/>
      <c r="K97" s="10">
        <f>SUM(K$66:K$78,K$81)</f>
        <v>78</v>
      </c>
      <c r="L97" s="10">
        <f>SUM(L$66:L$78,L$81)</f>
        <v>120</v>
      </c>
      <c r="M97" s="10">
        <f>SUM(M$66:M$78,M$81)</f>
        <v>238</v>
      </c>
      <c r="N97" s="11">
        <f>SUM(N$66:N$78,N$81)</f>
        <v>430</v>
      </c>
    </row>
    <row r="98" spans="2:14" ht="18" customHeight="1" thickTop="1" x14ac:dyDescent="0.15">
      <c r="B98" s="151" t="s">
        <v>48</v>
      </c>
      <c r="C98" s="152"/>
      <c r="D98" s="153"/>
      <c r="E98" s="87"/>
      <c r="F98" s="115"/>
      <c r="G98" s="154" t="s">
        <v>49</v>
      </c>
      <c r="H98" s="154"/>
      <c r="I98" s="115"/>
      <c r="J98" s="116"/>
      <c r="K98" s="35" t="s">
        <v>50</v>
      </c>
      <c r="L98" s="41"/>
      <c r="M98" s="41"/>
      <c r="N98" s="53"/>
    </row>
    <row r="99" spans="2:14" ht="18" customHeight="1" x14ac:dyDescent="0.15">
      <c r="B99" s="88"/>
      <c r="C99" s="89"/>
      <c r="D99" s="89"/>
      <c r="E99" s="90"/>
      <c r="F99" s="91"/>
      <c r="G99" s="92"/>
      <c r="H99" s="92"/>
      <c r="I99" s="91"/>
      <c r="J99" s="93"/>
      <c r="K99" s="36" t="s">
        <v>51</v>
      </c>
      <c r="L99" s="42"/>
      <c r="M99" s="42"/>
      <c r="N99" s="45"/>
    </row>
    <row r="100" spans="2:14" ht="18" customHeight="1" x14ac:dyDescent="0.15">
      <c r="B100" s="82"/>
      <c r="C100" s="60"/>
      <c r="D100" s="60"/>
      <c r="E100" s="94"/>
      <c r="F100" s="22"/>
      <c r="G100" s="150" t="s">
        <v>52</v>
      </c>
      <c r="H100" s="150"/>
      <c r="I100" s="113"/>
      <c r="J100" s="117"/>
      <c r="K100" s="37" t="s">
        <v>53</v>
      </c>
      <c r="L100" s="43"/>
      <c r="M100" s="47"/>
      <c r="N100" s="43"/>
    </row>
    <row r="101" spans="2:14" ht="18" customHeight="1" x14ac:dyDescent="0.15">
      <c r="B101" s="82"/>
      <c r="C101" s="60"/>
      <c r="D101" s="60"/>
      <c r="E101" s="95"/>
      <c r="F101" s="60"/>
      <c r="G101" s="96"/>
      <c r="H101" s="96"/>
      <c r="I101" s="89"/>
      <c r="J101" s="97"/>
      <c r="K101" s="38" t="s">
        <v>88</v>
      </c>
      <c r="L101" s="44"/>
      <c r="M101" s="26"/>
      <c r="N101" s="44"/>
    </row>
    <row r="102" spans="2:14" ht="18" customHeight="1" x14ac:dyDescent="0.15">
      <c r="B102" s="82"/>
      <c r="C102" s="60"/>
      <c r="D102" s="60"/>
      <c r="E102" s="95"/>
      <c r="F102" s="60"/>
      <c r="G102" s="96"/>
      <c r="H102" s="96"/>
      <c r="I102" s="89"/>
      <c r="J102" s="97"/>
      <c r="K102" s="38" t="s">
        <v>81</v>
      </c>
      <c r="L102" s="42"/>
      <c r="M102" s="26"/>
      <c r="N102" s="44"/>
    </row>
    <row r="103" spans="2:14" ht="18" customHeight="1" x14ac:dyDescent="0.15">
      <c r="B103" s="82"/>
      <c r="C103" s="60"/>
      <c r="D103" s="60"/>
      <c r="E103" s="94"/>
      <c r="F103" s="22"/>
      <c r="G103" s="150" t="s">
        <v>54</v>
      </c>
      <c r="H103" s="150"/>
      <c r="I103" s="113"/>
      <c r="J103" s="117"/>
      <c r="K103" s="37" t="s">
        <v>92</v>
      </c>
      <c r="L103" s="43"/>
      <c r="M103" s="47"/>
      <c r="N103" s="43"/>
    </row>
    <row r="104" spans="2:14" ht="18" customHeight="1" x14ac:dyDescent="0.15">
      <c r="B104" s="82"/>
      <c r="C104" s="60"/>
      <c r="D104" s="60"/>
      <c r="E104" s="95"/>
      <c r="F104" s="60"/>
      <c r="G104" s="96"/>
      <c r="H104" s="96"/>
      <c r="I104" s="89"/>
      <c r="J104" s="97"/>
      <c r="K104" s="38" t="s">
        <v>89</v>
      </c>
      <c r="L104" s="44"/>
      <c r="M104" s="26"/>
      <c r="N104" s="44"/>
    </row>
    <row r="105" spans="2:14" ht="18" customHeight="1" x14ac:dyDescent="0.15">
      <c r="B105" s="82"/>
      <c r="C105" s="60"/>
      <c r="D105" s="60"/>
      <c r="E105" s="95"/>
      <c r="F105" s="60"/>
      <c r="G105" s="96"/>
      <c r="H105" s="96"/>
      <c r="I105" s="89"/>
      <c r="J105" s="97"/>
      <c r="K105" s="38" t="s">
        <v>90</v>
      </c>
      <c r="L105" s="44"/>
      <c r="M105" s="44"/>
      <c r="N105" s="44"/>
    </row>
    <row r="106" spans="2:14" ht="18" customHeight="1" x14ac:dyDescent="0.15">
      <c r="B106" s="82"/>
      <c r="C106" s="60"/>
      <c r="D106" s="60"/>
      <c r="E106" s="74"/>
      <c r="F106" s="75"/>
      <c r="G106" s="92"/>
      <c r="H106" s="92"/>
      <c r="I106" s="91"/>
      <c r="J106" s="93"/>
      <c r="K106" s="38" t="s">
        <v>91</v>
      </c>
      <c r="L106" s="45"/>
      <c r="M106" s="42"/>
      <c r="N106" s="45"/>
    </row>
    <row r="107" spans="2:14" ht="18" customHeight="1" x14ac:dyDescent="0.15">
      <c r="B107" s="98"/>
      <c r="C107" s="75"/>
      <c r="D107" s="75"/>
      <c r="E107" s="15"/>
      <c r="F107" s="118"/>
      <c r="G107" s="138" t="s">
        <v>55</v>
      </c>
      <c r="H107" s="138"/>
      <c r="I107" s="13"/>
      <c r="J107" s="14"/>
      <c r="K107" s="27" t="s">
        <v>156</v>
      </c>
      <c r="L107" s="46"/>
      <c r="M107" s="48"/>
      <c r="N107" s="46"/>
    </row>
    <row r="108" spans="2:14" ht="18" customHeight="1" x14ac:dyDescent="0.15">
      <c r="B108" s="147" t="s">
        <v>56</v>
      </c>
      <c r="C108" s="148"/>
      <c r="D108" s="148"/>
      <c r="E108" s="22"/>
      <c r="F108" s="22"/>
      <c r="G108" s="22"/>
      <c r="H108" s="22"/>
      <c r="I108" s="22"/>
      <c r="J108" s="22"/>
      <c r="K108" s="22"/>
      <c r="L108" s="22"/>
      <c r="M108" s="22"/>
      <c r="N108" s="54"/>
    </row>
    <row r="109" spans="2:14" ht="14.1" customHeight="1" x14ac:dyDescent="0.15">
      <c r="B109" s="99"/>
      <c r="C109" s="39" t="s">
        <v>57</v>
      </c>
      <c r="D109" s="100"/>
      <c r="E109" s="39"/>
      <c r="F109" s="39"/>
      <c r="G109" s="39"/>
      <c r="H109" s="39"/>
      <c r="I109" s="39"/>
      <c r="J109" s="39"/>
      <c r="K109" s="39"/>
      <c r="L109" s="39"/>
      <c r="M109" s="39"/>
      <c r="N109" s="55"/>
    </row>
    <row r="110" spans="2:14" ht="14.1" customHeight="1" x14ac:dyDescent="0.15">
      <c r="B110" s="99"/>
      <c r="C110" s="39" t="s">
        <v>58</v>
      </c>
      <c r="D110" s="100"/>
      <c r="E110" s="39"/>
      <c r="F110" s="39"/>
      <c r="G110" s="39"/>
      <c r="H110" s="39"/>
      <c r="I110" s="39"/>
      <c r="J110" s="39"/>
      <c r="K110" s="39"/>
      <c r="L110" s="39"/>
      <c r="M110" s="39"/>
      <c r="N110" s="55"/>
    </row>
    <row r="111" spans="2:14" ht="14.1" customHeight="1" x14ac:dyDescent="0.15">
      <c r="B111" s="99"/>
      <c r="C111" s="39" t="s">
        <v>59</v>
      </c>
      <c r="D111" s="100"/>
      <c r="E111" s="39"/>
      <c r="F111" s="39"/>
      <c r="G111" s="39"/>
      <c r="H111" s="39"/>
      <c r="I111" s="39"/>
      <c r="J111" s="39"/>
      <c r="K111" s="39"/>
      <c r="L111" s="39"/>
      <c r="M111" s="39"/>
      <c r="N111" s="55"/>
    </row>
    <row r="112" spans="2:14" ht="14.1" customHeight="1" x14ac:dyDescent="0.15">
      <c r="B112" s="99"/>
      <c r="C112" s="39" t="s">
        <v>120</v>
      </c>
      <c r="D112" s="100"/>
      <c r="E112" s="39"/>
      <c r="F112" s="39"/>
      <c r="G112" s="39"/>
      <c r="H112" s="39"/>
      <c r="I112" s="39"/>
      <c r="J112" s="39"/>
      <c r="K112" s="39"/>
      <c r="L112" s="39"/>
      <c r="M112" s="39"/>
      <c r="N112" s="55"/>
    </row>
    <row r="113" spans="2:14" ht="14.1" customHeight="1" x14ac:dyDescent="0.15">
      <c r="B113" s="101"/>
      <c r="C113" s="39" t="s">
        <v>121</v>
      </c>
      <c r="D113" s="39"/>
      <c r="E113" s="39"/>
      <c r="F113" s="39"/>
      <c r="G113" s="39"/>
      <c r="H113" s="39"/>
      <c r="I113" s="39"/>
      <c r="J113" s="39"/>
      <c r="K113" s="39"/>
      <c r="L113" s="39"/>
      <c r="M113" s="39"/>
      <c r="N113" s="55"/>
    </row>
    <row r="114" spans="2:14" ht="14.1" customHeight="1" x14ac:dyDescent="0.15">
      <c r="B114" s="101"/>
      <c r="C114" s="39" t="s">
        <v>117</v>
      </c>
      <c r="D114" s="39"/>
      <c r="E114" s="39"/>
      <c r="F114" s="39"/>
      <c r="G114" s="39"/>
      <c r="H114" s="39"/>
      <c r="I114" s="39"/>
      <c r="J114" s="39"/>
      <c r="K114" s="39"/>
      <c r="L114" s="39"/>
      <c r="M114" s="39"/>
      <c r="N114" s="55"/>
    </row>
    <row r="115" spans="2:14" ht="14.1" customHeight="1" x14ac:dyDescent="0.15">
      <c r="B115" s="101"/>
      <c r="C115" s="39" t="s">
        <v>86</v>
      </c>
      <c r="D115" s="39"/>
      <c r="E115" s="39"/>
      <c r="F115" s="39"/>
      <c r="G115" s="39"/>
      <c r="H115" s="39"/>
      <c r="I115" s="39"/>
      <c r="J115" s="39"/>
      <c r="K115" s="39"/>
      <c r="L115" s="39"/>
      <c r="M115" s="39"/>
      <c r="N115" s="55"/>
    </row>
    <row r="116" spans="2:14" ht="14.1" customHeight="1" x14ac:dyDescent="0.15">
      <c r="B116" s="101"/>
      <c r="C116" s="39" t="s">
        <v>87</v>
      </c>
      <c r="D116" s="39"/>
      <c r="E116" s="39"/>
      <c r="F116" s="39"/>
      <c r="G116" s="39"/>
      <c r="H116" s="39"/>
      <c r="I116" s="39"/>
      <c r="J116" s="39"/>
      <c r="K116" s="39"/>
      <c r="L116" s="39"/>
      <c r="M116" s="39"/>
      <c r="N116" s="55"/>
    </row>
    <row r="117" spans="2:14" ht="14.1" customHeight="1" x14ac:dyDescent="0.15">
      <c r="B117" s="101"/>
      <c r="C117" s="39" t="s">
        <v>77</v>
      </c>
      <c r="D117" s="39"/>
      <c r="E117" s="39"/>
      <c r="F117" s="39"/>
      <c r="G117" s="39"/>
      <c r="H117" s="39"/>
      <c r="I117" s="39"/>
      <c r="J117" s="39"/>
      <c r="K117" s="39"/>
      <c r="L117" s="39"/>
      <c r="M117" s="39"/>
      <c r="N117" s="55"/>
    </row>
    <row r="118" spans="2:14" ht="14.1" customHeight="1" x14ac:dyDescent="0.15">
      <c r="B118" s="101"/>
      <c r="C118" s="39" t="s">
        <v>126</v>
      </c>
      <c r="D118" s="39"/>
      <c r="E118" s="39"/>
      <c r="F118" s="39"/>
      <c r="G118" s="39"/>
      <c r="H118" s="39"/>
      <c r="I118" s="39"/>
      <c r="J118" s="39"/>
      <c r="K118" s="39"/>
      <c r="L118" s="39"/>
      <c r="M118" s="39"/>
      <c r="N118" s="55"/>
    </row>
    <row r="119" spans="2:14" ht="14.1" customHeight="1" x14ac:dyDescent="0.15">
      <c r="B119" s="101"/>
      <c r="C119" s="39" t="s">
        <v>122</v>
      </c>
      <c r="D119" s="39"/>
      <c r="E119" s="39"/>
      <c r="F119" s="39"/>
      <c r="G119" s="39"/>
      <c r="H119" s="39"/>
      <c r="I119" s="39"/>
      <c r="J119" s="39"/>
      <c r="K119" s="39"/>
      <c r="L119" s="39"/>
      <c r="M119" s="39"/>
      <c r="N119" s="55"/>
    </row>
    <row r="120" spans="2:14" ht="14.1" customHeight="1" x14ac:dyDescent="0.15">
      <c r="B120" s="101"/>
      <c r="C120" s="39" t="s">
        <v>123</v>
      </c>
      <c r="D120" s="39"/>
      <c r="E120" s="39"/>
      <c r="F120" s="39"/>
      <c r="G120" s="39"/>
      <c r="H120" s="39"/>
      <c r="I120" s="39"/>
      <c r="J120" s="39"/>
      <c r="K120" s="39"/>
      <c r="L120" s="39"/>
      <c r="M120" s="39"/>
      <c r="N120" s="55"/>
    </row>
    <row r="121" spans="2:14" ht="14.1" customHeight="1" x14ac:dyDescent="0.15">
      <c r="B121" s="101"/>
      <c r="C121" s="39" t="s">
        <v>124</v>
      </c>
      <c r="D121" s="39"/>
      <c r="E121" s="39"/>
      <c r="F121" s="39"/>
      <c r="G121" s="39"/>
      <c r="H121" s="39"/>
      <c r="I121" s="39"/>
      <c r="J121" s="39"/>
      <c r="K121" s="39"/>
      <c r="L121" s="39"/>
      <c r="M121" s="39"/>
      <c r="N121" s="55"/>
    </row>
    <row r="122" spans="2:14" ht="14.1" customHeight="1" x14ac:dyDescent="0.15">
      <c r="B122" s="101"/>
      <c r="C122" s="39" t="s">
        <v>113</v>
      </c>
      <c r="D122" s="39"/>
      <c r="E122" s="39"/>
      <c r="F122" s="39"/>
      <c r="G122" s="39"/>
      <c r="H122" s="39"/>
      <c r="I122" s="39"/>
      <c r="J122" s="39"/>
      <c r="K122" s="39"/>
      <c r="L122" s="39"/>
      <c r="M122" s="39"/>
      <c r="N122" s="55"/>
    </row>
    <row r="123" spans="2:14" ht="14.1" customHeight="1" x14ac:dyDescent="0.15">
      <c r="B123" s="101"/>
      <c r="C123" s="39" t="s">
        <v>125</v>
      </c>
      <c r="D123" s="39"/>
      <c r="E123" s="39"/>
      <c r="F123" s="39"/>
      <c r="G123" s="39"/>
      <c r="H123" s="39"/>
      <c r="I123" s="39"/>
      <c r="J123" s="39"/>
      <c r="K123" s="39"/>
      <c r="L123" s="39"/>
      <c r="M123" s="39"/>
      <c r="N123" s="55"/>
    </row>
    <row r="124" spans="2:14" ht="14.1" customHeight="1" x14ac:dyDescent="0.15">
      <c r="B124" s="101"/>
      <c r="C124" s="39" t="s">
        <v>180</v>
      </c>
      <c r="D124" s="39"/>
      <c r="E124" s="39"/>
      <c r="F124" s="39"/>
      <c r="G124" s="39"/>
      <c r="H124" s="39"/>
      <c r="I124" s="39"/>
      <c r="J124" s="39"/>
      <c r="K124" s="39"/>
      <c r="L124" s="39"/>
      <c r="M124" s="39"/>
      <c r="N124" s="55"/>
    </row>
    <row r="125" spans="2:14" ht="14.1" customHeight="1" x14ac:dyDescent="0.15">
      <c r="B125" s="101"/>
      <c r="C125" s="39" t="s">
        <v>119</v>
      </c>
      <c r="D125" s="39"/>
      <c r="E125" s="39"/>
      <c r="F125" s="39"/>
      <c r="G125" s="39"/>
      <c r="H125" s="39"/>
      <c r="I125" s="39"/>
      <c r="J125" s="39"/>
      <c r="K125" s="39"/>
      <c r="L125" s="39"/>
      <c r="M125" s="39"/>
      <c r="N125" s="55"/>
    </row>
    <row r="126" spans="2:14" x14ac:dyDescent="0.15">
      <c r="B126" s="102"/>
      <c r="C126" s="39" t="s">
        <v>131</v>
      </c>
      <c r="N126" s="59"/>
    </row>
    <row r="127" spans="2:14" x14ac:dyDescent="0.15">
      <c r="B127" s="102"/>
      <c r="C127" s="39" t="s">
        <v>127</v>
      </c>
      <c r="N127" s="59"/>
    </row>
    <row r="128" spans="2:14" ht="14.1" customHeight="1" x14ac:dyDescent="0.15">
      <c r="B128" s="101"/>
      <c r="C128" s="39" t="s">
        <v>103</v>
      </c>
      <c r="D128" s="39"/>
      <c r="E128" s="39"/>
      <c r="F128" s="39"/>
      <c r="G128" s="39"/>
      <c r="H128" s="39"/>
      <c r="I128" s="39"/>
      <c r="J128" s="39"/>
      <c r="K128" s="39"/>
      <c r="L128" s="39"/>
      <c r="M128" s="39"/>
      <c r="N128" s="55"/>
    </row>
    <row r="129" spans="2:14" ht="18" customHeight="1" x14ac:dyDescent="0.15">
      <c r="B129" s="101"/>
      <c r="C129" s="39" t="s">
        <v>60</v>
      </c>
      <c r="D129" s="39"/>
      <c r="E129" s="39"/>
      <c r="F129" s="39"/>
      <c r="G129" s="39"/>
      <c r="H129" s="39"/>
      <c r="I129" s="39"/>
      <c r="J129" s="39"/>
      <c r="K129" s="39"/>
      <c r="L129" s="39"/>
      <c r="M129" s="39"/>
      <c r="N129" s="55"/>
    </row>
    <row r="130" spans="2:14" x14ac:dyDescent="0.15">
      <c r="B130" s="102"/>
      <c r="C130" s="39" t="s">
        <v>118</v>
      </c>
      <c r="N130" s="59"/>
    </row>
    <row r="131" spans="2:14" x14ac:dyDescent="0.15">
      <c r="B131" s="102"/>
      <c r="C131" s="39" t="s">
        <v>136</v>
      </c>
      <c r="N131" s="59"/>
    </row>
    <row r="132" spans="2:14" ht="14.25" thickBot="1" x14ac:dyDescent="0.2">
      <c r="B132" s="103"/>
      <c r="C132" s="40" t="s">
        <v>128</v>
      </c>
      <c r="D132" s="57"/>
      <c r="E132" s="57"/>
      <c r="F132" s="57"/>
      <c r="G132" s="57"/>
      <c r="H132" s="57"/>
      <c r="I132" s="57"/>
      <c r="J132" s="57"/>
      <c r="K132" s="57"/>
      <c r="L132" s="57"/>
      <c r="M132" s="57"/>
      <c r="N132" s="58"/>
    </row>
  </sheetData>
  <mergeCells count="27">
    <mergeCell ref="D4:G4"/>
    <mergeCell ref="D5:G5"/>
    <mergeCell ref="D6:G6"/>
    <mergeCell ref="D7:F7"/>
    <mergeCell ref="D8:F8"/>
    <mergeCell ref="B89:D89"/>
    <mergeCell ref="G89:H89"/>
    <mergeCell ref="G90:H90"/>
    <mergeCell ref="G91:H91"/>
    <mergeCell ref="D9:F9"/>
    <mergeCell ref="G10:H10"/>
    <mergeCell ref="C79:D79"/>
    <mergeCell ref="D86:G86"/>
    <mergeCell ref="D87:G87"/>
    <mergeCell ref="B88:I88"/>
    <mergeCell ref="B108:D108"/>
    <mergeCell ref="G96:H96"/>
    <mergeCell ref="G97:H97"/>
    <mergeCell ref="B98:D98"/>
    <mergeCell ref="G98:H98"/>
    <mergeCell ref="G100:H100"/>
    <mergeCell ref="G103:H103"/>
    <mergeCell ref="G92:H92"/>
    <mergeCell ref="G93:H93"/>
    <mergeCell ref="G94:H94"/>
    <mergeCell ref="G107:H107"/>
    <mergeCell ref="G95:H95"/>
  </mergeCells>
  <phoneticPr fontId="23"/>
  <conditionalFormatting sqref="O11:O81">
    <cfRule type="expression" dxfId="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82" max="16383" man="1"/>
  </rowBreaks>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F60A2-4F8F-46E0-918B-07B4F874EDD6}">
  <sheetPr>
    <tabColor rgb="FFC00000"/>
  </sheetPr>
  <dimension ref="B1:AC128"/>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8" sqref="O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515</v>
      </c>
      <c r="L5" s="29" t="str">
        <f>K5</f>
        <v>2024.3.11</v>
      </c>
      <c r="M5" s="29" t="str">
        <f>K5</f>
        <v>2024.3.11</v>
      </c>
      <c r="N5" s="109" t="str">
        <f>K5</f>
        <v>2024.3.11</v>
      </c>
    </row>
    <row r="6" spans="2:24" ht="18" customHeight="1" x14ac:dyDescent="0.15">
      <c r="B6" s="64"/>
      <c r="C6" s="118"/>
      <c r="D6" s="138" t="s">
        <v>3</v>
      </c>
      <c r="E6" s="138"/>
      <c r="F6" s="138"/>
      <c r="G6" s="138"/>
      <c r="H6" s="118"/>
      <c r="I6" s="118"/>
      <c r="J6" s="65"/>
      <c r="K6" s="104">
        <v>0.4375</v>
      </c>
      <c r="L6" s="104">
        <v>0.39999999999999997</v>
      </c>
      <c r="M6" s="104">
        <v>0.46875</v>
      </c>
      <c r="N6" s="105">
        <v>0.37847222222222227</v>
      </c>
    </row>
    <row r="7" spans="2:24" ht="18" customHeight="1" x14ac:dyDescent="0.15">
      <c r="B7" s="64"/>
      <c r="C7" s="118"/>
      <c r="D7" s="138" t="s">
        <v>4</v>
      </c>
      <c r="E7" s="141"/>
      <c r="F7" s="141"/>
      <c r="G7" s="66" t="s">
        <v>5</v>
      </c>
      <c r="H7" s="118"/>
      <c r="I7" s="118"/>
      <c r="J7" s="65"/>
      <c r="K7" s="106">
        <v>2.9</v>
      </c>
      <c r="L7" s="106">
        <v>1.5</v>
      </c>
      <c r="M7" s="106">
        <v>1.6</v>
      </c>
      <c r="N7" s="107">
        <v>1.5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t="s">
        <v>321</v>
      </c>
      <c r="L11" s="20" t="s">
        <v>321</v>
      </c>
      <c r="M11" s="20" t="s">
        <v>142</v>
      </c>
      <c r="N11" s="21" t="s">
        <v>514</v>
      </c>
      <c r="P11" t="s">
        <v>14</v>
      </c>
      <c r="Q11">
        <f t="shared" ref="Q11:T12" si="0">IF(K11="",0,VALUE(MID(K11,2,LEN(K11)-2)))</f>
        <v>2</v>
      </c>
      <c r="R11">
        <f t="shared" si="0"/>
        <v>2</v>
      </c>
      <c r="S11">
        <f t="shared" si="0"/>
        <v>10</v>
      </c>
      <c r="T11">
        <f t="shared" si="0"/>
        <v>220</v>
      </c>
      <c r="U11">
        <f t="shared" ref="U11:X18" si="1">IF(K11="＋",0,IF(K11="(＋)",0,ABS(K11)))</f>
        <v>2</v>
      </c>
      <c r="V11">
        <f t="shared" si="1"/>
        <v>2</v>
      </c>
      <c r="W11">
        <f t="shared" si="1"/>
        <v>10</v>
      </c>
      <c r="X11">
        <f t="shared" si="1"/>
        <v>220</v>
      </c>
    </row>
    <row r="12" spans="2:24" ht="13.5" customHeight="1" x14ac:dyDescent="0.15">
      <c r="B12" s="1">
        <f t="shared" ref="B12:B43" si="2">B11+1</f>
        <v>2</v>
      </c>
      <c r="C12" s="3"/>
      <c r="D12" s="6"/>
      <c r="E12" s="118"/>
      <c r="F12" s="118" t="s">
        <v>182</v>
      </c>
      <c r="G12" s="118"/>
      <c r="H12" s="118"/>
      <c r="I12" s="118"/>
      <c r="J12" s="118"/>
      <c r="K12" s="20"/>
      <c r="L12" s="20" t="s">
        <v>144</v>
      </c>
      <c r="M12" s="20" t="s">
        <v>141</v>
      </c>
      <c r="N12" s="21" t="s">
        <v>183</v>
      </c>
      <c r="P12" t="s">
        <v>14</v>
      </c>
      <c r="Q12">
        <f t="shared" si="0"/>
        <v>0</v>
      </c>
      <c r="R12" t="e">
        <f t="shared" si="0"/>
        <v>#VALUE!</v>
      </c>
      <c r="S12">
        <f t="shared" si="0"/>
        <v>5</v>
      </c>
      <c r="T12">
        <f t="shared" si="0"/>
        <v>15</v>
      </c>
      <c r="U12">
        <f t="shared" si="1"/>
        <v>0</v>
      </c>
      <c r="V12">
        <f t="shared" si="1"/>
        <v>0</v>
      </c>
      <c r="W12">
        <f t="shared" si="1"/>
        <v>5</v>
      </c>
      <c r="X12">
        <f t="shared" si="1"/>
        <v>15</v>
      </c>
    </row>
    <row r="13" spans="2:24" ht="13.9" customHeight="1" x14ac:dyDescent="0.15">
      <c r="B13" s="1">
        <f t="shared" si="2"/>
        <v>3</v>
      </c>
      <c r="C13" s="3"/>
      <c r="D13" s="6"/>
      <c r="E13" s="118"/>
      <c r="F13" s="118" t="s">
        <v>158</v>
      </c>
      <c r="G13" s="118"/>
      <c r="H13" s="118"/>
      <c r="I13" s="118"/>
      <c r="J13" s="118"/>
      <c r="K13" s="20" t="s">
        <v>144</v>
      </c>
      <c r="L13" s="20"/>
      <c r="M13" s="20"/>
      <c r="N13" s="21"/>
      <c r="P13" s="77" t="s">
        <v>15</v>
      </c>
      <c r="Q13" t="str">
        <f>K13</f>
        <v>(＋)</v>
      </c>
      <c r="R13">
        <f>L13</f>
        <v>0</v>
      </c>
      <c r="S13">
        <f>M13</f>
        <v>0</v>
      </c>
      <c r="T13">
        <f>N13</f>
        <v>0</v>
      </c>
      <c r="U13">
        <f t="shared" si="1"/>
        <v>0</v>
      </c>
      <c r="V13">
        <f t="shared" si="1"/>
        <v>0</v>
      </c>
      <c r="W13">
        <f t="shared" si="1"/>
        <v>0</v>
      </c>
      <c r="X13">
        <f t="shared" si="1"/>
        <v>0</v>
      </c>
    </row>
    <row r="14" spans="2:24" ht="13.9" customHeight="1" x14ac:dyDescent="0.15">
      <c r="B14" s="1">
        <f t="shared" si="2"/>
        <v>4</v>
      </c>
      <c r="C14" s="3"/>
      <c r="D14" s="6"/>
      <c r="E14" s="118"/>
      <c r="F14" s="118" t="s">
        <v>190</v>
      </c>
      <c r="G14" s="118"/>
      <c r="H14" s="118"/>
      <c r="I14" s="118"/>
      <c r="J14" s="118"/>
      <c r="K14" s="20"/>
      <c r="L14" s="20" t="s">
        <v>143</v>
      </c>
      <c r="M14" s="20" t="s">
        <v>513</v>
      </c>
      <c r="N14" s="21" t="s">
        <v>377</v>
      </c>
      <c r="P14" t="s">
        <v>14</v>
      </c>
      <c r="Q14">
        <f t="shared" ref="Q14:T16" si="3">IF(K14="",0,VALUE(MID(K14,2,LEN(K14)-2)))</f>
        <v>0</v>
      </c>
      <c r="R14" t="e">
        <f t="shared" si="3"/>
        <v>#VALUE!</v>
      </c>
      <c r="S14">
        <f t="shared" si="3"/>
        <v>0</v>
      </c>
      <c r="T14" t="e">
        <f t="shared" si="3"/>
        <v>#VALUE!</v>
      </c>
      <c r="U14">
        <f t="shared" si="1"/>
        <v>0</v>
      </c>
      <c r="V14">
        <f t="shared" si="1"/>
        <v>0</v>
      </c>
      <c r="W14">
        <f t="shared" si="1"/>
        <v>104</v>
      </c>
      <c r="X14">
        <f t="shared" si="1"/>
        <v>46</v>
      </c>
    </row>
    <row r="15" spans="2:24" ht="13.5" customHeight="1" x14ac:dyDescent="0.15">
      <c r="B15" s="1">
        <f t="shared" si="2"/>
        <v>5</v>
      </c>
      <c r="C15" s="3"/>
      <c r="D15" s="6"/>
      <c r="E15" s="118"/>
      <c r="F15" s="118" t="s">
        <v>192</v>
      </c>
      <c r="G15" s="118"/>
      <c r="H15" s="118"/>
      <c r="I15" s="118"/>
      <c r="J15" s="118"/>
      <c r="K15" s="20"/>
      <c r="L15" s="20"/>
      <c r="M15" s="20"/>
      <c r="N15" s="21" t="s">
        <v>349</v>
      </c>
      <c r="P15" t="s">
        <v>14</v>
      </c>
      <c r="Q15">
        <f t="shared" si="3"/>
        <v>0</v>
      </c>
      <c r="R15">
        <f t="shared" si="3"/>
        <v>0</v>
      </c>
      <c r="S15">
        <f t="shared" si="3"/>
        <v>0</v>
      </c>
      <c r="T15" t="e">
        <f t="shared" si="3"/>
        <v>#VALUE!</v>
      </c>
      <c r="U15">
        <f t="shared" si="1"/>
        <v>0</v>
      </c>
      <c r="V15">
        <f t="shared" si="1"/>
        <v>0</v>
      </c>
      <c r="W15">
        <f t="shared" si="1"/>
        <v>0</v>
      </c>
      <c r="X15">
        <f t="shared" si="1"/>
        <v>64</v>
      </c>
    </row>
    <row r="16" spans="2:24" ht="13.9" customHeight="1" x14ac:dyDescent="0.15">
      <c r="B16" s="1">
        <f t="shared" si="2"/>
        <v>6</v>
      </c>
      <c r="C16" s="3"/>
      <c r="D16" s="6"/>
      <c r="E16" s="118"/>
      <c r="F16" s="118" t="s">
        <v>137</v>
      </c>
      <c r="G16" s="118"/>
      <c r="H16" s="118"/>
      <c r="I16" s="118"/>
      <c r="J16" s="118"/>
      <c r="K16" s="20" t="s">
        <v>141</v>
      </c>
      <c r="L16" s="20"/>
      <c r="M16" s="20" t="s">
        <v>229</v>
      </c>
      <c r="N16" s="21" t="s">
        <v>512</v>
      </c>
      <c r="P16" t="s">
        <v>14</v>
      </c>
      <c r="Q16">
        <f t="shared" si="3"/>
        <v>5</v>
      </c>
      <c r="R16">
        <f t="shared" si="3"/>
        <v>0</v>
      </c>
      <c r="S16">
        <f t="shared" si="3"/>
        <v>20</v>
      </c>
      <c r="T16">
        <f t="shared" si="3"/>
        <v>165</v>
      </c>
      <c r="U16">
        <f t="shared" si="1"/>
        <v>5</v>
      </c>
      <c r="V16">
        <f t="shared" si="1"/>
        <v>0</v>
      </c>
      <c r="W16">
        <f t="shared" si="1"/>
        <v>20</v>
      </c>
      <c r="X16">
        <f t="shared" si="1"/>
        <v>165</v>
      </c>
    </row>
    <row r="17" spans="2:24" ht="13.5" customHeight="1" x14ac:dyDescent="0.15">
      <c r="B17" s="1">
        <f t="shared" si="2"/>
        <v>7</v>
      </c>
      <c r="C17" s="3"/>
      <c r="D17" s="6"/>
      <c r="E17" s="118"/>
      <c r="F17" s="118" t="s">
        <v>108</v>
      </c>
      <c r="G17" s="118"/>
      <c r="H17" s="118"/>
      <c r="I17" s="118"/>
      <c r="J17" s="118"/>
      <c r="K17" s="20" t="s">
        <v>142</v>
      </c>
      <c r="L17" s="20" t="s">
        <v>141</v>
      </c>
      <c r="M17" s="20"/>
      <c r="N17" s="21" t="s">
        <v>183</v>
      </c>
      <c r="U17">
        <f t="shared" si="1"/>
        <v>10</v>
      </c>
      <c r="V17">
        <f t="shared" si="1"/>
        <v>5</v>
      </c>
      <c r="W17">
        <f t="shared" si="1"/>
        <v>0</v>
      </c>
      <c r="X17">
        <f t="shared" si="1"/>
        <v>15</v>
      </c>
    </row>
    <row r="18" spans="2:24" ht="13.5" customHeight="1" x14ac:dyDescent="0.15">
      <c r="B18" s="1">
        <f t="shared" si="2"/>
        <v>8</v>
      </c>
      <c r="C18" s="3"/>
      <c r="D18" s="6"/>
      <c r="E18" s="118"/>
      <c r="F18" s="118" t="s">
        <v>107</v>
      </c>
      <c r="G18" s="118"/>
      <c r="H18" s="118"/>
      <c r="I18" s="118"/>
      <c r="J18" s="118"/>
      <c r="K18" s="20" t="s">
        <v>337</v>
      </c>
      <c r="L18" s="20" t="s">
        <v>142</v>
      </c>
      <c r="M18" s="20" t="s">
        <v>146</v>
      </c>
      <c r="N18" s="21" t="s">
        <v>185</v>
      </c>
      <c r="P18" t="s">
        <v>14</v>
      </c>
      <c r="Q18">
        <f>IF(K18="",0,VALUE(MID(K18,2,LEN(K18)-2)))</f>
        <v>30</v>
      </c>
      <c r="R18" t="e">
        <f>IF(#REF!="",0,VALUE(MID(#REF!,2,LEN(#REF!)-2)))</f>
        <v>#REF!</v>
      </c>
      <c r="S18">
        <f>IF(M18="",0,VALUE(MID(M18,2,LEN(M18)-2)))</f>
        <v>25</v>
      </c>
      <c r="T18">
        <f>IF(N18="",0,VALUE(MID(N18,2,LEN(N18)-2)))</f>
        <v>45</v>
      </c>
      <c r="U18">
        <f t="shared" si="1"/>
        <v>30</v>
      </c>
      <c r="V18">
        <f t="shared" si="1"/>
        <v>10</v>
      </c>
      <c r="W18">
        <f t="shared" si="1"/>
        <v>25</v>
      </c>
      <c r="X18">
        <f t="shared" si="1"/>
        <v>45</v>
      </c>
    </row>
    <row r="19" spans="2:24" ht="13.5" customHeight="1" x14ac:dyDescent="0.15">
      <c r="B19" s="1">
        <f t="shared" si="2"/>
        <v>9</v>
      </c>
      <c r="C19" s="2" t="s">
        <v>24</v>
      </c>
      <c r="D19" s="2" t="s">
        <v>25</v>
      </c>
      <c r="E19" s="118"/>
      <c r="F19" s="118" t="s">
        <v>106</v>
      </c>
      <c r="G19" s="118"/>
      <c r="H19" s="118"/>
      <c r="I19" s="118"/>
      <c r="J19" s="118"/>
      <c r="K19" s="24">
        <v>160</v>
      </c>
      <c r="L19" s="24">
        <v>160</v>
      </c>
      <c r="M19" s="24">
        <v>375</v>
      </c>
      <c r="N19" s="110">
        <v>200</v>
      </c>
      <c r="P19" s="77"/>
    </row>
    <row r="20" spans="2:24" ht="13.5" customHeight="1" x14ac:dyDescent="0.15">
      <c r="B20" s="1">
        <f t="shared" si="2"/>
        <v>10</v>
      </c>
      <c r="C20" s="2" t="s">
        <v>26</v>
      </c>
      <c r="D20" s="2" t="s">
        <v>27</v>
      </c>
      <c r="E20" s="118"/>
      <c r="F20" s="118" t="s">
        <v>94</v>
      </c>
      <c r="G20" s="118"/>
      <c r="H20" s="118"/>
      <c r="I20" s="118"/>
      <c r="J20" s="118"/>
      <c r="K20" s="24">
        <v>15</v>
      </c>
      <c r="L20" s="24"/>
      <c r="M20" s="24">
        <v>10</v>
      </c>
      <c r="N20" s="110">
        <v>5</v>
      </c>
      <c r="P20" s="77"/>
    </row>
    <row r="21" spans="2:24" ht="13.5" customHeight="1" x14ac:dyDescent="0.15">
      <c r="B21" s="1">
        <f t="shared" si="2"/>
        <v>11</v>
      </c>
      <c r="C21" s="2" t="s">
        <v>84</v>
      </c>
      <c r="D21" s="2" t="s">
        <v>16</v>
      </c>
      <c r="E21" s="118"/>
      <c r="F21" s="118" t="s">
        <v>328</v>
      </c>
      <c r="G21" s="118"/>
      <c r="H21" s="118"/>
      <c r="I21" s="118"/>
      <c r="J21" s="118"/>
      <c r="K21" s="24">
        <v>38</v>
      </c>
      <c r="L21" s="24">
        <v>6</v>
      </c>
      <c r="M21" s="24"/>
      <c r="N21" s="110"/>
    </row>
    <row r="22" spans="2:24" ht="14.85" customHeight="1" x14ac:dyDescent="0.15">
      <c r="B22" s="1">
        <f t="shared" si="2"/>
        <v>12</v>
      </c>
      <c r="C22" s="6"/>
      <c r="D22" s="6"/>
      <c r="E22" s="118"/>
      <c r="F22" s="118" t="s">
        <v>134</v>
      </c>
      <c r="G22" s="118"/>
      <c r="H22" s="118"/>
      <c r="I22" s="118"/>
      <c r="J22" s="118"/>
      <c r="K22" s="24" t="s">
        <v>143</v>
      </c>
      <c r="L22" s="24"/>
      <c r="M22" s="24">
        <v>5</v>
      </c>
      <c r="N22" s="110">
        <v>20</v>
      </c>
    </row>
    <row r="23" spans="2:24" ht="13.9" customHeight="1" x14ac:dyDescent="0.15">
      <c r="B23" s="1">
        <f t="shared" si="2"/>
        <v>13</v>
      </c>
      <c r="C23" s="6"/>
      <c r="D23" s="2" t="s">
        <v>17</v>
      </c>
      <c r="E23" s="118"/>
      <c r="F23" s="118" t="s">
        <v>104</v>
      </c>
      <c r="G23" s="118"/>
      <c r="H23" s="118"/>
      <c r="I23" s="118"/>
      <c r="J23" s="118"/>
      <c r="K23" s="24"/>
      <c r="L23" s="24" t="s">
        <v>143</v>
      </c>
      <c r="M23" s="24">
        <v>8</v>
      </c>
      <c r="N23" s="110" t="s">
        <v>143</v>
      </c>
    </row>
    <row r="24" spans="2:24" ht="13.5" customHeight="1" x14ac:dyDescent="0.15">
      <c r="B24" s="1">
        <f t="shared" si="2"/>
        <v>14</v>
      </c>
      <c r="C24" s="6"/>
      <c r="D24" s="6"/>
      <c r="E24" s="118"/>
      <c r="F24" s="118" t="s">
        <v>95</v>
      </c>
      <c r="G24" s="118"/>
      <c r="H24" s="118"/>
      <c r="I24" s="118"/>
      <c r="J24" s="118"/>
      <c r="K24" s="24">
        <v>40</v>
      </c>
      <c r="L24" s="24">
        <v>220</v>
      </c>
      <c r="M24" s="24">
        <v>350</v>
      </c>
      <c r="N24" s="110">
        <v>525</v>
      </c>
    </row>
    <row r="25" spans="2:24" ht="13.9" customHeight="1" x14ac:dyDescent="0.15">
      <c r="B25" s="1">
        <f t="shared" si="2"/>
        <v>15</v>
      </c>
      <c r="C25" s="6"/>
      <c r="D25" s="6"/>
      <c r="E25" s="118"/>
      <c r="F25" s="118" t="s">
        <v>96</v>
      </c>
      <c r="G25" s="118"/>
      <c r="H25" s="118"/>
      <c r="I25" s="118"/>
      <c r="J25" s="118"/>
      <c r="K25" s="24">
        <v>30</v>
      </c>
      <c r="L25" s="24">
        <v>70</v>
      </c>
      <c r="M25" s="24">
        <v>190</v>
      </c>
      <c r="N25" s="110">
        <v>70</v>
      </c>
    </row>
    <row r="26" spans="2:24" ht="13.9" customHeight="1" x14ac:dyDescent="0.15">
      <c r="B26" s="1">
        <f t="shared" si="2"/>
        <v>16</v>
      </c>
      <c r="C26" s="6"/>
      <c r="D26" s="6"/>
      <c r="E26" s="118"/>
      <c r="F26" s="118" t="s">
        <v>223</v>
      </c>
      <c r="G26" s="118"/>
      <c r="H26" s="118"/>
      <c r="I26" s="118"/>
      <c r="J26" s="118"/>
      <c r="K26" s="24" t="s">
        <v>143</v>
      </c>
      <c r="L26" s="24"/>
      <c r="M26" s="24"/>
      <c r="N26" s="110"/>
    </row>
    <row r="27" spans="2:24" ht="13.9" customHeight="1" x14ac:dyDescent="0.15">
      <c r="B27" s="1">
        <f t="shared" si="2"/>
        <v>17</v>
      </c>
      <c r="C27" s="6"/>
      <c r="D27" s="6"/>
      <c r="E27" s="118"/>
      <c r="F27" s="118" t="s">
        <v>147</v>
      </c>
      <c r="G27" s="118"/>
      <c r="H27" s="118"/>
      <c r="I27" s="118"/>
      <c r="J27" s="118"/>
      <c r="K27" s="24"/>
      <c r="L27" s="24">
        <v>5</v>
      </c>
      <c r="M27" s="24">
        <v>5</v>
      </c>
      <c r="N27" s="110"/>
    </row>
    <row r="28" spans="2:24" ht="13.9" customHeight="1" x14ac:dyDescent="0.15">
      <c r="B28" s="1">
        <f t="shared" si="2"/>
        <v>18</v>
      </c>
      <c r="C28" s="6"/>
      <c r="D28" s="6"/>
      <c r="E28" s="118"/>
      <c r="F28" s="118" t="s">
        <v>291</v>
      </c>
      <c r="G28" s="118"/>
      <c r="H28" s="118"/>
      <c r="I28" s="118"/>
      <c r="J28" s="118"/>
      <c r="K28" s="24"/>
      <c r="L28" s="24"/>
      <c r="M28" s="24"/>
      <c r="N28" s="110" t="s">
        <v>143</v>
      </c>
    </row>
    <row r="29" spans="2:24" ht="13.9" customHeight="1" x14ac:dyDescent="0.15">
      <c r="B29" s="1">
        <f t="shared" si="2"/>
        <v>19</v>
      </c>
      <c r="C29" s="6"/>
      <c r="D29" s="6"/>
      <c r="E29" s="118"/>
      <c r="F29" s="118" t="s">
        <v>70</v>
      </c>
      <c r="G29" s="118"/>
      <c r="H29" s="118"/>
      <c r="I29" s="118"/>
      <c r="J29" s="118"/>
      <c r="K29" s="24"/>
      <c r="L29" s="24">
        <v>4</v>
      </c>
      <c r="M29" s="24"/>
      <c r="N29" s="110"/>
    </row>
    <row r="30" spans="2:24" ht="13.5" customHeight="1" x14ac:dyDescent="0.15">
      <c r="B30" s="1">
        <f t="shared" si="2"/>
        <v>20</v>
      </c>
      <c r="C30" s="6"/>
      <c r="D30" s="6"/>
      <c r="E30" s="118"/>
      <c r="F30" s="118" t="s">
        <v>18</v>
      </c>
      <c r="G30" s="118"/>
      <c r="H30" s="118"/>
      <c r="I30" s="118"/>
      <c r="J30" s="118"/>
      <c r="K30" s="24">
        <v>55</v>
      </c>
      <c r="L30" s="24">
        <v>85</v>
      </c>
      <c r="M30" s="24">
        <v>105</v>
      </c>
      <c r="N30" s="110">
        <v>170</v>
      </c>
    </row>
    <row r="31" spans="2:24" ht="13.5" customHeight="1" x14ac:dyDescent="0.15">
      <c r="B31" s="1">
        <f t="shared" si="2"/>
        <v>21</v>
      </c>
      <c r="C31" s="6"/>
      <c r="D31" s="6"/>
      <c r="E31" s="118"/>
      <c r="F31" s="118" t="s">
        <v>97</v>
      </c>
      <c r="G31" s="118"/>
      <c r="H31" s="118"/>
      <c r="I31" s="118"/>
      <c r="J31" s="118"/>
      <c r="K31" s="24"/>
      <c r="L31" s="24"/>
      <c r="M31" s="24" t="s">
        <v>143</v>
      </c>
      <c r="N31" s="110" t="s">
        <v>143</v>
      </c>
    </row>
    <row r="32" spans="2:24" ht="13.5" customHeight="1" x14ac:dyDescent="0.15">
      <c r="B32" s="1">
        <f t="shared" si="2"/>
        <v>22</v>
      </c>
      <c r="C32" s="6"/>
      <c r="D32" s="6"/>
      <c r="E32" s="118"/>
      <c r="F32" s="118" t="s">
        <v>98</v>
      </c>
      <c r="G32" s="118"/>
      <c r="H32" s="118"/>
      <c r="I32" s="118"/>
      <c r="J32" s="118"/>
      <c r="K32" s="24">
        <v>5</v>
      </c>
      <c r="L32" s="24">
        <v>20</v>
      </c>
      <c r="M32" s="24">
        <v>15</v>
      </c>
      <c r="N32" s="110">
        <v>20</v>
      </c>
    </row>
    <row r="33" spans="2:29" ht="13.5" customHeight="1" x14ac:dyDescent="0.15">
      <c r="B33" s="1">
        <f t="shared" si="2"/>
        <v>23</v>
      </c>
      <c r="C33" s="6"/>
      <c r="D33" s="6"/>
      <c r="E33" s="118"/>
      <c r="F33" s="118" t="s">
        <v>19</v>
      </c>
      <c r="G33" s="118"/>
      <c r="H33" s="118"/>
      <c r="I33" s="118"/>
      <c r="J33" s="118"/>
      <c r="K33" s="24">
        <v>20</v>
      </c>
      <c r="L33" s="24"/>
      <c r="M33" s="24"/>
      <c r="N33" s="110"/>
    </row>
    <row r="34" spans="2:29" ht="13.9" customHeight="1" x14ac:dyDescent="0.15">
      <c r="B34" s="1">
        <f t="shared" si="2"/>
        <v>24</v>
      </c>
      <c r="C34" s="6"/>
      <c r="D34" s="6"/>
      <c r="E34" s="118"/>
      <c r="F34" s="118" t="s">
        <v>199</v>
      </c>
      <c r="G34" s="118"/>
      <c r="H34" s="118"/>
      <c r="I34" s="118"/>
      <c r="J34" s="118"/>
      <c r="K34" s="24"/>
      <c r="L34" s="24"/>
      <c r="M34" s="24">
        <v>40</v>
      </c>
      <c r="N34" s="110">
        <v>60</v>
      </c>
    </row>
    <row r="35" spans="2:29" ht="13.5" customHeight="1" x14ac:dyDescent="0.15">
      <c r="B35" s="1">
        <f t="shared" si="2"/>
        <v>25</v>
      </c>
      <c r="C35" s="6"/>
      <c r="D35" s="6"/>
      <c r="E35" s="118"/>
      <c r="F35" s="118" t="s">
        <v>161</v>
      </c>
      <c r="G35" s="118"/>
      <c r="H35" s="118"/>
      <c r="I35" s="118"/>
      <c r="J35" s="118"/>
      <c r="K35" s="24"/>
      <c r="L35" s="24"/>
      <c r="M35" s="24"/>
      <c r="N35" s="110" t="s">
        <v>143</v>
      </c>
    </row>
    <row r="36" spans="2:29" ht="13.5" customHeight="1" x14ac:dyDescent="0.15">
      <c r="B36" s="1">
        <f t="shared" si="2"/>
        <v>26</v>
      </c>
      <c r="C36" s="6"/>
      <c r="D36" s="6"/>
      <c r="E36" s="118"/>
      <c r="F36" s="118" t="s">
        <v>116</v>
      </c>
      <c r="G36" s="118"/>
      <c r="H36" s="118"/>
      <c r="I36" s="118"/>
      <c r="J36" s="118"/>
      <c r="K36" s="24">
        <v>150</v>
      </c>
      <c r="L36" s="24">
        <v>260</v>
      </c>
      <c r="M36" s="24">
        <v>185</v>
      </c>
      <c r="N36" s="110">
        <v>375</v>
      </c>
    </row>
    <row r="37" spans="2:29" ht="13.9" customHeight="1" x14ac:dyDescent="0.15">
      <c r="B37" s="1">
        <f t="shared" si="2"/>
        <v>27</v>
      </c>
      <c r="C37" s="6"/>
      <c r="D37" s="6"/>
      <c r="E37" s="118"/>
      <c r="F37" s="118" t="s">
        <v>149</v>
      </c>
      <c r="G37" s="118"/>
      <c r="H37" s="118"/>
      <c r="I37" s="118"/>
      <c r="J37" s="118"/>
      <c r="K37" s="24" t="s">
        <v>143</v>
      </c>
      <c r="L37" s="24"/>
      <c r="M37" s="24"/>
      <c r="N37" s="110">
        <v>5</v>
      </c>
    </row>
    <row r="38" spans="2:29" ht="13.9" customHeight="1" x14ac:dyDescent="0.15">
      <c r="B38" s="1">
        <f t="shared" si="2"/>
        <v>28</v>
      </c>
      <c r="C38" s="6"/>
      <c r="D38" s="6"/>
      <c r="E38" s="118"/>
      <c r="F38" s="118" t="s">
        <v>20</v>
      </c>
      <c r="G38" s="118"/>
      <c r="H38" s="118"/>
      <c r="I38" s="118"/>
      <c r="J38" s="118"/>
      <c r="K38" s="24">
        <v>90</v>
      </c>
      <c r="L38" s="24">
        <v>100</v>
      </c>
      <c r="M38" s="24">
        <v>75</v>
      </c>
      <c r="N38" s="110">
        <v>5</v>
      </c>
    </row>
    <row r="39" spans="2:29" ht="13.5" customHeight="1" x14ac:dyDescent="0.15">
      <c r="B39" s="1">
        <f t="shared" si="2"/>
        <v>29</v>
      </c>
      <c r="C39" s="6"/>
      <c r="D39" s="6"/>
      <c r="E39" s="118"/>
      <c r="F39" s="118" t="s">
        <v>21</v>
      </c>
      <c r="G39" s="118"/>
      <c r="H39" s="118"/>
      <c r="I39" s="118"/>
      <c r="J39" s="118"/>
      <c r="K39" s="24">
        <v>33300</v>
      </c>
      <c r="L39" s="24">
        <v>37650</v>
      </c>
      <c r="M39" s="24">
        <v>37750</v>
      </c>
      <c r="N39" s="56">
        <v>21200</v>
      </c>
    </row>
    <row r="40" spans="2:29" ht="13.9" customHeight="1" x14ac:dyDescent="0.15">
      <c r="B40" s="1">
        <f t="shared" si="2"/>
        <v>30</v>
      </c>
      <c r="C40" s="6"/>
      <c r="D40" s="6"/>
      <c r="E40" s="118"/>
      <c r="F40" s="118" t="s">
        <v>22</v>
      </c>
      <c r="G40" s="118"/>
      <c r="H40" s="118"/>
      <c r="I40" s="118"/>
      <c r="J40" s="118"/>
      <c r="K40" s="24" t="s">
        <v>143</v>
      </c>
      <c r="L40" s="24"/>
      <c r="M40" s="24">
        <v>5</v>
      </c>
      <c r="N40" s="110" t="s">
        <v>143</v>
      </c>
    </row>
    <row r="41" spans="2:29" ht="13.5" customHeight="1" x14ac:dyDescent="0.15">
      <c r="B41" s="1">
        <f t="shared" si="2"/>
        <v>31</v>
      </c>
      <c r="C41" s="2" t="s">
        <v>75</v>
      </c>
      <c r="D41" s="2" t="s">
        <v>76</v>
      </c>
      <c r="E41" s="118"/>
      <c r="F41" s="118" t="s">
        <v>93</v>
      </c>
      <c r="G41" s="118"/>
      <c r="H41" s="118"/>
      <c r="I41" s="118"/>
      <c r="J41" s="118"/>
      <c r="K41" s="24"/>
      <c r="L41" s="24" t="s">
        <v>143</v>
      </c>
      <c r="M41" s="24"/>
      <c r="N41" s="110">
        <v>5</v>
      </c>
    </row>
    <row r="42" spans="2:29" ht="13.9" customHeight="1" x14ac:dyDescent="0.15">
      <c r="B42" s="1">
        <f t="shared" si="2"/>
        <v>32</v>
      </c>
      <c r="C42" s="6"/>
      <c r="D42" s="6"/>
      <c r="E42" s="118"/>
      <c r="F42" s="118" t="s">
        <v>140</v>
      </c>
      <c r="G42" s="118"/>
      <c r="H42" s="118"/>
      <c r="I42" s="118"/>
      <c r="J42" s="118"/>
      <c r="K42" s="24"/>
      <c r="L42" s="24">
        <v>5</v>
      </c>
      <c r="M42" s="24"/>
      <c r="N42" s="110">
        <v>10</v>
      </c>
    </row>
    <row r="43" spans="2:29" ht="13.9" customHeight="1" x14ac:dyDescent="0.15">
      <c r="B43" s="1">
        <f t="shared" si="2"/>
        <v>33</v>
      </c>
      <c r="C43" s="2" t="s">
        <v>85</v>
      </c>
      <c r="D43" s="2" t="s">
        <v>28</v>
      </c>
      <c r="E43" s="118"/>
      <c r="F43" s="118" t="s">
        <v>111</v>
      </c>
      <c r="G43" s="118"/>
      <c r="H43" s="118"/>
      <c r="I43" s="118"/>
      <c r="J43" s="118"/>
      <c r="K43" s="24">
        <v>20</v>
      </c>
      <c r="L43" s="24" t="s">
        <v>143</v>
      </c>
      <c r="M43" s="24">
        <v>40</v>
      </c>
      <c r="N43" s="110" t="s">
        <v>143</v>
      </c>
      <c r="Y43" s="120"/>
    </row>
    <row r="44" spans="2:29" ht="13.9" customHeight="1" x14ac:dyDescent="0.15">
      <c r="B44" s="1">
        <f t="shared" ref="B44:B77" si="4">B43+1</f>
        <v>34</v>
      </c>
      <c r="C44" s="6"/>
      <c r="D44" s="6"/>
      <c r="E44" s="118"/>
      <c r="F44" s="118" t="s">
        <v>163</v>
      </c>
      <c r="G44" s="118"/>
      <c r="H44" s="118"/>
      <c r="I44" s="118"/>
      <c r="J44" s="118"/>
      <c r="K44" s="24"/>
      <c r="L44" s="24" t="s">
        <v>143</v>
      </c>
      <c r="M44" s="24"/>
      <c r="N44" s="110">
        <v>50</v>
      </c>
      <c r="Y44" s="120"/>
    </row>
    <row r="45" spans="2:29" ht="13.9" customHeight="1" x14ac:dyDescent="0.15">
      <c r="B45" s="1">
        <f t="shared" si="4"/>
        <v>35</v>
      </c>
      <c r="C45" s="6"/>
      <c r="D45" s="6"/>
      <c r="E45" s="118"/>
      <c r="F45" s="118" t="s">
        <v>133</v>
      </c>
      <c r="G45" s="118"/>
      <c r="H45" s="118"/>
      <c r="I45" s="118"/>
      <c r="J45" s="118"/>
      <c r="K45" s="24">
        <v>5</v>
      </c>
      <c r="L45" s="24"/>
      <c r="M45" s="24">
        <v>10</v>
      </c>
      <c r="N45" s="110">
        <v>10</v>
      </c>
      <c r="U45" s="121">
        <f>COUNTA($K11:$K45)</f>
        <v>22</v>
      </c>
      <c r="V45" s="121">
        <f>COUNTA($L11:$L45)</f>
        <v>21</v>
      </c>
      <c r="W45" s="121">
        <f>COUNTA($M11:$M45)</f>
        <v>22</v>
      </c>
      <c r="X45" s="121">
        <f>COUNTA($N11:$N45)</f>
        <v>29</v>
      </c>
      <c r="Y45" s="121"/>
      <c r="Z45" s="121"/>
      <c r="AA45" s="121"/>
      <c r="AB45" s="121"/>
      <c r="AC45" s="120"/>
    </row>
    <row r="46" spans="2:29" ht="13.9" customHeight="1" x14ac:dyDescent="0.15">
      <c r="B46" s="1">
        <f t="shared" si="4"/>
        <v>36</v>
      </c>
      <c r="C46" s="6"/>
      <c r="D46" s="6"/>
      <c r="E46" s="118"/>
      <c r="F46" s="118" t="s">
        <v>164</v>
      </c>
      <c r="G46" s="118"/>
      <c r="H46" s="118"/>
      <c r="I46" s="118"/>
      <c r="J46" s="118"/>
      <c r="K46" s="24"/>
      <c r="L46" s="24"/>
      <c r="M46" s="24">
        <v>5</v>
      </c>
      <c r="N46" s="110" t="s">
        <v>143</v>
      </c>
      <c r="Y46" s="122"/>
    </row>
    <row r="47" spans="2:29" ht="13.9" customHeight="1" x14ac:dyDescent="0.15">
      <c r="B47" s="1">
        <f t="shared" si="4"/>
        <v>37</v>
      </c>
      <c r="C47" s="6"/>
      <c r="D47" s="6"/>
      <c r="E47" s="118"/>
      <c r="F47" s="118" t="s">
        <v>295</v>
      </c>
      <c r="G47" s="118"/>
      <c r="H47" s="118"/>
      <c r="I47" s="118"/>
      <c r="J47" s="118"/>
      <c r="K47" s="24"/>
      <c r="L47" s="24"/>
      <c r="M47" s="24"/>
      <c r="N47" s="110" t="s">
        <v>143</v>
      </c>
      <c r="Y47" s="122"/>
    </row>
    <row r="48" spans="2:29" ht="13.5" customHeight="1" x14ac:dyDescent="0.15">
      <c r="B48" s="1">
        <f t="shared" si="4"/>
        <v>38</v>
      </c>
      <c r="C48" s="6"/>
      <c r="D48" s="6"/>
      <c r="E48" s="118"/>
      <c r="F48" s="118" t="s">
        <v>318</v>
      </c>
      <c r="G48" s="118"/>
      <c r="H48" s="118"/>
      <c r="I48" s="118"/>
      <c r="J48" s="118"/>
      <c r="K48" s="24"/>
      <c r="L48" s="24"/>
      <c r="M48" s="24"/>
      <c r="N48" s="110" t="s">
        <v>143</v>
      </c>
      <c r="Y48" s="122"/>
    </row>
    <row r="49" spans="2:25" ht="13.5" customHeight="1" x14ac:dyDescent="0.15">
      <c r="B49" s="1">
        <f t="shared" si="4"/>
        <v>39</v>
      </c>
      <c r="C49" s="6"/>
      <c r="D49" s="6"/>
      <c r="E49" s="118"/>
      <c r="F49" s="118" t="s">
        <v>99</v>
      </c>
      <c r="G49" s="118"/>
      <c r="H49" s="118"/>
      <c r="I49" s="118"/>
      <c r="J49" s="118"/>
      <c r="K49" s="24">
        <v>40</v>
      </c>
      <c r="L49" s="24" t="s">
        <v>143</v>
      </c>
      <c r="M49" s="24" t="s">
        <v>143</v>
      </c>
      <c r="N49" s="110">
        <v>100</v>
      </c>
      <c r="Y49" s="122"/>
    </row>
    <row r="50" spans="2:25" ht="13.9" customHeight="1" x14ac:dyDescent="0.15">
      <c r="B50" s="1">
        <f t="shared" si="4"/>
        <v>40</v>
      </c>
      <c r="C50" s="6"/>
      <c r="D50" s="6"/>
      <c r="E50" s="118"/>
      <c r="F50" s="118" t="s">
        <v>266</v>
      </c>
      <c r="G50" s="118"/>
      <c r="H50" s="118"/>
      <c r="I50" s="118"/>
      <c r="J50" s="118"/>
      <c r="K50" s="24">
        <v>10</v>
      </c>
      <c r="L50" s="24"/>
      <c r="M50" s="24"/>
      <c r="N50" s="110"/>
      <c r="Y50" s="120"/>
    </row>
    <row r="51" spans="2:25" ht="13.9" customHeight="1" x14ac:dyDescent="0.15">
      <c r="B51" s="1">
        <f t="shared" si="4"/>
        <v>41</v>
      </c>
      <c r="C51" s="6"/>
      <c r="D51" s="6"/>
      <c r="E51" s="118"/>
      <c r="F51" s="118" t="s">
        <v>100</v>
      </c>
      <c r="G51" s="118"/>
      <c r="H51" s="118"/>
      <c r="I51" s="118"/>
      <c r="J51" s="118"/>
      <c r="K51" s="24">
        <v>100</v>
      </c>
      <c r="L51" s="24">
        <v>230</v>
      </c>
      <c r="M51" s="24">
        <v>210</v>
      </c>
      <c r="N51" s="110">
        <v>450</v>
      </c>
      <c r="Y51" s="120"/>
    </row>
    <row r="52" spans="2:25" ht="13.5" customHeight="1" x14ac:dyDescent="0.15">
      <c r="B52" s="1">
        <f t="shared" si="4"/>
        <v>42</v>
      </c>
      <c r="C52" s="6"/>
      <c r="D52" s="6"/>
      <c r="E52" s="118"/>
      <c r="F52" s="118" t="s">
        <v>101</v>
      </c>
      <c r="G52" s="118"/>
      <c r="H52" s="118"/>
      <c r="I52" s="118"/>
      <c r="J52" s="118"/>
      <c r="K52" s="24">
        <v>30</v>
      </c>
      <c r="L52" s="24">
        <v>30</v>
      </c>
      <c r="M52" s="24">
        <v>60</v>
      </c>
      <c r="N52" s="110">
        <v>65</v>
      </c>
      <c r="Y52" s="120"/>
    </row>
    <row r="53" spans="2:25" ht="14.25" customHeight="1" x14ac:dyDescent="0.15">
      <c r="B53" s="1">
        <f t="shared" si="4"/>
        <v>43</v>
      </c>
      <c r="C53" s="6"/>
      <c r="D53" s="6"/>
      <c r="E53" s="118"/>
      <c r="F53" s="118" t="s">
        <v>300</v>
      </c>
      <c r="G53" s="118"/>
      <c r="H53" s="118"/>
      <c r="I53" s="118"/>
      <c r="J53" s="118"/>
      <c r="K53" s="24"/>
      <c r="L53" s="24"/>
      <c r="M53" s="24"/>
      <c r="N53" s="110" t="s">
        <v>143</v>
      </c>
      <c r="Y53" s="120"/>
    </row>
    <row r="54" spans="2:25" ht="13.5" customHeight="1" x14ac:dyDescent="0.15">
      <c r="B54" s="1">
        <f t="shared" si="4"/>
        <v>44</v>
      </c>
      <c r="C54" s="6"/>
      <c r="D54" s="6"/>
      <c r="E54" s="118"/>
      <c r="F54" s="118" t="s">
        <v>167</v>
      </c>
      <c r="G54" s="118"/>
      <c r="H54" s="118"/>
      <c r="I54" s="118"/>
      <c r="J54" s="118"/>
      <c r="K54" s="24"/>
      <c r="L54" s="24"/>
      <c r="M54" s="24" t="s">
        <v>143</v>
      </c>
      <c r="N54" s="110"/>
      <c r="Y54" s="120"/>
    </row>
    <row r="55" spans="2:25" ht="13.5" customHeight="1" x14ac:dyDescent="0.15">
      <c r="B55" s="1">
        <f t="shared" si="4"/>
        <v>45</v>
      </c>
      <c r="C55" s="6"/>
      <c r="D55" s="6"/>
      <c r="E55" s="118"/>
      <c r="F55" s="118" t="s">
        <v>30</v>
      </c>
      <c r="G55" s="118"/>
      <c r="H55" s="118"/>
      <c r="I55" s="118"/>
      <c r="J55" s="118"/>
      <c r="K55" s="24" t="s">
        <v>143</v>
      </c>
      <c r="L55" s="24"/>
      <c r="M55" s="24"/>
      <c r="N55" s="110"/>
      <c r="Y55" s="120"/>
    </row>
    <row r="56" spans="2:25" ht="13.9" customHeight="1" x14ac:dyDescent="0.15">
      <c r="B56" s="1">
        <f t="shared" si="4"/>
        <v>46</v>
      </c>
      <c r="C56" s="6"/>
      <c r="D56" s="6"/>
      <c r="E56" s="118"/>
      <c r="F56" s="118" t="s">
        <v>80</v>
      </c>
      <c r="G56" s="118"/>
      <c r="H56" s="118"/>
      <c r="I56" s="118"/>
      <c r="J56" s="118"/>
      <c r="K56" s="24" t="s">
        <v>143</v>
      </c>
      <c r="L56" s="24"/>
      <c r="M56" s="24"/>
      <c r="N56" s="110">
        <v>60</v>
      </c>
      <c r="Y56" s="120"/>
    </row>
    <row r="57" spans="2:25" ht="13.5" customHeight="1" x14ac:dyDescent="0.15">
      <c r="B57" s="1">
        <f t="shared" si="4"/>
        <v>47</v>
      </c>
      <c r="C57" s="6"/>
      <c r="D57" s="6"/>
      <c r="E57" s="118"/>
      <c r="F57" s="118" t="s">
        <v>102</v>
      </c>
      <c r="G57" s="118"/>
      <c r="H57" s="118"/>
      <c r="I57" s="118"/>
      <c r="J57" s="118"/>
      <c r="K57" s="24">
        <v>140</v>
      </c>
      <c r="L57" s="24">
        <v>70</v>
      </c>
      <c r="M57" s="24">
        <v>310</v>
      </c>
      <c r="N57" s="110">
        <v>300</v>
      </c>
      <c r="Y57" s="120"/>
    </row>
    <row r="58" spans="2:25" ht="13.9" customHeight="1" x14ac:dyDescent="0.15">
      <c r="B58" s="1">
        <f t="shared" si="4"/>
        <v>48</v>
      </c>
      <c r="C58" s="6"/>
      <c r="D58" s="6"/>
      <c r="E58" s="118"/>
      <c r="F58" s="118" t="s">
        <v>151</v>
      </c>
      <c r="G58" s="118"/>
      <c r="H58" s="118"/>
      <c r="I58" s="118"/>
      <c r="J58" s="118"/>
      <c r="K58" s="24"/>
      <c r="L58" s="24">
        <v>5</v>
      </c>
      <c r="M58" s="24"/>
      <c r="N58" s="110"/>
      <c r="Y58" s="120"/>
    </row>
    <row r="59" spans="2:25" ht="13.5" customHeight="1" x14ac:dyDescent="0.15">
      <c r="B59" s="1">
        <f t="shared" si="4"/>
        <v>49</v>
      </c>
      <c r="C59" s="6"/>
      <c r="D59" s="6"/>
      <c r="E59" s="118"/>
      <c r="F59" s="118" t="s">
        <v>227</v>
      </c>
      <c r="G59" s="118"/>
      <c r="H59" s="118"/>
      <c r="I59" s="118"/>
      <c r="J59" s="118"/>
      <c r="K59" s="24"/>
      <c r="L59" s="24">
        <v>5</v>
      </c>
      <c r="M59" s="24"/>
      <c r="N59" s="110">
        <v>10</v>
      </c>
      <c r="Y59" s="120"/>
    </row>
    <row r="60" spans="2:25" ht="13.9" customHeight="1" x14ac:dyDescent="0.15">
      <c r="B60" s="1">
        <f t="shared" si="4"/>
        <v>50</v>
      </c>
      <c r="C60" s="6"/>
      <c r="D60" s="6"/>
      <c r="E60" s="118"/>
      <c r="F60" s="118" t="s">
        <v>484</v>
      </c>
      <c r="G60" s="118"/>
      <c r="H60" s="118"/>
      <c r="I60" s="118"/>
      <c r="J60" s="118"/>
      <c r="K60" s="24"/>
      <c r="L60" s="24"/>
      <c r="M60" s="24"/>
      <c r="N60" s="110" t="s">
        <v>143</v>
      </c>
      <c r="Y60" s="120"/>
    </row>
    <row r="61" spans="2:25" ht="13.9" customHeight="1" x14ac:dyDescent="0.15">
      <c r="B61" s="1">
        <f t="shared" si="4"/>
        <v>51</v>
      </c>
      <c r="C61" s="6"/>
      <c r="D61" s="6"/>
      <c r="E61" s="118"/>
      <c r="F61" s="118" t="s">
        <v>269</v>
      </c>
      <c r="G61" s="118"/>
      <c r="H61" s="118"/>
      <c r="I61" s="118"/>
      <c r="J61" s="118"/>
      <c r="K61" s="24"/>
      <c r="L61" s="24">
        <v>5</v>
      </c>
      <c r="M61" s="24"/>
      <c r="N61" s="110"/>
      <c r="Y61" s="120"/>
    </row>
    <row r="62" spans="2:25" ht="13.9" customHeight="1" x14ac:dyDescent="0.15">
      <c r="B62" s="1">
        <f t="shared" si="4"/>
        <v>52</v>
      </c>
      <c r="C62" s="6"/>
      <c r="D62" s="6"/>
      <c r="E62" s="118"/>
      <c r="F62" s="118" t="s">
        <v>31</v>
      </c>
      <c r="G62" s="118"/>
      <c r="H62" s="118"/>
      <c r="I62" s="118"/>
      <c r="J62" s="118"/>
      <c r="K62" s="24">
        <v>75</v>
      </c>
      <c r="L62" s="24">
        <v>30</v>
      </c>
      <c r="M62" s="24">
        <v>20</v>
      </c>
      <c r="N62" s="110">
        <v>65</v>
      </c>
      <c r="Y62" s="120"/>
    </row>
    <row r="63" spans="2:25" ht="13.9" customHeight="1" x14ac:dyDescent="0.15">
      <c r="B63" s="1">
        <f t="shared" si="4"/>
        <v>53</v>
      </c>
      <c r="C63" s="2" t="s">
        <v>32</v>
      </c>
      <c r="D63" s="2" t="s">
        <v>33</v>
      </c>
      <c r="E63" s="118"/>
      <c r="F63" s="118" t="s">
        <v>153</v>
      </c>
      <c r="G63" s="118"/>
      <c r="H63" s="118"/>
      <c r="I63" s="118"/>
      <c r="J63" s="118"/>
      <c r="K63" s="24" t="s">
        <v>143</v>
      </c>
      <c r="L63" s="24" t="s">
        <v>143</v>
      </c>
      <c r="M63" s="24" t="s">
        <v>143</v>
      </c>
      <c r="N63" s="110" t="s">
        <v>143</v>
      </c>
    </row>
    <row r="64" spans="2:25" ht="14.25" customHeight="1" x14ac:dyDescent="0.15">
      <c r="B64" s="1">
        <f t="shared" si="4"/>
        <v>54</v>
      </c>
      <c r="C64" s="6"/>
      <c r="D64" s="6"/>
      <c r="E64" s="118"/>
      <c r="F64" s="118" t="s">
        <v>154</v>
      </c>
      <c r="G64" s="118"/>
      <c r="H64" s="118"/>
      <c r="I64" s="118"/>
      <c r="J64" s="118"/>
      <c r="K64" s="24"/>
      <c r="L64" s="24">
        <v>2</v>
      </c>
      <c r="M64" s="24"/>
      <c r="N64" s="110">
        <v>3</v>
      </c>
    </row>
    <row r="65" spans="2:24" ht="13.5" customHeight="1" x14ac:dyDescent="0.15">
      <c r="B65" s="1">
        <f t="shared" si="4"/>
        <v>55</v>
      </c>
      <c r="C65" s="6"/>
      <c r="D65" s="6"/>
      <c r="E65" s="118"/>
      <c r="F65" s="118" t="s">
        <v>173</v>
      </c>
      <c r="G65" s="118"/>
      <c r="H65" s="118"/>
      <c r="I65" s="118"/>
      <c r="J65" s="118"/>
      <c r="K65" s="24"/>
      <c r="L65" s="24"/>
      <c r="M65" s="24">
        <v>1</v>
      </c>
      <c r="N65" s="110">
        <v>1</v>
      </c>
    </row>
    <row r="66" spans="2:24" ht="13.9" customHeight="1" x14ac:dyDescent="0.15">
      <c r="B66" s="1">
        <f t="shared" si="4"/>
        <v>56</v>
      </c>
      <c r="C66" s="6"/>
      <c r="D66" s="6"/>
      <c r="E66" s="118"/>
      <c r="F66" s="118" t="s">
        <v>112</v>
      </c>
      <c r="G66" s="118"/>
      <c r="H66" s="118"/>
      <c r="I66" s="118"/>
      <c r="J66" s="118"/>
      <c r="K66" s="24" t="s">
        <v>143</v>
      </c>
      <c r="L66" s="24" t="s">
        <v>143</v>
      </c>
      <c r="M66" s="24" t="s">
        <v>143</v>
      </c>
      <c r="N66" s="110" t="s">
        <v>143</v>
      </c>
    </row>
    <row r="67" spans="2:24" ht="13.9" customHeight="1" x14ac:dyDescent="0.15">
      <c r="B67" s="1">
        <f t="shared" si="4"/>
        <v>57</v>
      </c>
      <c r="C67" s="6"/>
      <c r="D67" s="6"/>
      <c r="E67" s="118"/>
      <c r="F67" s="118" t="s">
        <v>174</v>
      </c>
      <c r="G67" s="118"/>
      <c r="H67" s="118"/>
      <c r="I67" s="118"/>
      <c r="J67" s="118"/>
      <c r="K67" s="24"/>
      <c r="L67" s="24"/>
      <c r="M67" s="24"/>
      <c r="N67" s="110">
        <v>1</v>
      </c>
    </row>
    <row r="68" spans="2:24" ht="13.5" customHeight="1" x14ac:dyDescent="0.15">
      <c r="B68" s="1">
        <f t="shared" si="4"/>
        <v>58</v>
      </c>
      <c r="C68" s="6"/>
      <c r="D68" s="6"/>
      <c r="E68" s="118"/>
      <c r="F68" s="118" t="s">
        <v>34</v>
      </c>
      <c r="G68" s="118"/>
      <c r="H68" s="118"/>
      <c r="I68" s="118"/>
      <c r="J68" s="118"/>
      <c r="K68" s="24"/>
      <c r="L68" s="24">
        <v>1</v>
      </c>
      <c r="M68" s="24"/>
      <c r="N68" s="110">
        <v>3</v>
      </c>
    </row>
    <row r="69" spans="2:24" ht="13.5" customHeight="1" x14ac:dyDescent="0.15">
      <c r="B69" s="1">
        <f t="shared" si="4"/>
        <v>59</v>
      </c>
      <c r="C69" s="2" t="s">
        <v>129</v>
      </c>
      <c r="D69" s="2" t="s">
        <v>176</v>
      </c>
      <c r="E69" s="118"/>
      <c r="F69" s="118" t="s">
        <v>177</v>
      </c>
      <c r="G69" s="118"/>
      <c r="H69" s="118"/>
      <c r="I69" s="118"/>
      <c r="J69" s="118"/>
      <c r="K69" s="24" t="s">
        <v>143</v>
      </c>
      <c r="L69" s="24"/>
      <c r="M69" s="24"/>
      <c r="N69" s="110"/>
    </row>
    <row r="70" spans="2:24" ht="13.5" customHeight="1" x14ac:dyDescent="0.15">
      <c r="B70" s="1">
        <f t="shared" si="4"/>
        <v>60</v>
      </c>
      <c r="C70" s="6"/>
      <c r="D70" s="2" t="s">
        <v>178</v>
      </c>
      <c r="E70" s="118"/>
      <c r="F70" s="118" t="s">
        <v>179</v>
      </c>
      <c r="G70" s="118"/>
      <c r="H70" s="118"/>
      <c r="I70" s="118"/>
      <c r="J70" s="118"/>
      <c r="K70" s="24" t="s">
        <v>143</v>
      </c>
      <c r="L70" s="24"/>
      <c r="M70" s="24"/>
      <c r="N70" s="110" t="s">
        <v>143</v>
      </c>
    </row>
    <row r="71" spans="2:24" ht="13.5" customHeight="1" x14ac:dyDescent="0.15">
      <c r="B71" s="1">
        <f t="shared" si="4"/>
        <v>61</v>
      </c>
      <c r="C71" s="6"/>
      <c r="D71" s="2" t="s">
        <v>35</v>
      </c>
      <c r="E71" s="118"/>
      <c r="F71" s="118" t="s">
        <v>110</v>
      </c>
      <c r="G71" s="118"/>
      <c r="H71" s="118"/>
      <c r="I71" s="118"/>
      <c r="J71" s="118"/>
      <c r="K71" s="24"/>
      <c r="L71" s="24">
        <v>5</v>
      </c>
      <c r="M71" s="24">
        <v>4</v>
      </c>
      <c r="N71" s="110">
        <v>5</v>
      </c>
    </row>
    <row r="72" spans="2:24" ht="13.5" customHeight="1" x14ac:dyDescent="0.15">
      <c r="B72" s="1">
        <f t="shared" si="4"/>
        <v>62</v>
      </c>
      <c r="C72" s="6"/>
      <c r="D72" s="7"/>
      <c r="E72" s="118"/>
      <c r="F72" s="118" t="s">
        <v>36</v>
      </c>
      <c r="G72" s="118"/>
      <c r="H72" s="118"/>
      <c r="I72" s="118"/>
      <c r="J72" s="118"/>
      <c r="K72" s="24">
        <v>5</v>
      </c>
      <c r="L72" s="24" t="s">
        <v>143</v>
      </c>
      <c r="M72" s="24">
        <v>10</v>
      </c>
      <c r="N72" s="110" t="s">
        <v>143</v>
      </c>
    </row>
    <row r="73" spans="2:24" ht="13.5" customHeight="1" x14ac:dyDescent="0.15">
      <c r="B73" s="1">
        <f t="shared" si="4"/>
        <v>63</v>
      </c>
      <c r="C73" s="7"/>
      <c r="D73" s="8" t="s">
        <v>37</v>
      </c>
      <c r="E73" s="118"/>
      <c r="F73" s="118" t="s">
        <v>38</v>
      </c>
      <c r="G73" s="118"/>
      <c r="H73" s="118"/>
      <c r="I73" s="118"/>
      <c r="J73" s="118"/>
      <c r="K73" s="24">
        <v>35</v>
      </c>
      <c r="L73" s="24">
        <v>20</v>
      </c>
      <c r="M73" s="24">
        <v>25</v>
      </c>
      <c r="N73" s="110">
        <v>5</v>
      </c>
    </row>
    <row r="74" spans="2:24" ht="13.5" customHeight="1" x14ac:dyDescent="0.15">
      <c r="B74" s="1">
        <f t="shared" si="4"/>
        <v>64</v>
      </c>
      <c r="C74" s="2" t="s">
        <v>0</v>
      </c>
      <c r="D74" s="8" t="s">
        <v>39</v>
      </c>
      <c r="E74" s="118"/>
      <c r="F74" s="118" t="s">
        <v>40</v>
      </c>
      <c r="G74" s="118"/>
      <c r="H74" s="118"/>
      <c r="I74" s="118"/>
      <c r="J74" s="118"/>
      <c r="K74" s="24">
        <v>5</v>
      </c>
      <c r="L74" s="24" t="s">
        <v>143</v>
      </c>
      <c r="M74" s="24" t="s">
        <v>143</v>
      </c>
      <c r="N74" s="110"/>
      <c r="U74">
        <f>COUNTA(K63:K74)</f>
        <v>7</v>
      </c>
      <c r="V74">
        <f>COUNTA(L63:L74)</f>
        <v>8</v>
      </c>
      <c r="W74">
        <f>COUNTA(M63:M74)</f>
        <v>7</v>
      </c>
      <c r="X74">
        <f>COUNTA(N63:N74)</f>
        <v>10</v>
      </c>
    </row>
    <row r="75" spans="2:24" ht="13.5" customHeight="1" x14ac:dyDescent="0.15">
      <c r="B75" s="1">
        <f t="shared" si="4"/>
        <v>65</v>
      </c>
      <c r="C75" s="143" t="s">
        <v>41</v>
      </c>
      <c r="D75" s="144"/>
      <c r="E75" s="118"/>
      <c r="F75" s="118" t="s">
        <v>42</v>
      </c>
      <c r="G75" s="118"/>
      <c r="H75" s="118"/>
      <c r="I75" s="118"/>
      <c r="J75" s="118"/>
      <c r="K75" s="24">
        <v>175</v>
      </c>
      <c r="L75" s="24">
        <v>75</v>
      </c>
      <c r="M75" s="24">
        <v>100</v>
      </c>
      <c r="N75" s="110">
        <v>225</v>
      </c>
    </row>
    <row r="76" spans="2:24" ht="13.5" customHeight="1" x14ac:dyDescent="0.15">
      <c r="B76" s="1">
        <f t="shared" si="4"/>
        <v>66</v>
      </c>
      <c r="C76" s="3"/>
      <c r="D76" s="78"/>
      <c r="E76" s="118"/>
      <c r="F76" s="118" t="s">
        <v>43</v>
      </c>
      <c r="G76" s="118"/>
      <c r="H76" s="118"/>
      <c r="I76" s="118"/>
      <c r="J76" s="118"/>
      <c r="K76" s="24">
        <v>75</v>
      </c>
      <c r="L76" s="24">
        <v>75</v>
      </c>
      <c r="M76" s="24">
        <v>25</v>
      </c>
      <c r="N76" s="110">
        <v>50</v>
      </c>
    </row>
    <row r="77" spans="2:24" ht="13.9" customHeight="1" thickBot="1" x14ac:dyDescent="0.2">
      <c r="B77" s="1">
        <f t="shared" si="4"/>
        <v>67</v>
      </c>
      <c r="C77" s="3"/>
      <c r="D77" s="78"/>
      <c r="E77" s="118"/>
      <c r="F77" s="118" t="s">
        <v>73</v>
      </c>
      <c r="G77" s="118"/>
      <c r="H77" s="118"/>
      <c r="I77" s="118"/>
      <c r="J77" s="118"/>
      <c r="K77" s="24">
        <v>50</v>
      </c>
      <c r="L77" s="24">
        <v>75</v>
      </c>
      <c r="M77" s="24">
        <v>125</v>
      </c>
      <c r="N77" s="112">
        <v>475</v>
      </c>
    </row>
    <row r="78" spans="2:24" ht="13.9" customHeight="1" x14ac:dyDescent="0.15">
      <c r="B78" s="79"/>
      <c r="C78" s="80"/>
      <c r="D78" s="80"/>
      <c r="E78" s="23"/>
      <c r="F78" s="23"/>
      <c r="G78" s="23"/>
      <c r="H78" s="23"/>
      <c r="I78" s="23"/>
      <c r="J78" s="23"/>
      <c r="K78" s="23"/>
      <c r="L78" s="23"/>
      <c r="M78" s="23"/>
      <c r="N78" s="23"/>
      <c r="U78">
        <f>COUNTA(K11:K77)</f>
        <v>40</v>
      </c>
      <c r="V78">
        <f>COUNTA(L11:L77)</f>
        <v>40</v>
      </c>
      <c r="W78">
        <f>COUNTA(M11:M77)</f>
        <v>39</v>
      </c>
      <c r="X78">
        <f>COUNTA(N11:N77)</f>
        <v>54</v>
      </c>
    </row>
    <row r="79" spans="2:24" ht="18" customHeight="1" x14ac:dyDescent="0.15"/>
    <row r="80" spans="2:24" ht="18" customHeight="1" x14ac:dyDescent="0.15">
      <c r="B80" s="60"/>
    </row>
    <row r="81" spans="2:24" ht="9" customHeight="1" thickBot="1" x14ac:dyDescent="0.2"/>
    <row r="82" spans="2:24" ht="18" customHeight="1" x14ac:dyDescent="0.15">
      <c r="B82" s="61"/>
      <c r="C82" s="62"/>
      <c r="D82" s="140" t="s">
        <v>1</v>
      </c>
      <c r="E82" s="140"/>
      <c r="F82" s="140"/>
      <c r="G82" s="140"/>
      <c r="H82" s="62"/>
      <c r="I82" s="62"/>
      <c r="J82" s="63"/>
      <c r="K82" s="28" t="s">
        <v>62</v>
      </c>
      <c r="L82" s="28" t="s">
        <v>63</v>
      </c>
      <c r="M82" s="28" t="s">
        <v>64</v>
      </c>
      <c r="N82" s="51" t="s">
        <v>65</v>
      </c>
      <c r="U82">
        <f>SUM(U11:U18,K19:K77)</f>
        <v>34715</v>
      </c>
      <c r="V82">
        <f>SUM(V11:V18,L19:L77)</f>
        <v>39230</v>
      </c>
      <c r="W82">
        <f>SUM(W11:W18,M19:M77)</f>
        <v>40227</v>
      </c>
      <c r="X82">
        <f>SUM(X11:X18,N19:N77)</f>
        <v>25118</v>
      </c>
    </row>
    <row r="83" spans="2:24" ht="18" customHeight="1" thickBot="1" x14ac:dyDescent="0.2">
      <c r="B83" s="69"/>
      <c r="C83" s="9"/>
      <c r="D83" s="139" t="s">
        <v>2</v>
      </c>
      <c r="E83" s="139"/>
      <c r="F83" s="139"/>
      <c r="G83" s="139"/>
      <c r="H83" s="9"/>
      <c r="I83" s="9"/>
      <c r="J83" s="71"/>
      <c r="K83" s="31" t="str">
        <f>K5</f>
        <v>2024.3.11</v>
      </c>
      <c r="L83" s="31" t="str">
        <f>L5</f>
        <v>2024.3.11</v>
      </c>
      <c r="M83" s="31" t="str">
        <f>M5</f>
        <v>2024.3.11</v>
      </c>
      <c r="N83" s="50" t="str">
        <f>N5</f>
        <v>2024.3.11</v>
      </c>
    </row>
    <row r="84" spans="2:24" ht="19.899999999999999" customHeight="1" thickTop="1" x14ac:dyDescent="0.15">
      <c r="B84" s="145" t="s">
        <v>45</v>
      </c>
      <c r="C84" s="146"/>
      <c r="D84" s="146"/>
      <c r="E84" s="146"/>
      <c r="F84" s="146"/>
      <c r="G84" s="146"/>
      <c r="H84" s="146"/>
      <c r="I84" s="146"/>
      <c r="J84" s="76"/>
      <c r="K84" s="32">
        <f>SUM(K85:K93)</f>
        <v>34715</v>
      </c>
      <c r="L84" s="32">
        <f>SUM(L85:L93)</f>
        <v>39230</v>
      </c>
      <c r="M84" s="32">
        <f>SUM(M85:M93)</f>
        <v>40227</v>
      </c>
      <c r="N84" s="137">
        <f>SUM(N85:N93)</f>
        <v>25118</v>
      </c>
    </row>
    <row r="85" spans="2:24" ht="13.9" customHeight="1" x14ac:dyDescent="0.15">
      <c r="B85" s="147" t="s">
        <v>46</v>
      </c>
      <c r="C85" s="148"/>
      <c r="D85" s="149"/>
      <c r="E85" s="12"/>
      <c r="F85" s="13"/>
      <c r="G85" s="138" t="s">
        <v>13</v>
      </c>
      <c r="H85" s="138"/>
      <c r="I85" s="13"/>
      <c r="J85" s="14"/>
      <c r="K85" s="4">
        <f>SUM(U$11:U$18)</f>
        <v>47</v>
      </c>
      <c r="L85" s="4">
        <f>SUM(V$11:V$18)</f>
        <v>17</v>
      </c>
      <c r="M85" s="4">
        <f>SUM(W$11:W$18)</f>
        <v>164</v>
      </c>
      <c r="N85" s="5">
        <f>SUM(X$11:X$18)</f>
        <v>570</v>
      </c>
    </row>
    <row r="86" spans="2:24" ht="13.9" customHeight="1" x14ac:dyDescent="0.15">
      <c r="B86" s="82"/>
      <c r="C86" s="60"/>
      <c r="D86" s="83"/>
      <c r="E86" s="15"/>
      <c r="F86" s="118"/>
      <c r="G86" s="138" t="s">
        <v>25</v>
      </c>
      <c r="H86" s="138"/>
      <c r="I86" s="114"/>
      <c r="J86" s="16"/>
      <c r="K86" s="4">
        <f>SUM(K$19)</f>
        <v>160</v>
      </c>
      <c r="L86" s="4">
        <f>SUM(L$19)</f>
        <v>160</v>
      </c>
      <c r="M86" s="4">
        <f>SUM(M$19)</f>
        <v>375</v>
      </c>
      <c r="N86" s="5">
        <f>SUM(N$19)</f>
        <v>200</v>
      </c>
    </row>
    <row r="87" spans="2:24" ht="13.9" customHeight="1" x14ac:dyDescent="0.15">
      <c r="B87" s="82"/>
      <c r="C87" s="60"/>
      <c r="D87" s="83"/>
      <c r="E87" s="15"/>
      <c r="F87" s="118"/>
      <c r="G87" s="138" t="s">
        <v>27</v>
      </c>
      <c r="H87" s="138"/>
      <c r="I87" s="13"/>
      <c r="J87" s="14"/>
      <c r="K87" s="4">
        <f>SUM(K$20:K$20)</f>
        <v>15</v>
      </c>
      <c r="L87" s="4">
        <f>SUM(L$20:L$20)</f>
        <v>0</v>
      </c>
      <c r="M87" s="4">
        <f>SUM(M$20:M$20)</f>
        <v>10</v>
      </c>
      <c r="N87" s="5">
        <f>SUM(N$20:N$20)</f>
        <v>5</v>
      </c>
    </row>
    <row r="88" spans="2:24" ht="13.9" customHeight="1" x14ac:dyDescent="0.15">
      <c r="B88" s="82"/>
      <c r="C88" s="60"/>
      <c r="D88" s="83"/>
      <c r="E88" s="15"/>
      <c r="F88" s="118"/>
      <c r="G88" s="138" t="s">
        <v>78</v>
      </c>
      <c r="H88" s="138"/>
      <c r="I88" s="13"/>
      <c r="J88" s="14"/>
      <c r="K88" s="4">
        <f>SUM(K$21:K$22)</f>
        <v>38</v>
      </c>
      <c r="L88" s="4">
        <f>SUM(L$21:L$22)</f>
        <v>6</v>
      </c>
      <c r="M88" s="4">
        <f>SUM(M$21:M$22)</f>
        <v>5</v>
      </c>
      <c r="N88" s="5">
        <f>SUM(N$21:N$22)</f>
        <v>20</v>
      </c>
    </row>
    <row r="89" spans="2:24" ht="13.9" customHeight="1" x14ac:dyDescent="0.15">
      <c r="B89" s="82"/>
      <c r="C89" s="60"/>
      <c r="D89" s="83"/>
      <c r="E89" s="15"/>
      <c r="F89" s="118"/>
      <c r="G89" s="138" t="s">
        <v>79</v>
      </c>
      <c r="H89" s="138"/>
      <c r="I89" s="13"/>
      <c r="J89" s="14"/>
      <c r="K89" s="4">
        <f>SUM(K23:K40)</f>
        <v>33690</v>
      </c>
      <c r="L89" s="4">
        <f>SUM(L$23:L$40)</f>
        <v>38414</v>
      </c>
      <c r="M89" s="4">
        <f>SUM(M$23:M$40)</f>
        <v>38728</v>
      </c>
      <c r="N89" s="5">
        <f>SUM(N$23:N$40)</f>
        <v>22430</v>
      </c>
    </row>
    <row r="90" spans="2:24" ht="13.9" customHeight="1" x14ac:dyDescent="0.15">
      <c r="B90" s="82"/>
      <c r="C90" s="60"/>
      <c r="D90" s="83"/>
      <c r="E90" s="15"/>
      <c r="F90" s="118"/>
      <c r="G90" s="138" t="s">
        <v>76</v>
      </c>
      <c r="H90" s="138"/>
      <c r="I90" s="13"/>
      <c r="J90" s="14"/>
      <c r="K90" s="4">
        <f>SUM(K$41:K$42)</f>
        <v>0</v>
      </c>
      <c r="L90" s="4">
        <f>SUM(L$41:L$42)</f>
        <v>5</v>
      </c>
      <c r="M90" s="4">
        <f>SUM(M$41:M$42)</f>
        <v>0</v>
      </c>
      <c r="N90" s="5">
        <f>SUM(N$41:N$42)</f>
        <v>15</v>
      </c>
    </row>
    <row r="91" spans="2:24" ht="13.9" customHeight="1" x14ac:dyDescent="0.15">
      <c r="B91" s="82"/>
      <c r="C91" s="60"/>
      <c r="D91" s="83"/>
      <c r="E91" s="15"/>
      <c r="F91" s="118"/>
      <c r="G91" s="138" t="s">
        <v>28</v>
      </c>
      <c r="H91" s="138"/>
      <c r="I91" s="13"/>
      <c r="J91" s="14"/>
      <c r="K91" s="4">
        <f>SUM(K$43:K$62)</f>
        <v>420</v>
      </c>
      <c r="L91" s="4">
        <f>SUM(L$43:L$62)</f>
        <v>375</v>
      </c>
      <c r="M91" s="4">
        <f>SUM(M$43:M$62)</f>
        <v>655</v>
      </c>
      <c r="N91" s="5">
        <f>SUM(N$43:N$62)</f>
        <v>1110</v>
      </c>
    </row>
    <row r="92" spans="2:24" ht="13.9" customHeight="1" x14ac:dyDescent="0.15">
      <c r="B92" s="82"/>
      <c r="C92" s="60"/>
      <c r="D92" s="83"/>
      <c r="E92" s="15"/>
      <c r="F92" s="118"/>
      <c r="G92" s="138" t="s">
        <v>47</v>
      </c>
      <c r="H92" s="138"/>
      <c r="I92" s="13"/>
      <c r="J92" s="14"/>
      <c r="K92" s="4">
        <f>SUM(K$75:K$76)</f>
        <v>250</v>
      </c>
      <c r="L92" s="4">
        <f>SUM(L$75:L$76)</f>
        <v>150</v>
      </c>
      <c r="M92" s="4">
        <f>SUM(M$75:M$76)</f>
        <v>125</v>
      </c>
      <c r="N92" s="5">
        <f>SUM(N$75:N$76)</f>
        <v>275</v>
      </c>
    </row>
    <row r="93" spans="2:24" ht="13.9" customHeight="1" thickBot="1" x14ac:dyDescent="0.2">
      <c r="B93" s="84"/>
      <c r="C93" s="85"/>
      <c r="D93" s="86"/>
      <c r="E93" s="17"/>
      <c r="F93" s="9"/>
      <c r="G93" s="139" t="s">
        <v>44</v>
      </c>
      <c r="H93" s="139"/>
      <c r="I93" s="18"/>
      <c r="J93" s="19"/>
      <c r="K93" s="10">
        <f>SUM(K$63:K$74,K$77)</f>
        <v>95</v>
      </c>
      <c r="L93" s="10">
        <f>SUM(L$63:L$74,L$77)</f>
        <v>103</v>
      </c>
      <c r="M93" s="10">
        <f>SUM(M$63:M$74,M$77)</f>
        <v>165</v>
      </c>
      <c r="N93" s="11">
        <f>SUM(N$63:N$74,N$77)</f>
        <v>493</v>
      </c>
    </row>
    <row r="94" spans="2:24" ht="18" customHeight="1" thickTop="1" x14ac:dyDescent="0.15">
      <c r="B94" s="151" t="s">
        <v>48</v>
      </c>
      <c r="C94" s="152"/>
      <c r="D94" s="153"/>
      <c r="E94" s="87"/>
      <c r="F94" s="115"/>
      <c r="G94" s="154" t="s">
        <v>49</v>
      </c>
      <c r="H94" s="154"/>
      <c r="I94" s="115"/>
      <c r="J94" s="116"/>
      <c r="K94" s="35" t="s">
        <v>50</v>
      </c>
      <c r="L94" s="41"/>
      <c r="M94" s="41"/>
      <c r="N94" s="53"/>
    </row>
    <row r="95" spans="2:24" ht="18" customHeight="1" x14ac:dyDescent="0.15">
      <c r="B95" s="88"/>
      <c r="C95" s="89"/>
      <c r="D95" s="89"/>
      <c r="E95" s="90"/>
      <c r="F95" s="91"/>
      <c r="G95" s="92"/>
      <c r="H95" s="92"/>
      <c r="I95" s="91"/>
      <c r="J95" s="93"/>
      <c r="K95" s="36" t="s">
        <v>51</v>
      </c>
      <c r="L95" s="42"/>
      <c r="M95" s="42"/>
      <c r="N95" s="45"/>
    </row>
    <row r="96" spans="2:24" ht="18" customHeight="1" x14ac:dyDescent="0.15">
      <c r="B96" s="82"/>
      <c r="C96" s="60"/>
      <c r="D96" s="60"/>
      <c r="E96" s="94"/>
      <c r="F96" s="22"/>
      <c r="G96" s="150" t="s">
        <v>52</v>
      </c>
      <c r="H96" s="150"/>
      <c r="I96" s="113"/>
      <c r="J96" s="117"/>
      <c r="K96" s="37" t="s">
        <v>53</v>
      </c>
      <c r="L96" s="43"/>
      <c r="M96" s="47"/>
      <c r="N96" s="43"/>
    </row>
    <row r="97" spans="2:14" ht="18" customHeight="1" x14ac:dyDescent="0.15">
      <c r="B97" s="82"/>
      <c r="C97" s="60"/>
      <c r="D97" s="60"/>
      <c r="E97" s="95"/>
      <c r="F97" s="60"/>
      <c r="G97" s="96"/>
      <c r="H97" s="96"/>
      <c r="I97" s="89"/>
      <c r="J97" s="97"/>
      <c r="K97" s="38" t="s">
        <v>88</v>
      </c>
      <c r="L97" s="44"/>
      <c r="M97" s="26"/>
      <c r="N97" s="44"/>
    </row>
    <row r="98" spans="2:14" ht="18" customHeight="1" x14ac:dyDescent="0.15">
      <c r="B98" s="82"/>
      <c r="C98" s="60"/>
      <c r="D98" s="60"/>
      <c r="E98" s="95"/>
      <c r="F98" s="60"/>
      <c r="G98" s="96"/>
      <c r="H98" s="96"/>
      <c r="I98" s="89"/>
      <c r="J98" s="97"/>
      <c r="K98" s="38" t="s">
        <v>81</v>
      </c>
      <c r="L98" s="42"/>
      <c r="M98" s="26"/>
      <c r="N98" s="44"/>
    </row>
    <row r="99" spans="2:14" ht="18" customHeight="1" x14ac:dyDescent="0.15">
      <c r="B99" s="82"/>
      <c r="C99" s="60"/>
      <c r="D99" s="60"/>
      <c r="E99" s="94"/>
      <c r="F99" s="22"/>
      <c r="G99" s="150" t="s">
        <v>54</v>
      </c>
      <c r="H99" s="150"/>
      <c r="I99" s="113"/>
      <c r="J99" s="117"/>
      <c r="K99" s="37" t="s">
        <v>92</v>
      </c>
      <c r="L99" s="43"/>
      <c r="M99" s="47"/>
      <c r="N99" s="43"/>
    </row>
    <row r="100" spans="2:14" ht="18" customHeight="1" x14ac:dyDescent="0.15">
      <c r="B100" s="82"/>
      <c r="C100" s="60"/>
      <c r="D100" s="60"/>
      <c r="E100" s="95"/>
      <c r="F100" s="60"/>
      <c r="G100" s="96"/>
      <c r="H100" s="96"/>
      <c r="I100" s="89"/>
      <c r="J100" s="97"/>
      <c r="K100" s="38" t="s">
        <v>89</v>
      </c>
      <c r="L100" s="44"/>
      <c r="M100" s="26"/>
      <c r="N100" s="44"/>
    </row>
    <row r="101" spans="2:14" ht="18" customHeight="1" x14ac:dyDescent="0.15">
      <c r="B101" s="82"/>
      <c r="C101" s="60"/>
      <c r="D101" s="60"/>
      <c r="E101" s="95"/>
      <c r="F101" s="60"/>
      <c r="G101" s="96"/>
      <c r="H101" s="96"/>
      <c r="I101" s="89"/>
      <c r="J101" s="97"/>
      <c r="K101" s="38" t="s">
        <v>90</v>
      </c>
      <c r="L101" s="44"/>
      <c r="M101" s="44"/>
      <c r="N101" s="44"/>
    </row>
    <row r="102" spans="2:14" ht="18" customHeight="1" x14ac:dyDescent="0.15">
      <c r="B102" s="82"/>
      <c r="C102" s="60"/>
      <c r="D102" s="60"/>
      <c r="E102" s="74"/>
      <c r="F102" s="75"/>
      <c r="G102" s="92"/>
      <c r="H102" s="92"/>
      <c r="I102" s="91"/>
      <c r="J102" s="93"/>
      <c r="K102" s="38" t="s">
        <v>91</v>
      </c>
      <c r="L102" s="45"/>
      <c r="M102" s="42"/>
      <c r="N102" s="45"/>
    </row>
    <row r="103" spans="2:14" ht="18" customHeight="1" x14ac:dyDescent="0.15">
      <c r="B103" s="98"/>
      <c r="C103" s="75"/>
      <c r="D103" s="75"/>
      <c r="E103" s="15"/>
      <c r="F103" s="118"/>
      <c r="G103" s="138" t="s">
        <v>55</v>
      </c>
      <c r="H103" s="138"/>
      <c r="I103" s="13"/>
      <c r="J103" s="14"/>
      <c r="K103" s="27" t="s">
        <v>156</v>
      </c>
      <c r="L103" s="46"/>
      <c r="M103" s="48"/>
      <c r="N103" s="46"/>
    </row>
    <row r="104" spans="2:14" ht="18" customHeight="1" x14ac:dyDescent="0.15">
      <c r="B104" s="147" t="s">
        <v>56</v>
      </c>
      <c r="C104" s="148"/>
      <c r="D104" s="148"/>
      <c r="E104" s="22"/>
      <c r="F104" s="22"/>
      <c r="G104" s="22"/>
      <c r="H104" s="22"/>
      <c r="I104" s="22"/>
      <c r="J104" s="22"/>
      <c r="K104" s="22"/>
      <c r="L104" s="22"/>
      <c r="M104" s="22"/>
      <c r="N104" s="54"/>
    </row>
    <row r="105" spans="2:14" ht="14.1" customHeight="1" x14ac:dyDescent="0.15">
      <c r="B105" s="99"/>
      <c r="C105" s="39" t="s">
        <v>57</v>
      </c>
      <c r="D105" s="100"/>
      <c r="E105" s="39"/>
      <c r="F105" s="39"/>
      <c r="G105" s="39"/>
      <c r="H105" s="39"/>
      <c r="I105" s="39"/>
      <c r="J105" s="39"/>
      <c r="K105" s="39"/>
      <c r="L105" s="39"/>
      <c r="M105" s="39"/>
      <c r="N105" s="55"/>
    </row>
    <row r="106" spans="2:14" ht="14.1" customHeight="1" x14ac:dyDescent="0.15">
      <c r="B106" s="99"/>
      <c r="C106" s="39" t="s">
        <v>58</v>
      </c>
      <c r="D106" s="100"/>
      <c r="E106" s="39"/>
      <c r="F106" s="39"/>
      <c r="G106" s="39"/>
      <c r="H106" s="39"/>
      <c r="I106" s="39"/>
      <c r="J106" s="39"/>
      <c r="K106" s="39"/>
      <c r="L106" s="39"/>
      <c r="M106" s="39"/>
      <c r="N106" s="55"/>
    </row>
    <row r="107" spans="2:14" ht="14.1" customHeight="1" x14ac:dyDescent="0.15">
      <c r="B107" s="99"/>
      <c r="C107" s="39" t="s">
        <v>59</v>
      </c>
      <c r="D107" s="100"/>
      <c r="E107" s="39"/>
      <c r="F107" s="39"/>
      <c r="G107" s="39"/>
      <c r="H107" s="39"/>
      <c r="I107" s="39"/>
      <c r="J107" s="39"/>
      <c r="K107" s="39"/>
      <c r="L107" s="39"/>
      <c r="M107" s="39"/>
      <c r="N107" s="55"/>
    </row>
    <row r="108" spans="2:14" ht="14.1" customHeight="1" x14ac:dyDescent="0.15">
      <c r="B108" s="99"/>
      <c r="C108" s="39" t="s">
        <v>120</v>
      </c>
      <c r="D108" s="100"/>
      <c r="E108" s="39"/>
      <c r="F108" s="39"/>
      <c r="G108" s="39"/>
      <c r="H108" s="39"/>
      <c r="I108" s="39"/>
      <c r="J108" s="39"/>
      <c r="K108" s="39"/>
      <c r="L108" s="39"/>
      <c r="M108" s="39"/>
      <c r="N108" s="55"/>
    </row>
    <row r="109" spans="2:14" ht="14.1" customHeight="1" x14ac:dyDescent="0.15">
      <c r="B109" s="101"/>
      <c r="C109" s="39" t="s">
        <v>121</v>
      </c>
      <c r="D109" s="39"/>
      <c r="E109" s="39"/>
      <c r="F109" s="39"/>
      <c r="G109" s="39"/>
      <c r="H109" s="39"/>
      <c r="I109" s="39"/>
      <c r="J109" s="39"/>
      <c r="K109" s="39"/>
      <c r="L109" s="39"/>
      <c r="M109" s="39"/>
      <c r="N109" s="55"/>
    </row>
    <row r="110" spans="2:14" ht="14.1" customHeight="1" x14ac:dyDescent="0.15">
      <c r="B110" s="101"/>
      <c r="C110" s="39" t="s">
        <v>117</v>
      </c>
      <c r="D110" s="39"/>
      <c r="E110" s="39"/>
      <c r="F110" s="39"/>
      <c r="G110" s="39"/>
      <c r="H110" s="39"/>
      <c r="I110" s="39"/>
      <c r="J110" s="39"/>
      <c r="K110" s="39"/>
      <c r="L110" s="39"/>
      <c r="M110" s="39"/>
      <c r="N110" s="55"/>
    </row>
    <row r="111" spans="2:14" ht="14.1" customHeight="1" x14ac:dyDescent="0.15">
      <c r="B111" s="101"/>
      <c r="C111" s="39" t="s">
        <v>86</v>
      </c>
      <c r="D111" s="39"/>
      <c r="E111" s="39"/>
      <c r="F111" s="39"/>
      <c r="G111" s="39"/>
      <c r="H111" s="39"/>
      <c r="I111" s="39"/>
      <c r="J111" s="39"/>
      <c r="K111" s="39"/>
      <c r="L111" s="39"/>
      <c r="M111" s="39"/>
      <c r="N111" s="55"/>
    </row>
    <row r="112" spans="2:14" ht="14.1" customHeight="1" x14ac:dyDescent="0.15">
      <c r="B112" s="101"/>
      <c r="C112" s="39" t="s">
        <v>87</v>
      </c>
      <c r="D112" s="39"/>
      <c r="E112" s="39"/>
      <c r="F112" s="39"/>
      <c r="G112" s="39"/>
      <c r="H112" s="39"/>
      <c r="I112" s="39"/>
      <c r="J112" s="39"/>
      <c r="K112" s="39"/>
      <c r="L112" s="39"/>
      <c r="M112" s="39"/>
      <c r="N112" s="55"/>
    </row>
    <row r="113" spans="2:14" ht="14.1" customHeight="1" x14ac:dyDescent="0.15">
      <c r="B113" s="101"/>
      <c r="C113" s="39" t="s">
        <v>77</v>
      </c>
      <c r="D113" s="39"/>
      <c r="E113" s="39"/>
      <c r="F113" s="39"/>
      <c r="G113" s="39"/>
      <c r="H113" s="39"/>
      <c r="I113" s="39"/>
      <c r="J113" s="39"/>
      <c r="K113" s="39"/>
      <c r="L113" s="39"/>
      <c r="M113" s="39"/>
      <c r="N113" s="55"/>
    </row>
    <row r="114" spans="2:14" ht="14.1" customHeight="1" x14ac:dyDescent="0.15">
      <c r="B114" s="101"/>
      <c r="C114" s="39" t="s">
        <v>126</v>
      </c>
      <c r="D114" s="39"/>
      <c r="E114" s="39"/>
      <c r="F114" s="39"/>
      <c r="G114" s="39"/>
      <c r="H114" s="39"/>
      <c r="I114" s="39"/>
      <c r="J114" s="39"/>
      <c r="K114" s="39"/>
      <c r="L114" s="39"/>
      <c r="M114" s="39"/>
      <c r="N114" s="55"/>
    </row>
    <row r="115" spans="2:14" ht="14.1" customHeight="1" x14ac:dyDescent="0.15">
      <c r="B115" s="101"/>
      <c r="C115" s="39" t="s">
        <v>122</v>
      </c>
      <c r="D115" s="39"/>
      <c r="E115" s="39"/>
      <c r="F115" s="39"/>
      <c r="G115" s="39"/>
      <c r="H115" s="39"/>
      <c r="I115" s="39"/>
      <c r="J115" s="39"/>
      <c r="K115" s="39"/>
      <c r="L115" s="39"/>
      <c r="M115" s="39"/>
      <c r="N115" s="55"/>
    </row>
    <row r="116" spans="2:14" ht="14.1" customHeight="1" x14ac:dyDescent="0.15">
      <c r="B116" s="101"/>
      <c r="C116" s="39" t="s">
        <v>123</v>
      </c>
      <c r="D116" s="39"/>
      <c r="E116" s="39"/>
      <c r="F116" s="39"/>
      <c r="G116" s="39"/>
      <c r="H116" s="39"/>
      <c r="I116" s="39"/>
      <c r="J116" s="39"/>
      <c r="K116" s="39"/>
      <c r="L116" s="39"/>
      <c r="M116" s="39"/>
      <c r="N116" s="55"/>
    </row>
    <row r="117" spans="2:14" ht="14.1" customHeight="1" x14ac:dyDescent="0.15">
      <c r="B117" s="101"/>
      <c r="C117" s="39" t="s">
        <v>124</v>
      </c>
      <c r="D117" s="39"/>
      <c r="E117" s="39"/>
      <c r="F117" s="39"/>
      <c r="G117" s="39"/>
      <c r="H117" s="39"/>
      <c r="I117" s="39"/>
      <c r="J117" s="39"/>
      <c r="K117" s="39"/>
      <c r="L117" s="39"/>
      <c r="M117" s="39"/>
      <c r="N117" s="55"/>
    </row>
    <row r="118" spans="2:14" ht="14.1" customHeight="1" x14ac:dyDescent="0.15">
      <c r="B118" s="101"/>
      <c r="C118" s="39" t="s">
        <v>113</v>
      </c>
      <c r="D118" s="39"/>
      <c r="E118" s="39"/>
      <c r="F118" s="39"/>
      <c r="G118" s="39"/>
      <c r="H118" s="39"/>
      <c r="I118" s="39"/>
      <c r="J118" s="39"/>
      <c r="K118" s="39"/>
      <c r="L118" s="39"/>
      <c r="M118" s="39"/>
      <c r="N118" s="55"/>
    </row>
    <row r="119" spans="2:14" ht="14.1" customHeight="1" x14ac:dyDescent="0.15">
      <c r="B119" s="101"/>
      <c r="C119" s="39" t="s">
        <v>125</v>
      </c>
      <c r="D119" s="39"/>
      <c r="E119" s="39"/>
      <c r="F119" s="39"/>
      <c r="G119" s="39"/>
      <c r="H119" s="39"/>
      <c r="I119" s="39"/>
      <c r="J119" s="39"/>
      <c r="K119" s="39"/>
      <c r="L119" s="39"/>
      <c r="M119" s="39"/>
      <c r="N119" s="55"/>
    </row>
    <row r="120" spans="2:14" ht="14.1" customHeight="1" x14ac:dyDescent="0.15">
      <c r="B120" s="101"/>
      <c r="C120" s="39" t="s">
        <v>180</v>
      </c>
      <c r="D120" s="39"/>
      <c r="E120" s="39"/>
      <c r="F120" s="39"/>
      <c r="G120" s="39"/>
      <c r="H120" s="39"/>
      <c r="I120" s="39"/>
      <c r="J120" s="39"/>
      <c r="K120" s="39"/>
      <c r="L120" s="39"/>
      <c r="M120" s="39"/>
      <c r="N120" s="55"/>
    </row>
    <row r="121" spans="2:14" ht="14.1" customHeight="1" x14ac:dyDescent="0.15">
      <c r="B121" s="101"/>
      <c r="C121" s="39" t="s">
        <v>119</v>
      </c>
      <c r="D121" s="39"/>
      <c r="E121" s="39"/>
      <c r="F121" s="39"/>
      <c r="G121" s="39"/>
      <c r="H121" s="39"/>
      <c r="I121" s="39"/>
      <c r="J121" s="39"/>
      <c r="K121" s="39"/>
      <c r="L121" s="39"/>
      <c r="M121" s="39"/>
      <c r="N121" s="55"/>
    </row>
    <row r="122" spans="2:14" x14ac:dyDescent="0.15">
      <c r="B122" s="102"/>
      <c r="C122" s="39" t="s">
        <v>131</v>
      </c>
      <c r="N122" s="59"/>
    </row>
    <row r="123" spans="2:14" x14ac:dyDescent="0.15">
      <c r="B123" s="102"/>
      <c r="C123" s="39" t="s">
        <v>127</v>
      </c>
      <c r="N123" s="59"/>
    </row>
    <row r="124" spans="2:14" ht="14.1" customHeight="1" x14ac:dyDescent="0.15">
      <c r="B124" s="101"/>
      <c r="C124" s="39" t="s">
        <v>103</v>
      </c>
      <c r="D124" s="39"/>
      <c r="E124" s="39"/>
      <c r="F124" s="39"/>
      <c r="G124" s="39"/>
      <c r="H124" s="39"/>
      <c r="I124" s="39"/>
      <c r="J124" s="39"/>
      <c r="K124" s="39"/>
      <c r="L124" s="39"/>
      <c r="M124" s="39"/>
      <c r="N124" s="55"/>
    </row>
    <row r="125" spans="2:14" ht="18" customHeight="1" x14ac:dyDescent="0.15">
      <c r="B125" s="101"/>
      <c r="C125" s="39" t="s">
        <v>60</v>
      </c>
      <c r="D125" s="39"/>
      <c r="E125" s="39"/>
      <c r="F125" s="39"/>
      <c r="G125" s="39"/>
      <c r="H125" s="39"/>
      <c r="I125" s="39"/>
      <c r="J125" s="39"/>
      <c r="K125" s="39"/>
      <c r="L125" s="39"/>
      <c r="M125" s="39"/>
      <c r="N125" s="55"/>
    </row>
    <row r="126" spans="2:14" x14ac:dyDescent="0.15">
      <c r="B126" s="102"/>
      <c r="C126" s="39" t="s">
        <v>118</v>
      </c>
      <c r="N126" s="59"/>
    </row>
    <row r="127" spans="2:14" x14ac:dyDescent="0.15">
      <c r="B127" s="102"/>
      <c r="C127" s="39" t="s">
        <v>136</v>
      </c>
      <c r="N127" s="59"/>
    </row>
    <row r="128" spans="2:14" ht="14.25" thickBot="1" x14ac:dyDescent="0.2">
      <c r="B128" s="103"/>
      <c r="C128" s="40" t="s">
        <v>128</v>
      </c>
      <c r="D128" s="57"/>
      <c r="E128" s="57"/>
      <c r="F128" s="57"/>
      <c r="G128" s="57"/>
      <c r="H128" s="57"/>
      <c r="I128" s="57"/>
      <c r="J128" s="57"/>
      <c r="K128" s="57"/>
      <c r="L128" s="57"/>
      <c r="M128" s="57"/>
      <c r="N128" s="58"/>
    </row>
  </sheetData>
  <mergeCells count="27">
    <mergeCell ref="D4:G4"/>
    <mergeCell ref="D5:G5"/>
    <mergeCell ref="D6:G6"/>
    <mergeCell ref="D7:F7"/>
    <mergeCell ref="D8:F8"/>
    <mergeCell ref="B85:D85"/>
    <mergeCell ref="G85:H85"/>
    <mergeCell ref="G86:H86"/>
    <mergeCell ref="G87:H87"/>
    <mergeCell ref="D9:F9"/>
    <mergeCell ref="G10:H10"/>
    <mergeCell ref="C75:D75"/>
    <mergeCell ref="D82:G82"/>
    <mergeCell ref="D83:G83"/>
    <mergeCell ref="B84:I84"/>
    <mergeCell ref="B104:D104"/>
    <mergeCell ref="G92:H92"/>
    <mergeCell ref="G93:H93"/>
    <mergeCell ref="B94:D94"/>
    <mergeCell ref="G94:H94"/>
    <mergeCell ref="G96:H96"/>
    <mergeCell ref="G99:H99"/>
    <mergeCell ref="G88:H88"/>
    <mergeCell ref="G89:H89"/>
    <mergeCell ref="G90:H90"/>
    <mergeCell ref="G103:H103"/>
    <mergeCell ref="G91:H91"/>
  </mergeCells>
  <phoneticPr fontId="23"/>
  <conditionalFormatting sqref="O11:O77">
    <cfRule type="expression" dxfId="0"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7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901F-928D-48BB-8486-EFD878414380}">
  <sheetPr>
    <tabColor rgb="FFC00000"/>
  </sheetPr>
  <dimension ref="B1:AC147"/>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36" sqref="N36"/>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359</v>
      </c>
      <c r="L5" s="29" t="str">
        <f>K5</f>
        <v>2023.5.11</v>
      </c>
      <c r="M5" s="29" t="str">
        <f>K5</f>
        <v>2023.5.11</v>
      </c>
      <c r="N5" s="109" t="str">
        <f>K5</f>
        <v>2023.5.11</v>
      </c>
    </row>
    <row r="6" spans="2:24" ht="18" customHeight="1" x14ac:dyDescent="0.15">
      <c r="B6" s="64"/>
      <c r="C6" s="118"/>
      <c r="D6" s="138" t="s">
        <v>3</v>
      </c>
      <c r="E6" s="138"/>
      <c r="F6" s="138"/>
      <c r="G6" s="138"/>
      <c r="H6" s="118"/>
      <c r="I6" s="118"/>
      <c r="J6" s="65"/>
      <c r="K6" s="104">
        <v>0.44444444444444442</v>
      </c>
      <c r="L6" s="104">
        <v>0.39930555555555558</v>
      </c>
      <c r="M6" s="104">
        <v>0.38125000000000003</v>
      </c>
      <c r="N6" s="105">
        <v>0.48680555555555555</v>
      </c>
    </row>
    <row r="7" spans="2:24" ht="18" customHeight="1" x14ac:dyDescent="0.15">
      <c r="B7" s="64"/>
      <c r="C7" s="118"/>
      <c r="D7" s="138" t="s">
        <v>4</v>
      </c>
      <c r="E7" s="141"/>
      <c r="F7" s="141"/>
      <c r="G7" s="66" t="s">
        <v>5</v>
      </c>
      <c r="H7" s="118"/>
      <c r="I7" s="118"/>
      <c r="J7" s="65"/>
      <c r="K7" s="106">
        <v>2.2999999999999998</v>
      </c>
      <c r="L7" s="106">
        <v>1.65</v>
      </c>
      <c r="M7" s="106">
        <v>1.7</v>
      </c>
      <c r="N7" s="107">
        <v>1.65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144</v>
      </c>
      <c r="M11" s="20" t="s">
        <v>144</v>
      </c>
      <c r="N11" s="21"/>
      <c r="P11" t="s">
        <v>14</v>
      </c>
      <c r="Q11">
        <f t="shared" ref="Q11:T17" si="0">IF(K11="",0,VALUE(MID(K11,2,LEN(K11)-2)))</f>
        <v>0</v>
      </c>
      <c r="R11" t="e">
        <f t="shared" si="0"/>
        <v>#VALUE!</v>
      </c>
      <c r="S11" t="e">
        <f t="shared" si="0"/>
        <v>#VALUE!</v>
      </c>
      <c r="T11">
        <f t="shared" si="0"/>
        <v>0</v>
      </c>
      <c r="U11">
        <f t="shared" ref="U11:U24" si="1">IF(K11="＋",0,IF(K11="(＋)",0,ABS(K11)))</f>
        <v>0</v>
      </c>
      <c r="V11">
        <f t="shared" ref="V11:V24" si="2">IF(L11="＋",0,IF(L11="(＋)",0,ABS(L11)))</f>
        <v>0</v>
      </c>
      <c r="W11">
        <f t="shared" ref="W11:W24" si="3">IF(M11="＋",0,IF(M11="(＋)",0,ABS(M11)))</f>
        <v>0</v>
      </c>
      <c r="X11">
        <f t="shared" ref="X11:X24" si="4">IF(N11="＋",0,IF(N11="(＋)",0,ABS(N11)))</f>
        <v>0</v>
      </c>
    </row>
    <row r="12" spans="2:24" ht="13.5" customHeight="1" x14ac:dyDescent="0.15">
      <c r="B12" s="1">
        <f t="shared" ref="B12:B43" si="5">B11+1</f>
        <v>2</v>
      </c>
      <c r="C12" s="3"/>
      <c r="D12" s="6"/>
      <c r="E12" s="118"/>
      <c r="F12" s="118" t="s">
        <v>132</v>
      </c>
      <c r="G12" s="118"/>
      <c r="H12" s="118"/>
      <c r="I12" s="118"/>
      <c r="J12" s="118"/>
      <c r="K12" s="20" t="s">
        <v>144</v>
      </c>
      <c r="L12" s="20" t="s">
        <v>321</v>
      </c>
      <c r="M12" s="20" t="s">
        <v>345</v>
      </c>
      <c r="N12" s="21" t="s">
        <v>353</v>
      </c>
      <c r="P12" t="s">
        <v>14</v>
      </c>
      <c r="Q12" t="e">
        <f t="shared" si="0"/>
        <v>#VALUE!</v>
      </c>
      <c r="R12">
        <f t="shared" si="0"/>
        <v>2</v>
      </c>
      <c r="S12">
        <f t="shared" si="0"/>
        <v>12</v>
      </c>
      <c r="T12">
        <f t="shared" si="0"/>
        <v>4</v>
      </c>
      <c r="U12">
        <f t="shared" si="1"/>
        <v>0</v>
      </c>
      <c r="V12">
        <f t="shared" si="2"/>
        <v>2</v>
      </c>
      <c r="W12">
        <f t="shared" si="3"/>
        <v>12</v>
      </c>
      <c r="X12">
        <f t="shared" si="4"/>
        <v>4</v>
      </c>
    </row>
    <row r="13" spans="2:24" ht="13.5" customHeight="1" x14ac:dyDescent="0.15">
      <c r="B13" s="1">
        <f t="shared" si="5"/>
        <v>3</v>
      </c>
      <c r="C13" s="3"/>
      <c r="D13" s="6"/>
      <c r="E13" s="118"/>
      <c r="F13" s="118" t="s">
        <v>182</v>
      </c>
      <c r="G13" s="118"/>
      <c r="H13" s="118"/>
      <c r="I13" s="118"/>
      <c r="J13" s="118"/>
      <c r="K13" s="20" t="s">
        <v>146</v>
      </c>
      <c r="L13" s="20" t="s">
        <v>144</v>
      </c>
      <c r="M13" s="20" t="s">
        <v>146</v>
      </c>
      <c r="N13" s="21" t="s">
        <v>215</v>
      </c>
      <c r="P13" t="s">
        <v>14</v>
      </c>
      <c r="Q13">
        <f t="shared" si="0"/>
        <v>25</v>
      </c>
      <c r="R13" t="e">
        <f t="shared" si="0"/>
        <v>#VALUE!</v>
      </c>
      <c r="S13">
        <f t="shared" si="0"/>
        <v>25</v>
      </c>
      <c r="T13">
        <f t="shared" si="0"/>
        <v>75</v>
      </c>
      <c r="U13">
        <f t="shared" si="1"/>
        <v>25</v>
      </c>
      <c r="V13">
        <f t="shared" si="2"/>
        <v>0</v>
      </c>
      <c r="W13">
        <f t="shared" si="3"/>
        <v>25</v>
      </c>
      <c r="X13">
        <f t="shared" si="4"/>
        <v>75</v>
      </c>
    </row>
    <row r="14" spans="2:24" ht="13.5" customHeight="1" x14ac:dyDescent="0.15">
      <c r="B14" s="1">
        <f t="shared" si="5"/>
        <v>4</v>
      </c>
      <c r="C14" s="3"/>
      <c r="D14" s="6"/>
      <c r="E14" s="118"/>
      <c r="F14" s="118" t="s">
        <v>275</v>
      </c>
      <c r="G14" s="118"/>
      <c r="H14" s="118"/>
      <c r="I14" s="118"/>
      <c r="J14" s="118"/>
      <c r="K14" s="20"/>
      <c r="L14" s="20" t="s">
        <v>144</v>
      </c>
      <c r="M14" s="20" t="s">
        <v>144</v>
      </c>
      <c r="N14" s="21" t="s">
        <v>215</v>
      </c>
      <c r="P14" t="s">
        <v>14</v>
      </c>
      <c r="Q14">
        <f t="shared" si="0"/>
        <v>0</v>
      </c>
      <c r="R14" t="e">
        <f t="shared" si="0"/>
        <v>#VALUE!</v>
      </c>
      <c r="S14" t="e">
        <f t="shared" si="0"/>
        <v>#VALUE!</v>
      </c>
      <c r="T14">
        <f t="shared" si="0"/>
        <v>75</v>
      </c>
      <c r="U14">
        <f t="shared" si="1"/>
        <v>0</v>
      </c>
      <c r="V14">
        <f t="shared" si="2"/>
        <v>0</v>
      </c>
      <c r="W14">
        <f t="shared" si="3"/>
        <v>0</v>
      </c>
      <c r="X14">
        <f t="shared" si="4"/>
        <v>75</v>
      </c>
    </row>
    <row r="15" spans="2:24" ht="13.5" customHeight="1" x14ac:dyDescent="0.15">
      <c r="B15" s="1">
        <f t="shared" si="5"/>
        <v>5</v>
      </c>
      <c r="C15" s="3"/>
      <c r="D15" s="6"/>
      <c r="E15" s="118"/>
      <c r="F15" s="118" t="s">
        <v>260</v>
      </c>
      <c r="G15" s="118"/>
      <c r="H15" s="118"/>
      <c r="I15" s="118"/>
      <c r="J15" s="118"/>
      <c r="K15" s="20"/>
      <c r="L15" s="20"/>
      <c r="M15" s="20" t="s">
        <v>144</v>
      </c>
      <c r="N15" s="21" t="s">
        <v>144</v>
      </c>
      <c r="P15" t="s">
        <v>14</v>
      </c>
      <c r="Q15">
        <f t="shared" si="0"/>
        <v>0</v>
      </c>
      <c r="R15">
        <f t="shared" si="0"/>
        <v>0</v>
      </c>
      <c r="S15" t="e">
        <f t="shared" si="0"/>
        <v>#VALUE!</v>
      </c>
      <c r="T15" t="e">
        <f t="shared" si="0"/>
        <v>#VALUE!</v>
      </c>
      <c r="U15">
        <f t="shared" si="1"/>
        <v>0</v>
      </c>
      <c r="V15">
        <f t="shared" si="2"/>
        <v>0</v>
      </c>
      <c r="W15">
        <f t="shared" si="3"/>
        <v>0</v>
      </c>
      <c r="X15">
        <f t="shared" si="4"/>
        <v>0</v>
      </c>
    </row>
    <row r="16" spans="2:24" ht="13.9" customHeight="1" x14ac:dyDescent="0.15">
      <c r="B16" s="1">
        <f t="shared" si="5"/>
        <v>6</v>
      </c>
      <c r="C16" s="3"/>
      <c r="D16" s="6"/>
      <c r="E16" s="118"/>
      <c r="F16" s="118" t="s">
        <v>190</v>
      </c>
      <c r="G16" s="118"/>
      <c r="H16" s="118"/>
      <c r="I16" s="118"/>
      <c r="J16" s="118"/>
      <c r="K16" s="20" t="s">
        <v>358</v>
      </c>
      <c r="L16" s="20" t="s">
        <v>357</v>
      </c>
      <c r="M16" s="20" t="s">
        <v>143</v>
      </c>
      <c r="N16" s="21" t="s">
        <v>356</v>
      </c>
      <c r="P16" t="s">
        <v>14</v>
      </c>
      <c r="Q16" t="e">
        <f t="shared" si="0"/>
        <v>#VALUE!</v>
      </c>
      <c r="R16" t="e">
        <f t="shared" si="0"/>
        <v>#VALUE!</v>
      </c>
      <c r="S16" t="e">
        <f t="shared" si="0"/>
        <v>#VALUE!</v>
      </c>
      <c r="T16" t="e">
        <f t="shared" si="0"/>
        <v>#VALUE!</v>
      </c>
      <c r="U16">
        <f t="shared" si="1"/>
        <v>98</v>
      </c>
      <c r="V16">
        <f t="shared" si="2"/>
        <v>72</v>
      </c>
      <c r="W16">
        <f t="shared" si="3"/>
        <v>0</v>
      </c>
      <c r="X16">
        <f t="shared" si="4"/>
        <v>12</v>
      </c>
    </row>
    <row r="17" spans="2:24" ht="13.5" customHeight="1" x14ac:dyDescent="0.15">
      <c r="B17" s="1">
        <f t="shared" si="5"/>
        <v>7</v>
      </c>
      <c r="C17" s="3"/>
      <c r="D17" s="6"/>
      <c r="E17" s="118"/>
      <c r="F17" s="118" t="s">
        <v>192</v>
      </c>
      <c r="G17" s="118"/>
      <c r="H17" s="118"/>
      <c r="I17" s="118"/>
      <c r="J17" s="118"/>
      <c r="K17" s="20" t="s">
        <v>143</v>
      </c>
      <c r="L17" s="20" t="s">
        <v>143</v>
      </c>
      <c r="M17" s="20" t="s">
        <v>143</v>
      </c>
      <c r="N17" s="21" t="s">
        <v>355</v>
      </c>
      <c r="P17" t="s">
        <v>14</v>
      </c>
      <c r="Q17" t="e">
        <f t="shared" si="0"/>
        <v>#VALUE!</v>
      </c>
      <c r="R17" t="e">
        <f t="shared" si="0"/>
        <v>#VALUE!</v>
      </c>
      <c r="S17" t="e">
        <f t="shared" si="0"/>
        <v>#VALUE!</v>
      </c>
      <c r="T17">
        <f t="shared" si="0"/>
        <v>3</v>
      </c>
      <c r="U17">
        <f t="shared" si="1"/>
        <v>0</v>
      </c>
      <c r="V17">
        <f t="shared" si="2"/>
        <v>0</v>
      </c>
      <c r="W17">
        <f t="shared" si="3"/>
        <v>0</v>
      </c>
      <c r="X17">
        <f t="shared" si="4"/>
        <v>139</v>
      </c>
    </row>
    <row r="18" spans="2:24" ht="13.9" customHeight="1" x14ac:dyDescent="0.15">
      <c r="B18" s="1">
        <f t="shared" si="5"/>
        <v>8</v>
      </c>
      <c r="C18" s="3"/>
      <c r="D18" s="6"/>
      <c r="E18" s="118"/>
      <c r="F18" s="118" t="s">
        <v>279</v>
      </c>
      <c r="G18" s="118"/>
      <c r="H18" s="118"/>
      <c r="I18" s="118"/>
      <c r="J18" s="118"/>
      <c r="K18" s="20" t="s">
        <v>144</v>
      </c>
      <c r="L18" s="20"/>
      <c r="M18" s="20"/>
      <c r="N18" s="21"/>
      <c r="P18" s="77" t="s">
        <v>15</v>
      </c>
      <c r="Q18" t="str">
        <f>K18</f>
        <v>(＋)</v>
      </c>
      <c r="R18">
        <f>L18</f>
        <v>0</v>
      </c>
      <c r="S18">
        <f>M18</f>
        <v>0</v>
      </c>
      <c r="T18">
        <f>N18</f>
        <v>0</v>
      </c>
      <c r="U18">
        <f t="shared" si="1"/>
        <v>0</v>
      </c>
      <c r="V18">
        <f t="shared" si="2"/>
        <v>0</v>
      </c>
      <c r="W18">
        <f t="shared" si="3"/>
        <v>0</v>
      </c>
      <c r="X18">
        <f t="shared" si="4"/>
        <v>0</v>
      </c>
    </row>
    <row r="19" spans="2:24" ht="13.9" customHeight="1" x14ac:dyDescent="0.15">
      <c r="B19" s="1">
        <f t="shared" si="5"/>
        <v>9</v>
      </c>
      <c r="C19" s="3"/>
      <c r="D19" s="6"/>
      <c r="E19" s="118"/>
      <c r="F19" s="118" t="s">
        <v>137</v>
      </c>
      <c r="G19" s="118"/>
      <c r="H19" s="118"/>
      <c r="I19" s="118"/>
      <c r="J19" s="118"/>
      <c r="K19" s="20" t="s">
        <v>159</v>
      </c>
      <c r="L19" s="20" t="s">
        <v>145</v>
      </c>
      <c r="M19" s="20" t="s">
        <v>146</v>
      </c>
      <c r="N19" s="21" t="s">
        <v>145</v>
      </c>
      <c r="P19" t="s">
        <v>14</v>
      </c>
      <c r="Q19">
        <f t="shared" ref="Q19:T21" si="6">IF(K19="",0,VALUE(MID(K19,2,LEN(K19)-2)))</f>
        <v>125</v>
      </c>
      <c r="R19">
        <f t="shared" si="6"/>
        <v>50</v>
      </c>
      <c r="S19">
        <f t="shared" si="6"/>
        <v>25</v>
      </c>
      <c r="T19">
        <f t="shared" si="6"/>
        <v>50</v>
      </c>
      <c r="U19">
        <f t="shared" si="1"/>
        <v>125</v>
      </c>
      <c r="V19">
        <f t="shared" si="2"/>
        <v>50</v>
      </c>
      <c r="W19">
        <f t="shared" si="3"/>
        <v>25</v>
      </c>
      <c r="X19">
        <f t="shared" si="4"/>
        <v>50</v>
      </c>
    </row>
    <row r="20" spans="2:24" ht="13.5" customHeight="1" x14ac:dyDescent="0.15">
      <c r="B20" s="1">
        <f t="shared" si="5"/>
        <v>10</v>
      </c>
      <c r="C20" s="3"/>
      <c r="D20" s="6"/>
      <c r="E20" s="118"/>
      <c r="F20" s="118" t="s">
        <v>194</v>
      </c>
      <c r="G20" s="118"/>
      <c r="H20" s="118"/>
      <c r="I20" s="118"/>
      <c r="J20" s="118"/>
      <c r="K20" s="20" t="s">
        <v>144</v>
      </c>
      <c r="L20" s="20" t="s">
        <v>145</v>
      </c>
      <c r="M20" s="20" t="s">
        <v>159</v>
      </c>
      <c r="N20" s="21" t="s">
        <v>159</v>
      </c>
      <c r="Q20" t="e">
        <f t="shared" si="6"/>
        <v>#VALUE!</v>
      </c>
      <c r="R20">
        <f t="shared" si="6"/>
        <v>50</v>
      </c>
      <c r="S20">
        <f t="shared" si="6"/>
        <v>125</v>
      </c>
      <c r="T20">
        <f t="shared" si="6"/>
        <v>125</v>
      </c>
      <c r="U20">
        <f t="shared" si="1"/>
        <v>0</v>
      </c>
      <c r="V20">
        <f t="shared" si="2"/>
        <v>50</v>
      </c>
      <c r="W20">
        <f t="shared" si="3"/>
        <v>125</v>
      </c>
      <c r="X20">
        <f t="shared" si="4"/>
        <v>125</v>
      </c>
    </row>
    <row r="21" spans="2:24" ht="13.5" customHeight="1" x14ac:dyDescent="0.15">
      <c r="B21" s="1">
        <f t="shared" si="5"/>
        <v>11</v>
      </c>
      <c r="C21" s="3"/>
      <c r="D21" s="6"/>
      <c r="E21" s="118"/>
      <c r="F21" s="118" t="s">
        <v>221</v>
      </c>
      <c r="G21" s="126"/>
      <c r="H21" s="118"/>
      <c r="I21" s="118"/>
      <c r="J21" s="118"/>
      <c r="K21" s="20"/>
      <c r="L21" s="20"/>
      <c r="M21" s="20"/>
      <c r="N21" s="21" t="s">
        <v>144</v>
      </c>
      <c r="Q21">
        <f t="shared" si="6"/>
        <v>0</v>
      </c>
      <c r="R21">
        <f t="shared" si="6"/>
        <v>0</v>
      </c>
      <c r="S21">
        <f t="shared" si="6"/>
        <v>0</v>
      </c>
      <c r="T21" t="e">
        <f t="shared" si="6"/>
        <v>#VALUE!</v>
      </c>
      <c r="U21">
        <f t="shared" si="1"/>
        <v>0</v>
      </c>
      <c r="V21">
        <f t="shared" si="2"/>
        <v>0</v>
      </c>
      <c r="W21">
        <f t="shared" si="3"/>
        <v>0</v>
      </c>
      <c r="X21">
        <f t="shared" si="4"/>
        <v>0</v>
      </c>
    </row>
    <row r="22" spans="2:24" ht="13.9" customHeight="1" x14ac:dyDescent="0.15">
      <c r="B22" s="1">
        <f t="shared" si="5"/>
        <v>12</v>
      </c>
      <c r="C22" s="3"/>
      <c r="D22" s="6"/>
      <c r="E22" s="118"/>
      <c r="F22" s="118" t="s">
        <v>114</v>
      </c>
      <c r="G22" s="118"/>
      <c r="H22" s="118"/>
      <c r="I22" s="118"/>
      <c r="J22" s="118"/>
      <c r="K22" s="20" t="s">
        <v>354</v>
      </c>
      <c r="L22" s="20" t="s">
        <v>144</v>
      </c>
      <c r="M22" s="20" t="s">
        <v>353</v>
      </c>
      <c r="N22" s="21" t="s">
        <v>345</v>
      </c>
      <c r="P22" s="77" t="s">
        <v>15</v>
      </c>
      <c r="Q22" t="str">
        <f>K22</f>
        <v>(1)</v>
      </c>
      <c r="R22" t="str">
        <f>L22</f>
        <v>(＋)</v>
      </c>
      <c r="S22" t="str">
        <f>M22</f>
        <v>(4)</v>
      </c>
      <c r="T22" t="str">
        <f>N22</f>
        <v>(12)</v>
      </c>
      <c r="U22">
        <f t="shared" si="1"/>
        <v>1</v>
      </c>
      <c r="V22">
        <f t="shared" si="2"/>
        <v>0</v>
      </c>
      <c r="W22">
        <f t="shared" si="3"/>
        <v>4</v>
      </c>
      <c r="X22">
        <f t="shared" si="4"/>
        <v>12</v>
      </c>
    </row>
    <row r="23" spans="2:24" ht="13.5" customHeight="1" x14ac:dyDescent="0.15">
      <c r="B23" s="1">
        <f t="shared" si="5"/>
        <v>13</v>
      </c>
      <c r="C23" s="3"/>
      <c r="D23" s="6"/>
      <c r="E23" s="118"/>
      <c r="F23" s="118" t="s">
        <v>108</v>
      </c>
      <c r="G23" s="118"/>
      <c r="H23" s="118"/>
      <c r="I23" s="118"/>
      <c r="J23" s="118"/>
      <c r="K23" s="20" t="s">
        <v>215</v>
      </c>
      <c r="L23" s="20" t="s">
        <v>146</v>
      </c>
      <c r="M23" s="20" t="s">
        <v>145</v>
      </c>
      <c r="N23" s="21" t="s">
        <v>215</v>
      </c>
      <c r="U23">
        <f t="shared" si="1"/>
        <v>75</v>
      </c>
      <c r="V23">
        <f t="shared" si="2"/>
        <v>25</v>
      </c>
      <c r="W23">
        <f t="shared" si="3"/>
        <v>50</v>
      </c>
      <c r="X23">
        <f t="shared" si="4"/>
        <v>75</v>
      </c>
    </row>
    <row r="24" spans="2:24" ht="13.5" customHeight="1" x14ac:dyDescent="0.15">
      <c r="B24" s="1">
        <f t="shared" si="5"/>
        <v>14</v>
      </c>
      <c r="C24" s="3"/>
      <c r="D24" s="6"/>
      <c r="E24" s="118"/>
      <c r="F24" s="118" t="s">
        <v>107</v>
      </c>
      <c r="G24" s="118"/>
      <c r="H24" s="118"/>
      <c r="I24" s="118"/>
      <c r="J24" s="118"/>
      <c r="K24" s="20" t="s">
        <v>215</v>
      </c>
      <c r="L24" s="20" t="s">
        <v>215</v>
      </c>
      <c r="M24" s="20" t="s">
        <v>146</v>
      </c>
      <c r="N24" s="21" t="s">
        <v>230</v>
      </c>
      <c r="P24" t="s">
        <v>14</v>
      </c>
      <c r="Q24">
        <f>IF(K24="",0,VALUE(MID(K24,2,LEN(K24)-2)))</f>
        <v>75</v>
      </c>
      <c r="R24" t="e">
        <f>IF(#REF!="",0,VALUE(MID(#REF!,2,LEN(#REF!)-2)))</f>
        <v>#REF!</v>
      </c>
      <c r="S24">
        <f>IF(M24="",0,VALUE(MID(M24,2,LEN(M24)-2)))</f>
        <v>25</v>
      </c>
      <c r="T24">
        <f>IF(N24="",0,VALUE(MID(N24,2,LEN(N24)-2)))</f>
        <v>400</v>
      </c>
      <c r="U24">
        <f t="shared" si="1"/>
        <v>75</v>
      </c>
      <c r="V24">
        <f t="shared" si="2"/>
        <v>75</v>
      </c>
      <c r="W24">
        <f t="shared" si="3"/>
        <v>25</v>
      </c>
      <c r="X24">
        <f t="shared" si="4"/>
        <v>400</v>
      </c>
    </row>
    <row r="25" spans="2:24" ht="13.5" customHeight="1" x14ac:dyDescent="0.15">
      <c r="B25" s="1">
        <f t="shared" si="5"/>
        <v>15</v>
      </c>
      <c r="C25" s="2" t="s">
        <v>24</v>
      </c>
      <c r="D25" s="2" t="s">
        <v>25</v>
      </c>
      <c r="E25" s="118"/>
      <c r="F25" s="118" t="s">
        <v>106</v>
      </c>
      <c r="G25" s="118"/>
      <c r="H25" s="118"/>
      <c r="I25" s="118"/>
      <c r="J25" s="118"/>
      <c r="K25" s="24">
        <v>325</v>
      </c>
      <c r="L25" s="24">
        <v>250</v>
      </c>
      <c r="M25" s="24">
        <v>100</v>
      </c>
      <c r="N25" s="110">
        <v>300</v>
      </c>
      <c r="P25" s="77"/>
    </row>
    <row r="26" spans="2:24" ht="13.5" customHeight="1" x14ac:dyDescent="0.15">
      <c r="B26" s="1">
        <f t="shared" si="5"/>
        <v>16</v>
      </c>
      <c r="C26" s="2" t="s">
        <v>26</v>
      </c>
      <c r="D26" s="2" t="s">
        <v>27</v>
      </c>
      <c r="E26" s="118"/>
      <c r="F26" s="118" t="s">
        <v>94</v>
      </c>
      <c r="G26" s="118"/>
      <c r="H26" s="118"/>
      <c r="I26" s="118"/>
      <c r="J26" s="118"/>
      <c r="K26" s="24">
        <v>25</v>
      </c>
      <c r="L26" s="24" t="s">
        <v>143</v>
      </c>
      <c r="M26" s="24">
        <v>25</v>
      </c>
      <c r="N26" s="110" t="s">
        <v>143</v>
      </c>
      <c r="P26" s="77"/>
    </row>
    <row r="27" spans="2:24" ht="13.5" customHeight="1" x14ac:dyDescent="0.15">
      <c r="B27" s="1">
        <f t="shared" si="5"/>
        <v>17</v>
      </c>
      <c r="C27" s="2" t="s">
        <v>84</v>
      </c>
      <c r="D27" s="2" t="s">
        <v>16</v>
      </c>
      <c r="E27" s="118"/>
      <c r="F27" s="118" t="s">
        <v>254</v>
      </c>
      <c r="G27" s="118"/>
      <c r="H27" s="118"/>
      <c r="I27" s="118"/>
      <c r="J27" s="118"/>
      <c r="K27" s="24" t="s">
        <v>143</v>
      </c>
      <c r="L27" s="24"/>
      <c r="M27" s="24"/>
      <c r="N27" s="110"/>
    </row>
    <row r="28" spans="2:24" ht="14.85" customHeight="1" x14ac:dyDescent="0.15">
      <c r="B28" s="1">
        <f t="shared" si="5"/>
        <v>18</v>
      </c>
      <c r="C28" s="6"/>
      <c r="D28" s="6"/>
      <c r="E28" s="118"/>
      <c r="F28" s="118" t="s">
        <v>134</v>
      </c>
      <c r="G28" s="118"/>
      <c r="H28" s="118"/>
      <c r="I28" s="118"/>
      <c r="J28" s="118"/>
      <c r="K28" s="24" t="s">
        <v>143</v>
      </c>
      <c r="L28" s="24" t="s">
        <v>143</v>
      </c>
      <c r="M28" s="24"/>
      <c r="N28" s="110">
        <v>25</v>
      </c>
    </row>
    <row r="29" spans="2:24" ht="13.5" customHeight="1" x14ac:dyDescent="0.15">
      <c r="B29" s="1">
        <f t="shared" si="5"/>
        <v>19</v>
      </c>
      <c r="C29" s="6"/>
      <c r="D29" s="6"/>
      <c r="E29" s="118"/>
      <c r="F29" s="118" t="s">
        <v>329</v>
      </c>
      <c r="G29" s="118"/>
      <c r="H29" s="118"/>
      <c r="I29" s="118"/>
      <c r="J29" s="118"/>
      <c r="K29" s="24">
        <v>12</v>
      </c>
      <c r="L29" s="24"/>
      <c r="M29" s="24"/>
      <c r="N29" s="110" t="s">
        <v>143</v>
      </c>
    </row>
    <row r="30" spans="2:24" ht="13.9" customHeight="1" x14ac:dyDescent="0.15">
      <c r="B30" s="1">
        <f t="shared" si="5"/>
        <v>20</v>
      </c>
      <c r="C30" s="6"/>
      <c r="D30" s="2" t="s">
        <v>17</v>
      </c>
      <c r="E30" s="118"/>
      <c r="F30" s="118" t="s">
        <v>198</v>
      </c>
      <c r="G30" s="118"/>
      <c r="H30" s="118"/>
      <c r="I30" s="118"/>
      <c r="J30" s="118"/>
      <c r="K30" s="24"/>
      <c r="L30" s="24"/>
      <c r="M30" s="24"/>
      <c r="N30" s="110">
        <v>25</v>
      </c>
    </row>
    <row r="31" spans="2:24" ht="13.9" customHeight="1" x14ac:dyDescent="0.15">
      <c r="B31" s="1">
        <f t="shared" si="5"/>
        <v>21</v>
      </c>
      <c r="C31" s="6"/>
      <c r="D31" s="6"/>
      <c r="E31" s="118"/>
      <c r="F31" s="118" t="s">
        <v>104</v>
      </c>
      <c r="G31" s="118"/>
      <c r="H31" s="118"/>
      <c r="I31" s="118"/>
      <c r="J31" s="118"/>
      <c r="K31" s="24"/>
      <c r="L31" s="24" t="s">
        <v>143</v>
      </c>
      <c r="M31" s="24">
        <v>8</v>
      </c>
      <c r="N31" s="110">
        <v>8</v>
      </c>
    </row>
    <row r="32" spans="2:24" ht="13.5" customHeight="1" x14ac:dyDescent="0.15">
      <c r="B32" s="1">
        <f t="shared" si="5"/>
        <v>22</v>
      </c>
      <c r="C32" s="6"/>
      <c r="D32" s="6"/>
      <c r="E32" s="118"/>
      <c r="F32" s="118" t="s">
        <v>95</v>
      </c>
      <c r="G32" s="118"/>
      <c r="H32" s="118"/>
      <c r="I32" s="118"/>
      <c r="J32" s="118"/>
      <c r="K32" s="24">
        <v>275</v>
      </c>
      <c r="L32" s="24">
        <v>1125</v>
      </c>
      <c r="M32" s="24">
        <v>1350</v>
      </c>
      <c r="N32" s="110">
        <v>1175</v>
      </c>
    </row>
    <row r="33" spans="2:25" ht="13.5" customHeight="1" x14ac:dyDescent="0.15">
      <c r="B33" s="1">
        <f t="shared" si="5"/>
        <v>23</v>
      </c>
      <c r="C33" s="6"/>
      <c r="D33" s="6"/>
      <c r="E33" s="118"/>
      <c r="F33" s="118" t="s">
        <v>105</v>
      </c>
      <c r="G33" s="118"/>
      <c r="H33" s="118"/>
      <c r="I33" s="118"/>
      <c r="J33" s="118"/>
      <c r="K33" s="24">
        <v>175</v>
      </c>
      <c r="L33" s="24"/>
      <c r="M33" s="24"/>
      <c r="N33" s="110"/>
    </row>
    <row r="34" spans="2:25" ht="13.9" customHeight="1" x14ac:dyDescent="0.15">
      <c r="B34" s="1">
        <f t="shared" si="5"/>
        <v>24</v>
      </c>
      <c r="C34" s="6"/>
      <c r="D34" s="6"/>
      <c r="E34" s="118"/>
      <c r="F34" s="118" t="s">
        <v>96</v>
      </c>
      <c r="G34" s="118"/>
      <c r="H34" s="118"/>
      <c r="I34" s="118"/>
      <c r="J34" s="118"/>
      <c r="K34" s="24">
        <v>675</v>
      </c>
      <c r="L34" s="24">
        <v>2550</v>
      </c>
      <c r="M34" s="24">
        <v>5750</v>
      </c>
      <c r="N34" s="110">
        <v>2900</v>
      </c>
    </row>
    <row r="35" spans="2:25" ht="13.9" customHeight="1" x14ac:dyDescent="0.15">
      <c r="B35" s="1">
        <f t="shared" si="5"/>
        <v>25</v>
      </c>
      <c r="C35" s="6"/>
      <c r="D35" s="6"/>
      <c r="E35" s="118"/>
      <c r="F35" s="118" t="s">
        <v>70</v>
      </c>
      <c r="G35" s="118"/>
      <c r="H35" s="118"/>
      <c r="I35" s="118"/>
      <c r="J35" s="118"/>
      <c r="K35" s="24" t="s">
        <v>143</v>
      </c>
      <c r="L35" s="24" t="s">
        <v>143</v>
      </c>
      <c r="M35" s="24"/>
      <c r="N35" s="110"/>
    </row>
    <row r="36" spans="2:25" ht="13.5" customHeight="1" x14ac:dyDescent="0.15">
      <c r="B36" s="1">
        <f t="shared" si="5"/>
        <v>26</v>
      </c>
      <c r="C36" s="6"/>
      <c r="D36" s="6"/>
      <c r="E36" s="118"/>
      <c r="F36" s="118" t="s">
        <v>18</v>
      </c>
      <c r="G36" s="118"/>
      <c r="H36" s="118"/>
      <c r="I36" s="118"/>
      <c r="J36" s="118"/>
      <c r="K36" s="24">
        <v>250</v>
      </c>
      <c r="L36" s="24">
        <v>100</v>
      </c>
      <c r="M36" s="24">
        <v>150</v>
      </c>
      <c r="N36" s="110">
        <v>550</v>
      </c>
    </row>
    <row r="37" spans="2:25" ht="13.5" customHeight="1" x14ac:dyDescent="0.15">
      <c r="B37" s="1">
        <f t="shared" si="5"/>
        <v>27</v>
      </c>
      <c r="C37" s="6"/>
      <c r="D37" s="6"/>
      <c r="E37" s="118"/>
      <c r="F37" s="118" t="s">
        <v>97</v>
      </c>
      <c r="G37" s="118"/>
      <c r="H37" s="118"/>
      <c r="I37" s="118"/>
      <c r="J37" s="118"/>
      <c r="K37" s="24">
        <v>600</v>
      </c>
      <c r="L37" s="24">
        <v>600</v>
      </c>
      <c r="M37" s="24">
        <v>500</v>
      </c>
      <c r="N37" s="110">
        <v>400</v>
      </c>
    </row>
    <row r="38" spans="2:25" ht="13.5" customHeight="1" x14ac:dyDescent="0.15">
      <c r="B38" s="1">
        <f t="shared" si="5"/>
        <v>28</v>
      </c>
      <c r="C38" s="6"/>
      <c r="D38" s="6"/>
      <c r="E38" s="118"/>
      <c r="F38" s="118" t="s">
        <v>98</v>
      </c>
      <c r="G38" s="118"/>
      <c r="H38" s="118"/>
      <c r="I38" s="118"/>
      <c r="J38" s="118"/>
      <c r="K38" s="24">
        <v>100</v>
      </c>
      <c r="L38" s="24">
        <v>150</v>
      </c>
      <c r="M38" s="24">
        <v>225</v>
      </c>
      <c r="N38" s="110">
        <v>150</v>
      </c>
    </row>
    <row r="39" spans="2:25" ht="13.5" customHeight="1" x14ac:dyDescent="0.15">
      <c r="B39" s="1">
        <f t="shared" si="5"/>
        <v>29</v>
      </c>
      <c r="C39" s="6"/>
      <c r="D39" s="6"/>
      <c r="E39" s="118"/>
      <c r="F39" s="118" t="s">
        <v>19</v>
      </c>
      <c r="G39" s="118"/>
      <c r="H39" s="118"/>
      <c r="I39" s="118"/>
      <c r="J39" s="118"/>
      <c r="K39" s="24">
        <v>1375</v>
      </c>
      <c r="L39" s="24">
        <v>1000</v>
      </c>
      <c r="M39" s="24">
        <v>700</v>
      </c>
      <c r="N39" s="110">
        <v>100</v>
      </c>
    </row>
    <row r="40" spans="2:25" ht="13.9" customHeight="1" x14ac:dyDescent="0.15">
      <c r="B40" s="1">
        <f t="shared" si="5"/>
        <v>30</v>
      </c>
      <c r="C40" s="6"/>
      <c r="D40" s="6"/>
      <c r="E40" s="118"/>
      <c r="F40" s="118" t="s">
        <v>199</v>
      </c>
      <c r="G40" s="118"/>
      <c r="H40" s="118"/>
      <c r="I40" s="118"/>
      <c r="J40" s="118"/>
      <c r="K40" s="24" t="s">
        <v>143</v>
      </c>
      <c r="L40" s="24"/>
      <c r="M40" s="24" t="s">
        <v>143</v>
      </c>
      <c r="N40" s="110" t="s">
        <v>143</v>
      </c>
    </row>
    <row r="41" spans="2:25" ht="13.5" customHeight="1" x14ac:dyDescent="0.15">
      <c r="B41" s="1">
        <f t="shared" si="5"/>
        <v>31</v>
      </c>
      <c r="C41" s="6"/>
      <c r="D41" s="6"/>
      <c r="E41" s="118"/>
      <c r="F41" s="118" t="s">
        <v>161</v>
      </c>
      <c r="G41" s="118"/>
      <c r="H41" s="118"/>
      <c r="I41" s="118"/>
      <c r="J41" s="118"/>
      <c r="K41" s="24"/>
      <c r="L41" s="24"/>
      <c r="M41" s="24"/>
      <c r="N41" s="110" t="s">
        <v>143</v>
      </c>
    </row>
    <row r="42" spans="2:25" ht="13.5" customHeight="1" x14ac:dyDescent="0.15">
      <c r="B42" s="1">
        <f t="shared" si="5"/>
        <v>32</v>
      </c>
      <c r="C42" s="6"/>
      <c r="D42" s="6"/>
      <c r="E42" s="118"/>
      <c r="F42" s="118" t="s">
        <v>116</v>
      </c>
      <c r="G42" s="118"/>
      <c r="H42" s="118"/>
      <c r="I42" s="118"/>
      <c r="J42" s="118"/>
      <c r="K42" s="24">
        <v>50</v>
      </c>
      <c r="L42" s="24">
        <v>200</v>
      </c>
      <c r="M42" s="24">
        <v>175</v>
      </c>
      <c r="N42" s="110">
        <v>75</v>
      </c>
    </row>
    <row r="43" spans="2:25" ht="13.9" customHeight="1" x14ac:dyDescent="0.15">
      <c r="B43" s="1">
        <f t="shared" si="5"/>
        <v>33</v>
      </c>
      <c r="C43" s="6"/>
      <c r="D43" s="6"/>
      <c r="E43" s="118"/>
      <c r="F43" s="118" t="s">
        <v>307</v>
      </c>
      <c r="G43" s="118"/>
      <c r="H43" s="118"/>
      <c r="I43" s="118"/>
      <c r="J43" s="118"/>
      <c r="K43" s="24"/>
      <c r="L43" s="24"/>
      <c r="M43" s="24">
        <v>25</v>
      </c>
      <c r="N43" s="110"/>
      <c r="Y43" s="124"/>
    </row>
    <row r="44" spans="2:25" ht="13.9" customHeight="1" x14ac:dyDescent="0.15">
      <c r="B44" s="1">
        <f t="shared" ref="B44:B75" si="7">B43+1</f>
        <v>34</v>
      </c>
      <c r="C44" s="6"/>
      <c r="D44" s="6"/>
      <c r="E44" s="118"/>
      <c r="F44" s="118" t="s">
        <v>20</v>
      </c>
      <c r="G44" s="118"/>
      <c r="H44" s="118"/>
      <c r="I44" s="118"/>
      <c r="J44" s="118"/>
      <c r="K44" s="24">
        <v>625</v>
      </c>
      <c r="L44" s="24">
        <v>375</v>
      </c>
      <c r="M44" s="24">
        <v>125</v>
      </c>
      <c r="N44" s="110">
        <v>750</v>
      </c>
    </row>
    <row r="45" spans="2:25" ht="13.5" customHeight="1" x14ac:dyDescent="0.15">
      <c r="B45" s="1">
        <f t="shared" si="7"/>
        <v>35</v>
      </c>
      <c r="C45" s="6"/>
      <c r="D45" s="6"/>
      <c r="E45" s="118"/>
      <c r="F45" s="118" t="s">
        <v>21</v>
      </c>
      <c r="G45" s="118"/>
      <c r="H45" s="118"/>
      <c r="I45" s="118"/>
      <c r="J45" s="118"/>
      <c r="K45" s="24">
        <v>2000</v>
      </c>
      <c r="L45" s="24">
        <v>2625</v>
      </c>
      <c r="M45" s="24">
        <v>2875</v>
      </c>
      <c r="N45" s="56">
        <v>3000</v>
      </c>
    </row>
    <row r="46" spans="2:25" ht="13.9" customHeight="1" x14ac:dyDescent="0.15">
      <c r="B46" s="1">
        <f t="shared" si="7"/>
        <v>36</v>
      </c>
      <c r="C46" s="6"/>
      <c r="D46" s="6"/>
      <c r="E46" s="118"/>
      <c r="F46" s="118" t="s">
        <v>22</v>
      </c>
      <c r="G46" s="118"/>
      <c r="H46" s="118"/>
      <c r="I46" s="118"/>
      <c r="J46" s="118"/>
      <c r="K46" s="24">
        <v>25</v>
      </c>
      <c r="L46" s="24" t="s">
        <v>143</v>
      </c>
      <c r="M46" s="24">
        <v>25</v>
      </c>
      <c r="N46" s="110">
        <v>25</v>
      </c>
    </row>
    <row r="47" spans="2:25" ht="13.5" customHeight="1" x14ac:dyDescent="0.15">
      <c r="B47" s="1">
        <f t="shared" si="7"/>
        <v>37</v>
      </c>
      <c r="C47" s="2" t="s">
        <v>75</v>
      </c>
      <c r="D47" s="2" t="s">
        <v>76</v>
      </c>
      <c r="E47" s="118"/>
      <c r="F47" s="118" t="s">
        <v>93</v>
      </c>
      <c r="G47" s="118"/>
      <c r="H47" s="118"/>
      <c r="I47" s="118"/>
      <c r="J47" s="118"/>
      <c r="K47" s="24"/>
      <c r="L47" s="24" t="s">
        <v>143</v>
      </c>
      <c r="M47" s="24" t="s">
        <v>143</v>
      </c>
      <c r="N47" s="110" t="s">
        <v>143</v>
      </c>
    </row>
    <row r="48" spans="2:25" ht="13.9" customHeight="1" x14ac:dyDescent="0.15">
      <c r="B48" s="1">
        <f t="shared" si="7"/>
        <v>38</v>
      </c>
      <c r="C48" s="6"/>
      <c r="D48" s="6"/>
      <c r="E48" s="118"/>
      <c r="F48" s="118" t="s">
        <v>331</v>
      </c>
      <c r="G48" s="118"/>
      <c r="H48" s="118"/>
      <c r="I48" s="118"/>
      <c r="J48" s="118"/>
      <c r="K48" s="24"/>
      <c r="L48" s="24"/>
      <c r="M48" s="24"/>
      <c r="N48" s="110">
        <v>25</v>
      </c>
    </row>
    <row r="49" spans="2:29" ht="13.9" customHeight="1" x14ac:dyDescent="0.15">
      <c r="B49" s="1">
        <f t="shared" si="7"/>
        <v>39</v>
      </c>
      <c r="C49" s="2" t="s">
        <v>85</v>
      </c>
      <c r="D49" s="2" t="s">
        <v>28</v>
      </c>
      <c r="E49" s="118"/>
      <c r="F49" s="118" t="s">
        <v>111</v>
      </c>
      <c r="G49" s="118"/>
      <c r="H49" s="118"/>
      <c r="I49" s="118"/>
      <c r="J49" s="118"/>
      <c r="K49" s="24" t="s">
        <v>143</v>
      </c>
      <c r="L49" s="24" t="s">
        <v>143</v>
      </c>
      <c r="M49" s="24" t="s">
        <v>143</v>
      </c>
      <c r="N49" s="110">
        <v>200</v>
      </c>
      <c r="Y49" s="120"/>
    </row>
    <row r="50" spans="2:29" ht="13.9" customHeight="1" x14ac:dyDescent="0.15">
      <c r="B50" s="1">
        <f t="shared" si="7"/>
        <v>40</v>
      </c>
      <c r="C50" s="6"/>
      <c r="D50" s="6"/>
      <c r="E50" s="118"/>
      <c r="F50" s="118" t="s">
        <v>163</v>
      </c>
      <c r="G50" s="118"/>
      <c r="H50" s="118"/>
      <c r="I50" s="118"/>
      <c r="J50" s="118"/>
      <c r="K50" s="24" t="s">
        <v>143</v>
      </c>
      <c r="L50" s="24" t="s">
        <v>143</v>
      </c>
      <c r="M50" s="24"/>
      <c r="N50" s="110">
        <v>100</v>
      </c>
      <c r="Y50" s="120"/>
    </row>
    <row r="51" spans="2:29" ht="13.9" customHeight="1" x14ac:dyDescent="0.15">
      <c r="B51" s="1">
        <f t="shared" si="7"/>
        <v>41</v>
      </c>
      <c r="C51" s="6"/>
      <c r="D51" s="6"/>
      <c r="E51" s="118"/>
      <c r="F51" s="118" t="s">
        <v>133</v>
      </c>
      <c r="G51" s="118"/>
      <c r="H51" s="118"/>
      <c r="I51" s="118"/>
      <c r="J51" s="118"/>
      <c r="K51" s="24">
        <v>25</v>
      </c>
      <c r="L51" s="24">
        <v>25</v>
      </c>
      <c r="M51" s="24"/>
      <c r="N51" s="110">
        <v>25</v>
      </c>
      <c r="U51" s="121">
        <f>COUNTA($K11:$K53)</f>
        <v>32</v>
      </c>
      <c r="V51" s="121">
        <f>COUNTA($L11:$L53)</f>
        <v>31</v>
      </c>
      <c r="W51" s="121">
        <f>COUNTA($M11:$M53)</f>
        <v>29</v>
      </c>
      <c r="X51" s="121">
        <f>COUNTA($N11:$N53)</f>
        <v>36</v>
      </c>
      <c r="Y51" s="121"/>
      <c r="Z51" s="121"/>
      <c r="AA51" s="121"/>
      <c r="AB51" s="121"/>
      <c r="AC51" s="120"/>
    </row>
    <row r="52" spans="2:29" ht="13.9" customHeight="1" x14ac:dyDescent="0.15">
      <c r="B52" s="1">
        <f t="shared" si="7"/>
        <v>42</v>
      </c>
      <c r="C52" s="6"/>
      <c r="D52" s="6"/>
      <c r="E52" s="118"/>
      <c r="F52" s="118" t="s">
        <v>29</v>
      </c>
      <c r="G52" s="118"/>
      <c r="H52" s="118"/>
      <c r="I52" s="118"/>
      <c r="J52" s="118"/>
      <c r="K52" s="24"/>
      <c r="L52" s="24">
        <v>25</v>
      </c>
      <c r="M52" s="24"/>
      <c r="N52" s="110"/>
      <c r="Y52" s="120"/>
    </row>
    <row r="53" spans="2:29" ht="13.5" customHeight="1" x14ac:dyDescent="0.15">
      <c r="B53" s="1">
        <f t="shared" si="7"/>
        <v>43</v>
      </c>
      <c r="C53" s="6"/>
      <c r="D53" s="6"/>
      <c r="E53" s="118"/>
      <c r="F53" s="118" t="s">
        <v>82</v>
      </c>
      <c r="G53" s="118"/>
      <c r="H53" s="118"/>
      <c r="I53" s="118"/>
      <c r="J53" s="118"/>
      <c r="K53" s="24" t="s">
        <v>143</v>
      </c>
      <c r="L53" s="24"/>
      <c r="M53" s="24"/>
      <c r="N53" s="110">
        <v>25</v>
      </c>
      <c r="Y53" s="122"/>
    </row>
    <row r="54" spans="2:29" ht="13.9" customHeight="1" x14ac:dyDescent="0.15">
      <c r="B54" s="1">
        <f t="shared" si="7"/>
        <v>44</v>
      </c>
      <c r="C54" s="6"/>
      <c r="D54" s="6"/>
      <c r="E54" s="118"/>
      <c r="F54" s="118" t="s">
        <v>240</v>
      </c>
      <c r="G54" s="118"/>
      <c r="H54" s="118"/>
      <c r="I54" s="118"/>
      <c r="J54" s="118"/>
      <c r="K54" s="24">
        <v>1</v>
      </c>
      <c r="L54" s="24"/>
      <c r="M54" s="24">
        <v>1</v>
      </c>
      <c r="N54" s="110">
        <v>2</v>
      </c>
      <c r="Y54" s="122"/>
    </row>
    <row r="55" spans="2:29" ht="13.5" customHeight="1" x14ac:dyDescent="0.15">
      <c r="B55" s="1">
        <f t="shared" si="7"/>
        <v>45</v>
      </c>
      <c r="C55" s="6"/>
      <c r="D55" s="6"/>
      <c r="E55" s="118"/>
      <c r="F55" s="118" t="s">
        <v>165</v>
      </c>
      <c r="G55" s="118"/>
      <c r="H55" s="118"/>
      <c r="I55" s="118"/>
      <c r="J55" s="118"/>
      <c r="K55" s="24">
        <v>400</v>
      </c>
      <c r="L55" s="24"/>
      <c r="M55" s="24" t="s">
        <v>143</v>
      </c>
      <c r="N55" s="110"/>
      <c r="Y55" s="122"/>
    </row>
    <row r="56" spans="2:29" ht="13.5" customHeight="1" x14ac:dyDescent="0.15">
      <c r="B56" s="1">
        <f t="shared" si="7"/>
        <v>46</v>
      </c>
      <c r="C56" s="6"/>
      <c r="D56" s="6"/>
      <c r="E56" s="118"/>
      <c r="F56" s="118" t="s">
        <v>203</v>
      </c>
      <c r="G56" s="118"/>
      <c r="H56" s="118"/>
      <c r="I56" s="118"/>
      <c r="J56" s="118"/>
      <c r="K56" s="24"/>
      <c r="L56" s="24"/>
      <c r="M56" s="24"/>
      <c r="N56" s="110" t="s">
        <v>143</v>
      </c>
      <c r="Y56" s="122"/>
    </row>
    <row r="57" spans="2:29" ht="13.9" customHeight="1" x14ac:dyDescent="0.15">
      <c r="B57" s="1">
        <f t="shared" si="7"/>
        <v>47</v>
      </c>
      <c r="C57" s="6"/>
      <c r="D57" s="6"/>
      <c r="E57" s="118"/>
      <c r="F57" s="118" t="s">
        <v>283</v>
      </c>
      <c r="G57" s="118"/>
      <c r="H57" s="118"/>
      <c r="I57" s="118"/>
      <c r="J57" s="118"/>
      <c r="K57" s="24"/>
      <c r="L57" s="24"/>
      <c r="M57" s="24"/>
      <c r="N57" s="110" t="s">
        <v>143</v>
      </c>
      <c r="Y57" s="122"/>
    </row>
    <row r="58" spans="2:29" ht="13.5" customHeight="1" x14ac:dyDescent="0.15">
      <c r="B58" s="1">
        <f t="shared" si="7"/>
        <v>48</v>
      </c>
      <c r="C58" s="6"/>
      <c r="D58" s="6"/>
      <c r="E58" s="118"/>
      <c r="F58" s="118" t="s">
        <v>204</v>
      </c>
      <c r="G58" s="118"/>
      <c r="H58" s="118"/>
      <c r="I58" s="118"/>
      <c r="J58" s="118"/>
      <c r="K58" s="24" t="s">
        <v>143</v>
      </c>
      <c r="L58" s="24">
        <v>300</v>
      </c>
      <c r="M58" s="24"/>
      <c r="N58" s="110"/>
      <c r="Y58" s="122"/>
    </row>
    <row r="59" spans="2:29" ht="13.9" customHeight="1" x14ac:dyDescent="0.15">
      <c r="B59" s="1">
        <f t="shared" si="7"/>
        <v>49</v>
      </c>
      <c r="C59" s="6"/>
      <c r="D59" s="6"/>
      <c r="E59" s="118"/>
      <c r="F59" s="118" t="s">
        <v>150</v>
      </c>
      <c r="G59" s="118"/>
      <c r="H59" s="118"/>
      <c r="I59" s="118"/>
      <c r="J59" s="118"/>
      <c r="K59" s="24"/>
      <c r="L59" s="24"/>
      <c r="M59" s="24"/>
      <c r="N59" s="110" t="s">
        <v>143</v>
      </c>
      <c r="Y59" s="120"/>
    </row>
    <row r="60" spans="2:29" ht="13.5" customHeight="1" x14ac:dyDescent="0.15">
      <c r="B60" s="1">
        <f t="shared" si="7"/>
        <v>50</v>
      </c>
      <c r="C60" s="6"/>
      <c r="D60" s="6"/>
      <c r="E60" s="118"/>
      <c r="F60" s="118" t="s">
        <v>99</v>
      </c>
      <c r="G60" s="118"/>
      <c r="H60" s="118"/>
      <c r="I60" s="118"/>
      <c r="J60" s="118"/>
      <c r="K60" s="24" t="s">
        <v>143</v>
      </c>
      <c r="L60" s="24" t="s">
        <v>143</v>
      </c>
      <c r="M60" s="24">
        <v>300</v>
      </c>
      <c r="N60" s="110">
        <v>400</v>
      </c>
      <c r="Y60" s="122"/>
    </row>
    <row r="61" spans="2:29" ht="13.9" customHeight="1" x14ac:dyDescent="0.15">
      <c r="B61" s="1">
        <f t="shared" si="7"/>
        <v>51</v>
      </c>
      <c r="C61" s="6"/>
      <c r="D61" s="6"/>
      <c r="E61" s="118"/>
      <c r="F61" s="118" t="s">
        <v>266</v>
      </c>
      <c r="G61" s="118"/>
      <c r="H61" s="118"/>
      <c r="I61" s="118"/>
      <c r="J61" s="118"/>
      <c r="K61" s="24" t="s">
        <v>143</v>
      </c>
      <c r="L61" s="24"/>
      <c r="M61" s="24"/>
      <c r="N61" s="110"/>
      <c r="Y61" s="120"/>
    </row>
    <row r="62" spans="2:29" ht="13.5" customHeight="1" x14ac:dyDescent="0.15">
      <c r="B62" s="1">
        <f t="shared" si="7"/>
        <v>52</v>
      </c>
      <c r="C62" s="6"/>
      <c r="D62" s="6"/>
      <c r="E62" s="118"/>
      <c r="F62" s="118" t="s">
        <v>225</v>
      </c>
      <c r="G62" s="118"/>
      <c r="H62" s="118"/>
      <c r="I62" s="118"/>
      <c r="J62" s="118"/>
      <c r="K62" s="24" t="s">
        <v>143</v>
      </c>
      <c r="L62" s="24"/>
      <c r="M62" s="24">
        <v>32</v>
      </c>
      <c r="N62" s="110" t="s">
        <v>143</v>
      </c>
      <c r="Y62" s="120"/>
    </row>
    <row r="63" spans="2:29" ht="13.9" customHeight="1" x14ac:dyDescent="0.15">
      <c r="B63" s="1">
        <f t="shared" si="7"/>
        <v>53</v>
      </c>
      <c r="C63" s="6"/>
      <c r="D63" s="6"/>
      <c r="E63" s="118"/>
      <c r="F63" s="118" t="s">
        <v>207</v>
      </c>
      <c r="G63" s="118"/>
      <c r="H63" s="118"/>
      <c r="I63" s="118"/>
      <c r="J63" s="118"/>
      <c r="K63" s="24"/>
      <c r="L63" s="123"/>
      <c r="M63" s="24"/>
      <c r="N63" s="110">
        <v>75</v>
      </c>
      <c r="Y63" s="120"/>
    </row>
    <row r="64" spans="2:29" ht="13.9" customHeight="1" x14ac:dyDescent="0.15">
      <c r="B64" s="1">
        <f t="shared" si="7"/>
        <v>54</v>
      </c>
      <c r="C64" s="6"/>
      <c r="D64" s="6"/>
      <c r="E64" s="118"/>
      <c r="F64" s="118" t="s">
        <v>100</v>
      </c>
      <c r="G64" s="118"/>
      <c r="H64" s="118"/>
      <c r="I64" s="118"/>
      <c r="J64" s="118"/>
      <c r="K64" s="24">
        <v>600</v>
      </c>
      <c r="L64" s="24">
        <v>350</v>
      </c>
      <c r="M64" s="24" t="s">
        <v>143</v>
      </c>
      <c r="N64" s="110">
        <v>950</v>
      </c>
      <c r="Y64" s="120"/>
    </row>
    <row r="65" spans="2:25" ht="13.5" customHeight="1" x14ac:dyDescent="0.15">
      <c r="B65" s="1">
        <f t="shared" si="7"/>
        <v>55</v>
      </c>
      <c r="C65" s="6"/>
      <c r="D65" s="6"/>
      <c r="E65" s="118"/>
      <c r="F65" s="118" t="s">
        <v>101</v>
      </c>
      <c r="G65" s="118"/>
      <c r="H65" s="118"/>
      <c r="I65" s="118"/>
      <c r="J65" s="118"/>
      <c r="K65" s="24">
        <v>50</v>
      </c>
      <c r="L65" s="24">
        <v>175</v>
      </c>
      <c r="M65" s="24">
        <v>100</v>
      </c>
      <c r="N65" s="110">
        <v>400</v>
      </c>
      <c r="Y65" s="120"/>
    </row>
    <row r="66" spans="2:25" ht="14.25" customHeight="1" x14ac:dyDescent="0.15">
      <c r="B66" s="1">
        <f t="shared" si="7"/>
        <v>56</v>
      </c>
      <c r="C66" s="6"/>
      <c r="D66" s="6"/>
      <c r="E66" s="118"/>
      <c r="F66" s="118" t="s">
        <v>300</v>
      </c>
      <c r="G66" s="118"/>
      <c r="H66" s="118"/>
      <c r="I66" s="118"/>
      <c r="J66" s="118"/>
      <c r="K66" s="24"/>
      <c r="L66" s="24"/>
      <c r="M66" s="24" t="s">
        <v>143</v>
      </c>
      <c r="N66" s="110"/>
      <c r="Y66" s="120"/>
    </row>
    <row r="67" spans="2:25" ht="13.5" customHeight="1" x14ac:dyDescent="0.15">
      <c r="B67" s="1">
        <f t="shared" si="7"/>
        <v>57</v>
      </c>
      <c r="C67" s="6"/>
      <c r="D67" s="6"/>
      <c r="E67" s="118"/>
      <c r="F67" s="118" t="s">
        <v>243</v>
      </c>
      <c r="G67" s="118"/>
      <c r="H67" s="118"/>
      <c r="I67" s="118"/>
      <c r="J67" s="118"/>
      <c r="K67" s="24"/>
      <c r="L67" s="24">
        <v>100</v>
      </c>
      <c r="M67" s="24"/>
      <c r="N67" s="110">
        <v>100</v>
      </c>
      <c r="Y67" s="120"/>
    </row>
    <row r="68" spans="2:25" ht="13.9" customHeight="1" x14ac:dyDescent="0.15">
      <c r="B68" s="1">
        <f t="shared" si="7"/>
        <v>58</v>
      </c>
      <c r="C68" s="6"/>
      <c r="D68" s="6"/>
      <c r="E68" s="118"/>
      <c r="F68" s="118" t="s">
        <v>139</v>
      </c>
      <c r="G68" s="118"/>
      <c r="H68" s="118"/>
      <c r="I68" s="118"/>
      <c r="J68" s="118"/>
      <c r="K68" s="24">
        <v>24</v>
      </c>
      <c r="L68" s="24"/>
      <c r="M68" s="24"/>
      <c r="N68" s="110" t="s">
        <v>143</v>
      </c>
      <c r="Y68" s="120"/>
    </row>
    <row r="69" spans="2:25" ht="13.5" customHeight="1" x14ac:dyDescent="0.15">
      <c r="B69" s="1">
        <f t="shared" si="7"/>
        <v>59</v>
      </c>
      <c r="C69" s="6"/>
      <c r="D69" s="6"/>
      <c r="E69" s="118"/>
      <c r="F69" s="118" t="s">
        <v>167</v>
      </c>
      <c r="G69" s="118"/>
      <c r="H69" s="118"/>
      <c r="I69" s="118"/>
      <c r="J69" s="118"/>
      <c r="K69" s="24" t="s">
        <v>143</v>
      </c>
      <c r="L69" s="24"/>
      <c r="M69" s="24">
        <v>16</v>
      </c>
      <c r="N69" s="110"/>
      <c r="Y69" s="120"/>
    </row>
    <row r="70" spans="2:25" ht="13.5" customHeight="1" x14ac:dyDescent="0.15">
      <c r="B70" s="1">
        <f t="shared" si="7"/>
        <v>60</v>
      </c>
      <c r="C70" s="6"/>
      <c r="D70" s="6"/>
      <c r="E70" s="118"/>
      <c r="F70" s="118" t="s">
        <v>30</v>
      </c>
      <c r="G70" s="118"/>
      <c r="H70" s="118"/>
      <c r="I70" s="118"/>
      <c r="J70" s="118"/>
      <c r="K70" s="24">
        <v>112</v>
      </c>
      <c r="L70" s="24">
        <v>128</v>
      </c>
      <c r="M70" s="24">
        <v>80</v>
      </c>
      <c r="N70" s="110">
        <v>64</v>
      </c>
      <c r="Y70" s="120"/>
    </row>
    <row r="71" spans="2:25" ht="13.5" customHeight="1" x14ac:dyDescent="0.15">
      <c r="B71" s="1">
        <f t="shared" si="7"/>
        <v>61</v>
      </c>
      <c r="C71" s="6"/>
      <c r="D71" s="6"/>
      <c r="E71" s="118"/>
      <c r="F71" s="118" t="s">
        <v>168</v>
      </c>
      <c r="G71" s="118"/>
      <c r="H71" s="118"/>
      <c r="I71" s="118"/>
      <c r="J71" s="118"/>
      <c r="K71" s="24"/>
      <c r="L71" s="24" t="s">
        <v>143</v>
      </c>
      <c r="M71" s="24">
        <v>32</v>
      </c>
      <c r="N71" s="110" t="s">
        <v>143</v>
      </c>
      <c r="Y71" s="120"/>
    </row>
    <row r="72" spans="2:25" ht="13.9" customHeight="1" x14ac:dyDescent="0.15">
      <c r="B72" s="1">
        <f t="shared" si="7"/>
        <v>62</v>
      </c>
      <c r="C72" s="6"/>
      <c r="D72" s="6"/>
      <c r="E72" s="118"/>
      <c r="F72" s="118" t="s">
        <v>257</v>
      </c>
      <c r="G72" s="118"/>
      <c r="H72" s="118"/>
      <c r="I72" s="118"/>
      <c r="J72" s="118"/>
      <c r="K72" s="24"/>
      <c r="L72" s="24"/>
      <c r="M72" s="24" t="s">
        <v>143</v>
      </c>
      <c r="N72" s="110"/>
      <c r="Y72" s="120"/>
    </row>
    <row r="73" spans="2:25" ht="13.9" customHeight="1" x14ac:dyDescent="0.15">
      <c r="B73" s="1">
        <f t="shared" si="7"/>
        <v>63</v>
      </c>
      <c r="C73" s="6"/>
      <c r="D73" s="6"/>
      <c r="E73" s="118"/>
      <c r="F73" s="118" t="s">
        <v>80</v>
      </c>
      <c r="G73" s="118"/>
      <c r="H73" s="118"/>
      <c r="I73" s="118"/>
      <c r="J73" s="118"/>
      <c r="K73" s="24">
        <v>300</v>
      </c>
      <c r="L73" s="24">
        <v>400</v>
      </c>
      <c r="M73" s="24">
        <v>100</v>
      </c>
      <c r="N73" s="110" t="s">
        <v>143</v>
      </c>
      <c r="Y73" s="120"/>
    </row>
    <row r="74" spans="2:25" ht="13.9" customHeight="1" x14ac:dyDescent="0.15">
      <c r="B74" s="1">
        <f t="shared" si="7"/>
        <v>64</v>
      </c>
      <c r="C74" s="6"/>
      <c r="D74" s="6"/>
      <c r="E74" s="118"/>
      <c r="F74" s="118" t="s">
        <v>210</v>
      </c>
      <c r="G74" s="118"/>
      <c r="H74" s="118"/>
      <c r="I74" s="118"/>
      <c r="J74" s="118"/>
      <c r="K74" s="24"/>
      <c r="L74" s="24">
        <v>100</v>
      </c>
      <c r="M74" s="24"/>
      <c r="N74" s="110"/>
      <c r="Y74" s="120"/>
    </row>
    <row r="75" spans="2:25" ht="13.9" customHeight="1" x14ac:dyDescent="0.15">
      <c r="B75" s="1">
        <f t="shared" si="7"/>
        <v>65</v>
      </c>
      <c r="C75" s="6"/>
      <c r="D75" s="6"/>
      <c r="E75" s="118"/>
      <c r="F75" s="118" t="s">
        <v>244</v>
      </c>
      <c r="G75" s="118"/>
      <c r="H75" s="118"/>
      <c r="I75" s="118"/>
      <c r="J75" s="118"/>
      <c r="K75" s="24"/>
      <c r="L75" s="24"/>
      <c r="M75" s="24" t="s">
        <v>143</v>
      </c>
      <c r="N75" s="110"/>
      <c r="Y75" s="120"/>
    </row>
    <row r="76" spans="2:25" ht="13.5" customHeight="1" x14ac:dyDescent="0.15">
      <c r="B76" s="1">
        <f t="shared" ref="B76:B96" si="8">B75+1</f>
        <v>66</v>
      </c>
      <c r="C76" s="6"/>
      <c r="D76" s="6"/>
      <c r="E76" s="118"/>
      <c r="F76" s="118" t="s">
        <v>102</v>
      </c>
      <c r="G76" s="118"/>
      <c r="H76" s="118"/>
      <c r="I76" s="118"/>
      <c r="J76" s="118"/>
      <c r="K76" s="24">
        <v>1250</v>
      </c>
      <c r="L76" s="24">
        <v>1550</v>
      </c>
      <c r="M76" s="24">
        <v>2600</v>
      </c>
      <c r="N76" s="110">
        <v>3400</v>
      </c>
      <c r="Y76" s="120"/>
    </row>
    <row r="77" spans="2:25" ht="13.9" customHeight="1" x14ac:dyDescent="0.15">
      <c r="B77" s="1">
        <f t="shared" si="8"/>
        <v>67</v>
      </c>
      <c r="C77" s="6"/>
      <c r="D77" s="6"/>
      <c r="E77" s="118"/>
      <c r="F77" s="118" t="s">
        <v>170</v>
      </c>
      <c r="G77" s="118"/>
      <c r="H77" s="118"/>
      <c r="I77" s="118"/>
      <c r="J77" s="118"/>
      <c r="K77" s="24" t="s">
        <v>143</v>
      </c>
      <c r="L77" s="24">
        <v>75</v>
      </c>
      <c r="M77" s="24">
        <v>25</v>
      </c>
      <c r="N77" s="110">
        <v>25</v>
      </c>
      <c r="Y77" s="120"/>
    </row>
    <row r="78" spans="2:25" ht="13.5" customHeight="1" x14ac:dyDescent="0.15">
      <c r="B78" s="1">
        <f t="shared" si="8"/>
        <v>68</v>
      </c>
      <c r="C78" s="6"/>
      <c r="D78" s="6"/>
      <c r="E78" s="118"/>
      <c r="F78" s="118" t="s">
        <v>227</v>
      </c>
      <c r="G78" s="118"/>
      <c r="H78" s="118"/>
      <c r="I78" s="118"/>
      <c r="J78" s="118"/>
      <c r="K78" s="24"/>
      <c r="L78" s="24" t="s">
        <v>143</v>
      </c>
      <c r="M78" s="24">
        <v>1</v>
      </c>
      <c r="N78" s="110">
        <v>1</v>
      </c>
      <c r="Y78" s="120"/>
    </row>
    <row r="79" spans="2:25" ht="13.9" customHeight="1" x14ac:dyDescent="0.15">
      <c r="B79" s="1">
        <f t="shared" si="8"/>
        <v>69</v>
      </c>
      <c r="C79" s="6"/>
      <c r="D79" s="6"/>
      <c r="E79" s="118"/>
      <c r="F79" s="118" t="s">
        <v>211</v>
      </c>
      <c r="G79" s="118"/>
      <c r="H79" s="118"/>
      <c r="I79" s="118"/>
      <c r="J79" s="118"/>
      <c r="K79" s="24"/>
      <c r="L79" s="24">
        <v>25</v>
      </c>
      <c r="M79" s="24">
        <v>25</v>
      </c>
      <c r="N79" s="110">
        <v>25</v>
      </c>
      <c r="Y79" s="120"/>
    </row>
    <row r="80" spans="2:25" ht="13.5" customHeight="1" x14ac:dyDescent="0.15">
      <c r="B80" s="1">
        <f t="shared" si="8"/>
        <v>70</v>
      </c>
      <c r="C80" s="6"/>
      <c r="D80" s="6"/>
      <c r="E80" s="118"/>
      <c r="F80" s="118" t="s">
        <v>246</v>
      </c>
      <c r="G80" s="118"/>
      <c r="H80" s="118"/>
      <c r="I80" s="118"/>
      <c r="J80" s="118"/>
      <c r="K80" s="24"/>
      <c r="L80" s="24">
        <v>64</v>
      </c>
      <c r="M80" s="24"/>
      <c r="N80" s="110"/>
      <c r="Y80" s="120"/>
    </row>
    <row r="81" spans="2:25" ht="13.9" customHeight="1" x14ac:dyDescent="0.15">
      <c r="B81" s="1">
        <f t="shared" si="8"/>
        <v>71</v>
      </c>
      <c r="C81" s="6"/>
      <c r="D81" s="6"/>
      <c r="E81" s="118"/>
      <c r="F81" s="118" t="s">
        <v>31</v>
      </c>
      <c r="G81" s="118"/>
      <c r="H81" s="118"/>
      <c r="I81" s="118"/>
      <c r="J81" s="118"/>
      <c r="K81" s="24">
        <v>350</v>
      </c>
      <c r="L81" s="24">
        <v>175</v>
      </c>
      <c r="M81" s="24">
        <v>175</v>
      </c>
      <c r="N81" s="110">
        <v>300</v>
      </c>
      <c r="Y81" s="120"/>
    </row>
    <row r="82" spans="2:25" ht="13.9" customHeight="1" x14ac:dyDescent="0.15">
      <c r="B82" s="1">
        <f t="shared" si="8"/>
        <v>72</v>
      </c>
      <c r="C82" s="2" t="s">
        <v>32</v>
      </c>
      <c r="D82" s="2" t="s">
        <v>33</v>
      </c>
      <c r="E82" s="118"/>
      <c r="F82" s="118" t="s">
        <v>271</v>
      </c>
      <c r="G82" s="118"/>
      <c r="H82" s="118"/>
      <c r="I82" s="118"/>
      <c r="J82" s="118"/>
      <c r="K82" s="24"/>
      <c r="L82" s="24"/>
      <c r="M82" s="24"/>
      <c r="N82" s="110" t="s">
        <v>143</v>
      </c>
    </row>
    <row r="83" spans="2:25" ht="13.5" customHeight="1" x14ac:dyDescent="0.15">
      <c r="B83" s="1">
        <f t="shared" si="8"/>
        <v>73</v>
      </c>
      <c r="C83" s="6"/>
      <c r="D83" s="6"/>
      <c r="E83" s="118"/>
      <c r="F83" s="118" t="s">
        <v>173</v>
      </c>
      <c r="G83" s="118"/>
      <c r="H83" s="118"/>
      <c r="I83" s="118"/>
      <c r="J83" s="118"/>
      <c r="K83" s="24">
        <v>1</v>
      </c>
      <c r="L83" s="24">
        <v>3</v>
      </c>
      <c r="M83" s="24"/>
      <c r="N83" s="110"/>
    </row>
    <row r="84" spans="2:25" ht="13.9" customHeight="1" x14ac:dyDescent="0.15">
      <c r="B84" s="1">
        <f t="shared" si="8"/>
        <v>74</v>
      </c>
      <c r="C84" s="6"/>
      <c r="D84" s="6"/>
      <c r="E84" s="118"/>
      <c r="F84" s="118" t="s">
        <v>334</v>
      </c>
      <c r="G84" s="118"/>
      <c r="H84" s="118"/>
      <c r="I84" s="118"/>
      <c r="J84" s="118"/>
      <c r="K84" s="24"/>
      <c r="L84" s="24"/>
      <c r="M84" s="24"/>
      <c r="N84" s="110">
        <v>1</v>
      </c>
    </row>
    <row r="85" spans="2:25" ht="13.9" customHeight="1" x14ac:dyDescent="0.15">
      <c r="B85" s="1">
        <f t="shared" si="8"/>
        <v>75</v>
      </c>
      <c r="C85" s="6"/>
      <c r="D85" s="6"/>
      <c r="E85" s="118"/>
      <c r="F85" s="118" t="s">
        <v>247</v>
      </c>
      <c r="G85" s="118"/>
      <c r="H85" s="118"/>
      <c r="I85" s="118"/>
      <c r="J85" s="118"/>
      <c r="K85" s="24" t="s">
        <v>143</v>
      </c>
      <c r="L85" s="24"/>
      <c r="M85" s="24"/>
      <c r="N85" s="110"/>
    </row>
    <row r="86" spans="2:25" ht="13.9" customHeight="1" x14ac:dyDescent="0.15">
      <c r="B86" s="1">
        <f t="shared" si="8"/>
        <v>76</v>
      </c>
      <c r="C86" s="6"/>
      <c r="D86" s="6"/>
      <c r="E86" s="118"/>
      <c r="F86" s="118" t="s">
        <v>175</v>
      </c>
      <c r="G86" s="118"/>
      <c r="H86" s="118"/>
      <c r="I86" s="118"/>
      <c r="J86" s="118"/>
      <c r="K86" s="24"/>
      <c r="L86" s="24"/>
      <c r="M86" s="24"/>
      <c r="N86" s="110" t="s">
        <v>143</v>
      </c>
    </row>
    <row r="87" spans="2:25" ht="13.5" customHeight="1" x14ac:dyDescent="0.15">
      <c r="B87" s="1">
        <f t="shared" si="8"/>
        <v>77</v>
      </c>
      <c r="C87" s="6"/>
      <c r="D87" s="6"/>
      <c r="E87" s="118"/>
      <c r="F87" s="118" t="s">
        <v>34</v>
      </c>
      <c r="G87" s="118"/>
      <c r="H87" s="118"/>
      <c r="I87" s="118"/>
      <c r="J87" s="118"/>
      <c r="K87" s="24" t="s">
        <v>143</v>
      </c>
      <c r="L87" s="24"/>
      <c r="M87" s="24" t="s">
        <v>143</v>
      </c>
      <c r="N87" s="110"/>
    </row>
    <row r="88" spans="2:25" ht="13.5" customHeight="1" x14ac:dyDescent="0.15">
      <c r="B88" s="1">
        <f t="shared" si="8"/>
        <v>78</v>
      </c>
      <c r="C88" s="2" t="s">
        <v>129</v>
      </c>
      <c r="D88" s="2" t="s">
        <v>178</v>
      </c>
      <c r="E88" s="118"/>
      <c r="F88" s="118" t="s">
        <v>179</v>
      </c>
      <c r="G88" s="118"/>
      <c r="H88" s="118"/>
      <c r="I88" s="118"/>
      <c r="J88" s="118"/>
      <c r="K88" s="24"/>
      <c r="L88" s="24"/>
      <c r="M88" s="24">
        <v>2</v>
      </c>
      <c r="N88" s="110" t="s">
        <v>143</v>
      </c>
    </row>
    <row r="89" spans="2:25" ht="13.5" customHeight="1" x14ac:dyDescent="0.15">
      <c r="B89" s="1">
        <f t="shared" si="8"/>
        <v>79</v>
      </c>
      <c r="C89" s="6"/>
      <c r="D89" s="2" t="s">
        <v>35</v>
      </c>
      <c r="E89" s="118"/>
      <c r="F89" s="118" t="s">
        <v>110</v>
      </c>
      <c r="G89" s="118"/>
      <c r="H89" s="118"/>
      <c r="I89" s="118"/>
      <c r="J89" s="118"/>
      <c r="K89" s="24">
        <v>2</v>
      </c>
      <c r="L89" s="24">
        <v>1</v>
      </c>
      <c r="M89" s="24">
        <v>3</v>
      </c>
      <c r="N89" s="110">
        <v>1</v>
      </c>
    </row>
    <row r="90" spans="2:25" ht="13.5" customHeight="1" x14ac:dyDescent="0.15">
      <c r="B90" s="1">
        <f t="shared" si="8"/>
        <v>80</v>
      </c>
      <c r="C90" s="6"/>
      <c r="D90" s="7"/>
      <c r="E90" s="118"/>
      <c r="F90" s="118" t="s">
        <v>36</v>
      </c>
      <c r="G90" s="118"/>
      <c r="H90" s="118"/>
      <c r="I90" s="118"/>
      <c r="J90" s="118"/>
      <c r="K90" s="24" t="s">
        <v>143</v>
      </c>
      <c r="L90" s="24" t="s">
        <v>143</v>
      </c>
      <c r="M90" s="24" t="s">
        <v>143</v>
      </c>
      <c r="N90" s="110">
        <v>25</v>
      </c>
    </row>
    <row r="91" spans="2:25" ht="13.5" customHeight="1" x14ac:dyDescent="0.15">
      <c r="B91" s="1">
        <f t="shared" si="8"/>
        <v>81</v>
      </c>
      <c r="C91" s="7"/>
      <c r="D91" s="8" t="s">
        <v>37</v>
      </c>
      <c r="E91" s="118"/>
      <c r="F91" s="118" t="s">
        <v>38</v>
      </c>
      <c r="G91" s="118"/>
      <c r="H91" s="118"/>
      <c r="I91" s="118"/>
      <c r="J91" s="118"/>
      <c r="K91" s="24">
        <v>50</v>
      </c>
      <c r="L91" s="24">
        <v>25</v>
      </c>
      <c r="M91" s="24" t="s">
        <v>143</v>
      </c>
      <c r="N91" s="110" t="s">
        <v>143</v>
      </c>
    </row>
    <row r="92" spans="2:25" ht="13.9" customHeight="1" x14ac:dyDescent="0.15">
      <c r="B92" s="1">
        <f t="shared" si="8"/>
        <v>82</v>
      </c>
      <c r="C92" s="2" t="s">
        <v>0</v>
      </c>
      <c r="D92" s="2" t="s">
        <v>213</v>
      </c>
      <c r="E92" s="118"/>
      <c r="F92" s="118" t="s">
        <v>214</v>
      </c>
      <c r="G92" s="118"/>
      <c r="H92" s="118"/>
      <c r="I92" s="118"/>
      <c r="J92" s="118"/>
      <c r="K92" s="24"/>
      <c r="L92" s="24"/>
      <c r="M92" s="24" t="s">
        <v>143</v>
      </c>
      <c r="N92" s="110"/>
    </row>
    <row r="93" spans="2:25" ht="13.5" customHeight="1" x14ac:dyDescent="0.15">
      <c r="B93" s="1">
        <f t="shared" si="8"/>
        <v>83</v>
      </c>
      <c r="C93" s="6"/>
      <c r="D93" s="8" t="s">
        <v>39</v>
      </c>
      <c r="E93" s="118"/>
      <c r="F93" s="118" t="s">
        <v>40</v>
      </c>
      <c r="G93" s="118"/>
      <c r="H93" s="118"/>
      <c r="I93" s="118"/>
      <c r="J93" s="118"/>
      <c r="K93" s="24">
        <v>50</v>
      </c>
      <c r="L93" s="24" t="s">
        <v>143</v>
      </c>
      <c r="M93" s="24" t="s">
        <v>143</v>
      </c>
      <c r="N93" s="110">
        <v>25</v>
      </c>
      <c r="U93">
        <f>COUNTA(K82:K93)</f>
        <v>7</v>
      </c>
      <c r="V93">
        <f>COUNTA(L82:L93)</f>
        <v>5</v>
      </c>
      <c r="W93">
        <f>COUNTA(M82:M93)</f>
        <v>7</v>
      </c>
      <c r="X93">
        <f>COUNTA(N82:N93)</f>
        <v>8</v>
      </c>
    </row>
    <row r="94" spans="2:25" ht="13.5" customHeight="1" x14ac:dyDescent="0.15">
      <c r="B94" s="1">
        <f t="shared" si="8"/>
        <v>84</v>
      </c>
      <c r="C94" s="143" t="s">
        <v>41</v>
      </c>
      <c r="D94" s="144"/>
      <c r="E94" s="118"/>
      <c r="F94" s="118" t="s">
        <v>42</v>
      </c>
      <c r="G94" s="118"/>
      <c r="H94" s="118"/>
      <c r="I94" s="118"/>
      <c r="J94" s="118"/>
      <c r="K94" s="24">
        <v>150</v>
      </c>
      <c r="L94" s="24">
        <v>250</v>
      </c>
      <c r="M94" s="24">
        <v>150</v>
      </c>
      <c r="N94" s="110">
        <v>100</v>
      </c>
    </row>
    <row r="95" spans="2:25" ht="13.5" customHeight="1" x14ac:dyDescent="0.15">
      <c r="B95" s="1">
        <f t="shared" si="8"/>
        <v>85</v>
      </c>
      <c r="C95" s="3"/>
      <c r="D95" s="78"/>
      <c r="E95" s="118"/>
      <c r="F95" s="118" t="s">
        <v>43</v>
      </c>
      <c r="G95" s="118"/>
      <c r="H95" s="118"/>
      <c r="I95" s="118"/>
      <c r="J95" s="118"/>
      <c r="K95" s="24">
        <v>25</v>
      </c>
      <c r="L95" s="24">
        <v>50</v>
      </c>
      <c r="M95" s="24"/>
      <c r="N95" s="110">
        <v>25</v>
      </c>
    </row>
    <row r="96" spans="2:25" ht="13.9" customHeight="1" thickBot="1" x14ac:dyDescent="0.2">
      <c r="B96" s="1">
        <f t="shared" si="8"/>
        <v>86</v>
      </c>
      <c r="C96" s="3"/>
      <c r="D96" s="78"/>
      <c r="E96" s="118"/>
      <c r="F96" s="118" t="s">
        <v>73</v>
      </c>
      <c r="G96" s="118"/>
      <c r="H96" s="118"/>
      <c r="I96" s="118"/>
      <c r="J96" s="118"/>
      <c r="K96" s="24">
        <v>50</v>
      </c>
      <c r="L96" s="24">
        <v>100</v>
      </c>
      <c r="M96" s="24">
        <v>125</v>
      </c>
      <c r="N96" s="112">
        <v>125</v>
      </c>
    </row>
    <row r="97" spans="2:24" ht="13.9" customHeight="1" x14ac:dyDescent="0.15">
      <c r="B97" s="79"/>
      <c r="C97" s="80"/>
      <c r="D97" s="80"/>
      <c r="E97" s="23"/>
      <c r="F97" s="23"/>
      <c r="G97" s="23"/>
      <c r="H97" s="23"/>
      <c r="I97" s="23"/>
      <c r="J97" s="23"/>
      <c r="K97" s="23"/>
      <c r="L97" s="23"/>
      <c r="M97" s="23"/>
      <c r="N97" s="23"/>
      <c r="U97">
        <f>COUNTA(K11:K96)</f>
        <v>57</v>
      </c>
      <c r="V97">
        <f>COUNTA(L11:L96)</f>
        <v>54</v>
      </c>
      <c r="W97">
        <f>COUNTA(M11:M96)</f>
        <v>56</v>
      </c>
      <c r="X97">
        <f>COUNTA(N11:N96)</f>
        <v>66</v>
      </c>
    </row>
    <row r="98" spans="2:24" ht="18" customHeight="1" x14ac:dyDescent="0.15"/>
    <row r="99" spans="2:24" ht="18" customHeight="1" x14ac:dyDescent="0.15">
      <c r="B99" s="60"/>
    </row>
    <row r="100" spans="2:24" ht="9" customHeight="1" thickBot="1" x14ac:dyDescent="0.2"/>
    <row r="101" spans="2:24" ht="18" customHeight="1" x14ac:dyDescent="0.15">
      <c r="B101" s="61"/>
      <c r="C101" s="62"/>
      <c r="D101" s="140" t="s">
        <v>1</v>
      </c>
      <c r="E101" s="140"/>
      <c r="F101" s="140"/>
      <c r="G101" s="140"/>
      <c r="H101" s="62"/>
      <c r="I101" s="62"/>
      <c r="J101" s="63"/>
      <c r="K101" s="28" t="s">
        <v>62</v>
      </c>
      <c r="L101" s="28" t="s">
        <v>63</v>
      </c>
      <c r="M101" s="28" t="s">
        <v>64</v>
      </c>
      <c r="N101" s="51" t="s">
        <v>65</v>
      </c>
      <c r="U101">
        <f>SUM(U11:U24,K25:K96)</f>
        <v>10351</v>
      </c>
      <c r="V101">
        <f>SUM(V11:V24,L25:L96)</f>
        <v>13170</v>
      </c>
      <c r="W101">
        <f>SUM(W11:W24,M25:M96)</f>
        <v>16066</v>
      </c>
      <c r="X101">
        <f>SUM(X11:X24,N25:N96)</f>
        <v>16869</v>
      </c>
    </row>
    <row r="102" spans="2:24" ht="18" customHeight="1" thickBot="1" x14ac:dyDescent="0.2">
      <c r="B102" s="69"/>
      <c r="C102" s="9"/>
      <c r="D102" s="139" t="s">
        <v>2</v>
      </c>
      <c r="E102" s="139"/>
      <c r="F102" s="139"/>
      <c r="G102" s="139"/>
      <c r="H102" s="9"/>
      <c r="I102" s="9"/>
      <c r="J102" s="71"/>
      <c r="K102" s="31" t="str">
        <f>K5</f>
        <v>2023.5.11</v>
      </c>
      <c r="L102" s="31" t="str">
        <f>L5</f>
        <v>2023.5.11</v>
      </c>
      <c r="M102" s="31" t="str">
        <f>M5</f>
        <v>2023.5.11</v>
      </c>
      <c r="N102" s="50" t="str">
        <f>N5</f>
        <v>2023.5.11</v>
      </c>
    </row>
    <row r="103" spans="2:24" ht="19.899999999999999" customHeight="1" thickTop="1" x14ac:dyDescent="0.15">
      <c r="B103" s="145" t="s">
        <v>45</v>
      </c>
      <c r="C103" s="146"/>
      <c r="D103" s="146"/>
      <c r="E103" s="146"/>
      <c r="F103" s="146"/>
      <c r="G103" s="146"/>
      <c r="H103" s="146"/>
      <c r="I103" s="146"/>
      <c r="J103" s="76"/>
      <c r="K103" s="32">
        <f>SUM(K104:K112)</f>
        <v>10351</v>
      </c>
      <c r="L103" s="32">
        <f>SUM(L104:L112)</f>
        <v>13170</v>
      </c>
      <c r="M103" s="32">
        <f>SUM(M104:M112)</f>
        <v>16066</v>
      </c>
      <c r="N103" s="137">
        <f>SUM(N104:N112)</f>
        <v>16869</v>
      </c>
    </row>
    <row r="104" spans="2:24" ht="13.9" customHeight="1" x14ac:dyDescent="0.15">
      <c r="B104" s="147" t="s">
        <v>46</v>
      </c>
      <c r="C104" s="148"/>
      <c r="D104" s="149"/>
      <c r="E104" s="12"/>
      <c r="F104" s="13"/>
      <c r="G104" s="138" t="s">
        <v>13</v>
      </c>
      <c r="H104" s="138"/>
      <c r="I104" s="13"/>
      <c r="J104" s="14"/>
      <c r="K104" s="4">
        <f>SUM(U$11:U$24)</f>
        <v>399</v>
      </c>
      <c r="L104" s="4">
        <f>SUM(V$11:V$24)</f>
        <v>274</v>
      </c>
      <c r="M104" s="4">
        <f>SUM(W$11:W$24)</f>
        <v>266</v>
      </c>
      <c r="N104" s="5">
        <f>SUM(X$11:X$24)</f>
        <v>967</v>
      </c>
    </row>
    <row r="105" spans="2:24" ht="13.9" customHeight="1" x14ac:dyDescent="0.15">
      <c r="B105" s="82"/>
      <c r="C105" s="60"/>
      <c r="D105" s="83"/>
      <c r="E105" s="15"/>
      <c r="F105" s="118"/>
      <c r="G105" s="138" t="s">
        <v>25</v>
      </c>
      <c r="H105" s="138"/>
      <c r="I105" s="114"/>
      <c r="J105" s="16"/>
      <c r="K105" s="4">
        <f>SUM(K$25)</f>
        <v>325</v>
      </c>
      <c r="L105" s="4">
        <f>SUM(L$25)</f>
        <v>250</v>
      </c>
      <c r="M105" s="4">
        <f>SUM(M$25)</f>
        <v>100</v>
      </c>
      <c r="N105" s="5">
        <f>SUM(N$25)</f>
        <v>300</v>
      </c>
    </row>
    <row r="106" spans="2:24" ht="13.9" customHeight="1" x14ac:dyDescent="0.15">
      <c r="B106" s="82"/>
      <c r="C106" s="60"/>
      <c r="D106" s="83"/>
      <c r="E106" s="15"/>
      <c r="F106" s="118"/>
      <c r="G106" s="138" t="s">
        <v>27</v>
      </c>
      <c r="H106" s="138"/>
      <c r="I106" s="13"/>
      <c r="J106" s="14"/>
      <c r="K106" s="4">
        <f>SUM(K$26:K$26)</f>
        <v>25</v>
      </c>
      <c r="L106" s="4">
        <f>SUM(L$26:L$26)</f>
        <v>0</v>
      </c>
      <c r="M106" s="4">
        <f>SUM(M$26:M$26)</f>
        <v>25</v>
      </c>
      <c r="N106" s="5">
        <f>SUM(N$26:N$26)</f>
        <v>0</v>
      </c>
    </row>
    <row r="107" spans="2:24" ht="13.9" customHeight="1" x14ac:dyDescent="0.15">
      <c r="B107" s="82"/>
      <c r="C107" s="60"/>
      <c r="D107" s="83"/>
      <c r="E107" s="15"/>
      <c r="F107" s="118"/>
      <c r="G107" s="138" t="s">
        <v>78</v>
      </c>
      <c r="H107" s="138"/>
      <c r="I107" s="13"/>
      <c r="J107" s="14"/>
      <c r="K107" s="4">
        <f>SUM(K$27:K$29)</f>
        <v>12</v>
      </c>
      <c r="L107" s="4">
        <f>SUM(L$27:L$29)</f>
        <v>0</v>
      </c>
      <c r="M107" s="4">
        <f>SUM(M$27:M$29)</f>
        <v>0</v>
      </c>
      <c r="N107" s="5">
        <f>SUM(N$27:N$29)</f>
        <v>25</v>
      </c>
    </row>
    <row r="108" spans="2:24" ht="13.9" customHeight="1" x14ac:dyDescent="0.15">
      <c r="B108" s="82"/>
      <c r="C108" s="60"/>
      <c r="D108" s="83"/>
      <c r="E108" s="15"/>
      <c r="F108" s="118"/>
      <c r="G108" s="138" t="s">
        <v>79</v>
      </c>
      <c r="H108" s="138"/>
      <c r="I108" s="13"/>
      <c r="J108" s="14"/>
      <c r="K108" s="4">
        <f>SUM(K30:K46)</f>
        <v>6150</v>
      </c>
      <c r="L108" s="4">
        <f>SUM(L$30:L$46)</f>
        <v>8725</v>
      </c>
      <c r="M108" s="4">
        <f>SUM(M$30:M$46)</f>
        <v>11908</v>
      </c>
      <c r="N108" s="5">
        <f>SUM(N$30:N$46)</f>
        <v>9158</v>
      </c>
    </row>
    <row r="109" spans="2:24" ht="13.9" customHeight="1" x14ac:dyDescent="0.15">
      <c r="B109" s="82"/>
      <c r="C109" s="60"/>
      <c r="D109" s="83"/>
      <c r="E109" s="15"/>
      <c r="F109" s="118"/>
      <c r="G109" s="138" t="s">
        <v>76</v>
      </c>
      <c r="H109" s="138"/>
      <c r="I109" s="13"/>
      <c r="J109" s="14"/>
      <c r="K109" s="4">
        <f>SUM(K$47:K$48)</f>
        <v>0</v>
      </c>
      <c r="L109" s="4">
        <f>SUM(L$47:L$48)</f>
        <v>0</v>
      </c>
      <c r="M109" s="4">
        <f>SUM(M$47:M$48)</f>
        <v>0</v>
      </c>
      <c r="N109" s="5">
        <f>SUM(N$47:N$48)</f>
        <v>25</v>
      </c>
    </row>
    <row r="110" spans="2:24" ht="13.9" customHeight="1" x14ac:dyDescent="0.15">
      <c r="B110" s="82"/>
      <c r="C110" s="60"/>
      <c r="D110" s="83"/>
      <c r="E110" s="15"/>
      <c r="F110" s="118"/>
      <c r="G110" s="138" t="s">
        <v>28</v>
      </c>
      <c r="H110" s="138"/>
      <c r="I110" s="13"/>
      <c r="J110" s="14"/>
      <c r="K110" s="4">
        <f>SUM(K$49:K$81)</f>
        <v>3112</v>
      </c>
      <c r="L110" s="4">
        <f>SUM(L$49:L$81)</f>
        <v>3492</v>
      </c>
      <c r="M110" s="4">
        <f>SUM(M$49:M$81)</f>
        <v>3487</v>
      </c>
      <c r="N110" s="5">
        <f>SUM(N$49:N$81)</f>
        <v>6092</v>
      </c>
    </row>
    <row r="111" spans="2:24" ht="13.9" customHeight="1" x14ac:dyDescent="0.15">
      <c r="B111" s="82"/>
      <c r="C111" s="60"/>
      <c r="D111" s="83"/>
      <c r="E111" s="15"/>
      <c r="F111" s="118"/>
      <c r="G111" s="138" t="s">
        <v>47</v>
      </c>
      <c r="H111" s="138"/>
      <c r="I111" s="13"/>
      <c r="J111" s="14"/>
      <c r="K111" s="4">
        <f>SUM(K$94:K$95)</f>
        <v>175</v>
      </c>
      <c r="L111" s="4">
        <f>SUM(L$94:L$95)</f>
        <v>300</v>
      </c>
      <c r="M111" s="4">
        <f>SUM(M$94:M$95)</f>
        <v>150</v>
      </c>
      <c r="N111" s="5">
        <f>SUM(N$94:N$95)</f>
        <v>125</v>
      </c>
    </row>
    <row r="112" spans="2:24" ht="13.9" customHeight="1" thickBot="1" x14ac:dyDescent="0.2">
      <c r="B112" s="84"/>
      <c r="C112" s="85"/>
      <c r="D112" s="86"/>
      <c r="E112" s="17"/>
      <c r="F112" s="9"/>
      <c r="G112" s="139" t="s">
        <v>44</v>
      </c>
      <c r="H112" s="139"/>
      <c r="I112" s="18"/>
      <c r="J112" s="19"/>
      <c r="K112" s="10">
        <f>SUM(K$82:K$93,K$96)</f>
        <v>153</v>
      </c>
      <c r="L112" s="10">
        <f>SUM(L$82:L$93,L$96)</f>
        <v>129</v>
      </c>
      <c r="M112" s="10">
        <f>SUM(M$82:M$93,M$96)</f>
        <v>130</v>
      </c>
      <c r="N112" s="11">
        <f>SUM(N$82:N$93,N$96)</f>
        <v>177</v>
      </c>
    </row>
    <row r="113" spans="2:14" ht="18" customHeight="1" thickTop="1" x14ac:dyDescent="0.15">
      <c r="B113" s="151" t="s">
        <v>48</v>
      </c>
      <c r="C113" s="152"/>
      <c r="D113" s="153"/>
      <c r="E113" s="87"/>
      <c r="F113" s="115"/>
      <c r="G113" s="154" t="s">
        <v>49</v>
      </c>
      <c r="H113" s="154"/>
      <c r="I113" s="115"/>
      <c r="J113" s="116"/>
      <c r="K113" s="35" t="s">
        <v>50</v>
      </c>
      <c r="L113" s="41"/>
      <c r="M113" s="41"/>
      <c r="N113" s="53"/>
    </row>
    <row r="114" spans="2:14" ht="18" customHeight="1" x14ac:dyDescent="0.15">
      <c r="B114" s="88"/>
      <c r="C114" s="89"/>
      <c r="D114" s="89"/>
      <c r="E114" s="90"/>
      <c r="F114" s="91"/>
      <c r="G114" s="92"/>
      <c r="H114" s="92"/>
      <c r="I114" s="91"/>
      <c r="J114" s="93"/>
      <c r="K114" s="36" t="s">
        <v>51</v>
      </c>
      <c r="L114" s="42"/>
      <c r="M114" s="42"/>
      <c r="N114" s="45"/>
    </row>
    <row r="115" spans="2:14" ht="18" customHeight="1" x14ac:dyDescent="0.15">
      <c r="B115" s="82"/>
      <c r="C115" s="60"/>
      <c r="D115" s="60"/>
      <c r="E115" s="94"/>
      <c r="F115" s="22"/>
      <c r="G115" s="150" t="s">
        <v>52</v>
      </c>
      <c r="H115" s="150"/>
      <c r="I115" s="113"/>
      <c r="J115" s="117"/>
      <c r="K115" s="37" t="s">
        <v>53</v>
      </c>
      <c r="L115" s="43"/>
      <c r="M115" s="47"/>
      <c r="N115" s="43"/>
    </row>
    <row r="116" spans="2:14" ht="18" customHeight="1" x14ac:dyDescent="0.15">
      <c r="B116" s="82"/>
      <c r="C116" s="60"/>
      <c r="D116" s="60"/>
      <c r="E116" s="95"/>
      <c r="F116" s="60"/>
      <c r="G116" s="96"/>
      <c r="H116" s="96"/>
      <c r="I116" s="89"/>
      <c r="J116" s="97"/>
      <c r="K116" s="38" t="s">
        <v>88</v>
      </c>
      <c r="L116" s="44"/>
      <c r="M116" s="26"/>
      <c r="N116" s="44"/>
    </row>
    <row r="117" spans="2:14" ht="18" customHeight="1" x14ac:dyDescent="0.15">
      <c r="B117" s="82"/>
      <c r="C117" s="60"/>
      <c r="D117" s="60"/>
      <c r="E117" s="95"/>
      <c r="F117" s="60"/>
      <c r="G117" s="96"/>
      <c r="H117" s="96"/>
      <c r="I117" s="89"/>
      <c r="J117" s="97"/>
      <c r="K117" s="38" t="s">
        <v>81</v>
      </c>
      <c r="L117" s="42"/>
      <c r="M117" s="26"/>
      <c r="N117" s="44"/>
    </row>
    <row r="118" spans="2:14" ht="18" customHeight="1" x14ac:dyDescent="0.15">
      <c r="B118" s="82"/>
      <c r="C118" s="60"/>
      <c r="D118" s="60"/>
      <c r="E118" s="94"/>
      <c r="F118" s="22"/>
      <c r="G118" s="150" t="s">
        <v>54</v>
      </c>
      <c r="H118" s="150"/>
      <c r="I118" s="113"/>
      <c r="J118" s="117"/>
      <c r="K118" s="37" t="s">
        <v>92</v>
      </c>
      <c r="L118" s="43"/>
      <c r="M118" s="47"/>
      <c r="N118" s="43"/>
    </row>
    <row r="119" spans="2:14" ht="18" customHeight="1" x14ac:dyDescent="0.15">
      <c r="B119" s="82"/>
      <c r="C119" s="60"/>
      <c r="D119" s="60"/>
      <c r="E119" s="95"/>
      <c r="F119" s="60"/>
      <c r="G119" s="96"/>
      <c r="H119" s="96"/>
      <c r="I119" s="89"/>
      <c r="J119" s="97"/>
      <c r="K119" s="38" t="s">
        <v>89</v>
      </c>
      <c r="L119" s="44"/>
      <c r="M119" s="26"/>
      <c r="N119" s="44"/>
    </row>
    <row r="120" spans="2:14" ht="18" customHeight="1" x14ac:dyDescent="0.15">
      <c r="B120" s="82"/>
      <c r="C120" s="60"/>
      <c r="D120" s="60"/>
      <c r="E120" s="95"/>
      <c r="F120" s="60"/>
      <c r="G120" s="96"/>
      <c r="H120" s="96"/>
      <c r="I120" s="89"/>
      <c r="J120" s="97"/>
      <c r="K120" s="38" t="s">
        <v>90</v>
      </c>
      <c r="L120" s="44"/>
      <c r="M120" s="44"/>
      <c r="N120" s="44"/>
    </row>
    <row r="121" spans="2:14" ht="18" customHeight="1" x14ac:dyDescent="0.15">
      <c r="B121" s="82"/>
      <c r="C121" s="60"/>
      <c r="D121" s="60"/>
      <c r="E121" s="74"/>
      <c r="F121" s="75"/>
      <c r="G121" s="92"/>
      <c r="H121" s="92"/>
      <c r="I121" s="91"/>
      <c r="J121" s="93"/>
      <c r="K121" s="38" t="s">
        <v>91</v>
      </c>
      <c r="L121" s="45"/>
      <c r="M121" s="42"/>
      <c r="N121" s="45"/>
    </row>
    <row r="122" spans="2:14" ht="18" customHeight="1" x14ac:dyDescent="0.15">
      <c r="B122" s="98"/>
      <c r="C122" s="75"/>
      <c r="D122" s="75"/>
      <c r="E122" s="15"/>
      <c r="F122" s="118"/>
      <c r="G122" s="138" t="s">
        <v>55</v>
      </c>
      <c r="H122" s="138"/>
      <c r="I122" s="13"/>
      <c r="J122" s="14"/>
      <c r="K122" s="27" t="s">
        <v>156</v>
      </c>
      <c r="L122" s="46"/>
      <c r="M122" s="48"/>
      <c r="N122" s="46"/>
    </row>
    <row r="123" spans="2:14" ht="18" customHeight="1" x14ac:dyDescent="0.15">
      <c r="B123" s="147" t="s">
        <v>56</v>
      </c>
      <c r="C123" s="148"/>
      <c r="D123" s="148"/>
      <c r="E123" s="22"/>
      <c r="F123" s="22"/>
      <c r="G123" s="22"/>
      <c r="H123" s="22"/>
      <c r="I123" s="22"/>
      <c r="J123" s="22"/>
      <c r="K123" s="22"/>
      <c r="L123" s="22"/>
      <c r="M123" s="22"/>
      <c r="N123" s="54"/>
    </row>
    <row r="124" spans="2:14" ht="14.1" customHeight="1" x14ac:dyDescent="0.15">
      <c r="B124" s="99"/>
      <c r="C124" s="39" t="s">
        <v>57</v>
      </c>
      <c r="D124" s="100"/>
      <c r="E124" s="39"/>
      <c r="F124" s="39"/>
      <c r="G124" s="39"/>
      <c r="H124" s="39"/>
      <c r="I124" s="39"/>
      <c r="J124" s="39"/>
      <c r="K124" s="39"/>
      <c r="L124" s="39"/>
      <c r="M124" s="39"/>
      <c r="N124" s="55"/>
    </row>
    <row r="125" spans="2:14" ht="14.1" customHeight="1" x14ac:dyDescent="0.15">
      <c r="B125" s="99"/>
      <c r="C125" s="39" t="s">
        <v>58</v>
      </c>
      <c r="D125" s="100"/>
      <c r="E125" s="39"/>
      <c r="F125" s="39"/>
      <c r="G125" s="39"/>
      <c r="H125" s="39"/>
      <c r="I125" s="39"/>
      <c r="J125" s="39"/>
      <c r="K125" s="39"/>
      <c r="L125" s="39"/>
      <c r="M125" s="39"/>
      <c r="N125" s="55"/>
    </row>
    <row r="126" spans="2:14" ht="14.1" customHeight="1" x14ac:dyDescent="0.15">
      <c r="B126" s="99"/>
      <c r="C126" s="39" t="s">
        <v>59</v>
      </c>
      <c r="D126" s="100"/>
      <c r="E126" s="39"/>
      <c r="F126" s="39"/>
      <c r="G126" s="39"/>
      <c r="H126" s="39"/>
      <c r="I126" s="39"/>
      <c r="J126" s="39"/>
      <c r="K126" s="39"/>
      <c r="L126" s="39"/>
      <c r="M126" s="39"/>
      <c r="N126" s="55"/>
    </row>
    <row r="127" spans="2:14" ht="14.1" customHeight="1" x14ac:dyDescent="0.15">
      <c r="B127" s="99"/>
      <c r="C127" s="39" t="s">
        <v>120</v>
      </c>
      <c r="D127" s="100"/>
      <c r="E127" s="39"/>
      <c r="F127" s="39"/>
      <c r="G127" s="39"/>
      <c r="H127" s="39"/>
      <c r="I127" s="39"/>
      <c r="J127" s="39"/>
      <c r="K127" s="39"/>
      <c r="L127" s="39"/>
      <c r="M127" s="39"/>
      <c r="N127" s="55"/>
    </row>
    <row r="128" spans="2:14" ht="14.1" customHeight="1" x14ac:dyDescent="0.15">
      <c r="B128" s="101"/>
      <c r="C128" s="39" t="s">
        <v>121</v>
      </c>
      <c r="D128" s="39"/>
      <c r="E128" s="39"/>
      <c r="F128" s="39"/>
      <c r="G128" s="39"/>
      <c r="H128" s="39"/>
      <c r="I128" s="39"/>
      <c r="J128" s="39"/>
      <c r="K128" s="39"/>
      <c r="L128" s="39"/>
      <c r="M128" s="39"/>
      <c r="N128" s="55"/>
    </row>
    <row r="129" spans="2:14" ht="14.1" customHeight="1" x14ac:dyDescent="0.15">
      <c r="B129" s="101"/>
      <c r="C129" s="39" t="s">
        <v>117</v>
      </c>
      <c r="D129" s="39"/>
      <c r="E129" s="39"/>
      <c r="F129" s="39"/>
      <c r="G129" s="39"/>
      <c r="H129" s="39"/>
      <c r="I129" s="39"/>
      <c r="J129" s="39"/>
      <c r="K129" s="39"/>
      <c r="L129" s="39"/>
      <c r="M129" s="39"/>
      <c r="N129" s="55"/>
    </row>
    <row r="130" spans="2:14" ht="14.1" customHeight="1" x14ac:dyDescent="0.15">
      <c r="B130" s="101"/>
      <c r="C130" s="39" t="s">
        <v>86</v>
      </c>
      <c r="D130" s="39"/>
      <c r="E130" s="39"/>
      <c r="F130" s="39"/>
      <c r="G130" s="39"/>
      <c r="H130" s="39"/>
      <c r="I130" s="39"/>
      <c r="J130" s="39"/>
      <c r="K130" s="39"/>
      <c r="L130" s="39"/>
      <c r="M130" s="39"/>
      <c r="N130" s="55"/>
    </row>
    <row r="131" spans="2:14" ht="14.1" customHeight="1" x14ac:dyDescent="0.15">
      <c r="B131" s="101"/>
      <c r="C131" s="39" t="s">
        <v>87</v>
      </c>
      <c r="D131" s="39"/>
      <c r="E131" s="39"/>
      <c r="F131" s="39"/>
      <c r="G131" s="39"/>
      <c r="H131" s="39"/>
      <c r="I131" s="39"/>
      <c r="J131" s="39"/>
      <c r="K131" s="39"/>
      <c r="L131" s="39"/>
      <c r="M131" s="39"/>
      <c r="N131" s="55"/>
    </row>
    <row r="132" spans="2:14" ht="14.1" customHeight="1" x14ac:dyDescent="0.15">
      <c r="B132" s="101"/>
      <c r="C132" s="39" t="s">
        <v>77</v>
      </c>
      <c r="D132" s="39"/>
      <c r="E132" s="39"/>
      <c r="F132" s="39"/>
      <c r="G132" s="39"/>
      <c r="H132" s="39"/>
      <c r="I132" s="39"/>
      <c r="J132" s="39"/>
      <c r="K132" s="39"/>
      <c r="L132" s="39"/>
      <c r="M132" s="39"/>
      <c r="N132" s="55"/>
    </row>
    <row r="133" spans="2:14" ht="14.1" customHeight="1" x14ac:dyDescent="0.15">
      <c r="B133" s="101"/>
      <c r="C133" s="39" t="s">
        <v>126</v>
      </c>
      <c r="D133" s="39"/>
      <c r="E133" s="39"/>
      <c r="F133" s="39"/>
      <c r="G133" s="39"/>
      <c r="H133" s="39"/>
      <c r="I133" s="39"/>
      <c r="J133" s="39"/>
      <c r="K133" s="39"/>
      <c r="L133" s="39"/>
      <c r="M133" s="39"/>
      <c r="N133" s="55"/>
    </row>
    <row r="134" spans="2:14" ht="14.1" customHeight="1" x14ac:dyDescent="0.15">
      <c r="B134" s="101"/>
      <c r="C134" s="39" t="s">
        <v>122</v>
      </c>
      <c r="D134" s="39"/>
      <c r="E134" s="39"/>
      <c r="F134" s="39"/>
      <c r="G134" s="39"/>
      <c r="H134" s="39"/>
      <c r="I134" s="39"/>
      <c r="J134" s="39"/>
      <c r="K134" s="39"/>
      <c r="L134" s="39"/>
      <c r="M134" s="39"/>
      <c r="N134" s="55"/>
    </row>
    <row r="135" spans="2:14" ht="14.1" customHeight="1" x14ac:dyDescent="0.15">
      <c r="B135" s="101"/>
      <c r="C135" s="39" t="s">
        <v>123</v>
      </c>
      <c r="D135" s="39"/>
      <c r="E135" s="39"/>
      <c r="F135" s="39"/>
      <c r="G135" s="39"/>
      <c r="H135" s="39"/>
      <c r="I135" s="39"/>
      <c r="J135" s="39"/>
      <c r="K135" s="39"/>
      <c r="L135" s="39"/>
      <c r="M135" s="39"/>
      <c r="N135" s="55"/>
    </row>
    <row r="136" spans="2:14" ht="14.1" customHeight="1" x14ac:dyDescent="0.15">
      <c r="B136" s="101"/>
      <c r="C136" s="39" t="s">
        <v>124</v>
      </c>
      <c r="D136" s="39"/>
      <c r="E136" s="39"/>
      <c r="F136" s="39"/>
      <c r="G136" s="39"/>
      <c r="H136" s="39"/>
      <c r="I136" s="39"/>
      <c r="J136" s="39"/>
      <c r="K136" s="39"/>
      <c r="L136" s="39"/>
      <c r="M136" s="39"/>
      <c r="N136" s="55"/>
    </row>
    <row r="137" spans="2:14" ht="14.1" customHeight="1" x14ac:dyDescent="0.15">
      <c r="B137" s="101"/>
      <c r="C137" s="39" t="s">
        <v>113</v>
      </c>
      <c r="D137" s="39"/>
      <c r="E137" s="39"/>
      <c r="F137" s="39"/>
      <c r="G137" s="39"/>
      <c r="H137" s="39"/>
      <c r="I137" s="39"/>
      <c r="J137" s="39"/>
      <c r="K137" s="39"/>
      <c r="L137" s="39"/>
      <c r="M137" s="39"/>
      <c r="N137" s="55"/>
    </row>
    <row r="138" spans="2:14" ht="14.1" customHeight="1" x14ac:dyDescent="0.15">
      <c r="B138" s="101"/>
      <c r="C138" s="39" t="s">
        <v>125</v>
      </c>
      <c r="D138" s="39"/>
      <c r="E138" s="39"/>
      <c r="F138" s="39"/>
      <c r="G138" s="39"/>
      <c r="H138" s="39"/>
      <c r="I138" s="39"/>
      <c r="J138" s="39"/>
      <c r="K138" s="39"/>
      <c r="L138" s="39"/>
      <c r="M138" s="39"/>
      <c r="N138" s="55"/>
    </row>
    <row r="139" spans="2:14" ht="14.1" customHeight="1" x14ac:dyDescent="0.15">
      <c r="B139" s="101"/>
      <c r="C139" s="39" t="s">
        <v>180</v>
      </c>
      <c r="D139" s="39"/>
      <c r="E139" s="39"/>
      <c r="F139" s="39"/>
      <c r="G139" s="39"/>
      <c r="H139" s="39"/>
      <c r="I139" s="39"/>
      <c r="J139" s="39"/>
      <c r="K139" s="39"/>
      <c r="L139" s="39"/>
      <c r="M139" s="39"/>
      <c r="N139" s="55"/>
    </row>
    <row r="140" spans="2:14" ht="14.1" customHeight="1" x14ac:dyDescent="0.15">
      <c r="B140" s="101"/>
      <c r="C140" s="39" t="s">
        <v>119</v>
      </c>
      <c r="D140" s="39"/>
      <c r="E140" s="39"/>
      <c r="F140" s="39"/>
      <c r="G140" s="39"/>
      <c r="H140" s="39"/>
      <c r="I140" s="39"/>
      <c r="J140" s="39"/>
      <c r="K140" s="39"/>
      <c r="L140" s="39"/>
      <c r="M140" s="39"/>
      <c r="N140" s="55"/>
    </row>
    <row r="141" spans="2:14" x14ac:dyDescent="0.15">
      <c r="B141" s="102"/>
      <c r="C141" s="39" t="s">
        <v>131</v>
      </c>
      <c r="N141" s="59"/>
    </row>
    <row r="142" spans="2:14" x14ac:dyDescent="0.15">
      <c r="B142" s="102"/>
      <c r="C142" s="39" t="s">
        <v>127</v>
      </c>
      <c r="N142" s="59"/>
    </row>
    <row r="143" spans="2:14" ht="14.1" customHeight="1" x14ac:dyDescent="0.15">
      <c r="B143" s="101"/>
      <c r="C143" s="39" t="s">
        <v>103</v>
      </c>
      <c r="D143" s="39"/>
      <c r="E143" s="39"/>
      <c r="F143" s="39"/>
      <c r="G143" s="39"/>
      <c r="H143" s="39"/>
      <c r="I143" s="39"/>
      <c r="J143" s="39"/>
      <c r="K143" s="39"/>
      <c r="L143" s="39"/>
      <c r="M143" s="39"/>
      <c r="N143" s="55"/>
    </row>
    <row r="144" spans="2:14" ht="18" customHeight="1" x14ac:dyDescent="0.15">
      <c r="B144" s="101"/>
      <c r="C144" s="39" t="s">
        <v>60</v>
      </c>
      <c r="D144" s="39"/>
      <c r="E144" s="39"/>
      <c r="F144" s="39"/>
      <c r="G144" s="39"/>
      <c r="H144" s="39"/>
      <c r="I144" s="39"/>
      <c r="J144" s="39"/>
      <c r="K144" s="39"/>
      <c r="L144" s="39"/>
      <c r="M144" s="39"/>
      <c r="N144" s="55"/>
    </row>
    <row r="145" spans="2:14" x14ac:dyDescent="0.15">
      <c r="B145" s="102"/>
      <c r="C145" s="39" t="s">
        <v>118</v>
      </c>
      <c r="N145" s="59"/>
    </row>
    <row r="146" spans="2:14" x14ac:dyDescent="0.15">
      <c r="B146" s="102"/>
      <c r="C146" s="39" t="s">
        <v>136</v>
      </c>
      <c r="N146" s="59"/>
    </row>
    <row r="147" spans="2:14" ht="14.25" thickBot="1" x14ac:dyDescent="0.2">
      <c r="B147" s="103"/>
      <c r="C147" s="40" t="s">
        <v>128</v>
      </c>
      <c r="D147" s="57"/>
      <c r="E147" s="57"/>
      <c r="F147" s="57"/>
      <c r="G147" s="57"/>
      <c r="H147" s="57"/>
      <c r="I147" s="57"/>
      <c r="J147" s="57"/>
      <c r="K147" s="57"/>
      <c r="L147" s="57"/>
      <c r="M147" s="57"/>
      <c r="N147" s="58"/>
    </row>
  </sheetData>
  <mergeCells count="27">
    <mergeCell ref="G122:H122"/>
    <mergeCell ref="B123:D123"/>
    <mergeCell ref="G111:H111"/>
    <mergeCell ref="G112:H112"/>
    <mergeCell ref="B113:D113"/>
    <mergeCell ref="G113:H113"/>
    <mergeCell ref="G115:H115"/>
    <mergeCell ref="G118:H118"/>
    <mergeCell ref="G110:H110"/>
    <mergeCell ref="G10:H10"/>
    <mergeCell ref="C94:D94"/>
    <mergeCell ref="D101:G101"/>
    <mergeCell ref="D102:G102"/>
    <mergeCell ref="B103:I103"/>
    <mergeCell ref="B104:D104"/>
    <mergeCell ref="G104:H104"/>
    <mergeCell ref="G105:H105"/>
    <mergeCell ref="G106:H106"/>
    <mergeCell ref="G107:H107"/>
    <mergeCell ref="G108:H108"/>
    <mergeCell ref="G109:H109"/>
    <mergeCell ref="D9:F9"/>
    <mergeCell ref="D4:G4"/>
    <mergeCell ref="D5:G5"/>
    <mergeCell ref="D6:G6"/>
    <mergeCell ref="D7:F7"/>
    <mergeCell ref="D8:F8"/>
  </mergeCells>
  <phoneticPr fontId="23"/>
  <conditionalFormatting sqref="O11:O96">
    <cfRule type="expression" dxfId="31"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7"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8BBA-1B63-4CED-AE1B-C89F41A123BB}">
  <sheetPr>
    <tabColor rgb="FFC00000"/>
  </sheetPr>
  <dimension ref="B1:AC154"/>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370</v>
      </c>
      <c r="L5" s="29" t="str">
        <f>K5</f>
        <v>2023.5.25</v>
      </c>
      <c r="M5" s="29" t="str">
        <f>K5</f>
        <v>2023.5.25</v>
      </c>
      <c r="N5" s="109" t="str">
        <f>K5</f>
        <v>2023.5.25</v>
      </c>
    </row>
    <row r="6" spans="2:24" ht="18" customHeight="1" x14ac:dyDescent="0.15">
      <c r="B6" s="64"/>
      <c r="C6" s="118"/>
      <c r="D6" s="138" t="s">
        <v>3</v>
      </c>
      <c r="E6" s="138"/>
      <c r="F6" s="138"/>
      <c r="G6" s="138"/>
      <c r="H6" s="118"/>
      <c r="I6" s="118"/>
      <c r="J6" s="65"/>
      <c r="K6" s="104">
        <v>0.44097222222222227</v>
      </c>
      <c r="L6" s="104">
        <v>0.39930555555555558</v>
      </c>
      <c r="M6" s="104">
        <v>0.38194444444444442</v>
      </c>
      <c r="N6" s="105">
        <v>0.48055555555555557</v>
      </c>
    </row>
    <row r="7" spans="2:24" ht="18" customHeight="1" x14ac:dyDescent="0.15">
      <c r="B7" s="64"/>
      <c r="C7" s="118"/>
      <c r="D7" s="138" t="s">
        <v>4</v>
      </c>
      <c r="E7" s="141"/>
      <c r="F7" s="141"/>
      <c r="G7" s="66" t="s">
        <v>5</v>
      </c>
      <c r="H7" s="118"/>
      <c r="I7" s="118"/>
      <c r="J7" s="65"/>
      <c r="K7" s="106">
        <v>2.35</v>
      </c>
      <c r="L7" s="106">
        <v>1.7</v>
      </c>
      <c r="M7" s="106">
        <v>1.77</v>
      </c>
      <c r="N7" s="107">
        <v>1.73</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132</v>
      </c>
      <c r="G11" s="118"/>
      <c r="H11" s="118"/>
      <c r="I11" s="118"/>
      <c r="J11" s="118"/>
      <c r="K11" s="20" t="s">
        <v>144</v>
      </c>
      <c r="L11" s="20" t="s">
        <v>353</v>
      </c>
      <c r="M11" s="20" t="s">
        <v>144</v>
      </c>
      <c r="N11" s="21" t="s">
        <v>353</v>
      </c>
      <c r="P11" t="s">
        <v>14</v>
      </c>
      <c r="Q11" t="e">
        <f t="shared" ref="Q11:T13" si="0">IF(K11="",0,VALUE(MID(K11,2,LEN(K11)-2)))</f>
        <v>#VALUE!</v>
      </c>
      <c r="R11">
        <f t="shared" si="0"/>
        <v>4</v>
      </c>
      <c r="S11" t="e">
        <f t="shared" si="0"/>
        <v>#VALUE!</v>
      </c>
      <c r="T11">
        <f t="shared" si="0"/>
        <v>4</v>
      </c>
      <c r="U11">
        <f t="shared" ref="U11:U23" si="1">IF(K11="＋",0,IF(K11="(＋)",0,ABS(K11)))</f>
        <v>0</v>
      </c>
      <c r="V11">
        <f t="shared" ref="V11:V23" si="2">IF(L11="＋",0,IF(L11="(＋)",0,ABS(L11)))</f>
        <v>4</v>
      </c>
      <c r="W11">
        <f t="shared" ref="W11:W23" si="3">IF(M11="＋",0,IF(M11="(＋)",0,ABS(M11)))</f>
        <v>0</v>
      </c>
      <c r="X11">
        <f t="shared" ref="X11:X23" si="4">IF(N11="＋",0,IF(N11="(＋)",0,ABS(N11)))</f>
        <v>4</v>
      </c>
    </row>
    <row r="12" spans="2:24" ht="13.5" customHeight="1" x14ac:dyDescent="0.15">
      <c r="B12" s="1">
        <f t="shared" ref="B12:B43" si="5">B11+1</f>
        <v>2</v>
      </c>
      <c r="C12" s="3"/>
      <c r="D12" s="6"/>
      <c r="E12" s="118"/>
      <c r="F12" s="118" t="s">
        <v>182</v>
      </c>
      <c r="G12" s="118"/>
      <c r="H12" s="118"/>
      <c r="I12" s="118"/>
      <c r="J12" s="118"/>
      <c r="K12" s="20" t="s">
        <v>144</v>
      </c>
      <c r="L12" s="20" t="s">
        <v>146</v>
      </c>
      <c r="M12" s="20" t="s">
        <v>216</v>
      </c>
      <c r="N12" s="21" t="s">
        <v>159</v>
      </c>
      <c r="P12" t="s">
        <v>14</v>
      </c>
      <c r="Q12" t="e">
        <f t="shared" si="0"/>
        <v>#VALUE!</v>
      </c>
      <c r="R12">
        <f t="shared" si="0"/>
        <v>25</v>
      </c>
      <c r="S12">
        <f t="shared" si="0"/>
        <v>200</v>
      </c>
      <c r="T12">
        <f t="shared" si="0"/>
        <v>125</v>
      </c>
      <c r="U12">
        <f t="shared" si="1"/>
        <v>0</v>
      </c>
      <c r="V12">
        <f t="shared" si="2"/>
        <v>25</v>
      </c>
      <c r="W12">
        <f t="shared" si="3"/>
        <v>200</v>
      </c>
      <c r="X12">
        <f t="shared" si="4"/>
        <v>125</v>
      </c>
    </row>
    <row r="13" spans="2:24" ht="13.5" customHeight="1" x14ac:dyDescent="0.15">
      <c r="B13" s="1">
        <f t="shared" si="5"/>
        <v>3</v>
      </c>
      <c r="C13" s="3"/>
      <c r="D13" s="6"/>
      <c r="E13" s="118"/>
      <c r="F13" s="118" t="s">
        <v>275</v>
      </c>
      <c r="G13" s="118"/>
      <c r="H13" s="118"/>
      <c r="I13" s="118"/>
      <c r="J13" s="118"/>
      <c r="K13" s="20"/>
      <c r="L13" s="20"/>
      <c r="M13" s="20" t="s">
        <v>144</v>
      </c>
      <c r="N13" s="21" t="s">
        <v>144</v>
      </c>
      <c r="P13" t="s">
        <v>14</v>
      </c>
      <c r="Q13">
        <f t="shared" si="0"/>
        <v>0</v>
      </c>
      <c r="R13">
        <f t="shared" si="0"/>
        <v>0</v>
      </c>
      <c r="S13" t="e">
        <f t="shared" si="0"/>
        <v>#VALUE!</v>
      </c>
      <c r="T13" t="e">
        <f t="shared" si="0"/>
        <v>#VALUE!</v>
      </c>
      <c r="U13">
        <f t="shared" si="1"/>
        <v>0</v>
      </c>
      <c r="V13">
        <f t="shared" si="2"/>
        <v>0</v>
      </c>
      <c r="W13">
        <f t="shared" si="3"/>
        <v>0</v>
      </c>
      <c r="X13">
        <f t="shared" si="4"/>
        <v>0</v>
      </c>
    </row>
    <row r="14" spans="2:24" ht="13.9" customHeight="1" x14ac:dyDescent="0.15">
      <c r="B14" s="1">
        <f t="shared" si="5"/>
        <v>4</v>
      </c>
      <c r="C14" s="3"/>
      <c r="D14" s="6"/>
      <c r="E14" s="118"/>
      <c r="F14" s="118" t="s">
        <v>187</v>
      </c>
      <c r="G14" s="118"/>
      <c r="H14" s="118"/>
      <c r="I14" s="118"/>
      <c r="J14" s="118"/>
      <c r="K14" s="20" t="s">
        <v>146</v>
      </c>
      <c r="L14" s="20" t="s">
        <v>146</v>
      </c>
      <c r="M14" s="20" t="s">
        <v>145</v>
      </c>
      <c r="N14" s="21" t="s">
        <v>145</v>
      </c>
      <c r="P14" s="77" t="s">
        <v>15</v>
      </c>
      <c r="Q14" t="str">
        <f>K14</f>
        <v>(25)</v>
      </c>
      <c r="R14" t="str">
        <f>L14</f>
        <v>(25)</v>
      </c>
      <c r="S14" t="str">
        <f>M14</f>
        <v>(50)</v>
      </c>
      <c r="T14" t="str">
        <f>N14</f>
        <v>(50)</v>
      </c>
      <c r="U14">
        <f t="shared" si="1"/>
        <v>25</v>
      </c>
      <c r="V14">
        <f t="shared" si="2"/>
        <v>25</v>
      </c>
      <c r="W14">
        <f t="shared" si="3"/>
        <v>50</v>
      </c>
      <c r="X14">
        <f t="shared" si="4"/>
        <v>50</v>
      </c>
    </row>
    <row r="15" spans="2:24" ht="13.9" customHeight="1" x14ac:dyDescent="0.15">
      <c r="B15" s="1">
        <f t="shared" si="5"/>
        <v>5</v>
      </c>
      <c r="C15" s="3"/>
      <c r="D15" s="6"/>
      <c r="E15" s="118"/>
      <c r="F15" s="118" t="s">
        <v>190</v>
      </c>
      <c r="G15" s="118"/>
      <c r="H15" s="118"/>
      <c r="I15" s="118"/>
      <c r="J15" s="118"/>
      <c r="K15" s="20" t="s">
        <v>369</v>
      </c>
      <c r="L15" s="20" t="s">
        <v>368</v>
      </c>
      <c r="M15" s="20" t="s">
        <v>367</v>
      </c>
      <c r="N15" s="21" t="s">
        <v>366</v>
      </c>
      <c r="P15" t="s">
        <v>14</v>
      </c>
      <c r="Q15">
        <f t="shared" ref="Q15:T16" si="6">IF(K15="",0,VALUE(MID(K15,2,LEN(K15)-2)))</f>
        <v>4</v>
      </c>
      <c r="R15">
        <f t="shared" si="6"/>
        <v>10</v>
      </c>
      <c r="S15">
        <f t="shared" si="6"/>
        <v>7</v>
      </c>
      <c r="T15">
        <f t="shared" si="6"/>
        <v>4</v>
      </c>
      <c r="U15">
        <f t="shared" si="1"/>
        <v>244</v>
      </c>
      <c r="V15">
        <f t="shared" si="2"/>
        <v>1106</v>
      </c>
      <c r="W15">
        <f t="shared" si="3"/>
        <v>374</v>
      </c>
      <c r="X15">
        <f t="shared" si="4"/>
        <v>447</v>
      </c>
    </row>
    <row r="16" spans="2:24" ht="13.5" customHeight="1" x14ac:dyDescent="0.15">
      <c r="B16" s="1">
        <f t="shared" si="5"/>
        <v>6</v>
      </c>
      <c r="C16" s="3"/>
      <c r="D16" s="6"/>
      <c r="E16" s="118"/>
      <c r="F16" s="118" t="s">
        <v>192</v>
      </c>
      <c r="G16" s="118"/>
      <c r="H16" s="118"/>
      <c r="I16" s="118"/>
      <c r="J16" s="118"/>
      <c r="K16" s="20" t="s">
        <v>365</v>
      </c>
      <c r="L16" s="20"/>
      <c r="M16" s="20" t="s">
        <v>364</v>
      </c>
      <c r="N16" s="21" t="s">
        <v>363</v>
      </c>
      <c r="P16" t="s">
        <v>14</v>
      </c>
      <c r="Q16">
        <f t="shared" si="6"/>
        <v>8</v>
      </c>
      <c r="R16">
        <f t="shared" si="6"/>
        <v>0</v>
      </c>
      <c r="S16" t="e">
        <f t="shared" si="6"/>
        <v>#VALUE!</v>
      </c>
      <c r="T16">
        <f t="shared" si="6"/>
        <v>8</v>
      </c>
      <c r="U16">
        <f t="shared" si="1"/>
        <v>182</v>
      </c>
      <c r="V16">
        <f t="shared" si="2"/>
        <v>0</v>
      </c>
      <c r="W16">
        <f t="shared" si="3"/>
        <v>23</v>
      </c>
      <c r="X16">
        <f t="shared" si="4"/>
        <v>283</v>
      </c>
    </row>
    <row r="17" spans="2:24" ht="13.9" customHeight="1" x14ac:dyDescent="0.15">
      <c r="B17" s="1">
        <f t="shared" si="5"/>
        <v>7</v>
      </c>
      <c r="C17" s="3"/>
      <c r="D17" s="6"/>
      <c r="E17" s="118"/>
      <c r="F17" s="118" t="s">
        <v>279</v>
      </c>
      <c r="G17" s="118"/>
      <c r="H17" s="118"/>
      <c r="I17" s="118"/>
      <c r="J17" s="118"/>
      <c r="K17" s="20"/>
      <c r="L17" s="20" t="s">
        <v>144</v>
      </c>
      <c r="M17" s="20" t="s">
        <v>345</v>
      </c>
      <c r="N17" s="21"/>
      <c r="P17" s="77" t="s">
        <v>15</v>
      </c>
      <c r="Q17">
        <f>K17</f>
        <v>0</v>
      </c>
      <c r="R17" t="str">
        <f>L17</f>
        <v>(＋)</v>
      </c>
      <c r="S17" t="str">
        <f>M17</f>
        <v>(12)</v>
      </c>
      <c r="T17">
        <f>N17</f>
        <v>0</v>
      </c>
      <c r="U17">
        <f t="shared" si="1"/>
        <v>0</v>
      </c>
      <c r="V17">
        <f t="shared" si="2"/>
        <v>0</v>
      </c>
      <c r="W17">
        <f t="shared" si="3"/>
        <v>12</v>
      </c>
      <c r="X17">
        <f t="shared" si="4"/>
        <v>0</v>
      </c>
    </row>
    <row r="18" spans="2:24" ht="13.5" customHeight="1" x14ac:dyDescent="0.15">
      <c r="B18" s="1">
        <f t="shared" si="5"/>
        <v>8</v>
      </c>
      <c r="C18" s="3"/>
      <c r="D18" s="6"/>
      <c r="E18" s="118"/>
      <c r="F18" s="118" t="s">
        <v>137</v>
      </c>
      <c r="G18" s="118"/>
      <c r="H18" s="118"/>
      <c r="I18" s="118"/>
      <c r="J18" s="118"/>
      <c r="K18" s="20"/>
      <c r="L18" s="20" t="s">
        <v>144</v>
      </c>
      <c r="M18" s="20" t="s">
        <v>232</v>
      </c>
      <c r="N18" s="21" t="s">
        <v>159</v>
      </c>
      <c r="P18" t="s">
        <v>14</v>
      </c>
      <c r="Q18">
        <f t="shared" ref="Q18:T19" si="7">IF(K18="",0,VALUE(MID(K18,2,LEN(K18)-2)))</f>
        <v>0</v>
      </c>
      <c r="R18" t="e">
        <f t="shared" si="7"/>
        <v>#VALUE!</v>
      </c>
      <c r="S18">
        <f t="shared" si="7"/>
        <v>100</v>
      </c>
      <c r="T18">
        <f t="shared" si="7"/>
        <v>125</v>
      </c>
      <c r="U18">
        <f t="shared" si="1"/>
        <v>0</v>
      </c>
      <c r="V18">
        <f t="shared" si="2"/>
        <v>0</v>
      </c>
      <c r="W18">
        <f t="shared" si="3"/>
        <v>100</v>
      </c>
      <c r="X18">
        <f t="shared" si="4"/>
        <v>125</v>
      </c>
    </row>
    <row r="19" spans="2:24" ht="13.5" customHeight="1" x14ac:dyDescent="0.15">
      <c r="B19" s="1">
        <f t="shared" si="5"/>
        <v>9</v>
      </c>
      <c r="C19" s="3"/>
      <c r="D19" s="6"/>
      <c r="E19" s="118"/>
      <c r="F19" s="118" t="s">
        <v>262</v>
      </c>
      <c r="G19" s="126"/>
      <c r="H19" s="118"/>
      <c r="I19" s="118"/>
      <c r="J19" s="118"/>
      <c r="K19" s="20" t="s">
        <v>144</v>
      </c>
      <c r="L19" s="20" t="s">
        <v>144</v>
      </c>
      <c r="M19" s="20" t="s">
        <v>144</v>
      </c>
      <c r="N19" s="21" t="s">
        <v>144</v>
      </c>
      <c r="Q19" t="e">
        <f t="shared" si="7"/>
        <v>#VALUE!</v>
      </c>
      <c r="R19" t="e">
        <f t="shared" si="7"/>
        <v>#VALUE!</v>
      </c>
      <c r="S19" t="e">
        <f t="shared" si="7"/>
        <v>#VALUE!</v>
      </c>
      <c r="T19" t="e">
        <f t="shared" si="7"/>
        <v>#VALUE!</v>
      </c>
      <c r="U19">
        <f t="shared" si="1"/>
        <v>0</v>
      </c>
      <c r="V19">
        <f t="shared" si="2"/>
        <v>0</v>
      </c>
      <c r="W19">
        <f t="shared" si="3"/>
        <v>0</v>
      </c>
      <c r="X19">
        <f t="shared" si="4"/>
        <v>0</v>
      </c>
    </row>
    <row r="20" spans="2:24" ht="13.5" customHeight="1" x14ac:dyDescent="0.15">
      <c r="B20" s="1">
        <f t="shared" si="5"/>
        <v>10</v>
      </c>
      <c r="C20" s="3"/>
      <c r="D20" s="6"/>
      <c r="E20" s="118"/>
      <c r="F20" s="118" t="s">
        <v>362</v>
      </c>
      <c r="G20" s="118"/>
      <c r="H20" s="118"/>
      <c r="I20" s="118"/>
      <c r="J20" s="118"/>
      <c r="K20" s="20"/>
      <c r="L20" s="20"/>
      <c r="M20" s="20" t="s">
        <v>144</v>
      </c>
      <c r="N20" s="21"/>
      <c r="S20" t="e">
        <f>IF(M20="",0,VALUE(MID(M20,2,LEN(M20)-2)))</f>
        <v>#VALUE!</v>
      </c>
      <c r="T20">
        <f>IF(N20="",0,VALUE(MID(N20,2,LEN(N20)-2)))</f>
        <v>0</v>
      </c>
      <c r="U20">
        <f t="shared" si="1"/>
        <v>0</v>
      </c>
      <c r="V20">
        <f t="shared" si="2"/>
        <v>0</v>
      </c>
      <c r="W20">
        <f t="shared" si="3"/>
        <v>0</v>
      </c>
      <c r="X20">
        <f t="shared" si="4"/>
        <v>0</v>
      </c>
    </row>
    <row r="21" spans="2:24" ht="13.9" customHeight="1" x14ac:dyDescent="0.15">
      <c r="B21" s="1">
        <f t="shared" si="5"/>
        <v>11</v>
      </c>
      <c r="C21" s="3"/>
      <c r="D21" s="6"/>
      <c r="E21" s="118"/>
      <c r="F21" s="118" t="s">
        <v>114</v>
      </c>
      <c r="G21" s="118"/>
      <c r="H21" s="118"/>
      <c r="I21" s="118"/>
      <c r="J21" s="118"/>
      <c r="K21" s="20"/>
      <c r="L21" s="20" t="s">
        <v>353</v>
      </c>
      <c r="M21" s="20" t="s">
        <v>321</v>
      </c>
      <c r="N21" s="21" t="s">
        <v>361</v>
      </c>
      <c r="P21" s="77" t="s">
        <v>15</v>
      </c>
      <c r="Q21">
        <f>K21</f>
        <v>0</v>
      </c>
      <c r="R21" t="str">
        <f>L21</f>
        <v>(4)</v>
      </c>
      <c r="S21" t="str">
        <f>M21</f>
        <v>(2)</v>
      </c>
      <c r="T21" t="str">
        <f>N21</f>
        <v>(18)</v>
      </c>
      <c r="U21">
        <f t="shared" si="1"/>
        <v>0</v>
      </c>
      <c r="V21">
        <f t="shared" si="2"/>
        <v>4</v>
      </c>
      <c r="W21">
        <f t="shared" si="3"/>
        <v>2</v>
      </c>
      <c r="X21">
        <f t="shared" si="4"/>
        <v>18</v>
      </c>
    </row>
    <row r="22" spans="2:24" ht="13.5" customHeight="1" x14ac:dyDescent="0.15">
      <c r="B22" s="1">
        <f t="shared" si="5"/>
        <v>12</v>
      </c>
      <c r="C22" s="3"/>
      <c r="D22" s="6"/>
      <c r="E22" s="118"/>
      <c r="F22" s="118" t="s">
        <v>108</v>
      </c>
      <c r="G22" s="118"/>
      <c r="H22" s="118"/>
      <c r="I22" s="118"/>
      <c r="J22" s="118"/>
      <c r="K22" s="20" t="s">
        <v>232</v>
      </c>
      <c r="L22" s="20" t="s">
        <v>232</v>
      </c>
      <c r="M22" s="20" t="s">
        <v>252</v>
      </c>
      <c r="N22" s="21" t="s">
        <v>252</v>
      </c>
      <c r="U22">
        <f t="shared" si="1"/>
        <v>100</v>
      </c>
      <c r="V22">
        <f t="shared" si="2"/>
        <v>100</v>
      </c>
      <c r="W22">
        <f t="shared" si="3"/>
        <v>150</v>
      </c>
      <c r="X22">
        <f t="shared" si="4"/>
        <v>150</v>
      </c>
    </row>
    <row r="23" spans="2:24" ht="13.5" customHeight="1" x14ac:dyDescent="0.15">
      <c r="B23" s="1">
        <f t="shared" si="5"/>
        <v>13</v>
      </c>
      <c r="C23" s="3"/>
      <c r="D23" s="6"/>
      <c r="E23" s="118"/>
      <c r="F23" s="118" t="s">
        <v>107</v>
      </c>
      <c r="G23" s="118"/>
      <c r="H23" s="118"/>
      <c r="I23" s="118"/>
      <c r="J23" s="118"/>
      <c r="K23" s="20" t="s">
        <v>215</v>
      </c>
      <c r="L23" s="20" t="s">
        <v>222</v>
      </c>
      <c r="M23" s="20" t="s">
        <v>238</v>
      </c>
      <c r="N23" s="21" t="s">
        <v>220</v>
      </c>
      <c r="P23" t="s">
        <v>14</v>
      </c>
      <c r="Q23">
        <f>IF(K23="",0,VALUE(MID(K23,2,LEN(K23)-2)))</f>
        <v>75</v>
      </c>
      <c r="R23" t="e">
        <f>IF(#REF!="",0,VALUE(MID(#REF!,2,LEN(#REF!)-2)))</f>
        <v>#REF!</v>
      </c>
      <c r="S23">
        <f>IF(M23="",0,VALUE(MID(M23,2,LEN(M23)-2)))</f>
        <v>275</v>
      </c>
      <c r="T23">
        <f>IF(N23="",0,VALUE(MID(N23,2,LEN(N23)-2)))</f>
        <v>600</v>
      </c>
      <c r="U23">
        <f t="shared" si="1"/>
        <v>75</v>
      </c>
      <c r="V23">
        <f t="shared" si="2"/>
        <v>250</v>
      </c>
      <c r="W23">
        <f t="shared" si="3"/>
        <v>275</v>
      </c>
      <c r="X23">
        <f t="shared" si="4"/>
        <v>600</v>
      </c>
    </row>
    <row r="24" spans="2:24" ht="13.5" customHeight="1" x14ac:dyDescent="0.15">
      <c r="B24" s="1">
        <f t="shared" si="5"/>
        <v>14</v>
      </c>
      <c r="C24" s="2" t="s">
        <v>24</v>
      </c>
      <c r="D24" s="2" t="s">
        <v>25</v>
      </c>
      <c r="E24" s="118"/>
      <c r="F24" s="118" t="s">
        <v>106</v>
      </c>
      <c r="G24" s="118"/>
      <c r="H24" s="118"/>
      <c r="I24" s="118"/>
      <c r="J24" s="118"/>
      <c r="K24" s="24">
        <v>1150</v>
      </c>
      <c r="L24" s="24">
        <v>1600</v>
      </c>
      <c r="M24" s="24">
        <v>500</v>
      </c>
      <c r="N24" s="110">
        <v>1250</v>
      </c>
      <c r="P24" s="77"/>
    </row>
    <row r="25" spans="2:24" ht="13.5" customHeight="1" x14ac:dyDescent="0.15">
      <c r="B25" s="1">
        <f t="shared" si="5"/>
        <v>15</v>
      </c>
      <c r="C25" s="2" t="s">
        <v>26</v>
      </c>
      <c r="D25" s="2" t="s">
        <v>27</v>
      </c>
      <c r="E25" s="118"/>
      <c r="F25" s="118" t="s">
        <v>239</v>
      </c>
      <c r="G25" s="118"/>
      <c r="H25" s="118"/>
      <c r="I25" s="118"/>
      <c r="J25" s="118"/>
      <c r="K25" s="24"/>
      <c r="L25" s="24"/>
      <c r="M25" s="24"/>
      <c r="N25" s="110" t="s">
        <v>143</v>
      </c>
      <c r="P25" s="77"/>
      <c r="U25">
        <f>COUNTA(K11:K23)</f>
        <v>8</v>
      </c>
    </row>
    <row r="26" spans="2:24" ht="13.5" customHeight="1" x14ac:dyDescent="0.15">
      <c r="B26" s="1">
        <f t="shared" si="5"/>
        <v>16</v>
      </c>
      <c r="C26" s="6"/>
      <c r="D26" s="6"/>
      <c r="E26" s="118"/>
      <c r="F26" s="118" t="s">
        <v>94</v>
      </c>
      <c r="G26" s="118"/>
      <c r="H26" s="118"/>
      <c r="I26" s="118"/>
      <c r="J26" s="118"/>
      <c r="K26" s="24">
        <v>25</v>
      </c>
      <c r="L26" s="24"/>
      <c r="M26" s="24" t="s">
        <v>143</v>
      </c>
      <c r="N26" s="110" t="s">
        <v>143</v>
      </c>
      <c r="P26" s="77"/>
    </row>
    <row r="27" spans="2:24" ht="14.85" customHeight="1" x14ac:dyDescent="0.15">
      <c r="B27" s="1">
        <f t="shared" si="5"/>
        <v>17</v>
      </c>
      <c r="C27" s="2" t="s">
        <v>84</v>
      </c>
      <c r="D27" s="2" t="s">
        <v>16</v>
      </c>
      <c r="E27" s="118"/>
      <c r="F27" s="118" t="s">
        <v>134</v>
      </c>
      <c r="G27" s="118"/>
      <c r="H27" s="118"/>
      <c r="I27" s="118"/>
      <c r="J27" s="118"/>
      <c r="K27" s="24">
        <v>25</v>
      </c>
      <c r="L27" s="24">
        <v>25</v>
      </c>
      <c r="M27" s="24">
        <v>25</v>
      </c>
      <c r="N27" s="110">
        <v>175</v>
      </c>
    </row>
    <row r="28" spans="2:24" ht="13.9" customHeight="1" x14ac:dyDescent="0.15">
      <c r="B28" s="1">
        <f t="shared" si="5"/>
        <v>18</v>
      </c>
      <c r="C28" s="6"/>
      <c r="D28" s="2" t="s">
        <v>74</v>
      </c>
      <c r="E28" s="118"/>
      <c r="F28" s="118" t="s">
        <v>130</v>
      </c>
      <c r="G28" s="118"/>
      <c r="H28" s="118"/>
      <c r="I28" s="118"/>
      <c r="J28" s="118"/>
      <c r="K28" s="24">
        <v>25</v>
      </c>
      <c r="L28" s="24">
        <v>25</v>
      </c>
      <c r="M28" s="24">
        <v>25</v>
      </c>
      <c r="N28" s="111">
        <v>25</v>
      </c>
      <c r="U28">
        <f>COUNTA(K28:K28)</f>
        <v>1</v>
      </c>
      <c r="V28">
        <f>COUNTA(L28:L28)</f>
        <v>1</v>
      </c>
      <c r="W28">
        <f>COUNTA(M28:M28)</f>
        <v>1</v>
      </c>
      <c r="X28">
        <f>COUNTA(N28:N28)</f>
        <v>1</v>
      </c>
    </row>
    <row r="29" spans="2:24" ht="13.9" customHeight="1" x14ac:dyDescent="0.15">
      <c r="B29" s="1">
        <f t="shared" si="5"/>
        <v>19</v>
      </c>
      <c r="C29" s="6"/>
      <c r="D29" s="2" t="s">
        <v>17</v>
      </c>
      <c r="E29" s="118"/>
      <c r="F29" s="118" t="s">
        <v>198</v>
      </c>
      <c r="G29" s="118"/>
      <c r="H29" s="118"/>
      <c r="I29" s="118"/>
      <c r="J29" s="118"/>
      <c r="K29" s="24">
        <v>25</v>
      </c>
      <c r="L29" s="24" t="s">
        <v>143</v>
      </c>
      <c r="M29" s="24"/>
      <c r="N29" s="110">
        <v>25</v>
      </c>
    </row>
    <row r="30" spans="2:24" ht="13.5" customHeight="1" x14ac:dyDescent="0.15">
      <c r="B30" s="1">
        <f t="shared" si="5"/>
        <v>20</v>
      </c>
      <c r="C30" s="6"/>
      <c r="D30" s="6"/>
      <c r="E30" s="118"/>
      <c r="F30" s="118" t="s">
        <v>95</v>
      </c>
      <c r="G30" s="118"/>
      <c r="H30" s="118"/>
      <c r="I30" s="118"/>
      <c r="J30" s="118"/>
      <c r="K30" s="24" t="s">
        <v>143</v>
      </c>
      <c r="L30" s="24">
        <v>1275</v>
      </c>
      <c r="M30" s="24">
        <v>1225</v>
      </c>
      <c r="N30" s="110">
        <v>3125</v>
      </c>
    </row>
    <row r="31" spans="2:24" ht="13.5" customHeight="1" x14ac:dyDescent="0.15">
      <c r="B31" s="1">
        <f t="shared" si="5"/>
        <v>21</v>
      </c>
      <c r="C31" s="6"/>
      <c r="D31" s="6"/>
      <c r="E31" s="118"/>
      <c r="F31" s="118" t="s">
        <v>105</v>
      </c>
      <c r="G31" s="118"/>
      <c r="H31" s="118"/>
      <c r="I31" s="118"/>
      <c r="J31" s="118"/>
      <c r="K31" s="24"/>
      <c r="L31" s="24"/>
      <c r="M31" s="24">
        <v>50</v>
      </c>
      <c r="N31" s="110"/>
    </row>
    <row r="32" spans="2:24" ht="13.9" customHeight="1" x14ac:dyDescent="0.15">
      <c r="B32" s="1">
        <f t="shared" si="5"/>
        <v>22</v>
      </c>
      <c r="C32" s="6"/>
      <c r="D32" s="6"/>
      <c r="E32" s="118"/>
      <c r="F32" s="118" t="s">
        <v>96</v>
      </c>
      <c r="G32" s="118"/>
      <c r="H32" s="118"/>
      <c r="I32" s="118"/>
      <c r="J32" s="118"/>
      <c r="K32" s="24">
        <v>13375</v>
      </c>
      <c r="L32" s="24">
        <v>3900</v>
      </c>
      <c r="M32" s="24">
        <v>10650</v>
      </c>
      <c r="N32" s="110">
        <v>19875</v>
      </c>
    </row>
    <row r="33" spans="2:25" ht="13.9" customHeight="1" x14ac:dyDescent="0.15">
      <c r="B33" s="1">
        <f t="shared" si="5"/>
        <v>23</v>
      </c>
      <c r="C33" s="6"/>
      <c r="D33" s="6"/>
      <c r="E33" s="118"/>
      <c r="F33" s="118" t="s">
        <v>147</v>
      </c>
      <c r="G33" s="118"/>
      <c r="H33" s="118"/>
      <c r="I33" s="118"/>
      <c r="J33" s="118"/>
      <c r="K33" s="24" t="s">
        <v>143</v>
      </c>
      <c r="L33" s="24" t="s">
        <v>143</v>
      </c>
      <c r="M33" s="24" t="s">
        <v>143</v>
      </c>
      <c r="N33" s="110"/>
    </row>
    <row r="34" spans="2:25" ht="13.9" customHeight="1" x14ac:dyDescent="0.15">
      <c r="B34" s="1">
        <f t="shared" si="5"/>
        <v>24</v>
      </c>
      <c r="C34" s="6"/>
      <c r="D34" s="6"/>
      <c r="E34" s="118"/>
      <c r="F34" s="118" t="s">
        <v>291</v>
      </c>
      <c r="G34" s="118"/>
      <c r="H34" s="118"/>
      <c r="I34" s="118"/>
      <c r="J34" s="118"/>
      <c r="K34" s="24"/>
      <c r="L34" s="24"/>
      <c r="M34" s="24"/>
      <c r="N34" s="110" t="s">
        <v>143</v>
      </c>
    </row>
    <row r="35" spans="2:25" ht="13.9" customHeight="1" x14ac:dyDescent="0.15">
      <c r="B35" s="1">
        <f t="shared" si="5"/>
        <v>25</v>
      </c>
      <c r="C35" s="6"/>
      <c r="D35" s="6"/>
      <c r="E35" s="118"/>
      <c r="F35" s="118" t="s">
        <v>70</v>
      </c>
      <c r="G35" s="118"/>
      <c r="H35" s="118"/>
      <c r="I35" s="118"/>
      <c r="J35" s="118"/>
      <c r="K35" s="24"/>
      <c r="L35" s="24"/>
      <c r="M35" s="24" t="s">
        <v>143</v>
      </c>
      <c r="N35" s="110"/>
    </row>
    <row r="36" spans="2:25" ht="13.5" customHeight="1" x14ac:dyDescent="0.15">
      <c r="B36" s="1">
        <f t="shared" si="5"/>
        <v>26</v>
      </c>
      <c r="C36" s="6"/>
      <c r="D36" s="6"/>
      <c r="E36" s="118"/>
      <c r="F36" s="118" t="s">
        <v>18</v>
      </c>
      <c r="G36" s="118"/>
      <c r="H36" s="118"/>
      <c r="I36" s="118"/>
      <c r="J36" s="118"/>
      <c r="K36" s="24">
        <v>200</v>
      </c>
      <c r="L36" s="24">
        <v>425</v>
      </c>
      <c r="M36" s="24">
        <v>275</v>
      </c>
      <c r="N36" s="110">
        <v>575</v>
      </c>
    </row>
    <row r="37" spans="2:25" ht="13.5" customHeight="1" x14ac:dyDescent="0.15">
      <c r="B37" s="1">
        <f t="shared" si="5"/>
        <v>27</v>
      </c>
      <c r="C37" s="6"/>
      <c r="D37" s="6"/>
      <c r="E37" s="118"/>
      <c r="F37" s="118" t="s">
        <v>97</v>
      </c>
      <c r="G37" s="118"/>
      <c r="H37" s="118"/>
      <c r="I37" s="118"/>
      <c r="J37" s="118"/>
      <c r="K37" s="24">
        <v>600</v>
      </c>
      <c r="L37" s="24">
        <v>200</v>
      </c>
      <c r="M37" s="24">
        <v>600</v>
      </c>
      <c r="N37" s="110" t="s">
        <v>143</v>
      </c>
    </row>
    <row r="38" spans="2:25" ht="13.5" customHeight="1" x14ac:dyDescent="0.15">
      <c r="B38" s="1">
        <f t="shared" si="5"/>
        <v>28</v>
      </c>
      <c r="C38" s="6"/>
      <c r="D38" s="6"/>
      <c r="E38" s="118"/>
      <c r="F38" s="118" t="s">
        <v>98</v>
      </c>
      <c r="G38" s="118"/>
      <c r="H38" s="118"/>
      <c r="I38" s="118"/>
      <c r="J38" s="118"/>
      <c r="K38" s="24">
        <v>50</v>
      </c>
      <c r="L38" s="24">
        <v>200</v>
      </c>
      <c r="M38" s="24">
        <v>200</v>
      </c>
      <c r="N38" s="110">
        <v>325</v>
      </c>
    </row>
    <row r="39" spans="2:25" ht="13.5" customHeight="1" x14ac:dyDescent="0.15">
      <c r="B39" s="1">
        <f t="shared" si="5"/>
        <v>29</v>
      </c>
      <c r="C39" s="6"/>
      <c r="D39" s="6"/>
      <c r="E39" s="118"/>
      <c r="F39" s="118" t="s">
        <v>19</v>
      </c>
      <c r="G39" s="118"/>
      <c r="H39" s="118"/>
      <c r="I39" s="118"/>
      <c r="J39" s="118"/>
      <c r="K39" s="24">
        <v>725</v>
      </c>
      <c r="L39" s="24">
        <v>50</v>
      </c>
      <c r="M39" s="24">
        <v>100</v>
      </c>
      <c r="N39" s="110">
        <v>50</v>
      </c>
    </row>
    <row r="40" spans="2:25" ht="13.9" customHeight="1" x14ac:dyDescent="0.15">
      <c r="B40" s="1">
        <f t="shared" si="5"/>
        <v>30</v>
      </c>
      <c r="C40" s="6"/>
      <c r="D40" s="6"/>
      <c r="E40" s="118"/>
      <c r="F40" s="118" t="s">
        <v>199</v>
      </c>
      <c r="G40" s="118"/>
      <c r="H40" s="118"/>
      <c r="I40" s="118"/>
      <c r="J40" s="118"/>
      <c r="K40" s="24" t="s">
        <v>143</v>
      </c>
      <c r="L40" s="24"/>
      <c r="M40" s="24" t="s">
        <v>143</v>
      </c>
      <c r="N40" s="110"/>
    </row>
    <row r="41" spans="2:25" ht="13.5" customHeight="1" x14ac:dyDescent="0.15">
      <c r="B41" s="1">
        <f t="shared" si="5"/>
        <v>31</v>
      </c>
      <c r="C41" s="6"/>
      <c r="D41" s="6"/>
      <c r="E41" s="118"/>
      <c r="F41" s="118" t="s">
        <v>116</v>
      </c>
      <c r="G41" s="118"/>
      <c r="H41" s="118"/>
      <c r="I41" s="118"/>
      <c r="J41" s="118"/>
      <c r="K41" s="24"/>
      <c r="L41" s="24">
        <v>175</v>
      </c>
      <c r="M41" s="24">
        <v>150</v>
      </c>
      <c r="N41" s="110">
        <v>225</v>
      </c>
    </row>
    <row r="42" spans="2:25" ht="13.9" customHeight="1" x14ac:dyDescent="0.15">
      <c r="B42" s="1">
        <f t="shared" si="5"/>
        <v>32</v>
      </c>
      <c r="C42" s="6"/>
      <c r="D42" s="6"/>
      <c r="E42" s="118"/>
      <c r="F42" s="118" t="s">
        <v>162</v>
      </c>
      <c r="G42" s="118"/>
      <c r="H42" s="118"/>
      <c r="I42" s="118"/>
      <c r="J42" s="118"/>
      <c r="K42" s="24"/>
      <c r="L42" s="24" t="s">
        <v>143</v>
      </c>
      <c r="M42" s="24"/>
      <c r="N42" s="110"/>
    </row>
    <row r="43" spans="2:25" ht="13.9" customHeight="1" x14ac:dyDescent="0.15">
      <c r="B43" s="1">
        <f t="shared" si="5"/>
        <v>33</v>
      </c>
      <c r="C43" s="6"/>
      <c r="D43" s="6"/>
      <c r="E43" s="118"/>
      <c r="F43" s="118" t="s">
        <v>200</v>
      </c>
      <c r="G43" s="118"/>
      <c r="H43" s="118"/>
      <c r="I43" s="118"/>
      <c r="J43" s="118"/>
      <c r="K43" s="24">
        <v>25</v>
      </c>
      <c r="L43" s="24">
        <v>25</v>
      </c>
      <c r="M43" s="24">
        <v>25</v>
      </c>
      <c r="N43" s="110">
        <v>75</v>
      </c>
      <c r="Y43" s="124"/>
    </row>
    <row r="44" spans="2:25" ht="13.9" customHeight="1" x14ac:dyDescent="0.15">
      <c r="B44" s="1">
        <f t="shared" ref="B44:B75" si="8">B43+1</f>
        <v>34</v>
      </c>
      <c r="C44" s="6"/>
      <c r="D44" s="6"/>
      <c r="E44" s="118"/>
      <c r="F44" s="118" t="s">
        <v>20</v>
      </c>
      <c r="G44" s="118"/>
      <c r="H44" s="118"/>
      <c r="I44" s="118"/>
      <c r="J44" s="118"/>
      <c r="K44" s="24">
        <v>1000</v>
      </c>
      <c r="L44" s="24">
        <v>1000</v>
      </c>
      <c r="M44" s="24">
        <v>675</v>
      </c>
      <c r="N44" s="110">
        <v>350</v>
      </c>
    </row>
    <row r="45" spans="2:25" ht="13.5" customHeight="1" x14ac:dyDescent="0.15">
      <c r="B45" s="1">
        <f t="shared" si="8"/>
        <v>35</v>
      </c>
      <c r="C45" s="6"/>
      <c r="D45" s="6"/>
      <c r="E45" s="118"/>
      <c r="F45" s="118" t="s">
        <v>21</v>
      </c>
      <c r="G45" s="118"/>
      <c r="H45" s="118"/>
      <c r="I45" s="118"/>
      <c r="J45" s="118"/>
      <c r="K45" s="24">
        <v>1875</v>
      </c>
      <c r="L45" s="24">
        <v>2750</v>
      </c>
      <c r="M45" s="24">
        <v>2150</v>
      </c>
      <c r="N45" s="56">
        <v>2000</v>
      </c>
    </row>
    <row r="46" spans="2:25" ht="13.9" customHeight="1" x14ac:dyDescent="0.15">
      <c r="B46" s="1">
        <f t="shared" si="8"/>
        <v>36</v>
      </c>
      <c r="C46" s="6"/>
      <c r="D46" s="6"/>
      <c r="E46" s="118"/>
      <c r="F46" s="118" t="s">
        <v>22</v>
      </c>
      <c r="G46" s="118"/>
      <c r="H46" s="118"/>
      <c r="I46" s="118"/>
      <c r="J46" s="118"/>
      <c r="K46" s="24">
        <v>50</v>
      </c>
      <c r="L46" s="24"/>
      <c r="M46" s="24"/>
      <c r="N46" s="110" t="s">
        <v>143</v>
      </c>
    </row>
    <row r="47" spans="2:25" ht="13.5" customHeight="1" x14ac:dyDescent="0.15">
      <c r="B47" s="1">
        <f t="shared" si="8"/>
        <v>37</v>
      </c>
      <c r="C47" s="2" t="s">
        <v>75</v>
      </c>
      <c r="D47" s="2" t="s">
        <v>76</v>
      </c>
      <c r="E47" s="118"/>
      <c r="F47" s="118" t="s">
        <v>93</v>
      </c>
      <c r="G47" s="118"/>
      <c r="H47" s="118"/>
      <c r="I47" s="118"/>
      <c r="J47" s="118"/>
      <c r="K47" s="24" t="s">
        <v>143</v>
      </c>
      <c r="L47" s="24" t="s">
        <v>143</v>
      </c>
      <c r="M47" s="24"/>
      <c r="N47" s="110">
        <v>75</v>
      </c>
    </row>
    <row r="48" spans="2:25" ht="13.9" customHeight="1" x14ac:dyDescent="0.15">
      <c r="B48" s="1">
        <f t="shared" si="8"/>
        <v>38</v>
      </c>
      <c r="C48" s="6"/>
      <c r="D48" s="6"/>
      <c r="E48" s="118"/>
      <c r="F48" s="118" t="s">
        <v>140</v>
      </c>
      <c r="G48" s="118"/>
      <c r="H48" s="118"/>
      <c r="I48" s="118"/>
      <c r="J48" s="118"/>
      <c r="K48" s="24"/>
      <c r="L48" s="24">
        <v>50</v>
      </c>
      <c r="M48" s="24" t="s">
        <v>143</v>
      </c>
      <c r="N48" s="110">
        <v>150</v>
      </c>
    </row>
    <row r="49" spans="2:29" ht="13.9" customHeight="1" x14ac:dyDescent="0.15">
      <c r="B49" s="1">
        <f t="shared" si="8"/>
        <v>39</v>
      </c>
      <c r="C49" s="6"/>
      <c r="D49" s="6"/>
      <c r="E49" s="118"/>
      <c r="F49" s="118" t="s">
        <v>293</v>
      </c>
      <c r="G49" s="118"/>
      <c r="H49" s="118"/>
      <c r="I49" s="118"/>
      <c r="J49" s="118"/>
      <c r="K49" s="24"/>
      <c r="L49" s="24"/>
      <c r="M49" s="24" t="s">
        <v>143</v>
      </c>
      <c r="N49" s="110"/>
      <c r="U49">
        <f>COUNTA(K47:K49)</f>
        <v>1</v>
      </c>
      <c r="V49">
        <f>COUNTA(L47:L49)</f>
        <v>2</v>
      </c>
      <c r="W49">
        <f>COUNTA(M47:M49)</f>
        <v>2</v>
      </c>
      <c r="X49">
        <f>COUNTA(N47:N49)</f>
        <v>2</v>
      </c>
    </row>
    <row r="50" spans="2:29" ht="13.9" customHeight="1" x14ac:dyDescent="0.15">
      <c r="B50" s="1">
        <f t="shared" si="8"/>
        <v>40</v>
      </c>
      <c r="C50" s="2" t="s">
        <v>85</v>
      </c>
      <c r="D50" s="2" t="s">
        <v>28</v>
      </c>
      <c r="E50" s="118"/>
      <c r="F50" s="118" t="s">
        <v>111</v>
      </c>
      <c r="G50" s="118"/>
      <c r="H50" s="118"/>
      <c r="I50" s="118"/>
      <c r="J50" s="118"/>
      <c r="K50" s="24" t="s">
        <v>143</v>
      </c>
      <c r="L50" s="24">
        <v>200</v>
      </c>
      <c r="M50" s="24" t="s">
        <v>143</v>
      </c>
      <c r="N50" s="110" t="s">
        <v>143</v>
      </c>
      <c r="Y50" s="120"/>
    </row>
    <row r="51" spans="2:29" ht="13.9" customHeight="1" x14ac:dyDescent="0.15">
      <c r="B51" s="1">
        <f t="shared" si="8"/>
        <v>41</v>
      </c>
      <c r="C51" s="6"/>
      <c r="D51" s="6"/>
      <c r="E51" s="118"/>
      <c r="F51" s="118" t="s">
        <v>163</v>
      </c>
      <c r="G51" s="118"/>
      <c r="H51" s="118"/>
      <c r="I51" s="118"/>
      <c r="J51" s="118"/>
      <c r="K51" s="24" t="s">
        <v>143</v>
      </c>
      <c r="L51" s="24"/>
      <c r="M51" s="24">
        <v>100</v>
      </c>
      <c r="N51" s="110" t="s">
        <v>143</v>
      </c>
      <c r="Y51" s="120"/>
    </row>
    <row r="52" spans="2:29" ht="13.9" customHeight="1" x14ac:dyDescent="0.15">
      <c r="B52" s="1">
        <f t="shared" si="8"/>
        <v>42</v>
      </c>
      <c r="C52" s="6"/>
      <c r="D52" s="6"/>
      <c r="E52" s="118"/>
      <c r="F52" s="118" t="s">
        <v>133</v>
      </c>
      <c r="G52" s="118"/>
      <c r="H52" s="118"/>
      <c r="I52" s="118"/>
      <c r="J52" s="118"/>
      <c r="K52" s="24">
        <v>75</v>
      </c>
      <c r="L52" s="24" t="s">
        <v>143</v>
      </c>
      <c r="M52" s="24"/>
      <c r="N52" s="110"/>
      <c r="U52" s="121">
        <f>COUNTA($K11:$K53)</f>
        <v>29</v>
      </c>
      <c r="V52" s="121">
        <f>COUNTA($L11:$L53)</f>
        <v>31</v>
      </c>
      <c r="W52" s="121">
        <f>COUNTA($M11:$M53)</f>
        <v>35</v>
      </c>
      <c r="X52" s="121">
        <f>COUNTA($N11:$N53)</f>
        <v>33</v>
      </c>
      <c r="Y52" s="121"/>
      <c r="Z52" s="121"/>
      <c r="AA52" s="121"/>
      <c r="AB52" s="121"/>
      <c r="AC52" s="120"/>
    </row>
    <row r="53" spans="2:29" ht="13.9" customHeight="1" x14ac:dyDescent="0.15">
      <c r="B53" s="1">
        <f t="shared" si="8"/>
        <v>43</v>
      </c>
      <c r="C53" s="6"/>
      <c r="D53" s="6"/>
      <c r="E53" s="118"/>
      <c r="F53" s="118" t="s">
        <v>29</v>
      </c>
      <c r="G53" s="118"/>
      <c r="H53" s="118"/>
      <c r="I53" s="118"/>
      <c r="J53" s="118"/>
      <c r="K53" s="24"/>
      <c r="L53" s="24">
        <v>25</v>
      </c>
      <c r="M53" s="24"/>
      <c r="N53" s="110"/>
      <c r="Y53" s="120"/>
    </row>
    <row r="54" spans="2:29" ht="13.9" customHeight="1" x14ac:dyDescent="0.15">
      <c r="B54" s="1">
        <f t="shared" si="8"/>
        <v>44</v>
      </c>
      <c r="C54" s="6"/>
      <c r="D54" s="6"/>
      <c r="E54" s="118"/>
      <c r="F54" s="118" t="s">
        <v>164</v>
      </c>
      <c r="G54" s="118"/>
      <c r="H54" s="118"/>
      <c r="I54" s="118"/>
      <c r="J54" s="118"/>
      <c r="K54" s="24" t="s">
        <v>143</v>
      </c>
      <c r="L54" s="24" t="s">
        <v>143</v>
      </c>
      <c r="M54" s="24" t="s">
        <v>143</v>
      </c>
      <c r="N54" s="110">
        <v>75</v>
      </c>
      <c r="Y54" s="122"/>
    </row>
    <row r="55" spans="2:29" ht="13.9" customHeight="1" x14ac:dyDescent="0.15">
      <c r="B55" s="1">
        <f t="shared" si="8"/>
        <v>45</v>
      </c>
      <c r="C55" s="6"/>
      <c r="D55" s="6"/>
      <c r="E55" s="118"/>
      <c r="F55" s="118" t="s">
        <v>240</v>
      </c>
      <c r="G55" s="118"/>
      <c r="H55" s="118"/>
      <c r="I55" s="118"/>
      <c r="J55" s="118"/>
      <c r="K55" s="24"/>
      <c r="L55" s="24">
        <v>2</v>
      </c>
      <c r="M55" s="24"/>
      <c r="N55" s="110" t="s">
        <v>143</v>
      </c>
      <c r="Y55" s="122"/>
    </row>
    <row r="56" spans="2:29" ht="13.5" customHeight="1" x14ac:dyDescent="0.15">
      <c r="B56" s="1">
        <f t="shared" si="8"/>
        <v>46</v>
      </c>
      <c r="C56" s="6"/>
      <c r="D56" s="6"/>
      <c r="E56" s="118"/>
      <c r="F56" s="118" t="s">
        <v>165</v>
      </c>
      <c r="G56" s="118"/>
      <c r="H56" s="118"/>
      <c r="I56" s="118"/>
      <c r="J56" s="118"/>
      <c r="K56" s="24" t="s">
        <v>143</v>
      </c>
      <c r="L56" s="24" t="s">
        <v>143</v>
      </c>
      <c r="M56" s="24">
        <v>1200</v>
      </c>
      <c r="N56" s="110">
        <v>600</v>
      </c>
      <c r="Y56" s="122"/>
    </row>
    <row r="57" spans="2:29" ht="13.5" customHeight="1" x14ac:dyDescent="0.15">
      <c r="B57" s="1">
        <f t="shared" si="8"/>
        <v>47</v>
      </c>
      <c r="C57" s="6"/>
      <c r="D57" s="6"/>
      <c r="E57" s="118"/>
      <c r="F57" s="118" t="s">
        <v>256</v>
      </c>
      <c r="G57" s="118"/>
      <c r="H57" s="118"/>
      <c r="I57" s="118"/>
      <c r="J57" s="118"/>
      <c r="K57" s="24"/>
      <c r="L57" s="24"/>
      <c r="M57" s="24"/>
      <c r="N57" s="110" t="s">
        <v>143</v>
      </c>
      <c r="Y57" s="122"/>
    </row>
    <row r="58" spans="2:29" ht="13.5" customHeight="1" x14ac:dyDescent="0.15">
      <c r="B58" s="1">
        <f t="shared" si="8"/>
        <v>48</v>
      </c>
      <c r="C58" s="6"/>
      <c r="D58" s="6"/>
      <c r="E58" s="118"/>
      <c r="F58" s="118" t="s">
        <v>203</v>
      </c>
      <c r="G58" s="118"/>
      <c r="H58" s="118"/>
      <c r="I58" s="118"/>
      <c r="J58" s="118"/>
      <c r="K58" s="24" t="s">
        <v>143</v>
      </c>
      <c r="L58" s="24"/>
      <c r="M58" s="24"/>
      <c r="N58" s="110"/>
      <c r="Y58" s="122"/>
    </row>
    <row r="59" spans="2:29" ht="13.5" customHeight="1" x14ac:dyDescent="0.15">
      <c r="B59" s="1">
        <f t="shared" si="8"/>
        <v>49</v>
      </c>
      <c r="C59" s="6"/>
      <c r="D59" s="6"/>
      <c r="E59" s="118"/>
      <c r="F59" s="118" t="s">
        <v>204</v>
      </c>
      <c r="G59" s="118"/>
      <c r="H59" s="118"/>
      <c r="I59" s="118"/>
      <c r="J59" s="118"/>
      <c r="K59" s="24">
        <v>400</v>
      </c>
      <c r="L59" s="24"/>
      <c r="M59" s="24"/>
      <c r="N59" s="110"/>
      <c r="Y59" s="122"/>
    </row>
    <row r="60" spans="2:29" ht="13.9" customHeight="1" x14ac:dyDescent="0.15">
      <c r="B60" s="1">
        <f t="shared" si="8"/>
        <v>50</v>
      </c>
      <c r="C60" s="6"/>
      <c r="D60" s="6"/>
      <c r="E60" s="118"/>
      <c r="F60" s="118" t="s">
        <v>205</v>
      </c>
      <c r="G60" s="118"/>
      <c r="H60" s="118"/>
      <c r="I60" s="118"/>
      <c r="J60" s="118"/>
      <c r="K60" s="24"/>
      <c r="L60" s="24">
        <v>125</v>
      </c>
      <c r="M60" s="24">
        <v>200</v>
      </c>
      <c r="N60" s="110">
        <v>150</v>
      </c>
      <c r="Y60" s="120"/>
    </row>
    <row r="61" spans="2:29" ht="13.5" customHeight="1" x14ac:dyDescent="0.15">
      <c r="B61" s="1">
        <f t="shared" si="8"/>
        <v>51</v>
      </c>
      <c r="C61" s="6"/>
      <c r="D61" s="6"/>
      <c r="E61" s="118"/>
      <c r="F61" s="118" t="s">
        <v>99</v>
      </c>
      <c r="G61" s="118"/>
      <c r="H61" s="118"/>
      <c r="I61" s="118"/>
      <c r="J61" s="118"/>
      <c r="K61" s="24">
        <v>300</v>
      </c>
      <c r="L61" s="24" t="s">
        <v>143</v>
      </c>
      <c r="M61" s="24">
        <v>200</v>
      </c>
      <c r="N61" s="110" t="s">
        <v>143</v>
      </c>
      <c r="Y61" s="122"/>
    </row>
    <row r="62" spans="2:29" ht="13.5" customHeight="1" x14ac:dyDescent="0.15">
      <c r="B62" s="1">
        <f t="shared" si="8"/>
        <v>52</v>
      </c>
      <c r="C62" s="6"/>
      <c r="D62" s="6"/>
      <c r="E62" s="118"/>
      <c r="F62" s="118" t="s">
        <v>225</v>
      </c>
      <c r="G62" s="118"/>
      <c r="H62" s="118"/>
      <c r="I62" s="118"/>
      <c r="J62" s="118"/>
      <c r="K62" s="24">
        <v>32</v>
      </c>
      <c r="L62" s="24" t="s">
        <v>143</v>
      </c>
      <c r="M62" s="24"/>
      <c r="N62" s="110"/>
      <c r="Y62" s="120"/>
    </row>
    <row r="63" spans="2:29" ht="13.9" customHeight="1" x14ac:dyDescent="0.15">
      <c r="B63" s="1">
        <f t="shared" si="8"/>
        <v>53</v>
      </c>
      <c r="C63" s="6"/>
      <c r="D63" s="6"/>
      <c r="E63" s="118"/>
      <c r="F63" s="118" t="s">
        <v>207</v>
      </c>
      <c r="G63" s="118"/>
      <c r="H63" s="118"/>
      <c r="I63" s="118"/>
      <c r="J63" s="118"/>
      <c r="K63" s="24" t="s">
        <v>143</v>
      </c>
      <c r="L63" s="123">
        <v>25</v>
      </c>
      <c r="M63" s="24">
        <v>25</v>
      </c>
      <c r="N63" s="110">
        <v>100</v>
      </c>
      <c r="Y63" s="120"/>
    </row>
    <row r="64" spans="2:29" ht="13.9" customHeight="1" x14ac:dyDescent="0.15">
      <c r="B64" s="1">
        <f t="shared" si="8"/>
        <v>54</v>
      </c>
      <c r="C64" s="6"/>
      <c r="D64" s="6"/>
      <c r="E64" s="118"/>
      <c r="F64" s="118" t="s">
        <v>242</v>
      </c>
      <c r="G64" s="118"/>
      <c r="H64" s="118"/>
      <c r="I64" s="118"/>
      <c r="J64" s="118"/>
      <c r="K64" s="24"/>
      <c r="L64" s="24"/>
      <c r="M64" s="24" t="s">
        <v>143</v>
      </c>
      <c r="N64" s="110">
        <v>25</v>
      </c>
      <c r="Y64" s="120"/>
    </row>
    <row r="65" spans="2:25" ht="13.9" customHeight="1" x14ac:dyDescent="0.15">
      <c r="B65" s="1">
        <f t="shared" si="8"/>
        <v>55</v>
      </c>
      <c r="C65" s="6"/>
      <c r="D65" s="6"/>
      <c r="E65" s="118"/>
      <c r="F65" s="118" t="s">
        <v>100</v>
      </c>
      <c r="G65" s="118"/>
      <c r="H65" s="118"/>
      <c r="I65" s="118"/>
      <c r="J65" s="118"/>
      <c r="K65" s="24" t="s">
        <v>143</v>
      </c>
      <c r="L65" s="24" t="s">
        <v>143</v>
      </c>
      <c r="M65" s="24" t="s">
        <v>143</v>
      </c>
      <c r="N65" s="110">
        <v>1800</v>
      </c>
      <c r="Y65" s="120"/>
    </row>
    <row r="66" spans="2:25" ht="13.5" customHeight="1" x14ac:dyDescent="0.15">
      <c r="B66" s="1">
        <f t="shared" si="8"/>
        <v>56</v>
      </c>
      <c r="C66" s="6"/>
      <c r="D66" s="6"/>
      <c r="E66" s="118"/>
      <c r="F66" s="118" t="s">
        <v>101</v>
      </c>
      <c r="G66" s="118"/>
      <c r="H66" s="118"/>
      <c r="I66" s="118"/>
      <c r="J66" s="118"/>
      <c r="K66" s="24">
        <v>275</v>
      </c>
      <c r="L66" s="24">
        <v>400</v>
      </c>
      <c r="M66" s="24">
        <v>675</v>
      </c>
      <c r="N66" s="110">
        <v>400</v>
      </c>
      <c r="Y66" s="120"/>
    </row>
    <row r="67" spans="2:25" ht="13.5" customHeight="1" x14ac:dyDescent="0.15">
      <c r="B67" s="1">
        <f t="shared" si="8"/>
        <v>57</v>
      </c>
      <c r="C67" s="6"/>
      <c r="D67" s="6"/>
      <c r="E67" s="118"/>
      <c r="F67" s="118" t="s">
        <v>243</v>
      </c>
      <c r="G67" s="118"/>
      <c r="H67" s="118"/>
      <c r="I67" s="118"/>
      <c r="J67" s="118"/>
      <c r="K67" s="24" t="s">
        <v>143</v>
      </c>
      <c r="L67" s="24"/>
      <c r="M67" s="24" t="s">
        <v>143</v>
      </c>
      <c r="N67" s="110"/>
      <c r="Y67" s="120"/>
    </row>
    <row r="68" spans="2:25" ht="13.9" customHeight="1" x14ac:dyDescent="0.15">
      <c r="B68" s="1">
        <f t="shared" si="8"/>
        <v>58</v>
      </c>
      <c r="C68" s="6"/>
      <c r="D68" s="6"/>
      <c r="E68" s="118"/>
      <c r="F68" s="118" t="s">
        <v>139</v>
      </c>
      <c r="G68" s="118"/>
      <c r="H68" s="118"/>
      <c r="I68" s="118"/>
      <c r="J68" s="118"/>
      <c r="K68" s="24">
        <v>16</v>
      </c>
      <c r="L68" s="24" t="s">
        <v>143</v>
      </c>
      <c r="M68" s="24" t="s">
        <v>143</v>
      </c>
      <c r="N68" s="110"/>
      <c r="Y68" s="120"/>
    </row>
    <row r="69" spans="2:25" ht="13.5" customHeight="1" x14ac:dyDescent="0.15">
      <c r="B69" s="1">
        <f t="shared" si="8"/>
        <v>59</v>
      </c>
      <c r="C69" s="6"/>
      <c r="D69" s="6"/>
      <c r="E69" s="118"/>
      <c r="F69" s="118" t="s">
        <v>308</v>
      </c>
      <c r="G69" s="118"/>
      <c r="H69" s="118"/>
      <c r="I69" s="118"/>
      <c r="J69" s="118"/>
      <c r="K69" s="24" t="s">
        <v>143</v>
      </c>
      <c r="L69" s="24" t="s">
        <v>143</v>
      </c>
      <c r="M69" s="24"/>
      <c r="N69" s="110" t="s">
        <v>143</v>
      </c>
      <c r="Y69" s="120"/>
    </row>
    <row r="70" spans="2:25" ht="13.5" customHeight="1" x14ac:dyDescent="0.15">
      <c r="B70" s="1">
        <f t="shared" si="8"/>
        <v>60</v>
      </c>
      <c r="C70" s="6"/>
      <c r="D70" s="6"/>
      <c r="E70" s="118"/>
      <c r="F70" s="118" t="s">
        <v>167</v>
      </c>
      <c r="G70" s="118"/>
      <c r="H70" s="118"/>
      <c r="I70" s="118"/>
      <c r="J70" s="118"/>
      <c r="K70" s="24" t="s">
        <v>143</v>
      </c>
      <c r="L70" s="24" t="s">
        <v>143</v>
      </c>
      <c r="M70" s="24" t="s">
        <v>143</v>
      </c>
      <c r="N70" s="110">
        <v>16</v>
      </c>
      <c r="Y70" s="120"/>
    </row>
    <row r="71" spans="2:25" ht="13.5" customHeight="1" x14ac:dyDescent="0.15">
      <c r="B71" s="1">
        <f t="shared" si="8"/>
        <v>61</v>
      </c>
      <c r="C71" s="6"/>
      <c r="D71" s="6"/>
      <c r="E71" s="118"/>
      <c r="F71" s="118" t="s">
        <v>30</v>
      </c>
      <c r="G71" s="118"/>
      <c r="H71" s="118"/>
      <c r="I71" s="118"/>
      <c r="J71" s="118"/>
      <c r="K71" s="24">
        <v>240</v>
      </c>
      <c r="L71" s="24">
        <v>144</v>
      </c>
      <c r="M71" s="24">
        <v>72</v>
      </c>
      <c r="N71" s="110">
        <v>120</v>
      </c>
      <c r="Y71" s="120"/>
    </row>
    <row r="72" spans="2:25" ht="13.5" customHeight="1" x14ac:dyDescent="0.15">
      <c r="B72" s="1">
        <f t="shared" si="8"/>
        <v>62</v>
      </c>
      <c r="C72" s="6"/>
      <c r="D72" s="6"/>
      <c r="E72" s="118"/>
      <c r="F72" s="118" t="s">
        <v>168</v>
      </c>
      <c r="G72" s="118"/>
      <c r="H72" s="118"/>
      <c r="I72" s="118"/>
      <c r="J72" s="118"/>
      <c r="K72" s="24">
        <v>8</v>
      </c>
      <c r="L72" s="24">
        <v>8</v>
      </c>
      <c r="M72" s="24">
        <v>16</v>
      </c>
      <c r="N72" s="110">
        <v>152</v>
      </c>
      <c r="Y72" s="120"/>
    </row>
    <row r="73" spans="2:25" ht="13.9" customHeight="1" x14ac:dyDescent="0.15">
      <c r="B73" s="1">
        <f t="shared" si="8"/>
        <v>63</v>
      </c>
      <c r="C73" s="6"/>
      <c r="D73" s="6"/>
      <c r="E73" s="118"/>
      <c r="F73" s="118" t="s">
        <v>169</v>
      </c>
      <c r="G73" s="118"/>
      <c r="H73" s="118"/>
      <c r="I73" s="118"/>
      <c r="J73" s="118"/>
      <c r="K73" s="24" t="s">
        <v>143</v>
      </c>
      <c r="L73" s="24"/>
      <c r="M73" s="24"/>
      <c r="N73" s="110">
        <v>8</v>
      </c>
      <c r="Y73" s="120"/>
    </row>
    <row r="74" spans="2:25" ht="13.9" customHeight="1" x14ac:dyDescent="0.15">
      <c r="B74" s="1">
        <f t="shared" si="8"/>
        <v>64</v>
      </c>
      <c r="C74" s="6"/>
      <c r="D74" s="6"/>
      <c r="E74" s="118"/>
      <c r="F74" s="118" t="s">
        <v>257</v>
      </c>
      <c r="G74" s="118"/>
      <c r="H74" s="118"/>
      <c r="I74" s="118"/>
      <c r="J74" s="118"/>
      <c r="K74" s="24"/>
      <c r="L74" s="24"/>
      <c r="M74" s="24">
        <v>25</v>
      </c>
      <c r="N74" s="110" t="s">
        <v>143</v>
      </c>
      <c r="Y74" s="120"/>
    </row>
    <row r="75" spans="2:25" ht="13.9" customHeight="1" x14ac:dyDescent="0.15">
      <c r="B75" s="1">
        <f t="shared" si="8"/>
        <v>65</v>
      </c>
      <c r="C75" s="6"/>
      <c r="D75" s="6"/>
      <c r="E75" s="118"/>
      <c r="F75" s="118" t="s">
        <v>80</v>
      </c>
      <c r="G75" s="118"/>
      <c r="H75" s="118"/>
      <c r="I75" s="118"/>
      <c r="J75" s="118"/>
      <c r="K75" s="24" t="s">
        <v>143</v>
      </c>
      <c r="L75" s="24" t="s">
        <v>143</v>
      </c>
      <c r="M75" s="24">
        <v>200</v>
      </c>
      <c r="N75" s="110">
        <v>100</v>
      </c>
      <c r="Y75" s="120"/>
    </row>
    <row r="76" spans="2:25" ht="13.9" customHeight="1" x14ac:dyDescent="0.15">
      <c r="B76" s="1">
        <f t="shared" ref="B76:B95" si="9">B75+1</f>
        <v>66</v>
      </c>
      <c r="C76" s="6"/>
      <c r="D76" s="6"/>
      <c r="E76" s="118"/>
      <c r="F76" s="118" t="s">
        <v>210</v>
      </c>
      <c r="G76" s="118"/>
      <c r="H76" s="118"/>
      <c r="I76" s="118"/>
      <c r="J76" s="118"/>
      <c r="K76" s="24"/>
      <c r="L76" s="24">
        <v>100</v>
      </c>
      <c r="M76" s="24" t="s">
        <v>143</v>
      </c>
      <c r="N76" s="110">
        <v>200</v>
      </c>
      <c r="Y76" s="120"/>
    </row>
    <row r="77" spans="2:25" ht="13.9" customHeight="1" x14ac:dyDescent="0.15">
      <c r="B77" s="1">
        <f t="shared" si="9"/>
        <v>67</v>
      </c>
      <c r="C77" s="6"/>
      <c r="D77" s="6"/>
      <c r="E77" s="118"/>
      <c r="F77" s="118" t="s">
        <v>244</v>
      </c>
      <c r="G77" s="118"/>
      <c r="H77" s="118"/>
      <c r="I77" s="118"/>
      <c r="J77" s="118"/>
      <c r="K77" s="24" t="s">
        <v>143</v>
      </c>
      <c r="L77" s="24"/>
      <c r="M77" s="24"/>
      <c r="N77" s="110"/>
      <c r="Y77" s="120"/>
    </row>
    <row r="78" spans="2:25" ht="13.5" customHeight="1" x14ac:dyDescent="0.15">
      <c r="B78" s="1">
        <f t="shared" si="9"/>
        <v>68</v>
      </c>
      <c r="C78" s="6"/>
      <c r="D78" s="6"/>
      <c r="E78" s="118"/>
      <c r="F78" s="118" t="s">
        <v>102</v>
      </c>
      <c r="G78" s="118"/>
      <c r="H78" s="118"/>
      <c r="I78" s="118"/>
      <c r="J78" s="118"/>
      <c r="K78" s="24">
        <v>3700</v>
      </c>
      <c r="L78" s="24">
        <v>2800</v>
      </c>
      <c r="M78" s="24">
        <v>4900</v>
      </c>
      <c r="N78" s="110">
        <v>1850</v>
      </c>
      <c r="Y78" s="120"/>
    </row>
    <row r="79" spans="2:25" ht="13.9" customHeight="1" x14ac:dyDescent="0.15">
      <c r="B79" s="1">
        <f t="shared" si="9"/>
        <v>69</v>
      </c>
      <c r="C79" s="6"/>
      <c r="D79" s="6"/>
      <c r="E79" s="118"/>
      <c r="F79" s="118" t="s">
        <v>170</v>
      </c>
      <c r="G79" s="118"/>
      <c r="H79" s="118"/>
      <c r="I79" s="118"/>
      <c r="J79" s="118"/>
      <c r="K79" s="24"/>
      <c r="L79" s="24">
        <v>25</v>
      </c>
      <c r="M79" s="24">
        <v>50</v>
      </c>
      <c r="N79" s="110">
        <v>75</v>
      </c>
      <c r="Y79" s="120"/>
    </row>
    <row r="80" spans="2:25" ht="13.5" customHeight="1" x14ac:dyDescent="0.15">
      <c r="B80" s="1">
        <f t="shared" si="9"/>
        <v>70</v>
      </c>
      <c r="C80" s="6"/>
      <c r="D80" s="6"/>
      <c r="E80" s="118"/>
      <c r="F80" s="118" t="s">
        <v>227</v>
      </c>
      <c r="G80" s="118"/>
      <c r="H80" s="118"/>
      <c r="I80" s="118"/>
      <c r="J80" s="118"/>
      <c r="K80" s="24"/>
      <c r="L80" s="24" t="s">
        <v>143</v>
      </c>
      <c r="M80" s="24">
        <v>1</v>
      </c>
      <c r="N80" s="110">
        <v>1</v>
      </c>
      <c r="Y80" s="120"/>
    </row>
    <row r="81" spans="2:25" ht="13.9" customHeight="1" x14ac:dyDescent="0.15">
      <c r="B81" s="1">
        <f t="shared" si="9"/>
        <v>71</v>
      </c>
      <c r="C81" s="6"/>
      <c r="D81" s="6"/>
      <c r="E81" s="118"/>
      <c r="F81" s="118" t="s">
        <v>211</v>
      </c>
      <c r="G81" s="118"/>
      <c r="H81" s="118"/>
      <c r="I81" s="118"/>
      <c r="J81" s="118"/>
      <c r="K81" s="24" t="s">
        <v>143</v>
      </c>
      <c r="L81" s="24">
        <v>25</v>
      </c>
      <c r="M81" s="24">
        <v>25</v>
      </c>
      <c r="N81" s="110" t="s">
        <v>143</v>
      </c>
      <c r="Y81" s="120"/>
    </row>
    <row r="82" spans="2:25" ht="13.9" customHeight="1" x14ac:dyDescent="0.15">
      <c r="B82" s="1">
        <f t="shared" si="9"/>
        <v>72</v>
      </c>
      <c r="C82" s="6"/>
      <c r="D82" s="6"/>
      <c r="E82" s="118"/>
      <c r="F82" s="118" t="s">
        <v>171</v>
      </c>
      <c r="G82" s="118"/>
      <c r="H82" s="118"/>
      <c r="I82" s="118"/>
      <c r="J82" s="118"/>
      <c r="K82" s="24"/>
      <c r="L82" s="24"/>
      <c r="M82" s="24" t="s">
        <v>143</v>
      </c>
      <c r="N82" s="110">
        <v>25</v>
      </c>
      <c r="Y82" s="120"/>
    </row>
    <row r="83" spans="2:25" ht="13.9" customHeight="1" x14ac:dyDescent="0.15">
      <c r="B83" s="1">
        <f t="shared" si="9"/>
        <v>73</v>
      </c>
      <c r="C83" s="6"/>
      <c r="D83" s="6"/>
      <c r="E83" s="118"/>
      <c r="F83" s="118" t="s">
        <v>31</v>
      </c>
      <c r="G83" s="118"/>
      <c r="H83" s="118"/>
      <c r="I83" s="118"/>
      <c r="J83" s="118"/>
      <c r="K83" s="24">
        <v>800</v>
      </c>
      <c r="L83" s="24">
        <v>550</v>
      </c>
      <c r="M83" s="24">
        <v>500</v>
      </c>
      <c r="N83" s="110">
        <v>400</v>
      </c>
      <c r="Y83" s="120"/>
    </row>
    <row r="84" spans="2:25" ht="13.9" customHeight="1" x14ac:dyDescent="0.15">
      <c r="B84" s="1">
        <f t="shared" si="9"/>
        <v>74</v>
      </c>
      <c r="C84" s="2" t="s">
        <v>71</v>
      </c>
      <c r="D84" s="2" t="s">
        <v>72</v>
      </c>
      <c r="E84" s="118"/>
      <c r="F84" s="118" t="s">
        <v>360</v>
      </c>
      <c r="G84" s="118"/>
      <c r="H84" s="118"/>
      <c r="I84" s="118"/>
      <c r="J84" s="118"/>
      <c r="K84" s="24" t="s">
        <v>143</v>
      </c>
      <c r="L84" s="24"/>
      <c r="M84" s="24"/>
      <c r="N84" s="110"/>
    </row>
    <row r="85" spans="2:25" ht="13.9" customHeight="1" x14ac:dyDescent="0.15">
      <c r="B85" s="1">
        <f t="shared" si="9"/>
        <v>75</v>
      </c>
      <c r="C85" s="7"/>
      <c r="D85" s="7"/>
      <c r="E85" s="118"/>
      <c r="F85" s="118" t="s">
        <v>109</v>
      </c>
      <c r="G85" s="118"/>
      <c r="H85" s="118"/>
      <c r="I85" s="118"/>
      <c r="J85" s="118"/>
      <c r="K85" s="24"/>
      <c r="L85" s="24" t="s">
        <v>143</v>
      </c>
      <c r="M85" s="24"/>
      <c r="N85" s="110"/>
    </row>
    <row r="86" spans="2:25" ht="13.9" customHeight="1" x14ac:dyDescent="0.15">
      <c r="B86" s="1">
        <f t="shared" si="9"/>
        <v>76</v>
      </c>
      <c r="C86" s="2" t="s">
        <v>32</v>
      </c>
      <c r="D86" s="2" t="s">
        <v>33</v>
      </c>
      <c r="E86" s="118"/>
      <c r="F86" s="118" t="s">
        <v>271</v>
      </c>
      <c r="G86" s="118"/>
      <c r="H86" s="118"/>
      <c r="I86" s="118"/>
      <c r="J86" s="118"/>
      <c r="K86" s="24"/>
      <c r="L86" s="24"/>
      <c r="M86" s="24" t="s">
        <v>143</v>
      </c>
      <c r="N86" s="110"/>
    </row>
    <row r="87" spans="2:25" ht="14.25" customHeight="1" x14ac:dyDescent="0.15">
      <c r="B87" s="1">
        <f t="shared" si="9"/>
        <v>77</v>
      </c>
      <c r="C87" s="6"/>
      <c r="D87" s="6"/>
      <c r="E87" s="118"/>
      <c r="F87" s="118" t="s">
        <v>154</v>
      </c>
      <c r="G87" s="118"/>
      <c r="H87" s="118"/>
      <c r="I87" s="118"/>
      <c r="J87" s="118"/>
      <c r="K87" s="24" t="s">
        <v>143</v>
      </c>
      <c r="L87" s="24" t="s">
        <v>143</v>
      </c>
      <c r="M87" s="24" t="s">
        <v>143</v>
      </c>
      <c r="N87" s="110">
        <v>5</v>
      </c>
    </row>
    <row r="88" spans="2:25" ht="13.5" customHeight="1" x14ac:dyDescent="0.15">
      <c r="B88" s="1">
        <f t="shared" si="9"/>
        <v>78</v>
      </c>
      <c r="C88" s="6"/>
      <c r="D88" s="6"/>
      <c r="E88" s="118"/>
      <c r="F88" s="118" t="s">
        <v>173</v>
      </c>
      <c r="G88" s="118"/>
      <c r="H88" s="118"/>
      <c r="I88" s="118"/>
      <c r="J88" s="118"/>
      <c r="K88" s="24"/>
      <c r="L88" s="24"/>
      <c r="M88" s="24">
        <v>2</v>
      </c>
      <c r="N88" s="110"/>
    </row>
    <row r="89" spans="2:25" ht="13.9" customHeight="1" x14ac:dyDescent="0.15">
      <c r="B89" s="1">
        <f t="shared" si="9"/>
        <v>79</v>
      </c>
      <c r="C89" s="6"/>
      <c r="D89" s="6"/>
      <c r="E89" s="118"/>
      <c r="F89" s="118" t="s">
        <v>112</v>
      </c>
      <c r="G89" s="118"/>
      <c r="H89" s="118"/>
      <c r="I89" s="118"/>
      <c r="J89" s="118"/>
      <c r="K89" s="24">
        <v>30</v>
      </c>
      <c r="L89" s="24">
        <v>15</v>
      </c>
      <c r="M89" s="24">
        <v>5</v>
      </c>
      <c r="N89" s="110">
        <v>21</v>
      </c>
    </row>
    <row r="90" spans="2:25" ht="13.9" customHeight="1" x14ac:dyDescent="0.15">
      <c r="B90" s="1">
        <f t="shared" si="9"/>
        <v>80</v>
      </c>
      <c r="C90" s="6"/>
      <c r="D90" s="6"/>
      <c r="E90" s="118"/>
      <c r="F90" s="118" t="s">
        <v>174</v>
      </c>
      <c r="G90" s="118"/>
      <c r="H90" s="118"/>
      <c r="I90" s="118"/>
      <c r="J90" s="118"/>
      <c r="K90" s="24"/>
      <c r="L90" s="24"/>
      <c r="M90" s="24"/>
      <c r="N90" s="110" t="s">
        <v>143</v>
      </c>
    </row>
    <row r="91" spans="2:25" ht="13.9" customHeight="1" x14ac:dyDescent="0.15">
      <c r="B91" s="1">
        <f t="shared" si="9"/>
        <v>81</v>
      </c>
      <c r="C91" s="6"/>
      <c r="D91" s="6"/>
      <c r="E91" s="118"/>
      <c r="F91" s="118" t="s">
        <v>175</v>
      </c>
      <c r="G91" s="118"/>
      <c r="H91" s="118"/>
      <c r="I91" s="118"/>
      <c r="J91" s="118"/>
      <c r="K91" s="24" t="s">
        <v>143</v>
      </c>
      <c r="L91" s="24">
        <v>1</v>
      </c>
      <c r="M91" s="24">
        <v>3</v>
      </c>
      <c r="N91" s="110">
        <v>1</v>
      </c>
    </row>
    <row r="92" spans="2:25" ht="13.5" customHeight="1" x14ac:dyDescent="0.15">
      <c r="B92" s="1">
        <f t="shared" si="9"/>
        <v>82</v>
      </c>
      <c r="C92" s="6"/>
      <c r="D92" s="6"/>
      <c r="E92" s="118"/>
      <c r="F92" s="118" t="s">
        <v>296</v>
      </c>
      <c r="G92" s="118"/>
      <c r="H92" s="118"/>
      <c r="I92" s="118"/>
      <c r="J92" s="118"/>
      <c r="K92" s="24" t="s">
        <v>143</v>
      </c>
      <c r="L92" s="24"/>
      <c r="M92" s="24"/>
      <c r="N92" s="110" t="s">
        <v>143</v>
      </c>
    </row>
    <row r="93" spans="2:25" ht="13.5" customHeight="1" x14ac:dyDescent="0.15">
      <c r="B93" s="1">
        <f t="shared" si="9"/>
        <v>83</v>
      </c>
      <c r="C93" s="6"/>
      <c r="D93" s="6"/>
      <c r="E93" s="118"/>
      <c r="F93" s="118" t="s">
        <v>34</v>
      </c>
      <c r="G93" s="118"/>
      <c r="H93" s="118"/>
      <c r="I93" s="118"/>
      <c r="J93" s="118"/>
      <c r="K93" s="24"/>
      <c r="L93" s="24"/>
      <c r="M93" s="24" t="s">
        <v>143</v>
      </c>
      <c r="N93" s="110"/>
    </row>
    <row r="94" spans="2:25" ht="13.5" customHeight="1" x14ac:dyDescent="0.15">
      <c r="B94" s="1">
        <f t="shared" si="9"/>
        <v>84</v>
      </c>
      <c r="C94" s="2" t="s">
        <v>129</v>
      </c>
      <c r="D94" s="2" t="s">
        <v>176</v>
      </c>
      <c r="E94" s="118"/>
      <c r="F94" s="118" t="s">
        <v>272</v>
      </c>
      <c r="G94" s="118"/>
      <c r="H94" s="118"/>
      <c r="I94" s="118"/>
      <c r="J94" s="118"/>
      <c r="K94" s="24"/>
      <c r="L94" s="24" t="s">
        <v>143</v>
      </c>
      <c r="M94" s="24"/>
      <c r="N94" s="110" t="s">
        <v>143</v>
      </c>
    </row>
    <row r="95" spans="2:25" ht="13.5" customHeight="1" thickBot="1" x14ac:dyDescent="0.2">
      <c r="B95" s="1">
        <f t="shared" si="9"/>
        <v>85</v>
      </c>
      <c r="C95" s="6"/>
      <c r="D95" s="2" t="s">
        <v>178</v>
      </c>
      <c r="E95" s="118"/>
      <c r="F95" s="118" t="s">
        <v>179</v>
      </c>
      <c r="G95" s="118"/>
      <c r="H95" s="118"/>
      <c r="I95" s="118"/>
      <c r="J95" s="118"/>
      <c r="K95" s="24">
        <v>2</v>
      </c>
      <c r="L95" s="24" t="s">
        <v>143</v>
      </c>
      <c r="M95" s="24" t="s">
        <v>143</v>
      </c>
      <c r="N95" s="110">
        <v>1</v>
      </c>
    </row>
    <row r="96" spans="2:25" ht="13.9" customHeight="1" x14ac:dyDescent="0.15">
      <c r="B96" s="79"/>
      <c r="C96" s="80"/>
      <c r="D96" s="80"/>
      <c r="E96" s="23"/>
      <c r="F96" s="23"/>
      <c r="G96" s="23"/>
      <c r="H96" s="23"/>
      <c r="I96" s="23"/>
      <c r="J96" s="23"/>
      <c r="K96" s="23"/>
      <c r="L96" s="23"/>
      <c r="M96" s="23"/>
      <c r="N96" s="23"/>
      <c r="U96">
        <f>COUNTA(K11:K109)</f>
        <v>65</v>
      </c>
      <c r="V96">
        <f>COUNTA(L11:L109)</f>
        <v>66</v>
      </c>
      <c r="W96">
        <f>COUNTA(M11:M109)</f>
        <v>72</v>
      </c>
      <c r="X96">
        <f>COUNTA(N11:N109)</f>
        <v>70</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SUM(U11:U23,K24:K109)</f>
        <v>25906</v>
      </c>
      <c r="V100">
        <f>SUM(V11:V23,L24:L109)</f>
        <v>18059</v>
      </c>
      <c r="W100">
        <f>SUM(W11:W23,M24:M109)</f>
        <v>26310</v>
      </c>
      <c r="X100">
        <f>SUM(X11:X23,N24:N109)</f>
        <v>36627</v>
      </c>
    </row>
    <row r="101" spans="2:24" ht="18" customHeight="1" thickBot="1" x14ac:dyDescent="0.2">
      <c r="B101" s="67"/>
      <c r="C101" s="22"/>
      <c r="D101" s="150" t="s">
        <v>2</v>
      </c>
      <c r="E101" s="150"/>
      <c r="F101" s="150"/>
      <c r="G101" s="150"/>
      <c r="H101" s="22"/>
      <c r="I101" s="22"/>
      <c r="J101" s="68"/>
      <c r="K101" s="33" t="str">
        <f>K5</f>
        <v>2023.5.25</v>
      </c>
      <c r="L101" s="33" t="str">
        <f>L5</f>
        <v>2023.5.25</v>
      </c>
      <c r="M101" s="33" t="str">
        <f>M5</f>
        <v>2023.5.25</v>
      </c>
      <c r="N101" s="127" t="str">
        <f>N5</f>
        <v>2023.5.25</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35</v>
      </c>
      <c r="E103" s="118"/>
      <c r="F103" s="118" t="s">
        <v>110</v>
      </c>
      <c r="G103" s="118"/>
      <c r="H103" s="118"/>
      <c r="I103" s="118"/>
      <c r="J103" s="118"/>
      <c r="K103" s="24">
        <v>2</v>
      </c>
      <c r="L103" s="24"/>
      <c r="M103" s="24"/>
      <c r="N103" s="110"/>
    </row>
    <row r="104" spans="2:24" ht="13.5" customHeight="1" x14ac:dyDescent="0.15">
      <c r="B104" s="1">
        <f t="shared" ref="B104:B109" si="10">B103+1</f>
        <v>87</v>
      </c>
      <c r="C104" s="6"/>
      <c r="D104" s="7"/>
      <c r="E104" s="118"/>
      <c r="F104" s="118" t="s">
        <v>36</v>
      </c>
      <c r="G104" s="118"/>
      <c r="H104" s="118"/>
      <c r="I104" s="118"/>
      <c r="J104" s="118"/>
      <c r="K104" s="24">
        <v>25</v>
      </c>
      <c r="L104" s="24">
        <v>25</v>
      </c>
      <c r="M104" s="24">
        <v>25</v>
      </c>
      <c r="N104" s="110"/>
    </row>
    <row r="105" spans="2:24" ht="13.5" customHeight="1" x14ac:dyDescent="0.15">
      <c r="B105" s="1">
        <f t="shared" si="10"/>
        <v>88</v>
      </c>
      <c r="C105" s="7"/>
      <c r="D105" s="8" t="s">
        <v>37</v>
      </c>
      <c r="E105" s="118"/>
      <c r="F105" s="118" t="s">
        <v>38</v>
      </c>
      <c r="G105" s="118"/>
      <c r="H105" s="118"/>
      <c r="I105" s="118"/>
      <c r="J105" s="118"/>
      <c r="K105" s="24">
        <v>50</v>
      </c>
      <c r="L105" s="24" t="s">
        <v>143</v>
      </c>
      <c r="M105" s="24" t="s">
        <v>143</v>
      </c>
      <c r="N105" s="110">
        <v>75</v>
      </c>
    </row>
    <row r="106" spans="2:24" ht="13.5" customHeight="1" x14ac:dyDescent="0.15">
      <c r="B106" s="1">
        <f t="shared" si="10"/>
        <v>89</v>
      </c>
      <c r="C106" s="2" t="s">
        <v>0</v>
      </c>
      <c r="D106" s="8" t="s">
        <v>39</v>
      </c>
      <c r="E106" s="118"/>
      <c r="F106" s="118" t="s">
        <v>40</v>
      </c>
      <c r="G106" s="118"/>
      <c r="H106" s="118"/>
      <c r="I106" s="118"/>
      <c r="J106" s="118"/>
      <c r="K106" s="24">
        <v>50</v>
      </c>
      <c r="L106" s="24">
        <v>25</v>
      </c>
      <c r="M106" s="24" t="s">
        <v>143</v>
      </c>
      <c r="N106" s="110" t="s">
        <v>143</v>
      </c>
      <c r="U106">
        <f>COUNTA(K84:K106)</f>
        <v>12</v>
      </c>
      <c r="V106">
        <f>COUNTA(L84:L106)</f>
        <v>11</v>
      </c>
      <c r="W106">
        <f>COUNTA(M84:M106)</f>
        <v>12</v>
      </c>
      <c r="X106">
        <f>COUNTA(N84:N106)</f>
        <v>11</v>
      </c>
    </row>
    <row r="107" spans="2:24" ht="13.5" customHeight="1" x14ac:dyDescent="0.15">
      <c r="B107" s="1">
        <f t="shared" si="10"/>
        <v>90</v>
      </c>
      <c r="C107" s="143" t="s">
        <v>41</v>
      </c>
      <c r="D107" s="144"/>
      <c r="E107" s="118"/>
      <c r="F107" s="118" t="s">
        <v>42</v>
      </c>
      <c r="G107" s="118"/>
      <c r="H107" s="118"/>
      <c r="I107" s="118"/>
      <c r="J107" s="118"/>
      <c r="K107" s="24">
        <v>75</v>
      </c>
      <c r="L107" s="24">
        <v>300</v>
      </c>
      <c r="M107" s="24">
        <v>100</v>
      </c>
      <c r="N107" s="110">
        <v>225</v>
      </c>
    </row>
    <row r="108" spans="2:24" ht="13.5" customHeight="1" x14ac:dyDescent="0.15">
      <c r="B108" s="1">
        <f t="shared" si="10"/>
        <v>91</v>
      </c>
      <c r="C108" s="3"/>
      <c r="D108" s="78"/>
      <c r="E108" s="118"/>
      <c r="F108" s="118" t="s">
        <v>43</v>
      </c>
      <c r="G108" s="118"/>
      <c r="H108" s="118"/>
      <c r="I108" s="118"/>
      <c r="J108" s="118"/>
      <c r="K108" s="24">
        <v>25</v>
      </c>
      <c r="L108" s="24">
        <v>25</v>
      </c>
      <c r="M108" s="24">
        <v>25</v>
      </c>
      <c r="N108" s="110"/>
    </row>
    <row r="109" spans="2:24" ht="13.9" customHeight="1" thickBot="1" x14ac:dyDescent="0.2">
      <c r="B109" s="132">
        <f t="shared" si="10"/>
        <v>92</v>
      </c>
      <c r="C109" s="133"/>
      <c r="D109" s="134"/>
      <c r="E109" s="9"/>
      <c r="F109" s="9" t="s">
        <v>73</v>
      </c>
      <c r="G109" s="9"/>
      <c r="H109" s="9"/>
      <c r="I109" s="9"/>
      <c r="J109" s="9"/>
      <c r="K109" s="135">
        <v>25</v>
      </c>
      <c r="L109" s="135">
        <v>25</v>
      </c>
      <c r="M109" s="135">
        <v>125</v>
      </c>
      <c r="N109" s="136">
        <v>100</v>
      </c>
    </row>
    <row r="110" spans="2:24" ht="19.899999999999999" customHeight="1" thickTop="1" x14ac:dyDescent="0.15">
      <c r="B110" s="145" t="s">
        <v>45</v>
      </c>
      <c r="C110" s="146"/>
      <c r="D110" s="146"/>
      <c r="E110" s="146"/>
      <c r="F110" s="146"/>
      <c r="G110" s="146"/>
      <c r="H110" s="146"/>
      <c r="I110" s="146"/>
      <c r="J110" s="76"/>
      <c r="K110" s="32">
        <f>SUM(K111:K119)</f>
        <v>25906</v>
      </c>
      <c r="L110" s="32">
        <f>SUM(L111:L119)</f>
        <v>18059</v>
      </c>
      <c r="M110" s="32">
        <f>SUM(M111:M119)</f>
        <v>26310</v>
      </c>
      <c r="N110" s="137">
        <f>SUM(N111:N119)</f>
        <v>36627</v>
      </c>
    </row>
    <row r="111" spans="2:24" ht="13.9" customHeight="1" x14ac:dyDescent="0.15">
      <c r="B111" s="147" t="s">
        <v>46</v>
      </c>
      <c r="C111" s="148"/>
      <c r="D111" s="149"/>
      <c r="E111" s="12"/>
      <c r="F111" s="13"/>
      <c r="G111" s="138" t="s">
        <v>13</v>
      </c>
      <c r="H111" s="138"/>
      <c r="I111" s="13"/>
      <c r="J111" s="14"/>
      <c r="K111" s="4">
        <f>SUM(U$11:U$23)</f>
        <v>626</v>
      </c>
      <c r="L111" s="4">
        <f>SUM(V$11:V$23)</f>
        <v>1514</v>
      </c>
      <c r="M111" s="4">
        <f>SUM(W$11:W$23)</f>
        <v>1186</v>
      </c>
      <c r="N111" s="5">
        <f>SUM(X$11:X$23)</f>
        <v>1802</v>
      </c>
    </row>
    <row r="112" spans="2:24" ht="13.9" customHeight="1" x14ac:dyDescent="0.15">
      <c r="B112" s="82"/>
      <c r="C112" s="60"/>
      <c r="D112" s="83"/>
      <c r="E112" s="15"/>
      <c r="F112" s="118"/>
      <c r="G112" s="138" t="s">
        <v>25</v>
      </c>
      <c r="H112" s="138"/>
      <c r="I112" s="114"/>
      <c r="J112" s="16"/>
      <c r="K112" s="4">
        <f>SUM(K$24)</f>
        <v>1150</v>
      </c>
      <c r="L112" s="4">
        <f>SUM(L$24)</f>
        <v>1600</v>
      </c>
      <c r="M112" s="4">
        <f>SUM(M$24)</f>
        <v>500</v>
      </c>
      <c r="N112" s="5">
        <f>SUM(N$24)</f>
        <v>1250</v>
      </c>
    </row>
    <row r="113" spans="2:14" ht="13.9" customHeight="1" x14ac:dyDescent="0.15">
      <c r="B113" s="82"/>
      <c r="C113" s="60"/>
      <c r="D113" s="83"/>
      <c r="E113" s="15"/>
      <c r="F113" s="118"/>
      <c r="G113" s="138" t="s">
        <v>27</v>
      </c>
      <c r="H113" s="138"/>
      <c r="I113" s="13"/>
      <c r="J113" s="14"/>
      <c r="K113" s="4">
        <f>SUM(K$25:K$26)</f>
        <v>25</v>
      </c>
      <c r="L113" s="4">
        <f>SUM(L$25:L$26)</f>
        <v>0</v>
      </c>
      <c r="M113" s="4">
        <f>SUM(M$25:M$26)</f>
        <v>0</v>
      </c>
      <c r="N113" s="5">
        <f>SUM(N$25:N$26)</f>
        <v>0</v>
      </c>
    </row>
    <row r="114" spans="2:14" ht="13.9" customHeight="1" x14ac:dyDescent="0.15">
      <c r="B114" s="82"/>
      <c r="C114" s="60"/>
      <c r="D114" s="83"/>
      <c r="E114" s="15"/>
      <c r="F114" s="118"/>
      <c r="G114" s="138" t="s">
        <v>78</v>
      </c>
      <c r="H114" s="138"/>
      <c r="I114" s="13"/>
      <c r="J114" s="14"/>
      <c r="K114" s="4">
        <f>SUM(K$27:K$27)</f>
        <v>25</v>
      </c>
      <c r="L114" s="4">
        <f>SUM(L$27:L$27)</f>
        <v>25</v>
      </c>
      <c r="M114" s="4">
        <f>SUM(M$27:M$27)</f>
        <v>25</v>
      </c>
      <c r="N114" s="5">
        <f>SUM(N$27:N$27)</f>
        <v>175</v>
      </c>
    </row>
    <row r="115" spans="2:14" ht="13.9" customHeight="1" x14ac:dyDescent="0.15">
      <c r="B115" s="82"/>
      <c r="C115" s="60"/>
      <c r="D115" s="83"/>
      <c r="E115" s="15"/>
      <c r="F115" s="118"/>
      <c r="G115" s="138" t="s">
        <v>79</v>
      </c>
      <c r="H115" s="138"/>
      <c r="I115" s="13"/>
      <c r="J115" s="14"/>
      <c r="K115" s="4">
        <f>SUM(K29:K46)</f>
        <v>17925</v>
      </c>
      <c r="L115" s="4">
        <f>SUM(L$29:L$46)</f>
        <v>10000</v>
      </c>
      <c r="M115" s="4">
        <f>SUM(M$29:M$46)</f>
        <v>16100</v>
      </c>
      <c r="N115" s="5">
        <f>SUM(N$29:N$46)</f>
        <v>26625</v>
      </c>
    </row>
    <row r="116" spans="2:14" ht="13.9" customHeight="1" x14ac:dyDescent="0.15">
      <c r="B116" s="82"/>
      <c r="C116" s="60"/>
      <c r="D116" s="83"/>
      <c r="E116" s="15"/>
      <c r="F116" s="118"/>
      <c r="G116" s="138" t="s">
        <v>76</v>
      </c>
      <c r="H116" s="138"/>
      <c r="I116" s="13"/>
      <c r="J116" s="14"/>
      <c r="K116" s="4">
        <f>SUM(K$47:K$49)</f>
        <v>0</v>
      </c>
      <c r="L116" s="4">
        <f>SUM(L$47:L$49)</f>
        <v>50</v>
      </c>
      <c r="M116" s="4">
        <f>SUM(M$47:M$49)</f>
        <v>0</v>
      </c>
      <c r="N116" s="5">
        <f>SUM(N$47:N$49)</f>
        <v>225</v>
      </c>
    </row>
    <row r="117" spans="2:14" ht="13.9" customHeight="1" x14ac:dyDescent="0.15">
      <c r="B117" s="82"/>
      <c r="C117" s="60"/>
      <c r="D117" s="83"/>
      <c r="E117" s="15"/>
      <c r="F117" s="118"/>
      <c r="G117" s="138" t="s">
        <v>28</v>
      </c>
      <c r="H117" s="138"/>
      <c r="I117" s="13"/>
      <c r="J117" s="14"/>
      <c r="K117" s="4">
        <f>SUM(K$50:K$83)</f>
        <v>5846</v>
      </c>
      <c r="L117" s="4">
        <f>SUM(L$50:L$83)</f>
        <v>4429</v>
      </c>
      <c r="M117" s="4">
        <f>SUM(M$50:M$83)</f>
        <v>8189</v>
      </c>
      <c r="N117" s="5">
        <f>SUM(N$50:N$83)</f>
        <v>6097</v>
      </c>
    </row>
    <row r="118" spans="2:14" ht="13.9" customHeight="1" x14ac:dyDescent="0.15">
      <c r="B118" s="82"/>
      <c r="C118" s="60"/>
      <c r="D118" s="83"/>
      <c r="E118" s="15"/>
      <c r="F118" s="118"/>
      <c r="G118" s="138" t="s">
        <v>47</v>
      </c>
      <c r="H118" s="138"/>
      <c r="I118" s="13"/>
      <c r="J118" s="14"/>
      <c r="K118" s="4">
        <f>SUM(K$28:K$28,K$107:K$108)</f>
        <v>125</v>
      </c>
      <c r="L118" s="4">
        <f>SUM(L28:L28,L$107:L$108)</f>
        <v>350</v>
      </c>
      <c r="M118" s="4">
        <f>SUM(M28:M28,M$107:M$108)</f>
        <v>150</v>
      </c>
      <c r="N118" s="5">
        <f>SUM(N28:N28,N$107:N$108)</f>
        <v>250</v>
      </c>
    </row>
    <row r="119" spans="2:14" ht="13.9" customHeight="1" thickBot="1" x14ac:dyDescent="0.2">
      <c r="B119" s="84"/>
      <c r="C119" s="85"/>
      <c r="D119" s="86"/>
      <c r="E119" s="17"/>
      <c r="F119" s="9"/>
      <c r="G119" s="139" t="s">
        <v>44</v>
      </c>
      <c r="H119" s="139"/>
      <c r="I119" s="18"/>
      <c r="J119" s="19"/>
      <c r="K119" s="10">
        <f>SUM(K$84:K$106,K$109)</f>
        <v>184</v>
      </c>
      <c r="L119" s="10">
        <f>SUM(L$84:L$106,L$109)</f>
        <v>91</v>
      </c>
      <c r="M119" s="10">
        <f>SUM(M$84:M$106,M$109)</f>
        <v>160</v>
      </c>
      <c r="N119" s="11">
        <f>SUM(N$84:N$106,N$109)</f>
        <v>203</v>
      </c>
    </row>
    <row r="120" spans="2:14" ht="18" customHeight="1" thickTop="1" x14ac:dyDescent="0.15">
      <c r="B120" s="151" t="s">
        <v>48</v>
      </c>
      <c r="C120" s="152"/>
      <c r="D120" s="153"/>
      <c r="E120" s="87"/>
      <c r="F120" s="115"/>
      <c r="G120" s="154" t="s">
        <v>49</v>
      </c>
      <c r="H120" s="154"/>
      <c r="I120" s="115"/>
      <c r="J120" s="116"/>
      <c r="K120" s="35" t="s">
        <v>50</v>
      </c>
      <c r="L120" s="41"/>
      <c r="M120" s="41"/>
      <c r="N120" s="53"/>
    </row>
    <row r="121" spans="2:14" ht="18" customHeight="1" x14ac:dyDescent="0.15">
      <c r="B121" s="88"/>
      <c r="C121" s="89"/>
      <c r="D121" s="89"/>
      <c r="E121" s="90"/>
      <c r="F121" s="91"/>
      <c r="G121" s="92"/>
      <c r="H121" s="92"/>
      <c r="I121" s="91"/>
      <c r="J121" s="93"/>
      <c r="K121" s="36" t="s">
        <v>51</v>
      </c>
      <c r="L121" s="42"/>
      <c r="M121" s="42"/>
      <c r="N121" s="45"/>
    </row>
    <row r="122" spans="2:14" ht="18" customHeight="1" x14ac:dyDescent="0.15">
      <c r="B122" s="82"/>
      <c r="C122" s="60"/>
      <c r="D122" s="60"/>
      <c r="E122" s="94"/>
      <c r="F122" s="22"/>
      <c r="G122" s="150" t="s">
        <v>52</v>
      </c>
      <c r="H122" s="150"/>
      <c r="I122" s="113"/>
      <c r="J122" s="117"/>
      <c r="K122" s="37" t="s">
        <v>53</v>
      </c>
      <c r="L122" s="43"/>
      <c r="M122" s="47"/>
      <c r="N122" s="43"/>
    </row>
    <row r="123" spans="2:14" ht="18" customHeight="1" x14ac:dyDescent="0.15">
      <c r="B123" s="82"/>
      <c r="C123" s="60"/>
      <c r="D123" s="60"/>
      <c r="E123" s="95"/>
      <c r="F123" s="60"/>
      <c r="G123" s="96"/>
      <c r="H123" s="96"/>
      <c r="I123" s="89"/>
      <c r="J123" s="97"/>
      <c r="K123" s="38" t="s">
        <v>88</v>
      </c>
      <c r="L123" s="44"/>
      <c r="M123" s="26"/>
      <c r="N123" s="44"/>
    </row>
    <row r="124" spans="2:14" ht="18" customHeight="1" x14ac:dyDescent="0.15">
      <c r="B124" s="82"/>
      <c r="C124" s="60"/>
      <c r="D124" s="60"/>
      <c r="E124" s="95"/>
      <c r="F124" s="60"/>
      <c r="G124" s="96"/>
      <c r="H124" s="96"/>
      <c r="I124" s="89"/>
      <c r="J124" s="97"/>
      <c r="K124" s="38" t="s">
        <v>81</v>
      </c>
      <c r="L124" s="42"/>
      <c r="M124" s="26"/>
      <c r="N124" s="44"/>
    </row>
    <row r="125" spans="2:14" ht="18" customHeight="1" x14ac:dyDescent="0.15">
      <c r="B125" s="82"/>
      <c r="C125" s="60"/>
      <c r="D125" s="60"/>
      <c r="E125" s="94"/>
      <c r="F125" s="22"/>
      <c r="G125" s="150" t="s">
        <v>54</v>
      </c>
      <c r="H125" s="150"/>
      <c r="I125" s="113"/>
      <c r="J125" s="117"/>
      <c r="K125" s="37" t="s">
        <v>92</v>
      </c>
      <c r="L125" s="43"/>
      <c r="M125" s="47"/>
      <c r="N125" s="43"/>
    </row>
    <row r="126" spans="2:14" ht="18" customHeight="1" x14ac:dyDescent="0.15">
      <c r="B126" s="82"/>
      <c r="C126" s="60"/>
      <c r="D126" s="60"/>
      <c r="E126" s="95"/>
      <c r="F126" s="60"/>
      <c r="G126" s="96"/>
      <c r="H126" s="96"/>
      <c r="I126" s="89"/>
      <c r="J126" s="97"/>
      <c r="K126" s="38" t="s">
        <v>89</v>
      </c>
      <c r="L126" s="44"/>
      <c r="M126" s="26"/>
      <c r="N126" s="44"/>
    </row>
    <row r="127" spans="2:14" ht="18" customHeight="1" x14ac:dyDescent="0.15">
      <c r="B127" s="82"/>
      <c r="C127" s="60"/>
      <c r="D127" s="60"/>
      <c r="E127" s="95"/>
      <c r="F127" s="60"/>
      <c r="G127" s="96"/>
      <c r="H127" s="96"/>
      <c r="I127" s="89"/>
      <c r="J127" s="97"/>
      <c r="K127" s="38" t="s">
        <v>90</v>
      </c>
      <c r="L127" s="44"/>
      <c r="M127" s="44"/>
      <c r="N127" s="44"/>
    </row>
    <row r="128" spans="2:14" ht="18" customHeight="1" x14ac:dyDescent="0.15">
      <c r="B128" s="82"/>
      <c r="C128" s="60"/>
      <c r="D128" s="60"/>
      <c r="E128" s="74"/>
      <c r="F128" s="75"/>
      <c r="G128" s="92"/>
      <c r="H128" s="92"/>
      <c r="I128" s="91"/>
      <c r="J128" s="93"/>
      <c r="K128" s="38" t="s">
        <v>91</v>
      </c>
      <c r="L128" s="45"/>
      <c r="M128" s="42"/>
      <c r="N128" s="45"/>
    </row>
    <row r="129" spans="2:14" ht="18" customHeight="1" x14ac:dyDescent="0.15">
      <c r="B129" s="98"/>
      <c r="C129" s="75"/>
      <c r="D129" s="75"/>
      <c r="E129" s="15"/>
      <c r="F129" s="118"/>
      <c r="G129" s="138" t="s">
        <v>55</v>
      </c>
      <c r="H129" s="138"/>
      <c r="I129" s="13"/>
      <c r="J129" s="14"/>
      <c r="K129" s="27" t="s">
        <v>156</v>
      </c>
      <c r="L129" s="46"/>
      <c r="M129" s="48"/>
      <c r="N129" s="46"/>
    </row>
    <row r="130" spans="2:14" ht="18" customHeight="1" x14ac:dyDescent="0.15">
      <c r="B130" s="147" t="s">
        <v>56</v>
      </c>
      <c r="C130" s="148"/>
      <c r="D130" s="148"/>
      <c r="E130" s="22"/>
      <c r="F130" s="22"/>
      <c r="G130" s="22"/>
      <c r="H130" s="22"/>
      <c r="I130" s="22"/>
      <c r="J130" s="22"/>
      <c r="K130" s="22"/>
      <c r="L130" s="22"/>
      <c r="M130" s="22"/>
      <c r="N130" s="54"/>
    </row>
    <row r="131" spans="2:14" ht="14.1" customHeight="1" x14ac:dyDescent="0.15">
      <c r="B131" s="99"/>
      <c r="C131" s="39" t="s">
        <v>57</v>
      </c>
      <c r="D131" s="100"/>
      <c r="E131" s="39"/>
      <c r="F131" s="39"/>
      <c r="G131" s="39"/>
      <c r="H131" s="39"/>
      <c r="I131" s="39"/>
      <c r="J131" s="39"/>
      <c r="K131" s="39"/>
      <c r="L131" s="39"/>
      <c r="M131" s="39"/>
      <c r="N131" s="55"/>
    </row>
    <row r="132" spans="2:14" ht="14.1" customHeight="1" x14ac:dyDescent="0.15">
      <c r="B132" s="99"/>
      <c r="C132" s="39" t="s">
        <v>58</v>
      </c>
      <c r="D132" s="100"/>
      <c r="E132" s="39"/>
      <c r="F132" s="39"/>
      <c r="G132" s="39"/>
      <c r="H132" s="39"/>
      <c r="I132" s="39"/>
      <c r="J132" s="39"/>
      <c r="K132" s="39"/>
      <c r="L132" s="39"/>
      <c r="M132" s="39"/>
      <c r="N132" s="55"/>
    </row>
    <row r="133" spans="2:14" ht="14.1" customHeight="1" x14ac:dyDescent="0.15">
      <c r="B133" s="99"/>
      <c r="C133" s="39" t="s">
        <v>59</v>
      </c>
      <c r="D133" s="100"/>
      <c r="E133" s="39"/>
      <c r="F133" s="39"/>
      <c r="G133" s="39"/>
      <c r="H133" s="39"/>
      <c r="I133" s="39"/>
      <c r="J133" s="39"/>
      <c r="K133" s="39"/>
      <c r="L133" s="39"/>
      <c r="M133" s="39"/>
      <c r="N133" s="55"/>
    </row>
    <row r="134" spans="2:14" ht="14.1" customHeight="1" x14ac:dyDescent="0.15">
      <c r="B134" s="99"/>
      <c r="C134" s="39" t="s">
        <v>120</v>
      </c>
      <c r="D134" s="100"/>
      <c r="E134" s="39"/>
      <c r="F134" s="39"/>
      <c r="G134" s="39"/>
      <c r="H134" s="39"/>
      <c r="I134" s="39"/>
      <c r="J134" s="39"/>
      <c r="K134" s="39"/>
      <c r="L134" s="39"/>
      <c r="M134" s="39"/>
      <c r="N134" s="55"/>
    </row>
    <row r="135" spans="2:14" ht="14.1" customHeight="1" x14ac:dyDescent="0.15">
      <c r="B135" s="101"/>
      <c r="C135" s="39" t="s">
        <v>121</v>
      </c>
      <c r="D135" s="39"/>
      <c r="E135" s="39"/>
      <c r="F135" s="39"/>
      <c r="G135" s="39"/>
      <c r="H135" s="39"/>
      <c r="I135" s="39"/>
      <c r="J135" s="39"/>
      <c r="K135" s="39"/>
      <c r="L135" s="39"/>
      <c r="M135" s="39"/>
      <c r="N135" s="55"/>
    </row>
    <row r="136" spans="2:14" ht="14.1" customHeight="1" x14ac:dyDescent="0.15">
      <c r="B136" s="101"/>
      <c r="C136" s="39" t="s">
        <v>117</v>
      </c>
      <c r="D136" s="39"/>
      <c r="E136" s="39"/>
      <c r="F136" s="39"/>
      <c r="G136" s="39"/>
      <c r="H136" s="39"/>
      <c r="I136" s="39"/>
      <c r="J136" s="39"/>
      <c r="K136" s="39"/>
      <c r="L136" s="39"/>
      <c r="M136" s="39"/>
      <c r="N136" s="55"/>
    </row>
    <row r="137" spans="2:14" ht="14.1" customHeight="1" x14ac:dyDescent="0.15">
      <c r="B137" s="101"/>
      <c r="C137" s="39" t="s">
        <v>86</v>
      </c>
      <c r="D137" s="39"/>
      <c r="E137" s="39"/>
      <c r="F137" s="39"/>
      <c r="G137" s="39"/>
      <c r="H137" s="39"/>
      <c r="I137" s="39"/>
      <c r="J137" s="39"/>
      <c r="K137" s="39"/>
      <c r="L137" s="39"/>
      <c r="M137" s="39"/>
      <c r="N137" s="55"/>
    </row>
    <row r="138" spans="2:14" ht="14.1" customHeight="1" x14ac:dyDescent="0.15">
      <c r="B138" s="101"/>
      <c r="C138" s="39" t="s">
        <v>87</v>
      </c>
      <c r="D138" s="39"/>
      <c r="E138" s="39"/>
      <c r="F138" s="39"/>
      <c r="G138" s="39"/>
      <c r="H138" s="39"/>
      <c r="I138" s="39"/>
      <c r="J138" s="39"/>
      <c r="K138" s="39"/>
      <c r="L138" s="39"/>
      <c r="M138" s="39"/>
      <c r="N138" s="55"/>
    </row>
    <row r="139" spans="2:14" ht="14.1" customHeight="1" x14ac:dyDescent="0.15">
      <c r="B139" s="101"/>
      <c r="C139" s="39" t="s">
        <v>77</v>
      </c>
      <c r="D139" s="39"/>
      <c r="E139" s="39"/>
      <c r="F139" s="39"/>
      <c r="G139" s="39"/>
      <c r="H139" s="39"/>
      <c r="I139" s="39"/>
      <c r="J139" s="39"/>
      <c r="K139" s="39"/>
      <c r="L139" s="39"/>
      <c r="M139" s="39"/>
      <c r="N139" s="55"/>
    </row>
    <row r="140" spans="2:14" ht="14.1" customHeight="1" x14ac:dyDescent="0.15">
      <c r="B140" s="101"/>
      <c r="C140" s="39" t="s">
        <v>126</v>
      </c>
      <c r="D140" s="39"/>
      <c r="E140" s="39"/>
      <c r="F140" s="39"/>
      <c r="G140" s="39"/>
      <c r="H140" s="39"/>
      <c r="I140" s="39"/>
      <c r="J140" s="39"/>
      <c r="K140" s="39"/>
      <c r="L140" s="39"/>
      <c r="M140" s="39"/>
      <c r="N140" s="55"/>
    </row>
    <row r="141" spans="2:14" ht="14.1" customHeight="1" x14ac:dyDescent="0.15">
      <c r="B141" s="101"/>
      <c r="C141" s="39" t="s">
        <v>122</v>
      </c>
      <c r="D141" s="39"/>
      <c r="E141" s="39"/>
      <c r="F141" s="39"/>
      <c r="G141" s="39"/>
      <c r="H141" s="39"/>
      <c r="I141" s="39"/>
      <c r="J141" s="39"/>
      <c r="K141" s="39"/>
      <c r="L141" s="39"/>
      <c r="M141" s="39"/>
      <c r="N141" s="55"/>
    </row>
    <row r="142" spans="2:14" ht="14.1" customHeight="1" x14ac:dyDescent="0.15">
      <c r="B142" s="101"/>
      <c r="C142" s="39" t="s">
        <v>123</v>
      </c>
      <c r="D142" s="39"/>
      <c r="E142" s="39"/>
      <c r="F142" s="39"/>
      <c r="G142" s="39"/>
      <c r="H142" s="39"/>
      <c r="I142" s="39"/>
      <c r="J142" s="39"/>
      <c r="K142" s="39"/>
      <c r="L142" s="39"/>
      <c r="M142" s="39"/>
      <c r="N142" s="55"/>
    </row>
    <row r="143" spans="2:14" ht="14.1" customHeight="1" x14ac:dyDescent="0.15">
      <c r="B143" s="101"/>
      <c r="C143" s="39" t="s">
        <v>124</v>
      </c>
      <c r="D143" s="39"/>
      <c r="E143" s="39"/>
      <c r="F143" s="39"/>
      <c r="G143" s="39"/>
      <c r="H143" s="39"/>
      <c r="I143" s="39"/>
      <c r="J143" s="39"/>
      <c r="K143" s="39"/>
      <c r="L143" s="39"/>
      <c r="M143" s="39"/>
      <c r="N143" s="55"/>
    </row>
    <row r="144" spans="2:14" ht="14.1" customHeight="1" x14ac:dyDescent="0.15">
      <c r="B144" s="101"/>
      <c r="C144" s="39" t="s">
        <v>113</v>
      </c>
      <c r="D144" s="39"/>
      <c r="E144" s="39"/>
      <c r="F144" s="39"/>
      <c r="G144" s="39"/>
      <c r="H144" s="39"/>
      <c r="I144" s="39"/>
      <c r="J144" s="39"/>
      <c r="K144" s="39"/>
      <c r="L144" s="39"/>
      <c r="M144" s="39"/>
      <c r="N144" s="55"/>
    </row>
    <row r="145" spans="2:14" ht="14.1" customHeight="1" x14ac:dyDescent="0.15">
      <c r="B145" s="101"/>
      <c r="C145" s="39" t="s">
        <v>125</v>
      </c>
      <c r="D145" s="39"/>
      <c r="E145" s="39"/>
      <c r="F145" s="39"/>
      <c r="G145" s="39"/>
      <c r="H145" s="39"/>
      <c r="I145" s="39"/>
      <c r="J145" s="39"/>
      <c r="K145" s="39"/>
      <c r="L145" s="39"/>
      <c r="M145" s="39"/>
      <c r="N145" s="55"/>
    </row>
    <row r="146" spans="2:14" ht="14.1" customHeight="1" x14ac:dyDescent="0.15">
      <c r="B146" s="101"/>
      <c r="C146" s="39" t="s">
        <v>180</v>
      </c>
      <c r="D146" s="39"/>
      <c r="E146" s="39"/>
      <c r="F146" s="39"/>
      <c r="G146" s="39"/>
      <c r="H146" s="39"/>
      <c r="I146" s="39"/>
      <c r="J146" s="39"/>
      <c r="K146" s="39"/>
      <c r="L146" s="39"/>
      <c r="M146" s="39"/>
      <c r="N146" s="55"/>
    </row>
    <row r="147" spans="2:14" ht="14.1" customHeight="1" x14ac:dyDescent="0.15">
      <c r="B147" s="101"/>
      <c r="C147" s="39" t="s">
        <v>119</v>
      </c>
      <c r="D147" s="39"/>
      <c r="E147" s="39"/>
      <c r="F147" s="39"/>
      <c r="G147" s="39"/>
      <c r="H147" s="39"/>
      <c r="I147" s="39"/>
      <c r="J147" s="39"/>
      <c r="K147" s="39"/>
      <c r="L147" s="39"/>
      <c r="M147" s="39"/>
      <c r="N147" s="55"/>
    </row>
    <row r="148" spans="2:14" x14ac:dyDescent="0.15">
      <c r="B148" s="102"/>
      <c r="C148" s="39" t="s">
        <v>131</v>
      </c>
      <c r="N148" s="59"/>
    </row>
    <row r="149" spans="2:14" x14ac:dyDescent="0.15">
      <c r="B149" s="102"/>
      <c r="C149" s="39" t="s">
        <v>127</v>
      </c>
      <c r="N149" s="59"/>
    </row>
    <row r="150" spans="2:14" ht="14.1" customHeight="1" x14ac:dyDescent="0.15">
      <c r="B150" s="101"/>
      <c r="C150" s="39" t="s">
        <v>103</v>
      </c>
      <c r="D150" s="39"/>
      <c r="E150" s="39"/>
      <c r="F150" s="39"/>
      <c r="G150" s="39"/>
      <c r="H150" s="39"/>
      <c r="I150" s="39"/>
      <c r="J150" s="39"/>
      <c r="K150" s="39"/>
      <c r="L150" s="39"/>
      <c r="M150" s="39"/>
      <c r="N150" s="55"/>
    </row>
    <row r="151" spans="2:14" ht="18" customHeight="1" x14ac:dyDescent="0.15">
      <c r="B151" s="101"/>
      <c r="C151" s="39" t="s">
        <v>60</v>
      </c>
      <c r="D151" s="39"/>
      <c r="E151" s="39"/>
      <c r="F151" s="39"/>
      <c r="G151" s="39"/>
      <c r="H151" s="39"/>
      <c r="I151" s="39"/>
      <c r="J151" s="39"/>
      <c r="K151" s="39"/>
      <c r="L151" s="39"/>
      <c r="M151" s="39"/>
      <c r="N151" s="55"/>
    </row>
    <row r="152" spans="2:14" x14ac:dyDescent="0.15">
      <c r="B152" s="102"/>
      <c r="C152" s="39" t="s">
        <v>118</v>
      </c>
      <c r="N152" s="59"/>
    </row>
    <row r="153" spans="2:14" x14ac:dyDescent="0.15">
      <c r="B153" s="102"/>
      <c r="C153" s="39" t="s">
        <v>136</v>
      </c>
      <c r="N153" s="59"/>
    </row>
    <row r="154" spans="2:14" ht="14.25" thickBot="1" x14ac:dyDescent="0.2">
      <c r="B154" s="103"/>
      <c r="C154" s="40" t="s">
        <v>128</v>
      </c>
      <c r="D154" s="57"/>
      <c r="E154" s="57"/>
      <c r="F154" s="57"/>
      <c r="G154" s="57"/>
      <c r="H154" s="57"/>
      <c r="I154" s="57"/>
      <c r="J154" s="57"/>
      <c r="K154" s="57"/>
      <c r="L154" s="57"/>
      <c r="M154" s="57"/>
      <c r="N154" s="58"/>
    </row>
  </sheetData>
  <mergeCells count="28">
    <mergeCell ref="G122:H122"/>
    <mergeCell ref="G125:H125"/>
    <mergeCell ref="G129:H129"/>
    <mergeCell ref="B130:D130"/>
    <mergeCell ref="G116:H116"/>
    <mergeCell ref="G117:H117"/>
    <mergeCell ref="G118:H118"/>
    <mergeCell ref="G119:H119"/>
    <mergeCell ref="B120:D120"/>
    <mergeCell ref="G120:H120"/>
    <mergeCell ref="G115:H115"/>
    <mergeCell ref="G10:H10"/>
    <mergeCell ref="D100:G100"/>
    <mergeCell ref="D101:G101"/>
    <mergeCell ref="G102:H102"/>
    <mergeCell ref="C107:D107"/>
    <mergeCell ref="B110:I110"/>
    <mergeCell ref="B111:D111"/>
    <mergeCell ref="G111:H111"/>
    <mergeCell ref="G112:H112"/>
    <mergeCell ref="G113:H113"/>
    <mergeCell ref="G114:H114"/>
    <mergeCell ref="D9:F9"/>
    <mergeCell ref="D4:G4"/>
    <mergeCell ref="D5:G5"/>
    <mergeCell ref="D6:G6"/>
    <mergeCell ref="D7:F7"/>
    <mergeCell ref="D8:F8"/>
  </mergeCells>
  <phoneticPr fontId="23"/>
  <conditionalFormatting sqref="O11:O95">
    <cfRule type="expression" dxfId="30" priority="1" stopIfTrue="1">
      <formula>COUNTBLANK(K11:N11)=4</formula>
    </cfRule>
  </conditionalFormatting>
  <conditionalFormatting sqref="O103:O109">
    <cfRule type="expression" dxfId="29"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2" fitToHeight="0" orientation="portrait" r:id="rId1"/>
  <headerFooter alignWithMargins="0"/>
  <rowBreaks count="1" manualBreakCount="1">
    <brk id="96" max="16"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BBB1-75CF-4B42-BBFB-8224B1017BCF}">
  <sheetPr>
    <tabColor rgb="FFC00000"/>
  </sheetPr>
  <dimension ref="B1:AC146"/>
  <sheetViews>
    <sheetView view="pageBreakPreview" zoomScale="75" zoomScaleNormal="75" zoomScaleSheetLayoutView="75" workbookViewId="0">
      <pane xSplit="10" ySplit="10" topLeftCell="K53" activePane="bottomRight" state="frozen"/>
      <selection activeCell="L230" sqref="L230"/>
      <selection pane="topRight" activeCell="L230" sqref="L230"/>
      <selection pane="bottomLeft" activeCell="L230" sqref="L230"/>
      <selection pane="bottomRight" activeCell="O7" sqref="O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383</v>
      </c>
      <c r="L5" s="29" t="str">
        <f>K5</f>
        <v>2023.6.1</v>
      </c>
      <c r="M5" s="29" t="str">
        <f>K5</f>
        <v>2023.6.1</v>
      </c>
      <c r="N5" s="109" t="str">
        <f>K5</f>
        <v>2023.6.1</v>
      </c>
    </row>
    <row r="6" spans="2:24" ht="18" customHeight="1" x14ac:dyDescent="0.15">
      <c r="B6" s="64"/>
      <c r="C6" s="118"/>
      <c r="D6" s="138" t="s">
        <v>3</v>
      </c>
      <c r="E6" s="138"/>
      <c r="F6" s="138"/>
      <c r="G6" s="138"/>
      <c r="H6" s="118"/>
      <c r="I6" s="118"/>
      <c r="J6" s="65"/>
      <c r="K6" s="104">
        <v>0.4145833333333333</v>
      </c>
      <c r="L6" s="104">
        <v>0.39861111111111108</v>
      </c>
      <c r="M6" s="104">
        <v>0.38750000000000001</v>
      </c>
      <c r="N6" s="105">
        <v>0.36944444444444446</v>
      </c>
    </row>
    <row r="7" spans="2:24" ht="18" customHeight="1" x14ac:dyDescent="0.15">
      <c r="B7" s="64"/>
      <c r="C7" s="118"/>
      <c r="D7" s="138" t="s">
        <v>4</v>
      </c>
      <c r="E7" s="141"/>
      <c r="F7" s="141"/>
      <c r="G7" s="66" t="s">
        <v>5</v>
      </c>
      <c r="H7" s="118"/>
      <c r="I7" s="118"/>
      <c r="J7" s="65"/>
      <c r="K7" s="106">
        <v>2.21</v>
      </c>
      <c r="L7" s="106">
        <v>1.1000000000000001</v>
      </c>
      <c r="M7" s="106">
        <v>1.22</v>
      </c>
      <c r="N7" s="107">
        <v>1.28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382</v>
      </c>
      <c r="G11" s="118"/>
      <c r="H11" s="118"/>
      <c r="I11" s="118"/>
      <c r="J11" s="118"/>
      <c r="K11" s="20"/>
      <c r="L11" s="20"/>
      <c r="M11" s="20"/>
      <c r="N11" s="21" t="s">
        <v>146</v>
      </c>
      <c r="P11" t="s">
        <v>14</v>
      </c>
      <c r="Q11">
        <f t="shared" ref="Q11:T14" si="0">IF(K11="",0,VALUE(MID(K11,2,LEN(K11)-2)))</f>
        <v>0</v>
      </c>
      <c r="R11">
        <f t="shared" si="0"/>
        <v>0</v>
      </c>
      <c r="S11">
        <f t="shared" si="0"/>
        <v>0</v>
      </c>
      <c r="T11">
        <f t="shared" si="0"/>
        <v>25</v>
      </c>
      <c r="U11">
        <f t="shared" ref="U11:U24" si="1">IF(K11="＋",0,IF(K11="(＋)",0,ABS(K11)))</f>
        <v>0</v>
      </c>
      <c r="V11">
        <f t="shared" ref="V11:V24" si="2">IF(L11="＋",0,IF(L11="(＋)",0,ABS(L11)))</f>
        <v>0</v>
      </c>
      <c r="W11">
        <f t="shared" ref="W11:W24" si="3">IF(M11="＋",0,IF(M11="(＋)",0,ABS(M11)))</f>
        <v>0</v>
      </c>
      <c r="X11">
        <f t="shared" ref="X11:X24" si="4">IF(N11="＋",0,IF(N11="(＋)",0,ABS(N11)))</f>
        <v>25</v>
      </c>
    </row>
    <row r="12" spans="2:24" ht="13.5" customHeight="1" x14ac:dyDescent="0.15">
      <c r="B12" s="1">
        <f t="shared" ref="B12:B43" si="5">B11+1</f>
        <v>2</v>
      </c>
      <c r="C12" s="3"/>
      <c r="D12" s="6"/>
      <c r="E12" s="118"/>
      <c r="F12" s="118" t="s">
        <v>182</v>
      </c>
      <c r="G12" s="118"/>
      <c r="H12" s="118"/>
      <c r="I12" s="118"/>
      <c r="J12" s="118"/>
      <c r="K12" s="20" t="s">
        <v>215</v>
      </c>
      <c r="L12" s="20" t="s">
        <v>219</v>
      </c>
      <c r="M12" s="20" t="s">
        <v>160</v>
      </c>
      <c r="N12" s="21" t="s">
        <v>230</v>
      </c>
      <c r="P12" t="s">
        <v>14</v>
      </c>
      <c r="Q12">
        <f t="shared" si="0"/>
        <v>75</v>
      </c>
      <c r="R12">
        <f t="shared" si="0"/>
        <v>175</v>
      </c>
      <c r="S12">
        <f t="shared" si="0"/>
        <v>225</v>
      </c>
      <c r="T12">
        <f t="shared" si="0"/>
        <v>400</v>
      </c>
      <c r="U12">
        <f t="shared" si="1"/>
        <v>75</v>
      </c>
      <c r="V12">
        <f t="shared" si="2"/>
        <v>175</v>
      </c>
      <c r="W12">
        <f t="shared" si="3"/>
        <v>225</v>
      </c>
      <c r="X12">
        <f t="shared" si="4"/>
        <v>400</v>
      </c>
    </row>
    <row r="13" spans="2:24" ht="13.5" customHeight="1" x14ac:dyDescent="0.15">
      <c r="B13" s="1">
        <f t="shared" si="5"/>
        <v>3</v>
      </c>
      <c r="C13" s="3"/>
      <c r="D13" s="6"/>
      <c r="E13" s="118"/>
      <c r="F13" s="118" t="s">
        <v>275</v>
      </c>
      <c r="G13" s="118"/>
      <c r="H13" s="118"/>
      <c r="I13" s="118"/>
      <c r="J13" s="118"/>
      <c r="K13" s="20" t="s">
        <v>146</v>
      </c>
      <c r="L13" s="20"/>
      <c r="M13" s="20" t="s">
        <v>144</v>
      </c>
      <c r="N13" s="21" t="s">
        <v>146</v>
      </c>
      <c r="P13" t="s">
        <v>14</v>
      </c>
      <c r="Q13">
        <f t="shared" si="0"/>
        <v>25</v>
      </c>
      <c r="R13">
        <f t="shared" si="0"/>
        <v>0</v>
      </c>
      <c r="S13" t="e">
        <f t="shared" si="0"/>
        <v>#VALUE!</v>
      </c>
      <c r="T13">
        <f t="shared" si="0"/>
        <v>25</v>
      </c>
      <c r="U13">
        <f t="shared" si="1"/>
        <v>25</v>
      </c>
      <c r="V13">
        <f t="shared" si="2"/>
        <v>0</v>
      </c>
      <c r="W13">
        <f t="shared" si="3"/>
        <v>0</v>
      </c>
      <c r="X13">
        <f t="shared" si="4"/>
        <v>25</v>
      </c>
    </row>
    <row r="14" spans="2:24" ht="13.5" customHeight="1" x14ac:dyDescent="0.15">
      <c r="B14" s="1">
        <f t="shared" si="5"/>
        <v>4</v>
      </c>
      <c r="C14" s="3"/>
      <c r="D14" s="6"/>
      <c r="E14" s="118"/>
      <c r="F14" s="118" t="s">
        <v>231</v>
      </c>
      <c r="G14" s="118"/>
      <c r="H14" s="118"/>
      <c r="I14" s="118"/>
      <c r="J14" s="118"/>
      <c r="K14" s="20"/>
      <c r="L14" s="20"/>
      <c r="M14" s="20" t="s">
        <v>144</v>
      </c>
      <c r="N14" s="21"/>
      <c r="P14" t="s">
        <v>14</v>
      </c>
      <c r="Q14">
        <f t="shared" si="0"/>
        <v>0</v>
      </c>
      <c r="R14">
        <f t="shared" si="0"/>
        <v>0</v>
      </c>
      <c r="S14" t="e">
        <f t="shared" si="0"/>
        <v>#VALUE!</v>
      </c>
      <c r="T14">
        <f t="shared" si="0"/>
        <v>0</v>
      </c>
      <c r="U14">
        <f t="shared" si="1"/>
        <v>0</v>
      </c>
      <c r="V14">
        <f t="shared" si="2"/>
        <v>0</v>
      </c>
      <c r="W14">
        <f t="shared" si="3"/>
        <v>0</v>
      </c>
      <c r="X14">
        <f t="shared" si="4"/>
        <v>0</v>
      </c>
    </row>
    <row r="15" spans="2:24" ht="13.5" customHeight="1" x14ac:dyDescent="0.15">
      <c r="B15" s="1">
        <f t="shared" si="5"/>
        <v>5</v>
      </c>
      <c r="C15" s="3"/>
      <c r="D15" s="6"/>
      <c r="E15" s="118"/>
      <c r="F15" s="118" t="s">
        <v>249</v>
      </c>
      <c r="G15" s="118"/>
      <c r="H15" s="118"/>
      <c r="I15" s="118"/>
      <c r="J15" s="118"/>
      <c r="K15" s="20"/>
      <c r="L15" s="20"/>
      <c r="M15" s="20"/>
      <c r="N15" s="21" t="s">
        <v>144</v>
      </c>
      <c r="S15">
        <f>IF(M15="",0,VALUE(MID(M15,2,LEN(M15)-2)))</f>
        <v>0</v>
      </c>
      <c r="T15" t="e">
        <f>IF(N15="",0,VALUE(MID(N15,2,LEN(N15)-2)))</f>
        <v>#VALUE!</v>
      </c>
      <c r="U15">
        <f t="shared" si="1"/>
        <v>0</v>
      </c>
      <c r="V15">
        <f t="shared" si="2"/>
        <v>0</v>
      </c>
      <c r="W15">
        <f t="shared" si="3"/>
        <v>0</v>
      </c>
      <c r="X15">
        <f t="shared" si="4"/>
        <v>0</v>
      </c>
    </row>
    <row r="16" spans="2:24" ht="13.9" customHeight="1" x14ac:dyDescent="0.15">
      <c r="B16" s="1">
        <f t="shared" si="5"/>
        <v>6</v>
      </c>
      <c r="C16" s="3"/>
      <c r="D16" s="6"/>
      <c r="E16" s="118"/>
      <c r="F16" s="118" t="s">
        <v>187</v>
      </c>
      <c r="G16" s="118"/>
      <c r="H16" s="118"/>
      <c r="I16" s="118"/>
      <c r="J16" s="118"/>
      <c r="K16" s="20" t="s">
        <v>144</v>
      </c>
      <c r="L16" s="20" t="s">
        <v>144</v>
      </c>
      <c r="M16" s="20" t="s">
        <v>144</v>
      </c>
      <c r="N16" s="21" t="s">
        <v>146</v>
      </c>
      <c r="P16" s="77" t="s">
        <v>15</v>
      </c>
      <c r="Q16" t="str">
        <f>K16</f>
        <v>(＋)</v>
      </c>
      <c r="R16" t="str">
        <f>L16</f>
        <v>(＋)</v>
      </c>
      <c r="S16" t="str">
        <f>M16</f>
        <v>(＋)</v>
      </c>
      <c r="T16" t="str">
        <f>N16</f>
        <v>(25)</v>
      </c>
      <c r="U16">
        <f t="shared" si="1"/>
        <v>0</v>
      </c>
      <c r="V16">
        <f t="shared" si="2"/>
        <v>0</v>
      </c>
      <c r="W16">
        <f t="shared" si="3"/>
        <v>0</v>
      </c>
      <c r="X16">
        <f t="shared" si="4"/>
        <v>25</v>
      </c>
    </row>
    <row r="17" spans="2:24" ht="13.9" customHeight="1" x14ac:dyDescent="0.15">
      <c r="B17" s="1">
        <f t="shared" si="5"/>
        <v>7</v>
      </c>
      <c r="C17" s="3"/>
      <c r="D17" s="6"/>
      <c r="E17" s="118"/>
      <c r="F17" s="118" t="s">
        <v>190</v>
      </c>
      <c r="G17" s="118"/>
      <c r="H17" s="118"/>
      <c r="I17" s="118"/>
      <c r="J17" s="118"/>
      <c r="K17" s="20" t="s">
        <v>381</v>
      </c>
      <c r="L17" s="20" t="s">
        <v>380</v>
      </c>
      <c r="M17" s="20" t="s">
        <v>379</v>
      </c>
      <c r="N17" s="21" t="s">
        <v>261</v>
      </c>
      <c r="P17" t="s">
        <v>14</v>
      </c>
      <c r="Q17">
        <f t="shared" ref="Q17:T21" si="6">IF(K17="",0,VALUE(MID(K17,2,LEN(K17)-2)))</f>
        <v>5</v>
      </c>
      <c r="R17">
        <f t="shared" si="6"/>
        <v>4</v>
      </c>
      <c r="S17">
        <f t="shared" si="6"/>
        <v>15</v>
      </c>
      <c r="T17">
        <f t="shared" si="6"/>
        <v>0</v>
      </c>
      <c r="U17">
        <f t="shared" si="1"/>
        <v>452</v>
      </c>
      <c r="V17">
        <f t="shared" si="2"/>
        <v>846</v>
      </c>
      <c r="W17">
        <f t="shared" si="3"/>
        <v>1150</v>
      </c>
      <c r="X17">
        <f t="shared" si="4"/>
        <v>800</v>
      </c>
    </row>
    <row r="18" spans="2:24" ht="13.5" customHeight="1" x14ac:dyDescent="0.15">
      <c r="B18" s="1">
        <f t="shared" si="5"/>
        <v>8</v>
      </c>
      <c r="C18" s="3"/>
      <c r="D18" s="6"/>
      <c r="E18" s="118"/>
      <c r="F18" s="118" t="s">
        <v>251</v>
      </c>
      <c r="G18" s="118"/>
      <c r="H18" s="118"/>
      <c r="I18" s="118"/>
      <c r="J18" s="118"/>
      <c r="K18" s="20"/>
      <c r="L18" s="20"/>
      <c r="M18" s="20" t="s">
        <v>378</v>
      </c>
      <c r="N18" s="21" t="s">
        <v>377</v>
      </c>
      <c r="P18" t="s">
        <v>14</v>
      </c>
      <c r="Q18">
        <f t="shared" si="6"/>
        <v>0</v>
      </c>
      <c r="R18">
        <f t="shared" si="6"/>
        <v>0</v>
      </c>
      <c r="S18" t="e">
        <f t="shared" si="6"/>
        <v>#VALUE!</v>
      </c>
      <c r="T18" t="e">
        <f t="shared" si="6"/>
        <v>#VALUE!</v>
      </c>
      <c r="U18">
        <f t="shared" si="1"/>
        <v>0</v>
      </c>
      <c r="V18">
        <f t="shared" si="2"/>
        <v>0</v>
      </c>
      <c r="W18">
        <f t="shared" si="3"/>
        <v>61</v>
      </c>
      <c r="X18">
        <f t="shared" si="4"/>
        <v>46</v>
      </c>
    </row>
    <row r="19" spans="2:24" ht="13.5" customHeight="1" x14ac:dyDescent="0.15">
      <c r="B19" s="1">
        <f t="shared" si="5"/>
        <v>9</v>
      </c>
      <c r="C19" s="3"/>
      <c r="D19" s="6"/>
      <c r="E19" s="118"/>
      <c r="F19" s="118" t="s">
        <v>192</v>
      </c>
      <c r="G19" s="118"/>
      <c r="H19" s="118"/>
      <c r="I19" s="118"/>
      <c r="J19" s="118"/>
      <c r="K19" s="20" t="s">
        <v>376</v>
      </c>
      <c r="L19" s="20" t="s">
        <v>375</v>
      </c>
      <c r="M19" s="20" t="s">
        <v>374</v>
      </c>
      <c r="N19" s="21" t="s">
        <v>373</v>
      </c>
      <c r="P19" t="s">
        <v>14</v>
      </c>
      <c r="Q19">
        <f t="shared" si="6"/>
        <v>1</v>
      </c>
      <c r="R19">
        <f t="shared" si="6"/>
        <v>2</v>
      </c>
      <c r="S19">
        <f t="shared" si="6"/>
        <v>1</v>
      </c>
      <c r="T19">
        <f t="shared" si="6"/>
        <v>1</v>
      </c>
      <c r="U19">
        <f t="shared" si="1"/>
        <v>216</v>
      </c>
      <c r="V19">
        <f t="shared" si="2"/>
        <v>320</v>
      </c>
      <c r="W19">
        <f t="shared" si="3"/>
        <v>412</v>
      </c>
      <c r="X19">
        <f t="shared" si="4"/>
        <v>210</v>
      </c>
    </row>
    <row r="20" spans="2:24" ht="13.9" customHeight="1" x14ac:dyDescent="0.15">
      <c r="B20" s="1">
        <f t="shared" si="5"/>
        <v>10</v>
      </c>
      <c r="C20" s="3"/>
      <c r="D20" s="6"/>
      <c r="E20" s="118"/>
      <c r="F20" s="118" t="s">
        <v>137</v>
      </c>
      <c r="G20" s="118"/>
      <c r="H20" s="118"/>
      <c r="I20" s="118"/>
      <c r="J20" s="118"/>
      <c r="K20" s="20"/>
      <c r="L20" s="20"/>
      <c r="M20" s="20" t="s">
        <v>144</v>
      </c>
      <c r="N20" s="21" t="s">
        <v>372</v>
      </c>
      <c r="P20" t="s">
        <v>14</v>
      </c>
      <c r="Q20">
        <f t="shared" si="6"/>
        <v>0</v>
      </c>
      <c r="R20">
        <f t="shared" si="6"/>
        <v>0</v>
      </c>
      <c r="S20" t="e">
        <f t="shared" si="6"/>
        <v>#VALUE!</v>
      </c>
      <c r="T20" t="e">
        <f t="shared" si="6"/>
        <v>#VALUE!</v>
      </c>
      <c r="U20">
        <f t="shared" si="1"/>
        <v>0</v>
      </c>
      <c r="V20">
        <f t="shared" si="2"/>
        <v>0</v>
      </c>
      <c r="W20">
        <f t="shared" si="3"/>
        <v>0</v>
      </c>
      <c r="X20">
        <f t="shared" si="4"/>
        <v>75</v>
      </c>
    </row>
    <row r="21" spans="2:24" ht="13.5" customHeight="1" x14ac:dyDescent="0.15">
      <c r="B21" s="1">
        <f t="shared" si="5"/>
        <v>11</v>
      </c>
      <c r="C21" s="3"/>
      <c r="D21" s="6"/>
      <c r="E21" s="118"/>
      <c r="F21" s="118" t="s">
        <v>262</v>
      </c>
      <c r="G21" s="126"/>
      <c r="H21" s="118"/>
      <c r="I21" s="118"/>
      <c r="J21" s="118"/>
      <c r="K21" s="20" t="s">
        <v>144</v>
      </c>
      <c r="L21" s="20" t="s">
        <v>144</v>
      </c>
      <c r="M21" s="20"/>
      <c r="N21" s="21" t="s">
        <v>144</v>
      </c>
      <c r="Q21" t="e">
        <f t="shared" si="6"/>
        <v>#VALUE!</v>
      </c>
      <c r="R21" t="e">
        <f t="shared" si="6"/>
        <v>#VALUE!</v>
      </c>
      <c r="S21">
        <f t="shared" si="6"/>
        <v>0</v>
      </c>
      <c r="T21" t="e">
        <f t="shared" si="6"/>
        <v>#VALUE!</v>
      </c>
      <c r="U21">
        <f t="shared" si="1"/>
        <v>0</v>
      </c>
      <c r="V21">
        <f t="shared" si="2"/>
        <v>0</v>
      </c>
      <c r="W21">
        <f t="shared" si="3"/>
        <v>0</v>
      </c>
      <c r="X21">
        <f t="shared" si="4"/>
        <v>0</v>
      </c>
    </row>
    <row r="22" spans="2:24" ht="13.9" customHeight="1" x14ac:dyDescent="0.15">
      <c r="B22" s="1">
        <f t="shared" si="5"/>
        <v>12</v>
      </c>
      <c r="C22" s="3"/>
      <c r="D22" s="6"/>
      <c r="E22" s="118"/>
      <c r="F22" s="118" t="s">
        <v>114</v>
      </c>
      <c r="G22" s="118"/>
      <c r="H22" s="118"/>
      <c r="I22" s="118"/>
      <c r="J22" s="118"/>
      <c r="K22" s="20" t="s">
        <v>354</v>
      </c>
      <c r="L22" s="20" t="s">
        <v>317</v>
      </c>
      <c r="M22" s="20" t="s">
        <v>319</v>
      </c>
      <c r="N22" s="21" t="s">
        <v>325</v>
      </c>
      <c r="P22" s="77" t="s">
        <v>15</v>
      </c>
      <c r="Q22" t="str">
        <f>K22</f>
        <v>(1)</v>
      </c>
      <c r="R22" t="str">
        <f>L22</f>
        <v>(6)</v>
      </c>
      <c r="S22" t="str">
        <f>M22</f>
        <v>(8)</v>
      </c>
      <c r="T22" t="str">
        <f>N22</f>
        <v>(60)</v>
      </c>
      <c r="U22">
        <f t="shared" si="1"/>
        <v>1</v>
      </c>
      <c r="V22">
        <f t="shared" si="2"/>
        <v>6</v>
      </c>
      <c r="W22">
        <f t="shared" si="3"/>
        <v>8</v>
      </c>
      <c r="X22">
        <f t="shared" si="4"/>
        <v>60</v>
      </c>
    </row>
    <row r="23" spans="2:24" ht="13.5" customHeight="1" x14ac:dyDescent="0.15">
      <c r="B23" s="1">
        <f t="shared" si="5"/>
        <v>13</v>
      </c>
      <c r="C23" s="3"/>
      <c r="D23" s="6"/>
      <c r="E23" s="118"/>
      <c r="F23" s="118" t="s">
        <v>108</v>
      </c>
      <c r="G23" s="118"/>
      <c r="H23" s="118"/>
      <c r="I23" s="118"/>
      <c r="J23" s="118"/>
      <c r="K23" s="20" t="s">
        <v>232</v>
      </c>
      <c r="L23" s="20" t="s">
        <v>216</v>
      </c>
      <c r="M23" s="20" t="s">
        <v>144</v>
      </c>
      <c r="N23" s="21" t="s">
        <v>159</v>
      </c>
      <c r="U23">
        <f t="shared" si="1"/>
        <v>100</v>
      </c>
      <c r="V23">
        <f t="shared" si="2"/>
        <v>200</v>
      </c>
      <c r="W23">
        <f t="shared" si="3"/>
        <v>0</v>
      </c>
      <c r="X23">
        <f t="shared" si="4"/>
        <v>125</v>
      </c>
    </row>
    <row r="24" spans="2:24" ht="13.5" customHeight="1" x14ac:dyDescent="0.15">
      <c r="B24" s="1">
        <f t="shared" si="5"/>
        <v>14</v>
      </c>
      <c r="C24" s="3"/>
      <c r="D24" s="6"/>
      <c r="E24" s="118"/>
      <c r="F24" s="118" t="s">
        <v>107</v>
      </c>
      <c r="G24" s="118"/>
      <c r="H24" s="118"/>
      <c r="I24" s="118"/>
      <c r="J24" s="118"/>
      <c r="K24" s="20" t="s">
        <v>146</v>
      </c>
      <c r="L24" s="20" t="s">
        <v>159</v>
      </c>
      <c r="M24" s="20" t="s">
        <v>216</v>
      </c>
      <c r="N24" s="21" t="s">
        <v>235</v>
      </c>
      <c r="P24" t="s">
        <v>14</v>
      </c>
      <c r="Q24">
        <f>IF(K24="",0,VALUE(MID(K24,2,LEN(K24)-2)))</f>
        <v>25</v>
      </c>
      <c r="R24" t="e">
        <f>IF(#REF!="",0,VALUE(MID(#REF!,2,LEN(#REF!)-2)))</f>
        <v>#REF!</v>
      </c>
      <c r="S24">
        <f>IF(M24="",0,VALUE(MID(M24,2,LEN(M24)-2)))</f>
        <v>200</v>
      </c>
      <c r="T24">
        <f>IF(N24="",0,VALUE(MID(N24,2,LEN(N24)-2)))</f>
        <v>350</v>
      </c>
      <c r="U24">
        <f t="shared" si="1"/>
        <v>25</v>
      </c>
      <c r="V24">
        <f t="shared" si="2"/>
        <v>125</v>
      </c>
      <c r="W24">
        <f t="shared" si="3"/>
        <v>200</v>
      </c>
      <c r="X24">
        <f t="shared" si="4"/>
        <v>350</v>
      </c>
    </row>
    <row r="25" spans="2:24" ht="13.5" customHeight="1" x14ac:dyDescent="0.15">
      <c r="B25" s="1">
        <f t="shared" si="5"/>
        <v>15</v>
      </c>
      <c r="C25" s="2" t="s">
        <v>24</v>
      </c>
      <c r="D25" s="2" t="s">
        <v>25</v>
      </c>
      <c r="E25" s="118"/>
      <c r="F25" s="118" t="s">
        <v>106</v>
      </c>
      <c r="G25" s="118"/>
      <c r="H25" s="118"/>
      <c r="I25" s="118"/>
      <c r="J25" s="118"/>
      <c r="K25" s="24">
        <v>475</v>
      </c>
      <c r="L25" s="24">
        <v>125</v>
      </c>
      <c r="M25" s="24">
        <v>750</v>
      </c>
      <c r="N25" s="110">
        <v>125</v>
      </c>
      <c r="P25" s="77"/>
    </row>
    <row r="26" spans="2:24" ht="13.5" customHeight="1" x14ac:dyDescent="0.15">
      <c r="B26" s="1">
        <f t="shared" si="5"/>
        <v>16</v>
      </c>
      <c r="C26" s="2" t="s">
        <v>26</v>
      </c>
      <c r="D26" s="2" t="s">
        <v>27</v>
      </c>
      <c r="E26" s="118"/>
      <c r="F26" s="118" t="s">
        <v>94</v>
      </c>
      <c r="G26" s="118"/>
      <c r="H26" s="118"/>
      <c r="I26" s="118"/>
      <c r="J26" s="118"/>
      <c r="K26" s="24" t="s">
        <v>143</v>
      </c>
      <c r="L26" s="24" t="s">
        <v>143</v>
      </c>
      <c r="M26" s="24" t="s">
        <v>143</v>
      </c>
      <c r="N26" s="110" t="s">
        <v>143</v>
      </c>
      <c r="P26" s="77"/>
    </row>
    <row r="27" spans="2:24" ht="14.85" customHeight="1" x14ac:dyDescent="0.15">
      <c r="B27" s="1">
        <f t="shared" si="5"/>
        <v>17</v>
      </c>
      <c r="C27" s="2" t="s">
        <v>84</v>
      </c>
      <c r="D27" s="2" t="s">
        <v>16</v>
      </c>
      <c r="E27" s="118"/>
      <c r="F27" s="118" t="s">
        <v>134</v>
      </c>
      <c r="G27" s="118"/>
      <c r="H27" s="118"/>
      <c r="I27" s="118"/>
      <c r="J27" s="118"/>
      <c r="K27" s="24">
        <v>25</v>
      </c>
      <c r="L27" s="24" t="s">
        <v>143</v>
      </c>
      <c r="M27" s="24" t="s">
        <v>143</v>
      </c>
      <c r="N27" s="110">
        <v>25</v>
      </c>
    </row>
    <row r="28" spans="2:24" ht="13.9" customHeight="1" x14ac:dyDescent="0.15">
      <c r="B28" s="1">
        <f t="shared" si="5"/>
        <v>18</v>
      </c>
      <c r="C28" s="6"/>
      <c r="D28" s="2" t="s">
        <v>74</v>
      </c>
      <c r="E28" s="118"/>
      <c r="F28" s="118" t="s">
        <v>130</v>
      </c>
      <c r="G28" s="118"/>
      <c r="H28" s="118"/>
      <c r="I28" s="118"/>
      <c r="J28" s="118"/>
      <c r="K28" s="24"/>
      <c r="L28" s="24"/>
      <c r="M28" s="24"/>
      <c r="N28" s="111">
        <v>25</v>
      </c>
      <c r="U28">
        <f>COUNTA(K28:K28)</f>
        <v>0</v>
      </c>
      <c r="V28">
        <f>COUNTA(L28:L28)</f>
        <v>0</v>
      </c>
      <c r="W28">
        <f>COUNTA(M28:M28)</f>
        <v>0</v>
      </c>
      <c r="X28">
        <f>COUNTA(N28:N28)</f>
        <v>1</v>
      </c>
    </row>
    <row r="29" spans="2:24" ht="13.5" customHeight="1" x14ac:dyDescent="0.15">
      <c r="B29" s="1">
        <f t="shared" si="5"/>
        <v>19</v>
      </c>
      <c r="C29" s="6"/>
      <c r="D29" s="8" t="s">
        <v>196</v>
      </c>
      <c r="E29" s="118"/>
      <c r="F29" s="118" t="s">
        <v>197</v>
      </c>
      <c r="G29" s="118"/>
      <c r="H29" s="118"/>
      <c r="I29" s="118"/>
      <c r="J29" s="118"/>
      <c r="K29" s="24"/>
      <c r="L29" s="24"/>
      <c r="M29" s="24"/>
      <c r="N29" s="110">
        <v>1</v>
      </c>
      <c r="U29">
        <f>COUNTA(K29)</f>
        <v>0</v>
      </c>
      <c r="V29">
        <f>COUNTA(L29)</f>
        <v>0</v>
      </c>
      <c r="W29">
        <f>COUNTA(M29)</f>
        <v>0</v>
      </c>
      <c r="X29">
        <f>COUNTA(N29)</f>
        <v>1</v>
      </c>
    </row>
    <row r="30" spans="2:24" ht="13.9" customHeight="1" x14ac:dyDescent="0.15">
      <c r="B30" s="1">
        <f t="shared" si="5"/>
        <v>20</v>
      </c>
      <c r="C30" s="6"/>
      <c r="D30" s="2" t="s">
        <v>17</v>
      </c>
      <c r="E30" s="118"/>
      <c r="F30" s="118" t="s">
        <v>198</v>
      </c>
      <c r="G30" s="118"/>
      <c r="H30" s="118"/>
      <c r="I30" s="118"/>
      <c r="J30" s="118"/>
      <c r="K30" s="24"/>
      <c r="L30" s="24" t="s">
        <v>143</v>
      </c>
      <c r="M30" s="24" t="s">
        <v>143</v>
      </c>
      <c r="N30" s="110"/>
    </row>
    <row r="31" spans="2:24" ht="13.5" customHeight="1" x14ac:dyDescent="0.15">
      <c r="B31" s="1">
        <f t="shared" si="5"/>
        <v>21</v>
      </c>
      <c r="C31" s="6"/>
      <c r="D31" s="6"/>
      <c r="E31" s="118"/>
      <c r="F31" s="118" t="s">
        <v>95</v>
      </c>
      <c r="G31" s="118"/>
      <c r="H31" s="118"/>
      <c r="I31" s="118"/>
      <c r="J31" s="118"/>
      <c r="K31" s="24" t="s">
        <v>143</v>
      </c>
      <c r="L31" s="24">
        <v>1325</v>
      </c>
      <c r="M31" s="24">
        <v>875</v>
      </c>
      <c r="N31" s="110">
        <v>1000</v>
      </c>
    </row>
    <row r="32" spans="2:24" ht="13.9" customHeight="1" x14ac:dyDescent="0.15">
      <c r="B32" s="1">
        <f t="shared" si="5"/>
        <v>22</v>
      </c>
      <c r="C32" s="6"/>
      <c r="D32" s="6"/>
      <c r="E32" s="118"/>
      <c r="F32" s="118" t="s">
        <v>96</v>
      </c>
      <c r="G32" s="118"/>
      <c r="H32" s="118"/>
      <c r="I32" s="118"/>
      <c r="J32" s="118"/>
      <c r="K32" s="24">
        <v>10000</v>
      </c>
      <c r="L32" s="24">
        <v>23000</v>
      </c>
      <c r="M32" s="24">
        <v>16625</v>
      </c>
      <c r="N32" s="110">
        <v>4750</v>
      </c>
    </row>
    <row r="33" spans="2:29" ht="13.9" customHeight="1" x14ac:dyDescent="0.15">
      <c r="B33" s="1">
        <f t="shared" si="5"/>
        <v>23</v>
      </c>
      <c r="C33" s="6"/>
      <c r="D33" s="6"/>
      <c r="E33" s="118"/>
      <c r="F33" s="118" t="s">
        <v>223</v>
      </c>
      <c r="G33" s="118"/>
      <c r="H33" s="118"/>
      <c r="I33" s="118"/>
      <c r="J33" s="118"/>
      <c r="K33" s="24"/>
      <c r="L33" s="24"/>
      <c r="M33" s="24"/>
      <c r="N33" s="110" t="s">
        <v>143</v>
      </c>
    </row>
    <row r="34" spans="2:29" ht="13.5" customHeight="1" x14ac:dyDescent="0.15">
      <c r="B34" s="1">
        <f t="shared" si="5"/>
        <v>24</v>
      </c>
      <c r="C34" s="6"/>
      <c r="D34" s="6"/>
      <c r="E34" s="118"/>
      <c r="F34" s="118" t="s">
        <v>18</v>
      </c>
      <c r="G34" s="118"/>
      <c r="H34" s="118"/>
      <c r="I34" s="118"/>
      <c r="J34" s="118"/>
      <c r="K34" s="24">
        <v>125</v>
      </c>
      <c r="L34" s="24">
        <v>275</v>
      </c>
      <c r="M34" s="24">
        <v>225</v>
      </c>
      <c r="N34" s="110">
        <v>75</v>
      </c>
    </row>
    <row r="35" spans="2:29" ht="13.5" customHeight="1" x14ac:dyDescent="0.15">
      <c r="B35" s="1">
        <f t="shared" si="5"/>
        <v>25</v>
      </c>
      <c r="C35" s="6"/>
      <c r="D35" s="6"/>
      <c r="E35" s="118"/>
      <c r="F35" s="118" t="s">
        <v>97</v>
      </c>
      <c r="G35" s="118"/>
      <c r="H35" s="118"/>
      <c r="I35" s="118"/>
      <c r="J35" s="118"/>
      <c r="K35" s="24" t="s">
        <v>143</v>
      </c>
      <c r="L35" s="24" t="s">
        <v>143</v>
      </c>
      <c r="M35" s="24">
        <v>50</v>
      </c>
      <c r="N35" s="110" t="s">
        <v>143</v>
      </c>
    </row>
    <row r="36" spans="2:29" ht="13.5" customHeight="1" x14ac:dyDescent="0.15">
      <c r="B36" s="1">
        <f t="shared" si="5"/>
        <v>26</v>
      </c>
      <c r="C36" s="6"/>
      <c r="D36" s="6"/>
      <c r="E36" s="118"/>
      <c r="F36" s="118" t="s">
        <v>98</v>
      </c>
      <c r="G36" s="118"/>
      <c r="H36" s="118"/>
      <c r="I36" s="118"/>
      <c r="J36" s="118"/>
      <c r="K36" s="24">
        <v>25</v>
      </c>
      <c r="L36" s="24">
        <v>75</v>
      </c>
      <c r="M36" s="24">
        <v>50</v>
      </c>
      <c r="N36" s="110">
        <v>50</v>
      </c>
    </row>
    <row r="37" spans="2:29" ht="13.5" customHeight="1" x14ac:dyDescent="0.15">
      <c r="B37" s="1">
        <f t="shared" si="5"/>
        <v>27</v>
      </c>
      <c r="C37" s="6"/>
      <c r="D37" s="6"/>
      <c r="E37" s="118"/>
      <c r="F37" s="118" t="s">
        <v>19</v>
      </c>
      <c r="G37" s="118"/>
      <c r="H37" s="118"/>
      <c r="I37" s="118"/>
      <c r="J37" s="118"/>
      <c r="K37" s="24">
        <v>750</v>
      </c>
      <c r="L37" s="24">
        <v>50</v>
      </c>
      <c r="M37" s="24">
        <v>25</v>
      </c>
      <c r="N37" s="110">
        <v>100</v>
      </c>
    </row>
    <row r="38" spans="2:29" ht="13.9" customHeight="1" x14ac:dyDescent="0.15">
      <c r="B38" s="1">
        <f t="shared" si="5"/>
        <v>28</v>
      </c>
      <c r="C38" s="6"/>
      <c r="D38" s="6"/>
      <c r="E38" s="118"/>
      <c r="F38" s="118" t="s">
        <v>199</v>
      </c>
      <c r="G38" s="118"/>
      <c r="H38" s="118"/>
      <c r="I38" s="118"/>
      <c r="J38" s="118"/>
      <c r="K38" s="24"/>
      <c r="L38" s="24"/>
      <c r="M38" s="24"/>
      <c r="N38" s="110" t="s">
        <v>143</v>
      </c>
    </row>
    <row r="39" spans="2:29" ht="13.5" customHeight="1" x14ac:dyDescent="0.15">
      <c r="B39" s="1">
        <f t="shared" si="5"/>
        <v>29</v>
      </c>
      <c r="C39" s="6"/>
      <c r="D39" s="6"/>
      <c r="E39" s="118"/>
      <c r="F39" s="118" t="s">
        <v>116</v>
      </c>
      <c r="G39" s="118"/>
      <c r="H39" s="118"/>
      <c r="I39" s="118"/>
      <c r="J39" s="118"/>
      <c r="K39" s="24">
        <v>150</v>
      </c>
      <c r="L39" s="24">
        <v>75</v>
      </c>
      <c r="M39" s="24">
        <v>25</v>
      </c>
      <c r="N39" s="110">
        <v>50</v>
      </c>
    </row>
    <row r="40" spans="2:29" ht="13.9" customHeight="1" x14ac:dyDescent="0.15">
      <c r="B40" s="1">
        <f t="shared" si="5"/>
        <v>30</v>
      </c>
      <c r="C40" s="6"/>
      <c r="D40" s="6"/>
      <c r="E40" s="118"/>
      <c r="F40" s="118" t="s">
        <v>307</v>
      </c>
      <c r="G40" s="118"/>
      <c r="H40" s="118"/>
      <c r="I40" s="118"/>
      <c r="J40" s="118"/>
      <c r="K40" s="24"/>
      <c r="L40" s="24"/>
      <c r="M40" s="24"/>
      <c r="N40" s="110" t="s">
        <v>143</v>
      </c>
      <c r="Y40" s="124"/>
    </row>
    <row r="41" spans="2:29" ht="13.9" customHeight="1" x14ac:dyDescent="0.15">
      <c r="B41" s="1">
        <f t="shared" si="5"/>
        <v>31</v>
      </c>
      <c r="C41" s="6"/>
      <c r="D41" s="6"/>
      <c r="E41" s="118"/>
      <c r="F41" s="118" t="s">
        <v>20</v>
      </c>
      <c r="G41" s="118"/>
      <c r="H41" s="118"/>
      <c r="I41" s="118"/>
      <c r="J41" s="118"/>
      <c r="K41" s="24">
        <v>350</v>
      </c>
      <c r="L41" s="24"/>
      <c r="M41" s="24"/>
      <c r="N41" s="110"/>
    </row>
    <row r="42" spans="2:29" ht="13.5" customHeight="1" x14ac:dyDescent="0.15">
      <c r="B42" s="1">
        <f t="shared" si="5"/>
        <v>32</v>
      </c>
      <c r="C42" s="6"/>
      <c r="D42" s="6"/>
      <c r="E42" s="118"/>
      <c r="F42" s="118" t="s">
        <v>21</v>
      </c>
      <c r="G42" s="118"/>
      <c r="H42" s="118"/>
      <c r="I42" s="118"/>
      <c r="J42" s="118"/>
      <c r="K42" s="24">
        <v>1100</v>
      </c>
      <c r="L42" s="24">
        <v>700</v>
      </c>
      <c r="M42" s="24">
        <v>850</v>
      </c>
      <c r="N42" s="56">
        <v>1100</v>
      </c>
    </row>
    <row r="43" spans="2:29" ht="13.9" customHeight="1" x14ac:dyDescent="0.15">
      <c r="B43" s="1">
        <f t="shared" si="5"/>
        <v>33</v>
      </c>
      <c r="C43" s="6"/>
      <c r="D43" s="6"/>
      <c r="E43" s="118"/>
      <c r="F43" s="118" t="s">
        <v>22</v>
      </c>
      <c r="G43" s="118"/>
      <c r="H43" s="118"/>
      <c r="I43" s="118"/>
      <c r="J43" s="118"/>
      <c r="K43" s="24">
        <v>25</v>
      </c>
      <c r="L43" s="24" t="s">
        <v>143</v>
      </c>
      <c r="M43" s="24"/>
      <c r="N43" s="110">
        <v>25</v>
      </c>
    </row>
    <row r="44" spans="2:29" ht="13.5" customHeight="1" x14ac:dyDescent="0.15">
      <c r="B44" s="1">
        <f t="shared" ref="B44:B75" si="7">B43+1</f>
        <v>34</v>
      </c>
      <c r="C44" s="2" t="s">
        <v>75</v>
      </c>
      <c r="D44" s="2" t="s">
        <v>76</v>
      </c>
      <c r="E44" s="118"/>
      <c r="F44" s="118" t="s">
        <v>93</v>
      </c>
      <c r="G44" s="118"/>
      <c r="H44" s="118"/>
      <c r="I44" s="118"/>
      <c r="J44" s="118"/>
      <c r="K44" s="24"/>
      <c r="L44" s="24">
        <v>25</v>
      </c>
      <c r="M44" s="24">
        <v>25</v>
      </c>
      <c r="N44" s="110" t="s">
        <v>143</v>
      </c>
    </row>
    <row r="45" spans="2:29" ht="13.9" customHeight="1" x14ac:dyDescent="0.15">
      <c r="B45" s="1">
        <f t="shared" si="7"/>
        <v>35</v>
      </c>
      <c r="C45" s="6"/>
      <c r="D45" s="6"/>
      <c r="E45" s="118"/>
      <c r="F45" s="118" t="s">
        <v>140</v>
      </c>
      <c r="G45" s="118"/>
      <c r="H45" s="118"/>
      <c r="I45" s="118"/>
      <c r="J45" s="118"/>
      <c r="K45" s="24"/>
      <c r="L45" s="24" t="s">
        <v>143</v>
      </c>
      <c r="M45" s="24">
        <v>25</v>
      </c>
      <c r="N45" s="110" t="s">
        <v>143</v>
      </c>
    </row>
    <row r="46" spans="2:29" ht="13.9" customHeight="1" x14ac:dyDescent="0.15">
      <c r="B46" s="1">
        <f t="shared" si="7"/>
        <v>36</v>
      </c>
      <c r="C46" s="125"/>
      <c r="D46" s="125"/>
      <c r="E46" s="118"/>
      <c r="F46" s="118" t="s">
        <v>111</v>
      </c>
      <c r="G46" s="118"/>
      <c r="H46" s="118"/>
      <c r="I46" s="118"/>
      <c r="J46" s="118"/>
      <c r="K46" s="24">
        <v>1600</v>
      </c>
      <c r="L46" s="24">
        <v>100</v>
      </c>
      <c r="M46" s="24" t="s">
        <v>143</v>
      </c>
      <c r="N46" s="110"/>
      <c r="Y46" s="120"/>
    </row>
    <row r="47" spans="2:29" ht="13.9" customHeight="1" x14ac:dyDescent="0.15">
      <c r="B47" s="1">
        <f t="shared" si="7"/>
        <v>37</v>
      </c>
      <c r="C47" s="6"/>
      <c r="D47" s="6"/>
      <c r="E47" s="118"/>
      <c r="F47" s="118" t="s">
        <v>163</v>
      </c>
      <c r="G47" s="118"/>
      <c r="H47" s="118"/>
      <c r="I47" s="118"/>
      <c r="J47" s="118"/>
      <c r="K47" s="24" t="s">
        <v>143</v>
      </c>
      <c r="L47" s="24" t="s">
        <v>143</v>
      </c>
      <c r="M47" s="24">
        <v>50</v>
      </c>
      <c r="N47" s="110">
        <v>450</v>
      </c>
      <c r="Y47" s="120"/>
    </row>
    <row r="48" spans="2:29" ht="13.9" customHeight="1" x14ac:dyDescent="0.15">
      <c r="B48" s="1">
        <f t="shared" si="7"/>
        <v>38</v>
      </c>
      <c r="C48" s="6"/>
      <c r="D48" s="6"/>
      <c r="E48" s="118"/>
      <c r="F48" s="118" t="s">
        <v>371</v>
      </c>
      <c r="G48" s="118"/>
      <c r="H48" s="118"/>
      <c r="I48" s="118"/>
      <c r="J48" s="118"/>
      <c r="K48" s="24"/>
      <c r="L48" s="24"/>
      <c r="M48" s="24">
        <v>25</v>
      </c>
      <c r="N48" s="110"/>
      <c r="U48" s="121">
        <f>COUNTA($K11:$K48)</f>
        <v>24</v>
      </c>
      <c r="V48" s="121">
        <f>COUNTA($L11:$L48)</f>
        <v>25</v>
      </c>
      <c r="W48" s="121">
        <f>COUNTA($M11:$M48)</f>
        <v>28</v>
      </c>
      <c r="X48" s="121">
        <f>COUNTA($N11:$N48)</f>
        <v>33</v>
      </c>
      <c r="Y48" s="121"/>
      <c r="Z48" s="121"/>
      <c r="AA48" s="121"/>
      <c r="AB48" s="121"/>
      <c r="AC48" s="120"/>
    </row>
    <row r="49" spans="2:25" ht="13.9" customHeight="1" x14ac:dyDescent="0.15">
      <c r="B49" s="1">
        <f t="shared" si="7"/>
        <v>39</v>
      </c>
      <c r="C49" s="6"/>
      <c r="D49" s="6"/>
      <c r="E49" s="118"/>
      <c r="F49" s="118" t="s">
        <v>164</v>
      </c>
      <c r="G49" s="118"/>
      <c r="H49" s="118"/>
      <c r="I49" s="118"/>
      <c r="J49" s="118"/>
      <c r="K49" s="24" t="s">
        <v>143</v>
      </c>
      <c r="L49" s="24">
        <v>25</v>
      </c>
      <c r="M49" s="24">
        <v>50</v>
      </c>
      <c r="N49" s="110"/>
      <c r="Y49" s="122"/>
    </row>
    <row r="50" spans="2:25" ht="13.9" customHeight="1" x14ac:dyDescent="0.15">
      <c r="B50" s="1">
        <f t="shared" si="7"/>
        <v>40</v>
      </c>
      <c r="C50" s="6"/>
      <c r="D50" s="6"/>
      <c r="E50" s="118"/>
      <c r="F50" s="118" t="s">
        <v>240</v>
      </c>
      <c r="G50" s="118"/>
      <c r="H50" s="118"/>
      <c r="I50" s="118"/>
      <c r="J50" s="118"/>
      <c r="K50" s="24">
        <v>1</v>
      </c>
      <c r="L50" s="24"/>
      <c r="M50" s="24"/>
      <c r="N50" s="110" t="s">
        <v>143</v>
      </c>
      <c r="Y50" s="122"/>
    </row>
    <row r="51" spans="2:25" ht="13.5" customHeight="1" x14ac:dyDescent="0.15">
      <c r="B51" s="1">
        <f t="shared" si="7"/>
        <v>41</v>
      </c>
      <c r="C51" s="6"/>
      <c r="D51" s="6"/>
      <c r="E51" s="118"/>
      <c r="F51" s="118" t="s">
        <v>165</v>
      </c>
      <c r="G51" s="118"/>
      <c r="H51" s="118"/>
      <c r="I51" s="118"/>
      <c r="J51" s="118"/>
      <c r="K51" s="24">
        <v>200</v>
      </c>
      <c r="L51" s="24" t="s">
        <v>143</v>
      </c>
      <c r="M51" s="24">
        <v>200</v>
      </c>
      <c r="N51" s="110" t="s">
        <v>143</v>
      </c>
      <c r="Y51" s="122"/>
    </row>
    <row r="52" spans="2:25" ht="13.5" customHeight="1" x14ac:dyDescent="0.15">
      <c r="B52" s="1">
        <f t="shared" si="7"/>
        <v>42</v>
      </c>
      <c r="C52" s="6"/>
      <c r="D52" s="6"/>
      <c r="E52" s="118"/>
      <c r="F52" s="118" t="s">
        <v>281</v>
      </c>
      <c r="G52" s="118"/>
      <c r="H52" s="118"/>
      <c r="I52" s="118"/>
      <c r="J52" s="118"/>
      <c r="K52" s="24"/>
      <c r="L52" s="24" t="s">
        <v>143</v>
      </c>
      <c r="M52" s="24" t="s">
        <v>143</v>
      </c>
      <c r="N52" s="110" t="s">
        <v>143</v>
      </c>
      <c r="Y52" s="122"/>
    </row>
    <row r="53" spans="2:25" ht="13.5" customHeight="1" x14ac:dyDescent="0.15">
      <c r="B53" s="1">
        <f t="shared" si="7"/>
        <v>43</v>
      </c>
      <c r="C53" s="6"/>
      <c r="D53" s="6"/>
      <c r="E53" s="118"/>
      <c r="F53" s="118" t="s">
        <v>203</v>
      </c>
      <c r="G53" s="118"/>
      <c r="H53" s="118"/>
      <c r="I53" s="118"/>
      <c r="J53" s="118"/>
      <c r="K53" s="24"/>
      <c r="L53" s="24"/>
      <c r="M53" s="24" t="s">
        <v>143</v>
      </c>
      <c r="N53" s="110"/>
      <c r="Y53" s="122"/>
    </row>
    <row r="54" spans="2:25" ht="13.5" customHeight="1" x14ac:dyDescent="0.15">
      <c r="B54" s="1">
        <f t="shared" si="7"/>
        <v>44</v>
      </c>
      <c r="C54" s="6"/>
      <c r="D54" s="6"/>
      <c r="E54" s="118"/>
      <c r="F54" s="118" t="s">
        <v>204</v>
      </c>
      <c r="G54" s="118"/>
      <c r="H54" s="118"/>
      <c r="I54" s="118"/>
      <c r="J54" s="118"/>
      <c r="K54" s="24"/>
      <c r="L54" s="24"/>
      <c r="M54" s="24" t="s">
        <v>143</v>
      </c>
      <c r="N54" s="110" t="s">
        <v>143</v>
      </c>
      <c r="Y54" s="122"/>
    </row>
    <row r="55" spans="2:25" ht="13.9" customHeight="1" x14ac:dyDescent="0.15">
      <c r="B55" s="1">
        <f t="shared" si="7"/>
        <v>45</v>
      </c>
      <c r="C55" s="6"/>
      <c r="D55" s="6"/>
      <c r="E55" s="118"/>
      <c r="F55" s="118" t="s">
        <v>205</v>
      </c>
      <c r="G55" s="118"/>
      <c r="H55" s="118"/>
      <c r="I55" s="118"/>
      <c r="J55" s="118"/>
      <c r="K55" s="24"/>
      <c r="L55" s="24" t="s">
        <v>143</v>
      </c>
      <c r="M55" s="24">
        <v>50</v>
      </c>
      <c r="N55" s="110">
        <v>100</v>
      </c>
      <c r="Y55" s="120"/>
    </row>
    <row r="56" spans="2:25" ht="13.5" customHeight="1" x14ac:dyDescent="0.15">
      <c r="B56" s="1">
        <f t="shared" si="7"/>
        <v>46</v>
      </c>
      <c r="C56" s="6"/>
      <c r="D56" s="6"/>
      <c r="E56" s="118"/>
      <c r="F56" s="118" t="s">
        <v>99</v>
      </c>
      <c r="G56" s="118"/>
      <c r="H56" s="118"/>
      <c r="I56" s="118"/>
      <c r="J56" s="118"/>
      <c r="K56" s="24">
        <v>400</v>
      </c>
      <c r="L56" s="24" t="s">
        <v>143</v>
      </c>
      <c r="M56" s="24" t="s">
        <v>143</v>
      </c>
      <c r="N56" s="110">
        <v>1000</v>
      </c>
      <c r="Y56" s="122"/>
    </row>
    <row r="57" spans="2:25" ht="13.5" customHeight="1" x14ac:dyDescent="0.15">
      <c r="B57" s="1">
        <f t="shared" si="7"/>
        <v>47</v>
      </c>
      <c r="C57" s="6"/>
      <c r="D57" s="6"/>
      <c r="E57" s="118"/>
      <c r="F57" s="118" t="s">
        <v>225</v>
      </c>
      <c r="G57" s="118"/>
      <c r="H57" s="118"/>
      <c r="I57" s="118"/>
      <c r="J57" s="118"/>
      <c r="K57" s="24">
        <v>32</v>
      </c>
      <c r="L57" s="24"/>
      <c r="M57" s="24"/>
      <c r="N57" s="110">
        <v>96</v>
      </c>
      <c r="Y57" s="120"/>
    </row>
    <row r="58" spans="2:25" ht="13.9" customHeight="1" x14ac:dyDescent="0.15">
      <c r="B58" s="1">
        <f t="shared" si="7"/>
        <v>48</v>
      </c>
      <c r="C58" s="6"/>
      <c r="D58" s="6"/>
      <c r="E58" s="118"/>
      <c r="F58" s="118" t="s">
        <v>207</v>
      </c>
      <c r="G58" s="118"/>
      <c r="H58" s="118"/>
      <c r="I58" s="118"/>
      <c r="J58" s="118"/>
      <c r="K58" s="24">
        <v>75</v>
      </c>
      <c r="L58" s="123">
        <v>75</v>
      </c>
      <c r="M58" s="24">
        <v>50</v>
      </c>
      <c r="N58" s="110">
        <v>75</v>
      </c>
      <c r="Y58" s="120"/>
    </row>
    <row r="59" spans="2:25" ht="13.5" customHeight="1" x14ac:dyDescent="0.15">
      <c r="B59" s="1">
        <f t="shared" si="7"/>
        <v>49</v>
      </c>
      <c r="C59" s="6"/>
      <c r="D59" s="6"/>
      <c r="E59" s="118"/>
      <c r="F59" s="118" t="s">
        <v>241</v>
      </c>
      <c r="G59" s="118"/>
      <c r="H59" s="118"/>
      <c r="I59" s="118"/>
      <c r="J59" s="118"/>
      <c r="K59" s="24">
        <v>16</v>
      </c>
      <c r="L59" s="123"/>
      <c r="M59" s="123"/>
      <c r="N59" s="110"/>
      <c r="Y59" s="120"/>
    </row>
    <row r="60" spans="2:25" ht="13.5" customHeight="1" x14ac:dyDescent="0.15">
      <c r="B60" s="1">
        <f t="shared" si="7"/>
        <v>50</v>
      </c>
      <c r="C60" s="6"/>
      <c r="D60" s="6"/>
      <c r="E60" s="118"/>
      <c r="F60" s="118" t="s">
        <v>242</v>
      </c>
      <c r="G60" s="118"/>
      <c r="H60" s="118"/>
      <c r="I60" s="118"/>
      <c r="J60" s="118"/>
      <c r="K60" s="24"/>
      <c r="L60" s="24"/>
      <c r="M60" s="24" t="s">
        <v>143</v>
      </c>
      <c r="N60" s="110" t="s">
        <v>143</v>
      </c>
      <c r="Y60" s="120"/>
    </row>
    <row r="61" spans="2:25" ht="13.9" customHeight="1" x14ac:dyDescent="0.15">
      <c r="B61" s="1">
        <f t="shared" si="7"/>
        <v>51</v>
      </c>
      <c r="C61" s="6"/>
      <c r="D61" s="6"/>
      <c r="E61" s="118"/>
      <c r="F61" s="118" t="s">
        <v>100</v>
      </c>
      <c r="G61" s="118"/>
      <c r="H61" s="118"/>
      <c r="I61" s="118"/>
      <c r="J61" s="118"/>
      <c r="K61" s="24">
        <v>400</v>
      </c>
      <c r="L61" s="24">
        <v>150</v>
      </c>
      <c r="M61" s="24">
        <v>800</v>
      </c>
      <c r="N61" s="110">
        <v>500</v>
      </c>
      <c r="Y61" s="120"/>
    </row>
    <row r="62" spans="2:25" ht="13.5" customHeight="1" x14ac:dyDescent="0.15">
      <c r="B62" s="1">
        <f t="shared" si="7"/>
        <v>52</v>
      </c>
      <c r="C62" s="6"/>
      <c r="D62" s="6"/>
      <c r="E62" s="118"/>
      <c r="F62" s="118" t="s">
        <v>101</v>
      </c>
      <c r="G62" s="118"/>
      <c r="H62" s="118"/>
      <c r="I62" s="118"/>
      <c r="J62" s="118"/>
      <c r="K62" s="24">
        <v>225</v>
      </c>
      <c r="L62" s="24">
        <v>50</v>
      </c>
      <c r="M62" s="24">
        <v>50</v>
      </c>
      <c r="N62" s="110">
        <v>150</v>
      </c>
      <c r="Y62" s="120"/>
    </row>
    <row r="63" spans="2:25" ht="14.25" customHeight="1" x14ac:dyDescent="0.15">
      <c r="B63" s="1">
        <f t="shared" si="7"/>
        <v>53</v>
      </c>
      <c r="C63" s="6"/>
      <c r="D63" s="6"/>
      <c r="E63" s="118"/>
      <c r="F63" s="118" t="s">
        <v>300</v>
      </c>
      <c r="G63" s="118"/>
      <c r="H63" s="118"/>
      <c r="I63" s="118"/>
      <c r="J63" s="118"/>
      <c r="K63" s="24"/>
      <c r="L63" s="24"/>
      <c r="M63" s="24"/>
      <c r="N63" s="110">
        <v>11</v>
      </c>
      <c r="Y63" s="120"/>
    </row>
    <row r="64" spans="2:25" ht="13.5" customHeight="1" x14ac:dyDescent="0.15">
      <c r="B64" s="1">
        <f t="shared" si="7"/>
        <v>54</v>
      </c>
      <c r="C64" s="6"/>
      <c r="D64" s="6"/>
      <c r="E64" s="118"/>
      <c r="F64" s="118" t="s">
        <v>243</v>
      </c>
      <c r="G64" s="118"/>
      <c r="H64" s="118"/>
      <c r="I64" s="118"/>
      <c r="J64" s="118"/>
      <c r="K64" s="24" t="s">
        <v>143</v>
      </c>
      <c r="L64" s="24">
        <v>25</v>
      </c>
      <c r="M64" s="24" t="s">
        <v>143</v>
      </c>
      <c r="N64" s="110">
        <v>100</v>
      </c>
      <c r="Y64" s="120"/>
    </row>
    <row r="65" spans="2:25" ht="13.9" customHeight="1" x14ac:dyDescent="0.15">
      <c r="B65" s="1">
        <f t="shared" si="7"/>
        <v>55</v>
      </c>
      <c r="C65" s="6"/>
      <c r="D65" s="6"/>
      <c r="E65" s="118"/>
      <c r="F65" s="118" t="s">
        <v>139</v>
      </c>
      <c r="G65" s="118"/>
      <c r="H65" s="118"/>
      <c r="I65" s="118"/>
      <c r="J65" s="118"/>
      <c r="K65" s="24">
        <v>80</v>
      </c>
      <c r="L65" s="24"/>
      <c r="M65" s="24">
        <v>16</v>
      </c>
      <c r="N65" s="110" t="s">
        <v>143</v>
      </c>
      <c r="Y65" s="120"/>
    </row>
    <row r="66" spans="2:25" ht="13.5" customHeight="1" x14ac:dyDescent="0.15">
      <c r="B66" s="1">
        <f t="shared" si="7"/>
        <v>56</v>
      </c>
      <c r="C66" s="6"/>
      <c r="D66" s="6"/>
      <c r="E66" s="118"/>
      <c r="F66" s="118" t="s">
        <v>308</v>
      </c>
      <c r="G66" s="118"/>
      <c r="H66" s="118"/>
      <c r="I66" s="118"/>
      <c r="J66" s="118"/>
      <c r="K66" s="24"/>
      <c r="L66" s="24">
        <v>16</v>
      </c>
      <c r="M66" s="24" t="s">
        <v>143</v>
      </c>
      <c r="N66" s="110" t="s">
        <v>143</v>
      </c>
      <c r="Y66" s="120"/>
    </row>
    <row r="67" spans="2:25" ht="13.5" customHeight="1" x14ac:dyDescent="0.15">
      <c r="B67" s="1">
        <f t="shared" si="7"/>
        <v>57</v>
      </c>
      <c r="C67" s="6"/>
      <c r="D67" s="6"/>
      <c r="E67" s="118"/>
      <c r="F67" s="118" t="s">
        <v>167</v>
      </c>
      <c r="G67" s="118"/>
      <c r="H67" s="118"/>
      <c r="I67" s="118"/>
      <c r="J67" s="118"/>
      <c r="K67" s="24" t="s">
        <v>143</v>
      </c>
      <c r="L67" s="24" t="s">
        <v>143</v>
      </c>
      <c r="M67" s="24"/>
      <c r="N67" s="110"/>
      <c r="Y67" s="120"/>
    </row>
    <row r="68" spans="2:25" ht="13.5" customHeight="1" x14ac:dyDescent="0.15">
      <c r="B68" s="1">
        <f t="shared" si="7"/>
        <v>58</v>
      </c>
      <c r="C68" s="6"/>
      <c r="D68" s="6"/>
      <c r="E68" s="118"/>
      <c r="F68" s="118" t="s">
        <v>30</v>
      </c>
      <c r="G68" s="118"/>
      <c r="H68" s="118"/>
      <c r="I68" s="118"/>
      <c r="J68" s="118"/>
      <c r="K68" s="24">
        <v>96</v>
      </c>
      <c r="L68" s="24">
        <v>16</v>
      </c>
      <c r="M68" s="24">
        <v>64</v>
      </c>
      <c r="N68" s="110">
        <v>120</v>
      </c>
      <c r="Y68" s="120"/>
    </row>
    <row r="69" spans="2:25" ht="13.5" customHeight="1" x14ac:dyDescent="0.15">
      <c r="B69" s="1">
        <f t="shared" si="7"/>
        <v>59</v>
      </c>
      <c r="C69" s="6"/>
      <c r="D69" s="6"/>
      <c r="E69" s="118"/>
      <c r="F69" s="118" t="s">
        <v>168</v>
      </c>
      <c r="G69" s="118"/>
      <c r="H69" s="118"/>
      <c r="I69" s="118"/>
      <c r="J69" s="118"/>
      <c r="K69" s="24">
        <v>32</v>
      </c>
      <c r="L69" s="24">
        <v>16</v>
      </c>
      <c r="M69" s="24" t="s">
        <v>143</v>
      </c>
      <c r="N69" s="110">
        <v>16</v>
      </c>
      <c r="Y69" s="120"/>
    </row>
    <row r="70" spans="2:25" ht="13.9" customHeight="1" x14ac:dyDescent="0.15">
      <c r="B70" s="1">
        <f t="shared" si="7"/>
        <v>60</v>
      </c>
      <c r="C70" s="6"/>
      <c r="D70" s="6"/>
      <c r="E70" s="118"/>
      <c r="F70" s="118" t="s">
        <v>169</v>
      </c>
      <c r="G70" s="118"/>
      <c r="H70" s="118"/>
      <c r="I70" s="118"/>
      <c r="J70" s="118"/>
      <c r="K70" s="24" t="s">
        <v>143</v>
      </c>
      <c r="L70" s="24"/>
      <c r="M70" s="24">
        <v>16</v>
      </c>
      <c r="N70" s="110" t="s">
        <v>143</v>
      </c>
      <c r="Y70" s="120"/>
    </row>
    <row r="71" spans="2:25" ht="13.9" customHeight="1" x14ac:dyDescent="0.15">
      <c r="B71" s="1">
        <f t="shared" si="7"/>
        <v>61</v>
      </c>
      <c r="C71" s="6"/>
      <c r="D71" s="6"/>
      <c r="E71" s="118"/>
      <c r="F71" s="118" t="s">
        <v>257</v>
      </c>
      <c r="G71" s="118"/>
      <c r="H71" s="118"/>
      <c r="I71" s="118"/>
      <c r="J71" s="118"/>
      <c r="K71" s="24"/>
      <c r="L71" s="24" t="s">
        <v>143</v>
      </c>
      <c r="M71" s="24"/>
      <c r="N71" s="110"/>
      <c r="Y71" s="120"/>
    </row>
    <row r="72" spans="2:25" ht="13.9" customHeight="1" x14ac:dyDescent="0.15">
      <c r="B72" s="1">
        <f t="shared" si="7"/>
        <v>62</v>
      </c>
      <c r="C72" s="6"/>
      <c r="D72" s="6"/>
      <c r="E72" s="118"/>
      <c r="F72" s="118" t="s">
        <v>80</v>
      </c>
      <c r="G72" s="118"/>
      <c r="H72" s="118"/>
      <c r="I72" s="118"/>
      <c r="J72" s="118"/>
      <c r="K72" s="24" t="s">
        <v>143</v>
      </c>
      <c r="L72" s="24" t="s">
        <v>143</v>
      </c>
      <c r="M72" s="24" t="s">
        <v>143</v>
      </c>
      <c r="N72" s="110">
        <v>400</v>
      </c>
      <c r="Y72" s="120"/>
    </row>
    <row r="73" spans="2:25" ht="13.9" customHeight="1" x14ac:dyDescent="0.15">
      <c r="B73" s="1">
        <f t="shared" si="7"/>
        <v>63</v>
      </c>
      <c r="C73" s="6"/>
      <c r="D73" s="6"/>
      <c r="E73" s="118"/>
      <c r="F73" s="118" t="s">
        <v>210</v>
      </c>
      <c r="G73" s="118"/>
      <c r="H73" s="118"/>
      <c r="I73" s="118"/>
      <c r="J73" s="118"/>
      <c r="K73" s="24"/>
      <c r="L73" s="24"/>
      <c r="M73" s="24"/>
      <c r="N73" s="110" t="s">
        <v>143</v>
      </c>
      <c r="Y73" s="120"/>
    </row>
    <row r="74" spans="2:25" ht="13.5" customHeight="1" x14ac:dyDescent="0.15">
      <c r="B74" s="1">
        <f t="shared" si="7"/>
        <v>64</v>
      </c>
      <c r="C74" s="6"/>
      <c r="D74" s="6"/>
      <c r="E74" s="118"/>
      <c r="F74" s="118" t="s">
        <v>102</v>
      </c>
      <c r="G74" s="118"/>
      <c r="H74" s="118"/>
      <c r="I74" s="118"/>
      <c r="J74" s="118"/>
      <c r="K74" s="24">
        <v>2700</v>
      </c>
      <c r="L74" s="24">
        <v>2700</v>
      </c>
      <c r="M74" s="24">
        <v>1750</v>
      </c>
      <c r="N74" s="110">
        <v>2400</v>
      </c>
      <c r="Y74" s="120"/>
    </row>
    <row r="75" spans="2:25" ht="13.9" customHeight="1" x14ac:dyDescent="0.15">
      <c r="B75" s="1">
        <f t="shared" si="7"/>
        <v>65</v>
      </c>
      <c r="C75" s="6"/>
      <c r="D75" s="6"/>
      <c r="E75" s="118"/>
      <c r="F75" s="118" t="s">
        <v>170</v>
      </c>
      <c r="G75" s="118"/>
      <c r="H75" s="118"/>
      <c r="I75" s="118"/>
      <c r="J75" s="118"/>
      <c r="K75" s="24"/>
      <c r="L75" s="24">
        <v>100</v>
      </c>
      <c r="M75" s="24">
        <v>50</v>
      </c>
      <c r="N75" s="110">
        <v>125</v>
      </c>
      <c r="Y75" s="120"/>
    </row>
    <row r="76" spans="2:25" ht="13.5" customHeight="1" x14ac:dyDescent="0.15">
      <c r="B76" s="1">
        <f t="shared" ref="B76:B95" si="8">B75+1</f>
        <v>66</v>
      </c>
      <c r="C76" s="6"/>
      <c r="D76" s="6"/>
      <c r="E76" s="118"/>
      <c r="F76" s="118" t="s">
        <v>227</v>
      </c>
      <c r="G76" s="118"/>
      <c r="H76" s="118"/>
      <c r="I76" s="118"/>
      <c r="J76" s="118"/>
      <c r="K76" s="24">
        <v>2</v>
      </c>
      <c r="L76" s="24">
        <v>1</v>
      </c>
      <c r="M76" s="24" t="s">
        <v>143</v>
      </c>
      <c r="N76" s="110" t="s">
        <v>143</v>
      </c>
      <c r="Y76" s="120"/>
    </row>
    <row r="77" spans="2:25" ht="13.9" customHeight="1" x14ac:dyDescent="0.15">
      <c r="B77" s="1">
        <f t="shared" si="8"/>
        <v>67</v>
      </c>
      <c r="C77" s="6"/>
      <c r="D77" s="6"/>
      <c r="E77" s="118"/>
      <c r="F77" s="118" t="s">
        <v>211</v>
      </c>
      <c r="G77" s="118"/>
      <c r="H77" s="118"/>
      <c r="I77" s="118"/>
      <c r="J77" s="118"/>
      <c r="K77" s="24" t="s">
        <v>143</v>
      </c>
      <c r="L77" s="24" t="s">
        <v>143</v>
      </c>
      <c r="M77" s="24" t="s">
        <v>143</v>
      </c>
      <c r="N77" s="110">
        <v>25</v>
      </c>
      <c r="Y77" s="120"/>
    </row>
    <row r="78" spans="2:25" ht="13.9" customHeight="1" x14ac:dyDescent="0.15">
      <c r="B78" s="1">
        <f t="shared" si="8"/>
        <v>68</v>
      </c>
      <c r="C78" s="6"/>
      <c r="D78" s="6"/>
      <c r="E78" s="118"/>
      <c r="F78" s="118" t="s">
        <v>31</v>
      </c>
      <c r="G78" s="118"/>
      <c r="H78" s="118"/>
      <c r="I78" s="118"/>
      <c r="J78" s="118"/>
      <c r="K78" s="24">
        <v>500</v>
      </c>
      <c r="L78" s="24">
        <v>250</v>
      </c>
      <c r="M78" s="24">
        <v>425</v>
      </c>
      <c r="N78" s="110">
        <v>650</v>
      </c>
      <c r="Y78" s="120"/>
    </row>
    <row r="79" spans="2:25" ht="13.9" customHeight="1" x14ac:dyDescent="0.15">
      <c r="B79" s="1">
        <f t="shared" si="8"/>
        <v>69</v>
      </c>
      <c r="C79" s="2" t="s">
        <v>32</v>
      </c>
      <c r="D79" s="2" t="s">
        <v>33</v>
      </c>
      <c r="E79" s="118"/>
      <c r="F79" s="118" t="s">
        <v>153</v>
      </c>
      <c r="G79" s="118"/>
      <c r="H79" s="118"/>
      <c r="I79" s="118"/>
      <c r="J79" s="118"/>
      <c r="K79" s="24"/>
      <c r="L79" s="24">
        <v>2</v>
      </c>
      <c r="M79" s="24">
        <v>2</v>
      </c>
      <c r="N79" s="110" t="s">
        <v>143</v>
      </c>
    </row>
    <row r="80" spans="2:25" ht="14.25" customHeight="1" x14ac:dyDescent="0.15">
      <c r="B80" s="1">
        <f t="shared" si="8"/>
        <v>70</v>
      </c>
      <c r="C80" s="6"/>
      <c r="D80" s="6"/>
      <c r="E80" s="118"/>
      <c r="F80" s="118" t="s">
        <v>154</v>
      </c>
      <c r="G80" s="118"/>
      <c r="H80" s="118"/>
      <c r="I80" s="118"/>
      <c r="J80" s="118"/>
      <c r="K80" s="24"/>
      <c r="L80" s="24"/>
      <c r="M80" s="24">
        <v>1</v>
      </c>
      <c r="N80" s="110">
        <v>1</v>
      </c>
    </row>
    <row r="81" spans="2:24" ht="13.5" customHeight="1" x14ac:dyDescent="0.15">
      <c r="B81" s="1">
        <f t="shared" si="8"/>
        <v>71</v>
      </c>
      <c r="C81" s="6"/>
      <c r="D81" s="6"/>
      <c r="E81" s="118"/>
      <c r="F81" s="118" t="s">
        <v>258</v>
      </c>
      <c r="G81" s="118"/>
      <c r="H81" s="118"/>
      <c r="I81" s="118"/>
      <c r="J81" s="118"/>
      <c r="K81" s="24"/>
      <c r="L81" s="24"/>
      <c r="M81" s="24">
        <v>1</v>
      </c>
      <c r="N81" s="110"/>
    </row>
    <row r="82" spans="2:24" ht="13.5" customHeight="1" x14ac:dyDescent="0.15">
      <c r="B82" s="1">
        <f t="shared" si="8"/>
        <v>72</v>
      </c>
      <c r="C82" s="6"/>
      <c r="D82" s="6"/>
      <c r="E82" s="118"/>
      <c r="F82" s="118" t="s">
        <v>173</v>
      </c>
      <c r="G82" s="118"/>
      <c r="H82" s="118"/>
      <c r="I82" s="118"/>
      <c r="J82" s="118"/>
      <c r="K82" s="24"/>
      <c r="L82" s="24"/>
      <c r="M82" s="24">
        <v>1</v>
      </c>
      <c r="N82" s="110">
        <v>1</v>
      </c>
    </row>
    <row r="83" spans="2:24" ht="13.9" customHeight="1" x14ac:dyDescent="0.15">
      <c r="B83" s="1">
        <f t="shared" si="8"/>
        <v>73</v>
      </c>
      <c r="C83" s="6"/>
      <c r="D83" s="6"/>
      <c r="E83" s="118"/>
      <c r="F83" s="118" t="s">
        <v>112</v>
      </c>
      <c r="G83" s="118"/>
      <c r="H83" s="118"/>
      <c r="I83" s="118"/>
      <c r="J83" s="118"/>
      <c r="K83" s="24">
        <v>2</v>
      </c>
      <c r="L83" s="24">
        <v>4</v>
      </c>
      <c r="M83" s="24">
        <v>3</v>
      </c>
      <c r="N83" s="110" t="s">
        <v>143</v>
      </c>
    </row>
    <row r="84" spans="2:24" ht="13.9" customHeight="1" x14ac:dyDescent="0.15">
      <c r="B84" s="1">
        <f t="shared" si="8"/>
        <v>74</v>
      </c>
      <c r="C84" s="6"/>
      <c r="D84" s="6"/>
      <c r="E84" s="118"/>
      <c r="F84" s="118" t="s">
        <v>175</v>
      </c>
      <c r="G84" s="118"/>
      <c r="H84" s="118"/>
      <c r="I84" s="118"/>
      <c r="J84" s="118"/>
      <c r="K84" s="24">
        <v>1</v>
      </c>
      <c r="L84" s="24">
        <v>4</v>
      </c>
      <c r="M84" s="24">
        <v>3</v>
      </c>
      <c r="N84" s="110"/>
    </row>
    <row r="85" spans="2:24" ht="13.5" customHeight="1" x14ac:dyDescent="0.15">
      <c r="B85" s="1">
        <f t="shared" si="8"/>
        <v>75</v>
      </c>
      <c r="C85" s="6"/>
      <c r="D85" s="6"/>
      <c r="E85" s="118"/>
      <c r="F85" s="118" t="s">
        <v>34</v>
      </c>
      <c r="G85" s="118"/>
      <c r="H85" s="118"/>
      <c r="I85" s="118"/>
      <c r="J85" s="118"/>
      <c r="K85" s="24"/>
      <c r="L85" s="24"/>
      <c r="M85" s="24" t="s">
        <v>143</v>
      </c>
      <c r="N85" s="110" t="s">
        <v>143</v>
      </c>
    </row>
    <row r="86" spans="2:24" ht="13.5" customHeight="1" x14ac:dyDescent="0.15">
      <c r="B86" s="1">
        <f t="shared" si="8"/>
        <v>76</v>
      </c>
      <c r="C86" s="2" t="s">
        <v>129</v>
      </c>
      <c r="D86" s="2" t="s">
        <v>176</v>
      </c>
      <c r="E86" s="118"/>
      <c r="F86" s="118" t="s">
        <v>272</v>
      </c>
      <c r="G86" s="118"/>
      <c r="H86" s="118"/>
      <c r="I86" s="118"/>
      <c r="J86" s="118"/>
      <c r="K86" s="24"/>
      <c r="L86" s="24">
        <v>1</v>
      </c>
      <c r="M86" s="24" t="s">
        <v>143</v>
      </c>
      <c r="N86" s="110" t="s">
        <v>143</v>
      </c>
    </row>
    <row r="87" spans="2:24" ht="13.5" customHeight="1" x14ac:dyDescent="0.15">
      <c r="B87" s="1">
        <f t="shared" si="8"/>
        <v>77</v>
      </c>
      <c r="C87" s="6"/>
      <c r="D87" s="2" t="s">
        <v>178</v>
      </c>
      <c r="E87" s="118"/>
      <c r="F87" s="118" t="s">
        <v>179</v>
      </c>
      <c r="G87" s="118"/>
      <c r="H87" s="118"/>
      <c r="I87" s="118"/>
      <c r="J87" s="118"/>
      <c r="K87" s="24">
        <v>3</v>
      </c>
      <c r="L87" s="24" t="s">
        <v>143</v>
      </c>
      <c r="M87" s="24"/>
      <c r="N87" s="110"/>
    </row>
    <row r="88" spans="2:24" ht="13.5" customHeight="1" x14ac:dyDescent="0.15">
      <c r="B88" s="1">
        <f t="shared" si="8"/>
        <v>78</v>
      </c>
      <c r="C88" s="6"/>
      <c r="D88" s="2" t="s">
        <v>35</v>
      </c>
      <c r="E88" s="118"/>
      <c r="F88" s="118" t="s">
        <v>110</v>
      </c>
      <c r="G88" s="118"/>
      <c r="H88" s="118"/>
      <c r="I88" s="118"/>
      <c r="J88" s="118"/>
      <c r="K88" s="24">
        <v>1</v>
      </c>
      <c r="L88" s="24" t="s">
        <v>143</v>
      </c>
      <c r="M88" s="24"/>
      <c r="N88" s="110" t="s">
        <v>143</v>
      </c>
    </row>
    <row r="89" spans="2:24" ht="13.5" customHeight="1" x14ac:dyDescent="0.15">
      <c r="B89" s="1">
        <f t="shared" si="8"/>
        <v>79</v>
      </c>
      <c r="C89" s="6"/>
      <c r="D89" s="7"/>
      <c r="E89" s="118"/>
      <c r="F89" s="118" t="s">
        <v>36</v>
      </c>
      <c r="G89" s="118"/>
      <c r="H89" s="118"/>
      <c r="I89" s="118"/>
      <c r="J89" s="118"/>
      <c r="K89" s="24">
        <v>25</v>
      </c>
      <c r="L89" s="24">
        <v>25</v>
      </c>
      <c r="M89" s="24">
        <v>25</v>
      </c>
      <c r="N89" s="110" t="s">
        <v>143</v>
      </c>
    </row>
    <row r="90" spans="2:24" ht="13.5" customHeight="1" x14ac:dyDescent="0.15">
      <c r="B90" s="1">
        <f t="shared" si="8"/>
        <v>80</v>
      </c>
      <c r="C90" s="7"/>
      <c r="D90" s="8" t="s">
        <v>37</v>
      </c>
      <c r="E90" s="118"/>
      <c r="F90" s="118" t="s">
        <v>38</v>
      </c>
      <c r="G90" s="118"/>
      <c r="H90" s="118"/>
      <c r="I90" s="118"/>
      <c r="J90" s="118"/>
      <c r="K90" s="24">
        <v>25</v>
      </c>
      <c r="L90" s="24">
        <v>50</v>
      </c>
      <c r="M90" s="24">
        <v>25</v>
      </c>
      <c r="N90" s="110" t="s">
        <v>143</v>
      </c>
    </row>
    <row r="91" spans="2:24" ht="13.9" customHeight="1" x14ac:dyDescent="0.15">
      <c r="B91" s="1">
        <f t="shared" si="8"/>
        <v>81</v>
      </c>
      <c r="C91" s="2" t="s">
        <v>0</v>
      </c>
      <c r="D91" s="2" t="s">
        <v>213</v>
      </c>
      <c r="E91" s="118"/>
      <c r="F91" s="118" t="s">
        <v>214</v>
      </c>
      <c r="G91" s="118"/>
      <c r="H91" s="118"/>
      <c r="I91" s="118"/>
      <c r="J91" s="118"/>
      <c r="K91" s="24"/>
      <c r="L91" s="24"/>
      <c r="M91" s="24" t="s">
        <v>143</v>
      </c>
      <c r="N91" s="110" t="s">
        <v>143</v>
      </c>
    </row>
    <row r="92" spans="2:24" ht="13.5" customHeight="1" x14ac:dyDescent="0.15">
      <c r="B92" s="1">
        <f t="shared" si="8"/>
        <v>82</v>
      </c>
      <c r="C92" s="6"/>
      <c r="D92" s="8" t="s">
        <v>39</v>
      </c>
      <c r="E92" s="118"/>
      <c r="F92" s="118" t="s">
        <v>40</v>
      </c>
      <c r="G92" s="118"/>
      <c r="H92" s="118"/>
      <c r="I92" s="118"/>
      <c r="J92" s="118"/>
      <c r="K92" s="24">
        <v>25</v>
      </c>
      <c r="L92" s="24" t="s">
        <v>143</v>
      </c>
      <c r="M92" s="24" t="s">
        <v>143</v>
      </c>
      <c r="N92" s="110" t="s">
        <v>143</v>
      </c>
      <c r="U92">
        <f>COUNTA(K79:K92)</f>
        <v>7</v>
      </c>
      <c r="V92">
        <f>COUNTA(L79:L92)</f>
        <v>9</v>
      </c>
      <c r="W92">
        <f>COUNTA(M79:M92)</f>
        <v>12</v>
      </c>
      <c r="X92">
        <f>COUNTA(N79:N92)</f>
        <v>11</v>
      </c>
    </row>
    <row r="93" spans="2:24" ht="13.5" customHeight="1" x14ac:dyDescent="0.15">
      <c r="B93" s="1">
        <f t="shared" si="8"/>
        <v>83</v>
      </c>
      <c r="C93" s="143" t="s">
        <v>41</v>
      </c>
      <c r="D93" s="144"/>
      <c r="E93" s="118"/>
      <c r="F93" s="118" t="s">
        <v>42</v>
      </c>
      <c r="G93" s="118"/>
      <c r="H93" s="118"/>
      <c r="I93" s="118"/>
      <c r="J93" s="118"/>
      <c r="K93" s="24">
        <v>75</v>
      </c>
      <c r="L93" s="24">
        <v>125</v>
      </c>
      <c r="M93" s="24">
        <v>225</v>
      </c>
      <c r="N93" s="110">
        <v>175</v>
      </c>
    </row>
    <row r="94" spans="2:24" ht="13.5" customHeight="1" x14ac:dyDescent="0.15">
      <c r="B94" s="1">
        <f t="shared" si="8"/>
        <v>84</v>
      </c>
      <c r="C94" s="3"/>
      <c r="D94" s="78"/>
      <c r="E94" s="118"/>
      <c r="F94" s="118" t="s">
        <v>43</v>
      </c>
      <c r="G94" s="118"/>
      <c r="H94" s="118"/>
      <c r="I94" s="118"/>
      <c r="J94" s="118"/>
      <c r="K94" s="24">
        <v>75</v>
      </c>
      <c r="L94" s="24">
        <v>25</v>
      </c>
      <c r="M94" s="24">
        <v>50</v>
      </c>
      <c r="N94" s="110">
        <v>75</v>
      </c>
    </row>
    <row r="95" spans="2:24" ht="13.9" customHeight="1" thickBot="1" x14ac:dyDescent="0.2">
      <c r="B95" s="1">
        <f t="shared" si="8"/>
        <v>85</v>
      </c>
      <c r="C95" s="3"/>
      <c r="D95" s="78"/>
      <c r="E95" s="118"/>
      <c r="F95" s="118" t="s">
        <v>73</v>
      </c>
      <c r="G95" s="118"/>
      <c r="H95" s="118"/>
      <c r="I95" s="118"/>
      <c r="J95" s="118"/>
      <c r="K95" s="24">
        <v>75</v>
      </c>
      <c r="L95" s="24">
        <v>75</v>
      </c>
      <c r="M95" s="24">
        <v>75</v>
      </c>
      <c r="N95" s="112">
        <v>200</v>
      </c>
    </row>
    <row r="96" spans="2:24" ht="13.9" customHeight="1" x14ac:dyDescent="0.15">
      <c r="B96" s="79"/>
      <c r="C96" s="80"/>
      <c r="D96" s="80"/>
      <c r="E96" s="23"/>
      <c r="F96" s="23"/>
      <c r="G96" s="23"/>
      <c r="H96" s="23"/>
      <c r="I96" s="23"/>
      <c r="J96" s="23"/>
      <c r="K96" s="23"/>
      <c r="L96" s="23"/>
      <c r="M96" s="23"/>
      <c r="N96" s="23"/>
      <c r="U96">
        <f>COUNTA(K11:K95)</f>
        <v>54</v>
      </c>
      <c r="V96">
        <f>COUNTA(L11:L95)</f>
        <v>57</v>
      </c>
      <c r="W96">
        <f>COUNTA(M11:M95)</f>
        <v>66</v>
      </c>
      <c r="X96">
        <f>COUNTA(N11:N95)</f>
        <v>72</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SUM(U11:U24,K25:K95)</f>
        <v>20585</v>
      </c>
      <c r="V100">
        <f>SUM(V11:V24,L25:L95)</f>
        <v>31157</v>
      </c>
      <c r="W100">
        <f>SUM(W11:W24,M25:M95)</f>
        <v>25588</v>
      </c>
      <c r="X100">
        <f>SUM(X11:X24,N25:N95)</f>
        <v>16137</v>
      </c>
    </row>
    <row r="101" spans="2:24" ht="18" customHeight="1" thickBot="1" x14ac:dyDescent="0.2">
      <c r="B101" s="69"/>
      <c r="C101" s="9"/>
      <c r="D101" s="139" t="s">
        <v>2</v>
      </c>
      <c r="E101" s="139"/>
      <c r="F101" s="139"/>
      <c r="G101" s="139"/>
      <c r="H101" s="9"/>
      <c r="I101" s="9"/>
      <c r="J101" s="71"/>
      <c r="K101" s="31" t="str">
        <f>K5</f>
        <v>2023.6.1</v>
      </c>
      <c r="L101" s="31" t="str">
        <f>L5</f>
        <v>2023.6.1</v>
      </c>
      <c r="M101" s="31" t="str">
        <f>M5</f>
        <v>2023.6.1</v>
      </c>
      <c r="N101" s="50" t="str">
        <f>N5</f>
        <v>2023.6.1</v>
      </c>
    </row>
    <row r="102" spans="2:24" ht="19.899999999999999" customHeight="1" thickTop="1" x14ac:dyDescent="0.15">
      <c r="B102" s="145" t="s">
        <v>45</v>
      </c>
      <c r="C102" s="146"/>
      <c r="D102" s="146"/>
      <c r="E102" s="146"/>
      <c r="F102" s="146"/>
      <c r="G102" s="146"/>
      <c r="H102" s="146"/>
      <c r="I102" s="146"/>
      <c r="J102" s="76"/>
      <c r="K102" s="32">
        <f>SUM(K103:K111)</f>
        <v>20585</v>
      </c>
      <c r="L102" s="32">
        <f>SUM(L103:L111)</f>
        <v>31157</v>
      </c>
      <c r="M102" s="32">
        <f>SUM(M103:M111)</f>
        <v>25588</v>
      </c>
      <c r="N102" s="137">
        <f>SUM(N103:N111)</f>
        <v>16137</v>
      </c>
    </row>
    <row r="103" spans="2:24" ht="13.9" customHeight="1" x14ac:dyDescent="0.15">
      <c r="B103" s="147" t="s">
        <v>46</v>
      </c>
      <c r="C103" s="148"/>
      <c r="D103" s="149"/>
      <c r="E103" s="12"/>
      <c r="F103" s="13"/>
      <c r="G103" s="138" t="s">
        <v>13</v>
      </c>
      <c r="H103" s="138"/>
      <c r="I103" s="13"/>
      <c r="J103" s="14"/>
      <c r="K103" s="4">
        <f>SUM(U$11:U$24)</f>
        <v>894</v>
      </c>
      <c r="L103" s="4">
        <f>SUM(V$11:V$24)</f>
        <v>1672</v>
      </c>
      <c r="M103" s="4">
        <f>SUM(W$11:W$24)</f>
        <v>2056</v>
      </c>
      <c r="N103" s="5">
        <f>SUM(X$11:X$24)</f>
        <v>2141</v>
      </c>
    </row>
    <row r="104" spans="2:24" ht="13.9" customHeight="1" x14ac:dyDescent="0.15">
      <c r="B104" s="82"/>
      <c r="C104" s="60"/>
      <c r="D104" s="83"/>
      <c r="E104" s="15"/>
      <c r="F104" s="118"/>
      <c r="G104" s="138" t="s">
        <v>25</v>
      </c>
      <c r="H104" s="138"/>
      <c r="I104" s="114"/>
      <c r="J104" s="16"/>
      <c r="K104" s="4">
        <f>SUM(K$25)</f>
        <v>475</v>
      </c>
      <c r="L104" s="4">
        <f>SUM(L$25)</f>
        <v>125</v>
      </c>
      <c r="M104" s="4">
        <f>SUM(M$25)</f>
        <v>750</v>
      </c>
      <c r="N104" s="5">
        <f>SUM(N$25)</f>
        <v>125</v>
      </c>
    </row>
    <row r="105" spans="2:24" ht="13.9" customHeight="1" x14ac:dyDescent="0.15">
      <c r="B105" s="82"/>
      <c r="C105" s="60"/>
      <c r="D105" s="83"/>
      <c r="E105" s="15"/>
      <c r="F105" s="118"/>
      <c r="G105" s="138" t="s">
        <v>27</v>
      </c>
      <c r="H105" s="138"/>
      <c r="I105" s="13"/>
      <c r="J105" s="14"/>
      <c r="K105" s="4">
        <f>SUM(K$26:K$26)</f>
        <v>0</v>
      </c>
      <c r="L105" s="4">
        <f>SUM(L$26:L$26)</f>
        <v>0</v>
      </c>
      <c r="M105" s="4">
        <f>SUM(M$26:M$26)</f>
        <v>0</v>
      </c>
      <c r="N105" s="5">
        <f>SUM(N$26:N$26)</f>
        <v>0</v>
      </c>
    </row>
    <row r="106" spans="2:24" ht="13.9" customHeight="1" x14ac:dyDescent="0.15">
      <c r="B106" s="82"/>
      <c r="C106" s="60"/>
      <c r="D106" s="83"/>
      <c r="E106" s="15"/>
      <c r="F106" s="118"/>
      <c r="G106" s="138" t="s">
        <v>78</v>
      </c>
      <c r="H106" s="138"/>
      <c r="I106" s="13"/>
      <c r="J106" s="14"/>
      <c r="K106" s="4">
        <f>SUM(K$27:K$27)</f>
        <v>25</v>
      </c>
      <c r="L106" s="4">
        <f>SUM(L$27:L$27)</f>
        <v>0</v>
      </c>
      <c r="M106" s="4">
        <f>SUM(M$27:M$27)</f>
        <v>0</v>
      </c>
      <c r="N106" s="5">
        <f>SUM(N$27:N$27)</f>
        <v>25</v>
      </c>
    </row>
    <row r="107" spans="2:24" ht="13.9" customHeight="1" x14ac:dyDescent="0.15">
      <c r="B107" s="82"/>
      <c r="C107" s="60"/>
      <c r="D107" s="83"/>
      <c r="E107" s="15"/>
      <c r="F107" s="118"/>
      <c r="G107" s="138" t="s">
        <v>79</v>
      </c>
      <c r="H107" s="138"/>
      <c r="I107" s="13"/>
      <c r="J107" s="14"/>
      <c r="K107" s="4">
        <f>SUM(K30:K43)</f>
        <v>12525</v>
      </c>
      <c r="L107" s="4">
        <f>SUM(L$30:L$43)</f>
        <v>25500</v>
      </c>
      <c r="M107" s="4">
        <f>SUM(M$30:M$43)</f>
        <v>18725</v>
      </c>
      <c r="N107" s="5">
        <f>SUM(N$30:N$43)</f>
        <v>7150</v>
      </c>
    </row>
    <row r="108" spans="2:24" ht="13.9" customHeight="1" x14ac:dyDescent="0.15">
      <c r="B108" s="82"/>
      <c r="C108" s="60"/>
      <c r="D108" s="83"/>
      <c r="E108" s="15"/>
      <c r="F108" s="118"/>
      <c r="G108" s="138" t="s">
        <v>76</v>
      </c>
      <c r="H108" s="138"/>
      <c r="I108" s="13"/>
      <c r="J108" s="14"/>
      <c r="K108" s="4">
        <f>SUM(K$44:K$45)</f>
        <v>0</v>
      </c>
      <c r="L108" s="4">
        <f>SUM(L$44:L$45)</f>
        <v>25</v>
      </c>
      <c r="M108" s="4">
        <f>SUM(M$44:M$45)</f>
        <v>50</v>
      </c>
      <c r="N108" s="5">
        <f>SUM(N$44:N$45)</f>
        <v>0</v>
      </c>
    </row>
    <row r="109" spans="2:24" ht="13.9" customHeight="1" x14ac:dyDescent="0.15">
      <c r="B109" s="82"/>
      <c r="C109" s="60"/>
      <c r="D109" s="83"/>
      <c r="E109" s="15"/>
      <c r="F109" s="118"/>
      <c r="G109" s="138" t="s">
        <v>28</v>
      </c>
      <c r="H109" s="138"/>
      <c r="I109" s="13"/>
      <c r="J109" s="14"/>
      <c r="K109" s="4">
        <f>SUM(K$46:K$78)</f>
        <v>6359</v>
      </c>
      <c r="L109" s="4">
        <f>SUM(L$46:L$78)</f>
        <v>3524</v>
      </c>
      <c r="M109" s="4">
        <f>SUM(M$46:M$78)</f>
        <v>3596</v>
      </c>
      <c r="N109" s="5">
        <f>SUM(N$46:N$78)</f>
        <v>6218</v>
      </c>
    </row>
    <row r="110" spans="2:24" ht="13.9" customHeight="1" x14ac:dyDescent="0.15">
      <c r="B110" s="82"/>
      <c r="C110" s="60"/>
      <c r="D110" s="83"/>
      <c r="E110" s="15"/>
      <c r="F110" s="118"/>
      <c r="G110" s="138" t="s">
        <v>47</v>
      </c>
      <c r="H110" s="138"/>
      <c r="I110" s="13"/>
      <c r="J110" s="14"/>
      <c r="K110" s="4">
        <f>SUM(K$28:K$29,K$93:K$94)</f>
        <v>150</v>
      </c>
      <c r="L110" s="4">
        <f>SUM(L28:L29,L$93:L$94)</f>
        <v>150</v>
      </c>
      <c r="M110" s="4">
        <f>SUM(M28:M29,M$93:M$94)</f>
        <v>275</v>
      </c>
      <c r="N110" s="5">
        <f>SUM(N28:N29,N$93:N$94)</f>
        <v>276</v>
      </c>
    </row>
    <row r="111" spans="2:24" ht="13.9" customHeight="1" thickBot="1" x14ac:dyDescent="0.2">
      <c r="B111" s="84"/>
      <c r="C111" s="85"/>
      <c r="D111" s="86"/>
      <c r="E111" s="17"/>
      <c r="F111" s="9"/>
      <c r="G111" s="139" t="s">
        <v>44</v>
      </c>
      <c r="H111" s="139"/>
      <c r="I111" s="18"/>
      <c r="J111" s="19"/>
      <c r="K111" s="10">
        <f>SUM(K$79:K$92,K$95)</f>
        <v>157</v>
      </c>
      <c r="L111" s="10">
        <f>SUM(L$79:L$92,L$95)</f>
        <v>161</v>
      </c>
      <c r="M111" s="10">
        <f>SUM(M$79:M$92,M$95)</f>
        <v>136</v>
      </c>
      <c r="N111" s="11">
        <f>SUM(N$79:N$92,N$95)</f>
        <v>202</v>
      </c>
    </row>
    <row r="112" spans="2:24" ht="18" customHeight="1" thickTop="1" x14ac:dyDescent="0.15">
      <c r="B112" s="151" t="s">
        <v>48</v>
      </c>
      <c r="C112" s="152"/>
      <c r="D112" s="153"/>
      <c r="E112" s="87"/>
      <c r="F112" s="115"/>
      <c r="G112" s="154" t="s">
        <v>49</v>
      </c>
      <c r="H112" s="154"/>
      <c r="I112" s="115"/>
      <c r="J112" s="116"/>
      <c r="K112" s="35" t="s">
        <v>50</v>
      </c>
      <c r="L112" s="41"/>
      <c r="M112" s="41"/>
      <c r="N112" s="53"/>
    </row>
    <row r="113" spans="2:14" ht="18" customHeight="1" x14ac:dyDescent="0.15">
      <c r="B113" s="88"/>
      <c r="C113" s="89"/>
      <c r="D113" s="89"/>
      <c r="E113" s="90"/>
      <c r="F113" s="91"/>
      <c r="G113" s="92"/>
      <c r="H113" s="92"/>
      <c r="I113" s="91"/>
      <c r="J113" s="93"/>
      <c r="K113" s="36" t="s">
        <v>51</v>
      </c>
      <c r="L113" s="42"/>
      <c r="M113" s="42"/>
      <c r="N113" s="45"/>
    </row>
    <row r="114" spans="2:14" ht="18" customHeight="1" x14ac:dyDescent="0.15">
      <c r="B114" s="82"/>
      <c r="C114" s="60"/>
      <c r="D114" s="60"/>
      <c r="E114" s="94"/>
      <c r="F114" s="22"/>
      <c r="G114" s="150" t="s">
        <v>52</v>
      </c>
      <c r="H114" s="150"/>
      <c r="I114" s="113"/>
      <c r="J114" s="117"/>
      <c r="K114" s="37" t="s">
        <v>53</v>
      </c>
      <c r="L114" s="43"/>
      <c r="M114" s="47"/>
      <c r="N114" s="43"/>
    </row>
    <row r="115" spans="2:14" ht="18" customHeight="1" x14ac:dyDescent="0.15">
      <c r="B115" s="82"/>
      <c r="C115" s="60"/>
      <c r="D115" s="60"/>
      <c r="E115" s="95"/>
      <c r="F115" s="60"/>
      <c r="G115" s="96"/>
      <c r="H115" s="96"/>
      <c r="I115" s="89"/>
      <c r="J115" s="97"/>
      <c r="K115" s="38" t="s">
        <v>88</v>
      </c>
      <c r="L115" s="44"/>
      <c r="M115" s="26"/>
      <c r="N115" s="44"/>
    </row>
    <row r="116" spans="2:14" ht="18" customHeight="1" x14ac:dyDescent="0.15">
      <c r="B116" s="82"/>
      <c r="C116" s="60"/>
      <c r="D116" s="60"/>
      <c r="E116" s="95"/>
      <c r="F116" s="60"/>
      <c r="G116" s="96"/>
      <c r="H116" s="96"/>
      <c r="I116" s="89"/>
      <c r="J116" s="97"/>
      <c r="K116" s="38" t="s">
        <v>81</v>
      </c>
      <c r="L116" s="42"/>
      <c r="M116" s="26"/>
      <c r="N116" s="44"/>
    </row>
    <row r="117" spans="2:14" ht="18" customHeight="1" x14ac:dyDescent="0.15">
      <c r="B117" s="82"/>
      <c r="C117" s="60"/>
      <c r="D117" s="60"/>
      <c r="E117" s="94"/>
      <c r="F117" s="22"/>
      <c r="G117" s="150" t="s">
        <v>54</v>
      </c>
      <c r="H117" s="150"/>
      <c r="I117" s="113"/>
      <c r="J117" s="117"/>
      <c r="K117" s="37" t="s">
        <v>92</v>
      </c>
      <c r="L117" s="43"/>
      <c r="M117" s="47"/>
      <c r="N117" s="43"/>
    </row>
    <row r="118" spans="2:14" ht="18" customHeight="1" x14ac:dyDescent="0.15">
      <c r="B118" s="82"/>
      <c r="C118" s="60"/>
      <c r="D118" s="60"/>
      <c r="E118" s="95"/>
      <c r="F118" s="60"/>
      <c r="G118" s="96"/>
      <c r="H118" s="96"/>
      <c r="I118" s="89"/>
      <c r="J118" s="97"/>
      <c r="K118" s="38" t="s">
        <v>89</v>
      </c>
      <c r="L118" s="44"/>
      <c r="M118" s="26"/>
      <c r="N118" s="44"/>
    </row>
    <row r="119" spans="2:14" ht="18" customHeight="1" x14ac:dyDescent="0.15">
      <c r="B119" s="82"/>
      <c r="C119" s="60"/>
      <c r="D119" s="60"/>
      <c r="E119" s="95"/>
      <c r="F119" s="60"/>
      <c r="G119" s="96"/>
      <c r="H119" s="96"/>
      <c r="I119" s="89"/>
      <c r="J119" s="97"/>
      <c r="K119" s="38" t="s">
        <v>90</v>
      </c>
      <c r="L119" s="44"/>
      <c r="M119" s="44"/>
      <c r="N119" s="44"/>
    </row>
    <row r="120" spans="2:14" ht="18" customHeight="1" x14ac:dyDescent="0.15">
      <c r="B120" s="82"/>
      <c r="C120" s="60"/>
      <c r="D120" s="60"/>
      <c r="E120" s="74"/>
      <c r="F120" s="75"/>
      <c r="G120" s="92"/>
      <c r="H120" s="92"/>
      <c r="I120" s="91"/>
      <c r="J120" s="93"/>
      <c r="K120" s="38" t="s">
        <v>91</v>
      </c>
      <c r="L120" s="45"/>
      <c r="M120" s="42"/>
      <c r="N120" s="45"/>
    </row>
    <row r="121" spans="2:14" ht="18" customHeight="1" x14ac:dyDescent="0.15">
      <c r="B121" s="98"/>
      <c r="C121" s="75"/>
      <c r="D121" s="75"/>
      <c r="E121" s="15"/>
      <c r="F121" s="118"/>
      <c r="G121" s="138" t="s">
        <v>55</v>
      </c>
      <c r="H121" s="138"/>
      <c r="I121" s="13"/>
      <c r="J121" s="14"/>
      <c r="K121" s="27" t="s">
        <v>156</v>
      </c>
      <c r="L121" s="46"/>
      <c r="M121" s="48"/>
      <c r="N121" s="46"/>
    </row>
    <row r="122" spans="2:14" ht="18" customHeight="1" x14ac:dyDescent="0.15">
      <c r="B122" s="147" t="s">
        <v>56</v>
      </c>
      <c r="C122" s="148"/>
      <c r="D122" s="148"/>
      <c r="E122" s="22"/>
      <c r="F122" s="22"/>
      <c r="G122" s="22"/>
      <c r="H122" s="22"/>
      <c r="I122" s="22"/>
      <c r="J122" s="22"/>
      <c r="K122" s="22"/>
      <c r="L122" s="22"/>
      <c r="M122" s="22"/>
      <c r="N122" s="54"/>
    </row>
    <row r="123" spans="2:14" ht="14.1" customHeight="1" x14ac:dyDescent="0.15">
      <c r="B123" s="99"/>
      <c r="C123" s="39" t="s">
        <v>57</v>
      </c>
      <c r="D123" s="100"/>
      <c r="E123" s="39"/>
      <c r="F123" s="39"/>
      <c r="G123" s="39"/>
      <c r="H123" s="39"/>
      <c r="I123" s="39"/>
      <c r="J123" s="39"/>
      <c r="K123" s="39"/>
      <c r="L123" s="39"/>
      <c r="M123" s="39"/>
      <c r="N123" s="55"/>
    </row>
    <row r="124" spans="2:14" ht="14.1" customHeight="1" x14ac:dyDescent="0.15">
      <c r="B124" s="99"/>
      <c r="C124" s="39" t="s">
        <v>58</v>
      </c>
      <c r="D124" s="100"/>
      <c r="E124" s="39"/>
      <c r="F124" s="39"/>
      <c r="G124" s="39"/>
      <c r="H124" s="39"/>
      <c r="I124" s="39"/>
      <c r="J124" s="39"/>
      <c r="K124" s="39"/>
      <c r="L124" s="39"/>
      <c r="M124" s="39"/>
      <c r="N124" s="55"/>
    </row>
    <row r="125" spans="2:14" ht="14.1" customHeight="1" x14ac:dyDescent="0.15">
      <c r="B125" s="99"/>
      <c r="C125" s="39" t="s">
        <v>59</v>
      </c>
      <c r="D125" s="100"/>
      <c r="E125" s="39"/>
      <c r="F125" s="39"/>
      <c r="G125" s="39"/>
      <c r="H125" s="39"/>
      <c r="I125" s="39"/>
      <c r="J125" s="39"/>
      <c r="K125" s="39"/>
      <c r="L125" s="39"/>
      <c r="M125" s="39"/>
      <c r="N125" s="55"/>
    </row>
    <row r="126" spans="2:14" ht="14.1" customHeight="1" x14ac:dyDescent="0.15">
      <c r="B126" s="99"/>
      <c r="C126" s="39" t="s">
        <v>120</v>
      </c>
      <c r="D126" s="100"/>
      <c r="E126" s="39"/>
      <c r="F126" s="39"/>
      <c r="G126" s="39"/>
      <c r="H126" s="39"/>
      <c r="I126" s="39"/>
      <c r="J126" s="39"/>
      <c r="K126" s="39"/>
      <c r="L126" s="39"/>
      <c r="M126" s="39"/>
      <c r="N126" s="55"/>
    </row>
    <row r="127" spans="2:14" ht="14.1" customHeight="1" x14ac:dyDescent="0.15">
      <c r="B127" s="101"/>
      <c r="C127" s="39" t="s">
        <v>121</v>
      </c>
      <c r="D127" s="39"/>
      <c r="E127" s="39"/>
      <c r="F127" s="39"/>
      <c r="G127" s="39"/>
      <c r="H127" s="39"/>
      <c r="I127" s="39"/>
      <c r="J127" s="39"/>
      <c r="K127" s="39"/>
      <c r="L127" s="39"/>
      <c r="M127" s="39"/>
      <c r="N127" s="55"/>
    </row>
    <row r="128" spans="2:14" ht="14.1" customHeight="1" x14ac:dyDescent="0.15">
      <c r="B128" s="101"/>
      <c r="C128" s="39" t="s">
        <v>117</v>
      </c>
      <c r="D128" s="39"/>
      <c r="E128" s="39"/>
      <c r="F128" s="39"/>
      <c r="G128" s="39"/>
      <c r="H128" s="39"/>
      <c r="I128" s="39"/>
      <c r="J128" s="39"/>
      <c r="K128" s="39"/>
      <c r="L128" s="39"/>
      <c r="M128" s="39"/>
      <c r="N128" s="55"/>
    </row>
    <row r="129" spans="2:14" ht="14.1" customHeight="1" x14ac:dyDescent="0.15">
      <c r="B129" s="101"/>
      <c r="C129" s="39" t="s">
        <v>86</v>
      </c>
      <c r="D129" s="39"/>
      <c r="E129" s="39"/>
      <c r="F129" s="39"/>
      <c r="G129" s="39"/>
      <c r="H129" s="39"/>
      <c r="I129" s="39"/>
      <c r="J129" s="39"/>
      <c r="K129" s="39"/>
      <c r="L129" s="39"/>
      <c r="M129" s="39"/>
      <c r="N129" s="55"/>
    </row>
    <row r="130" spans="2:14" ht="14.1" customHeight="1" x14ac:dyDescent="0.15">
      <c r="B130" s="101"/>
      <c r="C130" s="39" t="s">
        <v>87</v>
      </c>
      <c r="D130" s="39"/>
      <c r="E130" s="39"/>
      <c r="F130" s="39"/>
      <c r="G130" s="39"/>
      <c r="H130" s="39"/>
      <c r="I130" s="39"/>
      <c r="J130" s="39"/>
      <c r="K130" s="39"/>
      <c r="L130" s="39"/>
      <c r="M130" s="39"/>
      <c r="N130" s="55"/>
    </row>
    <row r="131" spans="2:14" ht="14.1" customHeight="1" x14ac:dyDescent="0.15">
      <c r="B131" s="101"/>
      <c r="C131" s="39" t="s">
        <v>77</v>
      </c>
      <c r="D131" s="39"/>
      <c r="E131" s="39"/>
      <c r="F131" s="39"/>
      <c r="G131" s="39"/>
      <c r="H131" s="39"/>
      <c r="I131" s="39"/>
      <c r="J131" s="39"/>
      <c r="K131" s="39"/>
      <c r="L131" s="39"/>
      <c r="M131" s="39"/>
      <c r="N131" s="55"/>
    </row>
    <row r="132" spans="2:14" ht="14.1" customHeight="1" x14ac:dyDescent="0.15">
      <c r="B132" s="101"/>
      <c r="C132" s="39" t="s">
        <v>126</v>
      </c>
      <c r="D132" s="39"/>
      <c r="E132" s="39"/>
      <c r="F132" s="39"/>
      <c r="G132" s="39"/>
      <c r="H132" s="39"/>
      <c r="I132" s="39"/>
      <c r="J132" s="39"/>
      <c r="K132" s="39"/>
      <c r="L132" s="39"/>
      <c r="M132" s="39"/>
      <c r="N132" s="55"/>
    </row>
    <row r="133" spans="2:14" ht="14.1" customHeight="1" x14ac:dyDescent="0.15">
      <c r="B133" s="101"/>
      <c r="C133" s="39" t="s">
        <v>122</v>
      </c>
      <c r="D133" s="39"/>
      <c r="E133" s="39"/>
      <c r="F133" s="39"/>
      <c r="G133" s="39"/>
      <c r="H133" s="39"/>
      <c r="I133" s="39"/>
      <c r="J133" s="39"/>
      <c r="K133" s="39"/>
      <c r="L133" s="39"/>
      <c r="M133" s="39"/>
      <c r="N133" s="55"/>
    </row>
    <row r="134" spans="2:14" ht="14.1" customHeight="1" x14ac:dyDescent="0.15">
      <c r="B134" s="101"/>
      <c r="C134" s="39" t="s">
        <v>123</v>
      </c>
      <c r="D134" s="39"/>
      <c r="E134" s="39"/>
      <c r="F134" s="39"/>
      <c r="G134" s="39"/>
      <c r="H134" s="39"/>
      <c r="I134" s="39"/>
      <c r="J134" s="39"/>
      <c r="K134" s="39"/>
      <c r="L134" s="39"/>
      <c r="M134" s="39"/>
      <c r="N134" s="55"/>
    </row>
    <row r="135" spans="2:14" ht="14.1" customHeight="1" x14ac:dyDescent="0.15">
      <c r="B135" s="101"/>
      <c r="C135" s="39" t="s">
        <v>124</v>
      </c>
      <c r="D135" s="39"/>
      <c r="E135" s="39"/>
      <c r="F135" s="39"/>
      <c r="G135" s="39"/>
      <c r="H135" s="39"/>
      <c r="I135" s="39"/>
      <c r="J135" s="39"/>
      <c r="K135" s="39"/>
      <c r="L135" s="39"/>
      <c r="M135" s="39"/>
      <c r="N135" s="55"/>
    </row>
    <row r="136" spans="2:14" ht="14.1" customHeight="1" x14ac:dyDescent="0.15">
      <c r="B136" s="101"/>
      <c r="C136" s="39" t="s">
        <v>113</v>
      </c>
      <c r="D136" s="39"/>
      <c r="E136" s="39"/>
      <c r="F136" s="39"/>
      <c r="G136" s="39"/>
      <c r="H136" s="39"/>
      <c r="I136" s="39"/>
      <c r="J136" s="39"/>
      <c r="K136" s="39"/>
      <c r="L136" s="39"/>
      <c r="M136" s="39"/>
      <c r="N136" s="55"/>
    </row>
    <row r="137" spans="2:14" ht="14.1" customHeight="1" x14ac:dyDescent="0.15">
      <c r="B137" s="101"/>
      <c r="C137" s="39" t="s">
        <v>125</v>
      </c>
      <c r="D137" s="39"/>
      <c r="E137" s="39"/>
      <c r="F137" s="39"/>
      <c r="G137" s="39"/>
      <c r="H137" s="39"/>
      <c r="I137" s="39"/>
      <c r="J137" s="39"/>
      <c r="K137" s="39"/>
      <c r="L137" s="39"/>
      <c r="M137" s="39"/>
      <c r="N137" s="55"/>
    </row>
    <row r="138" spans="2:14" ht="14.1" customHeight="1" x14ac:dyDescent="0.15">
      <c r="B138" s="101"/>
      <c r="C138" s="39" t="s">
        <v>180</v>
      </c>
      <c r="D138" s="39"/>
      <c r="E138" s="39"/>
      <c r="F138" s="39"/>
      <c r="G138" s="39"/>
      <c r="H138" s="39"/>
      <c r="I138" s="39"/>
      <c r="J138" s="39"/>
      <c r="K138" s="39"/>
      <c r="L138" s="39"/>
      <c r="M138" s="39"/>
      <c r="N138" s="55"/>
    </row>
    <row r="139" spans="2:14" ht="14.1" customHeight="1" x14ac:dyDescent="0.15">
      <c r="B139" s="101"/>
      <c r="C139" s="39" t="s">
        <v>119</v>
      </c>
      <c r="D139" s="39"/>
      <c r="E139" s="39"/>
      <c r="F139" s="39"/>
      <c r="G139" s="39"/>
      <c r="H139" s="39"/>
      <c r="I139" s="39"/>
      <c r="J139" s="39"/>
      <c r="K139" s="39"/>
      <c r="L139" s="39"/>
      <c r="M139" s="39"/>
      <c r="N139" s="55"/>
    </row>
    <row r="140" spans="2:14" x14ac:dyDescent="0.15">
      <c r="B140" s="102"/>
      <c r="C140" s="39" t="s">
        <v>131</v>
      </c>
      <c r="N140" s="59"/>
    </row>
    <row r="141" spans="2:14" x14ac:dyDescent="0.15">
      <c r="B141" s="102"/>
      <c r="C141" s="39" t="s">
        <v>127</v>
      </c>
      <c r="N141" s="59"/>
    </row>
    <row r="142" spans="2:14" ht="14.1" customHeight="1" x14ac:dyDescent="0.15">
      <c r="B142" s="101"/>
      <c r="C142" s="39" t="s">
        <v>103</v>
      </c>
      <c r="D142" s="39"/>
      <c r="E142" s="39"/>
      <c r="F142" s="39"/>
      <c r="G142" s="39"/>
      <c r="H142" s="39"/>
      <c r="I142" s="39"/>
      <c r="J142" s="39"/>
      <c r="K142" s="39"/>
      <c r="L142" s="39"/>
      <c r="M142" s="39"/>
      <c r="N142" s="55"/>
    </row>
    <row r="143" spans="2:14" ht="18" customHeight="1" x14ac:dyDescent="0.15">
      <c r="B143" s="101"/>
      <c r="C143" s="39" t="s">
        <v>60</v>
      </c>
      <c r="D143" s="39"/>
      <c r="E143" s="39"/>
      <c r="F143" s="39"/>
      <c r="G143" s="39"/>
      <c r="H143" s="39"/>
      <c r="I143" s="39"/>
      <c r="J143" s="39"/>
      <c r="K143" s="39"/>
      <c r="L143" s="39"/>
      <c r="M143" s="39"/>
      <c r="N143" s="55"/>
    </row>
    <row r="144" spans="2:14" x14ac:dyDescent="0.15">
      <c r="B144" s="102"/>
      <c r="C144" s="39" t="s">
        <v>118</v>
      </c>
      <c r="N144" s="59"/>
    </row>
    <row r="145" spans="2:14" x14ac:dyDescent="0.15">
      <c r="B145" s="102"/>
      <c r="C145" s="39" t="s">
        <v>136</v>
      </c>
      <c r="N145" s="59"/>
    </row>
    <row r="146" spans="2:14" ht="14.25" thickBot="1" x14ac:dyDescent="0.2">
      <c r="B146" s="103"/>
      <c r="C146" s="40" t="s">
        <v>128</v>
      </c>
      <c r="D146" s="57"/>
      <c r="E146" s="57"/>
      <c r="F146" s="57"/>
      <c r="G146" s="57"/>
      <c r="H146" s="57"/>
      <c r="I146" s="57"/>
      <c r="J146" s="57"/>
      <c r="K146" s="57"/>
      <c r="L146" s="57"/>
      <c r="M146" s="57"/>
      <c r="N146" s="58"/>
    </row>
  </sheetData>
  <mergeCells count="27">
    <mergeCell ref="D4:G4"/>
    <mergeCell ref="D5:G5"/>
    <mergeCell ref="D6:G6"/>
    <mergeCell ref="D7:F7"/>
    <mergeCell ref="D8:F8"/>
    <mergeCell ref="B103:D103"/>
    <mergeCell ref="G103:H103"/>
    <mergeCell ref="G104:H104"/>
    <mergeCell ref="G105:H105"/>
    <mergeCell ref="D9:F9"/>
    <mergeCell ref="G10:H10"/>
    <mergeCell ref="C93:D93"/>
    <mergeCell ref="D100:G100"/>
    <mergeCell ref="D101:G101"/>
    <mergeCell ref="B102:I102"/>
    <mergeCell ref="B122:D122"/>
    <mergeCell ref="G110:H110"/>
    <mergeCell ref="G111:H111"/>
    <mergeCell ref="B112:D112"/>
    <mergeCell ref="G112:H112"/>
    <mergeCell ref="G114:H114"/>
    <mergeCell ref="G117:H117"/>
    <mergeCell ref="G106:H106"/>
    <mergeCell ref="G107:H107"/>
    <mergeCell ref="G108:H108"/>
    <mergeCell ref="G121:H121"/>
    <mergeCell ref="G109:H109"/>
  </mergeCells>
  <phoneticPr fontId="23"/>
  <conditionalFormatting sqref="O11:O95">
    <cfRule type="expression" dxfId="28"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44F1-0401-4CBA-A02B-B8334E13DAC3}">
  <sheetPr>
    <tabColor rgb="FFC00000"/>
  </sheetPr>
  <dimension ref="B1:Y152"/>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N8" sqref="N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390</v>
      </c>
      <c r="L5" s="29" t="str">
        <f>K5</f>
        <v>2023.6.16</v>
      </c>
      <c r="M5" s="29" t="str">
        <f>K5</f>
        <v>2023.6.16</v>
      </c>
      <c r="N5" s="109" t="str">
        <f>K5</f>
        <v>2023.6.16</v>
      </c>
    </row>
    <row r="6" spans="2:24" ht="18" customHeight="1" x14ac:dyDescent="0.15">
      <c r="B6" s="64"/>
      <c r="C6" s="118"/>
      <c r="D6" s="138" t="s">
        <v>3</v>
      </c>
      <c r="E6" s="138"/>
      <c r="F6" s="138"/>
      <c r="G6" s="138"/>
      <c r="H6" s="118"/>
      <c r="I6" s="118"/>
      <c r="J6" s="65"/>
      <c r="K6" s="104">
        <v>0.44166666666666665</v>
      </c>
      <c r="L6" s="104">
        <v>0.3979166666666667</v>
      </c>
      <c r="M6" s="104">
        <v>0.46111111111111108</v>
      </c>
      <c r="N6" s="105">
        <v>0.47916666666666669</v>
      </c>
    </row>
    <row r="7" spans="2:24" ht="18" customHeight="1" x14ac:dyDescent="0.15">
      <c r="B7" s="64"/>
      <c r="C7" s="118"/>
      <c r="D7" s="138" t="s">
        <v>4</v>
      </c>
      <c r="E7" s="141"/>
      <c r="F7" s="141"/>
      <c r="G7" s="66" t="s">
        <v>5</v>
      </c>
      <c r="H7" s="118"/>
      <c r="I7" s="118"/>
      <c r="J7" s="65"/>
      <c r="K7" s="106">
        <v>2.5</v>
      </c>
      <c r="L7" s="106">
        <v>1.65</v>
      </c>
      <c r="M7" s="106">
        <v>1.75</v>
      </c>
      <c r="N7" s="107">
        <v>1.7</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182</v>
      </c>
      <c r="G11" s="118"/>
      <c r="H11" s="118"/>
      <c r="I11" s="118"/>
      <c r="J11" s="118"/>
      <c r="K11" s="20" t="s">
        <v>146</v>
      </c>
      <c r="L11" s="20" t="s">
        <v>235</v>
      </c>
      <c r="M11" s="20" t="s">
        <v>216</v>
      </c>
      <c r="N11" s="21" t="s">
        <v>215</v>
      </c>
      <c r="P11" t="s">
        <v>14</v>
      </c>
      <c r="Q11">
        <f t="shared" ref="Q11:T12" si="0">IF(K11="",0,VALUE(MID(K11,2,LEN(K11)-2)))</f>
        <v>25</v>
      </c>
      <c r="R11">
        <f t="shared" si="0"/>
        <v>350</v>
      </c>
      <c r="S11">
        <f t="shared" si="0"/>
        <v>200</v>
      </c>
      <c r="T11">
        <f t="shared" si="0"/>
        <v>75</v>
      </c>
      <c r="U11">
        <f t="shared" ref="U11:U21" si="1">IF(K11="＋",0,IF(K11="(＋)",0,ABS(K11)))</f>
        <v>25</v>
      </c>
      <c r="V11">
        <f t="shared" ref="V11:V21" si="2">IF(L11="＋",0,IF(L11="(＋)",0,ABS(L11)))</f>
        <v>350</v>
      </c>
      <c r="W11">
        <f t="shared" ref="W11:W21" si="3">IF(M11="＋",0,IF(M11="(＋)",0,ABS(M11)))</f>
        <v>200</v>
      </c>
      <c r="X11">
        <f t="shared" ref="X11:X21" si="4">IF(N11="＋",0,IF(N11="(＋)",0,ABS(N11)))</f>
        <v>75</v>
      </c>
    </row>
    <row r="12" spans="2:24" ht="13.5" customHeight="1" x14ac:dyDescent="0.15">
      <c r="B12" s="1">
        <f t="shared" ref="B12:B43" si="5">B11+1</f>
        <v>2</v>
      </c>
      <c r="C12" s="3"/>
      <c r="D12" s="6"/>
      <c r="E12" s="118"/>
      <c r="F12" s="118" t="s">
        <v>275</v>
      </c>
      <c r="G12" s="118"/>
      <c r="H12" s="118"/>
      <c r="I12" s="118"/>
      <c r="J12" s="118"/>
      <c r="K12" s="20" t="s">
        <v>146</v>
      </c>
      <c r="L12" s="20"/>
      <c r="M12" s="20"/>
      <c r="N12" s="21" t="s">
        <v>215</v>
      </c>
      <c r="P12" t="s">
        <v>14</v>
      </c>
      <c r="Q12">
        <f t="shared" si="0"/>
        <v>25</v>
      </c>
      <c r="R12">
        <f t="shared" si="0"/>
        <v>0</v>
      </c>
      <c r="S12">
        <f t="shared" si="0"/>
        <v>0</v>
      </c>
      <c r="T12">
        <f t="shared" si="0"/>
        <v>75</v>
      </c>
      <c r="U12">
        <f t="shared" si="1"/>
        <v>25</v>
      </c>
      <c r="V12">
        <f t="shared" si="2"/>
        <v>0</v>
      </c>
      <c r="W12">
        <f t="shared" si="3"/>
        <v>0</v>
      </c>
      <c r="X12">
        <f t="shared" si="4"/>
        <v>75</v>
      </c>
    </row>
    <row r="13" spans="2:24" ht="13.9" customHeight="1" x14ac:dyDescent="0.15">
      <c r="B13" s="1">
        <f t="shared" si="5"/>
        <v>3</v>
      </c>
      <c r="C13" s="3"/>
      <c r="D13" s="6"/>
      <c r="E13" s="118"/>
      <c r="F13" s="118" t="s">
        <v>187</v>
      </c>
      <c r="G13" s="118"/>
      <c r="H13" s="118"/>
      <c r="I13" s="118"/>
      <c r="J13" s="118"/>
      <c r="K13" s="20" t="s">
        <v>146</v>
      </c>
      <c r="L13" s="20" t="s">
        <v>232</v>
      </c>
      <c r="M13" s="20" t="s">
        <v>159</v>
      </c>
      <c r="N13" s="21" t="s">
        <v>216</v>
      </c>
      <c r="P13" s="77" t="s">
        <v>15</v>
      </c>
      <c r="Q13" t="str">
        <f>K13</f>
        <v>(25)</v>
      </c>
      <c r="R13" t="str">
        <f>L13</f>
        <v>(100)</v>
      </c>
      <c r="S13" t="str">
        <f>M13</f>
        <v>(125)</v>
      </c>
      <c r="T13" t="str">
        <f>N13</f>
        <v>(200)</v>
      </c>
      <c r="U13">
        <f t="shared" si="1"/>
        <v>25</v>
      </c>
      <c r="V13">
        <f t="shared" si="2"/>
        <v>100</v>
      </c>
      <c r="W13">
        <f t="shared" si="3"/>
        <v>125</v>
      </c>
      <c r="X13">
        <f t="shared" si="4"/>
        <v>200</v>
      </c>
    </row>
    <row r="14" spans="2:24" ht="13.9" customHeight="1" x14ac:dyDescent="0.15">
      <c r="B14" s="1">
        <f t="shared" si="5"/>
        <v>4</v>
      </c>
      <c r="C14" s="3"/>
      <c r="D14" s="6"/>
      <c r="E14" s="118"/>
      <c r="F14" s="118" t="s">
        <v>190</v>
      </c>
      <c r="G14" s="118"/>
      <c r="H14" s="118"/>
      <c r="I14" s="118"/>
      <c r="J14" s="118"/>
      <c r="K14" s="20" t="s">
        <v>389</v>
      </c>
      <c r="L14" s="20" t="s">
        <v>388</v>
      </c>
      <c r="M14" s="20" t="s">
        <v>387</v>
      </c>
      <c r="N14" s="21" t="s">
        <v>386</v>
      </c>
      <c r="P14" t="s">
        <v>14</v>
      </c>
      <c r="Q14">
        <f t="shared" ref="Q14:T18" si="6">IF(K14="",0,VALUE(MID(K14,2,LEN(K14)-2)))</f>
        <v>0</v>
      </c>
      <c r="R14">
        <f t="shared" si="6"/>
        <v>5</v>
      </c>
      <c r="S14">
        <f t="shared" si="6"/>
        <v>5</v>
      </c>
      <c r="T14">
        <f t="shared" si="6"/>
        <v>8</v>
      </c>
      <c r="U14">
        <f t="shared" si="1"/>
        <v>207</v>
      </c>
      <c r="V14">
        <f t="shared" si="2"/>
        <v>752</v>
      </c>
      <c r="W14">
        <f t="shared" si="3"/>
        <v>654</v>
      </c>
      <c r="X14">
        <f t="shared" si="4"/>
        <v>580</v>
      </c>
    </row>
    <row r="15" spans="2:24" ht="13.5" customHeight="1" x14ac:dyDescent="0.15">
      <c r="B15" s="1">
        <f t="shared" si="5"/>
        <v>5</v>
      </c>
      <c r="C15" s="3"/>
      <c r="D15" s="6"/>
      <c r="E15" s="118"/>
      <c r="F15" s="118" t="s">
        <v>251</v>
      </c>
      <c r="G15" s="118"/>
      <c r="H15" s="118"/>
      <c r="I15" s="118"/>
      <c r="J15" s="118"/>
      <c r="K15" s="20"/>
      <c r="L15" s="20" t="s">
        <v>143</v>
      </c>
      <c r="M15" s="20"/>
      <c r="N15" s="21"/>
      <c r="P15" t="s">
        <v>14</v>
      </c>
      <c r="Q15">
        <f t="shared" si="6"/>
        <v>0</v>
      </c>
      <c r="R15" t="e">
        <f t="shared" si="6"/>
        <v>#VALUE!</v>
      </c>
      <c r="S15">
        <f t="shared" si="6"/>
        <v>0</v>
      </c>
      <c r="T15">
        <f t="shared" si="6"/>
        <v>0</v>
      </c>
      <c r="U15">
        <f t="shared" si="1"/>
        <v>0</v>
      </c>
      <c r="V15">
        <f t="shared" si="2"/>
        <v>0</v>
      </c>
      <c r="W15">
        <f t="shared" si="3"/>
        <v>0</v>
      </c>
      <c r="X15">
        <f t="shared" si="4"/>
        <v>0</v>
      </c>
    </row>
    <row r="16" spans="2:24" ht="13.5" customHeight="1" x14ac:dyDescent="0.15">
      <c r="B16" s="1">
        <f t="shared" si="5"/>
        <v>6</v>
      </c>
      <c r="C16" s="3"/>
      <c r="D16" s="6"/>
      <c r="E16" s="118"/>
      <c r="F16" s="118" t="s">
        <v>192</v>
      </c>
      <c r="G16" s="118"/>
      <c r="H16" s="118"/>
      <c r="I16" s="118"/>
      <c r="J16" s="118"/>
      <c r="K16" s="20"/>
      <c r="L16" s="20"/>
      <c r="M16" s="20" t="s">
        <v>143</v>
      </c>
      <c r="N16" s="21" t="s">
        <v>385</v>
      </c>
      <c r="P16" t="s">
        <v>14</v>
      </c>
      <c r="Q16">
        <f t="shared" si="6"/>
        <v>0</v>
      </c>
      <c r="R16">
        <f t="shared" si="6"/>
        <v>0</v>
      </c>
      <c r="S16" t="e">
        <f t="shared" si="6"/>
        <v>#VALUE!</v>
      </c>
      <c r="T16">
        <f t="shared" si="6"/>
        <v>1</v>
      </c>
      <c r="U16">
        <f t="shared" si="1"/>
        <v>0</v>
      </c>
      <c r="V16">
        <f t="shared" si="2"/>
        <v>0</v>
      </c>
      <c r="W16">
        <f t="shared" si="3"/>
        <v>0</v>
      </c>
      <c r="X16">
        <f t="shared" si="4"/>
        <v>212</v>
      </c>
    </row>
    <row r="17" spans="2:24" ht="13.9" customHeight="1" x14ac:dyDescent="0.15">
      <c r="B17" s="1">
        <f t="shared" si="5"/>
        <v>7</v>
      </c>
      <c r="C17" s="3"/>
      <c r="D17" s="6"/>
      <c r="E17" s="118"/>
      <c r="F17" s="118" t="s">
        <v>137</v>
      </c>
      <c r="G17" s="118"/>
      <c r="H17" s="118"/>
      <c r="I17" s="118"/>
      <c r="J17" s="118"/>
      <c r="K17" s="20"/>
      <c r="L17" s="20" t="s">
        <v>146</v>
      </c>
      <c r="M17" s="20" t="s">
        <v>144</v>
      </c>
      <c r="N17" s="21"/>
      <c r="P17" t="s">
        <v>14</v>
      </c>
      <c r="Q17">
        <f t="shared" si="6"/>
        <v>0</v>
      </c>
      <c r="R17">
        <f t="shared" si="6"/>
        <v>25</v>
      </c>
      <c r="S17" t="e">
        <f t="shared" si="6"/>
        <v>#VALUE!</v>
      </c>
      <c r="T17">
        <f t="shared" si="6"/>
        <v>0</v>
      </c>
      <c r="U17">
        <f t="shared" si="1"/>
        <v>0</v>
      </c>
      <c r="V17">
        <f t="shared" si="2"/>
        <v>25</v>
      </c>
      <c r="W17">
        <f t="shared" si="3"/>
        <v>0</v>
      </c>
      <c r="X17">
        <f t="shared" si="4"/>
        <v>0</v>
      </c>
    </row>
    <row r="18" spans="2:24" ht="13.5" customHeight="1" x14ac:dyDescent="0.15">
      <c r="B18" s="1">
        <f t="shared" si="5"/>
        <v>8</v>
      </c>
      <c r="C18" s="3"/>
      <c r="D18" s="6"/>
      <c r="E18" s="118"/>
      <c r="F18" s="118" t="s">
        <v>221</v>
      </c>
      <c r="G18" s="126"/>
      <c r="H18" s="118"/>
      <c r="I18" s="118"/>
      <c r="J18" s="118"/>
      <c r="K18" s="20"/>
      <c r="L18" s="20"/>
      <c r="M18" s="20" t="s">
        <v>144</v>
      </c>
      <c r="N18" s="21"/>
      <c r="Q18">
        <f t="shared" si="6"/>
        <v>0</v>
      </c>
      <c r="R18">
        <f t="shared" si="6"/>
        <v>0</v>
      </c>
      <c r="S18" t="e">
        <f t="shared" si="6"/>
        <v>#VALUE!</v>
      </c>
      <c r="T18">
        <f t="shared" si="6"/>
        <v>0</v>
      </c>
      <c r="U18">
        <f t="shared" si="1"/>
        <v>0</v>
      </c>
      <c r="V18">
        <f t="shared" si="2"/>
        <v>0</v>
      </c>
      <c r="W18">
        <f t="shared" si="3"/>
        <v>0</v>
      </c>
      <c r="X18">
        <f t="shared" si="4"/>
        <v>0</v>
      </c>
    </row>
    <row r="19" spans="2:24" ht="13.5" customHeight="1" x14ac:dyDescent="0.15">
      <c r="B19" s="1">
        <f t="shared" si="5"/>
        <v>9</v>
      </c>
      <c r="C19" s="3"/>
      <c r="D19" s="6"/>
      <c r="E19" s="118"/>
      <c r="F19" s="118" t="s">
        <v>114</v>
      </c>
      <c r="G19" s="118"/>
      <c r="H19" s="118"/>
      <c r="I19" s="118"/>
      <c r="J19" s="118"/>
      <c r="K19" s="20" t="s">
        <v>321</v>
      </c>
      <c r="L19" s="20" t="s">
        <v>142</v>
      </c>
      <c r="M19" s="20" t="s">
        <v>317</v>
      </c>
      <c r="N19" s="21" t="s">
        <v>384</v>
      </c>
      <c r="P19" s="77" t="s">
        <v>15</v>
      </c>
      <c r="Q19" t="str">
        <f>K19</f>
        <v>(2)</v>
      </c>
      <c r="R19" t="str">
        <f>L19</f>
        <v>(10)</v>
      </c>
      <c r="S19" t="str">
        <f>M19</f>
        <v>(6)</v>
      </c>
      <c r="T19" t="str">
        <f>N19</f>
        <v>(14)</v>
      </c>
      <c r="U19">
        <f t="shared" si="1"/>
        <v>2</v>
      </c>
      <c r="V19">
        <f t="shared" si="2"/>
        <v>10</v>
      </c>
      <c r="W19">
        <f t="shared" si="3"/>
        <v>6</v>
      </c>
      <c r="X19">
        <f t="shared" si="4"/>
        <v>14</v>
      </c>
    </row>
    <row r="20" spans="2:24" ht="13.5" customHeight="1" x14ac:dyDescent="0.15">
      <c r="B20" s="1">
        <f t="shared" si="5"/>
        <v>10</v>
      </c>
      <c r="C20" s="3"/>
      <c r="D20" s="6"/>
      <c r="E20" s="118"/>
      <c r="F20" s="118" t="s">
        <v>108</v>
      </c>
      <c r="G20" s="118"/>
      <c r="H20" s="118"/>
      <c r="I20" s="118"/>
      <c r="J20" s="118"/>
      <c r="K20" s="20" t="s">
        <v>215</v>
      </c>
      <c r="L20" s="20" t="s">
        <v>252</v>
      </c>
      <c r="M20" s="20" t="s">
        <v>216</v>
      </c>
      <c r="N20" s="21" t="s">
        <v>252</v>
      </c>
      <c r="U20">
        <f t="shared" si="1"/>
        <v>75</v>
      </c>
      <c r="V20">
        <f t="shared" si="2"/>
        <v>150</v>
      </c>
      <c r="W20">
        <f t="shared" si="3"/>
        <v>200</v>
      </c>
      <c r="X20">
        <f t="shared" si="4"/>
        <v>150</v>
      </c>
    </row>
    <row r="21" spans="2:24" ht="13.5" customHeight="1" x14ac:dyDescent="0.15">
      <c r="B21" s="1">
        <f t="shared" si="5"/>
        <v>11</v>
      </c>
      <c r="C21" s="3"/>
      <c r="D21" s="6"/>
      <c r="E21" s="118"/>
      <c r="F21" s="118" t="s">
        <v>107</v>
      </c>
      <c r="G21" s="118"/>
      <c r="H21" s="118"/>
      <c r="I21" s="118"/>
      <c r="J21" s="118"/>
      <c r="K21" s="20"/>
      <c r="L21" s="20" t="s">
        <v>144</v>
      </c>
      <c r="M21" s="20" t="s">
        <v>146</v>
      </c>
      <c r="N21" s="21" t="s">
        <v>146</v>
      </c>
      <c r="P21" t="s">
        <v>14</v>
      </c>
      <c r="Q21">
        <f>IF(K21="",0,VALUE(MID(K21,2,LEN(K21)-2)))</f>
        <v>0</v>
      </c>
      <c r="R21" t="e">
        <f>IF(#REF!="",0,VALUE(MID(#REF!,2,LEN(#REF!)-2)))</f>
        <v>#REF!</v>
      </c>
      <c r="S21">
        <f>IF(M21="",0,VALUE(MID(M21,2,LEN(M21)-2)))</f>
        <v>25</v>
      </c>
      <c r="T21">
        <f>IF(N21="",0,VALUE(MID(N21,2,LEN(N21)-2)))</f>
        <v>25</v>
      </c>
      <c r="U21">
        <f t="shared" si="1"/>
        <v>0</v>
      </c>
      <c r="V21">
        <f t="shared" si="2"/>
        <v>0</v>
      </c>
      <c r="W21">
        <f t="shared" si="3"/>
        <v>25</v>
      </c>
      <c r="X21">
        <f t="shared" si="4"/>
        <v>25</v>
      </c>
    </row>
    <row r="22" spans="2:24" ht="13.5" customHeight="1" x14ac:dyDescent="0.15">
      <c r="B22" s="1">
        <f t="shared" si="5"/>
        <v>12</v>
      </c>
      <c r="C22" s="2" t="s">
        <v>24</v>
      </c>
      <c r="D22" s="2" t="s">
        <v>25</v>
      </c>
      <c r="E22" s="118"/>
      <c r="F22" s="118" t="s">
        <v>106</v>
      </c>
      <c r="G22" s="118"/>
      <c r="H22" s="118"/>
      <c r="I22" s="118"/>
      <c r="J22" s="118"/>
      <c r="K22" s="24">
        <v>700</v>
      </c>
      <c r="L22" s="24">
        <v>800</v>
      </c>
      <c r="M22" s="24">
        <v>375</v>
      </c>
      <c r="N22" s="110">
        <v>250</v>
      </c>
      <c r="P22" s="77"/>
    </row>
    <row r="23" spans="2:24" ht="13.5" customHeight="1" x14ac:dyDescent="0.15">
      <c r="B23" s="1">
        <f t="shared" si="5"/>
        <v>13</v>
      </c>
      <c r="C23" s="2" t="s">
        <v>26</v>
      </c>
      <c r="D23" s="2" t="s">
        <v>27</v>
      </c>
      <c r="E23" s="118"/>
      <c r="F23" s="118" t="s">
        <v>239</v>
      </c>
      <c r="G23" s="118"/>
      <c r="H23" s="118"/>
      <c r="I23" s="118"/>
      <c r="J23" s="118"/>
      <c r="K23" s="24"/>
      <c r="L23" s="24">
        <v>7</v>
      </c>
      <c r="M23" s="24">
        <v>1</v>
      </c>
      <c r="N23" s="110">
        <v>1</v>
      </c>
      <c r="P23" s="77"/>
      <c r="U23">
        <f>COUNTA(K11:K21)</f>
        <v>6</v>
      </c>
    </row>
    <row r="24" spans="2:24" ht="13.5" customHeight="1" x14ac:dyDescent="0.15">
      <c r="B24" s="1">
        <f t="shared" si="5"/>
        <v>14</v>
      </c>
      <c r="C24" s="6"/>
      <c r="D24" s="6"/>
      <c r="E24" s="118"/>
      <c r="F24" s="118" t="s">
        <v>265</v>
      </c>
      <c r="G24" s="118"/>
      <c r="H24" s="118"/>
      <c r="I24" s="118"/>
      <c r="J24" s="118"/>
      <c r="K24" s="24"/>
      <c r="L24" s="24" t="s">
        <v>143</v>
      </c>
      <c r="M24" s="24"/>
      <c r="N24" s="111"/>
      <c r="P24" s="77"/>
    </row>
    <row r="25" spans="2:24" ht="13.5" customHeight="1" x14ac:dyDescent="0.15">
      <c r="B25" s="1">
        <f t="shared" si="5"/>
        <v>15</v>
      </c>
      <c r="C25" s="6"/>
      <c r="D25" s="6"/>
      <c r="E25" s="118"/>
      <c r="F25" s="118" t="s">
        <v>94</v>
      </c>
      <c r="G25" s="118"/>
      <c r="H25" s="118"/>
      <c r="I25" s="118"/>
      <c r="J25" s="118"/>
      <c r="K25" s="24">
        <v>300</v>
      </c>
      <c r="L25" s="24">
        <v>150</v>
      </c>
      <c r="M25" s="24">
        <v>100</v>
      </c>
      <c r="N25" s="110">
        <v>75</v>
      </c>
      <c r="P25" s="77"/>
    </row>
    <row r="26" spans="2:24" ht="14.85" customHeight="1" x14ac:dyDescent="0.15">
      <c r="B26" s="1">
        <f t="shared" si="5"/>
        <v>16</v>
      </c>
      <c r="C26" s="2" t="s">
        <v>84</v>
      </c>
      <c r="D26" s="2" t="s">
        <v>16</v>
      </c>
      <c r="E26" s="118"/>
      <c r="F26" s="118" t="s">
        <v>134</v>
      </c>
      <c r="G26" s="118"/>
      <c r="H26" s="118"/>
      <c r="I26" s="118"/>
      <c r="J26" s="118"/>
      <c r="K26" s="24">
        <v>25</v>
      </c>
      <c r="L26" s="24" t="s">
        <v>143</v>
      </c>
      <c r="M26" s="24">
        <v>25</v>
      </c>
      <c r="N26" s="110">
        <v>25</v>
      </c>
    </row>
    <row r="27" spans="2:24" ht="13.9" customHeight="1" x14ac:dyDescent="0.15">
      <c r="B27" s="1">
        <f t="shared" si="5"/>
        <v>17</v>
      </c>
      <c r="C27" s="6"/>
      <c r="D27" s="2" t="s">
        <v>74</v>
      </c>
      <c r="E27" s="118"/>
      <c r="F27" s="118" t="s">
        <v>130</v>
      </c>
      <c r="G27" s="118"/>
      <c r="H27" s="118"/>
      <c r="I27" s="118"/>
      <c r="J27" s="118"/>
      <c r="K27" s="24"/>
      <c r="L27" s="24">
        <v>50</v>
      </c>
      <c r="M27" s="24"/>
      <c r="N27" s="111"/>
      <c r="U27">
        <f>COUNTA(K27:K27)</f>
        <v>0</v>
      </c>
      <c r="V27">
        <f>COUNTA(L27:L27)</f>
        <v>1</v>
      </c>
      <c r="W27">
        <f>COUNTA(M27:M27)</f>
        <v>0</v>
      </c>
      <c r="X27">
        <f>COUNTA(N27:N27)</f>
        <v>0</v>
      </c>
    </row>
    <row r="28" spans="2:24" ht="13.5" customHeight="1" x14ac:dyDescent="0.15">
      <c r="B28" s="1">
        <f t="shared" si="5"/>
        <v>18</v>
      </c>
      <c r="C28" s="6"/>
      <c r="D28" s="8" t="s">
        <v>196</v>
      </c>
      <c r="E28" s="118"/>
      <c r="F28" s="118" t="s">
        <v>197</v>
      </c>
      <c r="G28" s="118"/>
      <c r="H28" s="118"/>
      <c r="I28" s="118"/>
      <c r="J28" s="118"/>
      <c r="K28" s="24" t="s">
        <v>143</v>
      </c>
      <c r="L28" s="24">
        <v>2</v>
      </c>
      <c r="M28" s="24">
        <v>1</v>
      </c>
      <c r="N28" s="110">
        <v>1</v>
      </c>
      <c r="U28">
        <f>COUNTA(K28)</f>
        <v>1</v>
      </c>
      <c r="V28">
        <f>COUNTA(L28)</f>
        <v>1</v>
      </c>
      <c r="W28">
        <f>COUNTA(M28)</f>
        <v>1</v>
      </c>
      <c r="X28">
        <f>COUNTA(N28)</f>
        <v>1</v>
      </c>
    </row>
    <row r="29" spans="2:24" ht="13.9" customHeight="1" x14ac:dyDescent="0.15">
      <c r="B29" s="1">
        <f t="shared" si="5"/>
        <v>19</v>
      </c>
      <c r="C29" s="6"/>
      <c r="D29" s="2" t="s">
        <v>17</v>
      </c>
      <c r="E29" s="118"/>
      <c r="F29" s="118" t="s">
        <v>198</v>
      </c>
      <c r="G29" s="118"/>
      <c r="H29" s="118"/>
      <c r="I29" s="118"/>
      <c r="J29" s="118"/>
      <c r="K29" s="24">
        <v>25</v>
      </c>
      <c r="L29" s="24">
        <v>75</v>
      </c>
      <c r="M29" s="24">
        <v>25</v>
      </c>
      <c r="N29" s="110">
        <v>25</v>
      </c>
    </row>
    <row r="30" spans="2:24" ht="13.9" customHeight="1" x14ac:dyDescent="0.15">
      <c r="B30" s="1">
        <f t="shared" si="5"/>
        <v>20</v>
      </c>
      <c r="C30" s="6"/>
      <c r="D30" s="6"/>
      <c r="E30" s="118"/>
      <c r="F30" s="118" t="s">
        <v>104</v>
      </c>
      <c r="G30" s="118"/>
      <c r="H30" s="118"/>
      <c r="I30" s="118"/>
      <c r="J30" s="118"/>
      <c r="K30" s="24">
        <v>8</v>
      </c>
      <c r="L30" s="24"/>
      <c r="M30" s="24"/>
      <c r="N30" s="110" t="s">
        <v>143</v>
      </c>
    </row>
    <row r="31" spans="2:24" ht="13.5" customHeight="1" x14ac:dyDescent="0.15">
      <c r="B31" s="1">
        <f t="shared" si="5"/>
        <v>21</v>
      </c>
      <c r="C31" s="6"/>
      <c r="D31" s="6"/>
      <c r="E31" s="118"/>
      <c r="F31" s="118" t="s">
        <v>95</v>
      </c>
      <c r="G31" s="118"/>
      <c r="H31" s="118"/>
      <c r="I31" s="118"/>
      <c r="J31" s="118"/>
      <c r="K31" s="24">
        <v>975</v>
      </c>
      <c r="L31" s="24">
        <v>11750</v>
      </c>
      <c r="M31" s="24">
        <v>2025</v>
      </c>
      <c r="N31" s="110">
        <v>1300</v>
      </c>
    </row>
    <row r="32" spans="2:24" ht="13.5" customHeight="1" x14ac:dyDescent="0.15">
      <c r="B32" s="1">
        <f t="shared" si="5"/>
        <v>22</v>
      </c>
      <c r="C32" s="6"/>
      <c r="D32" s="6"/>
      <c r="E32" s="118"/>
      <c r="F32" s="118" t="s">
        <v>105</v>
      </c>
      <c r="G32" s="118"/>
      <c r="H32" s="118"/>
      <c r="I32" s="118"/>
      <c r="J32" s="118"/>
      <c r="K32" s="24"/>
      <c r="L32" s="24"/>
      <c r="M32" s="24"/>
      <c r="N32" s="110">
        <v>100</v>
      </c>
    </row>
    <row r="33" spans="2:25" ht="13.9" customHeight="1" x14ac:dyDescent="0.15">
      <c r="B33" s="1">
        <f t="shared" si="5"/>
        <v>23</v>
      </c>
      <c r="C33" s="6"/>
      <c r="D33" s="6"/>
      <c r="E33" s="118"/>
      <c r="F33" s="118" t="s">
        <v>96</v>
      </c>
      <c r="G33" s="118"/>
      <c r="H33" s="118"/>
      <c r="I33" s="118"/>
      <c r="J33" s="118"/>
      <c r="K33" s="24">
        <v>1625</v>
      </c>
      <c r="L33" s="24">
        <v>5050</v>
      </c>
      <c r="M33" s="24">
        <v>5650</v>
      </c>
      <c r="N33" s="110">
        <v>4400</v>
      </c>
    </row>
    <row r="34" spans="2:25" ht="13.9" customHeight="1" x14ac:dyDescent="0.15">
      <c r="B34" s="1">
        <f t="shared" si="5"/>
        <v>24</v>
      </c>
      <c r="C34" s="6"/>
      <c r="D34" s="6"/>
      <c r="E34" s="118"/>
      <c r="F34" s="118" t="s">
        <v>147</v>
      </c>
      <c r="G34" s="118"/>
      <c r="H34" s="118"/>
      <c r="I34" s="118"/>
      <c r="J34" s="118"/>
      <c r="K34" s="24" t="s">
        <v>143</v>
      </c>
      <c r="L34" s="24" t="s">
        <v>143</v>
      </c>
      <c r="M34" s="24">
        <v>25</v>
      </c>
      <c r="N34" s="110">
        <v>25</v>
      </c>
    </row>
    <row r="35" spans="2:25" ht="13.9" customHeight="1" x14ac:dyDescent="0.15">
      <c r="B35" s="1">
        <f t="shared" si="5"/>
        <v>25</v>
      </c>
      <c r="C35" s="6"/>
      <c r="D35" s="6"/>
      <c r="E35" s="118"/>
      <c r="F35" s="118" t="s">
        <v>291</v>
      </c>
      <c r="G35" s="118"/>
      <c r="H35" s="118"/>
      <c r="I35" s="118"/>
      <c r="J35" s="118"/>
      <c r="K35" s="24"/>
      <c r="L35" s="24"/>
      <c r="M35" s="24"/>
      <c r="N35" s="110" t="s">
        <v>143</v>
      </c>
    </row>
    <row r="36" spans="2:25" ht="13.5" customHeight="1" x14ac:dyDescent="0.15">
      <c r="B36" s="1">
        <f t="shared" si="5"/>
        <v>26</v>
      </c>
      <c r="C36" s="6"/>
      <c r="D36" s="6"/>
      <c r="E36" s="118"/>
      <c r="F36" s="118" t="s">
        <v>18</v>
      </c>
      <c r="G36" s="118"/>
      <c r="H36" s="118"/>
      <c r="I36" s="118"/>
      <c r="J36" s="118"/>
      <c r="K36" s="24">
        <v>175</v>
      </c>
      <c r="L36" s="24">
        <v>375</v>
      </c>
      <c r="M36" s="24">
        <v>325</v>
      </c>
      <c r="N36" s="110">
        <v>300</v>
      </c>
    </row>
    <row r="37" spans="2:25" ht="13.5" customHeight="1" x14ac:dyDescent="0.15">
      <c r="B37" s="1">
        <f t="shared" si="5"/>
        <v>27</v>
      </c>
      <c r="C37" s="6"/>
      <c r="D37" s="6"/>
      <c r="E37" s="118"/>
      <c r="F37" s="118" t="s">
        <v>97</v>
      </c>
      <c r="G37" s="118"/>
      <c r="H37" s="118"/>
      <c r="I37" s="118"/>
      <c r="J37" s="118"/>
      <c r="K37" s="24" t="s">
        <v>143</v>
      </c>
      <c r="L37" s="24" t="s">
        <v>143</v>
      </c>
      <c r="M37" s="24"/>
      <c r="N37" s="110" t="s">
        <v>143</v>
      </c>
    </row>
    <row r="38" spans="2:25" ht="13.5" customHeight="1" x14ac:dyDescent="0.15">
      <c r="B38" s="1">
        <f t="shared" si="5"/>
        <v>28</v>
      </c>
      <c r="C38" s="6"/>
      <c r="D38" s="6"/>
      <c r="E38" s="118"/>
      <c r="F38" s="118" t="s">
        <v>98</v>
      </c>
      <c r="G38" s="118"/>
      <c r="H38" s="118"/>
      <c r="I38" s="118"/>
      <c r="J38" s="118"/>
      <c r="K38" s="24">
        <v>100</v>
      </c>
      <c r="L38" s="24">
        <v>425</v>
      </c>
      <c r="M38" s="24">
        <v>350</v>
      </c>
      <c r="N38" s="110">
        <v>125</v>
      </c>
    </row>
    <row r="39" spans="2:25" ht="13.5" customHeight="1" x14ac:dyDescent="0.15">
      <c r="B39" s="1">
        <f t="shared" si="5"/>
        <v>29</v>
      </c>
      <c r="C39" s="6"/>
      <c r="D39" s="6"/>
      <c r="E39" s="118"/>
      <c r="F39" s="118" t="s">
        <v>19</v>
      </c>
      <c r="G39" s="118"/>
      <c r="H39" s="118"/>
      <c r="I39" s="118"/>
      <c r="J39" s="118"/>
      <c r="K39" s="24">
        <v>1750</v>
      </c>
      <c r="L39" s="24">
        <v>1250</v>
      </c>
      <c r="M39" s="24">
        <v>600</v>
      </c>
      <c r="N39" s="110">
        <v>50</v>
      </c>
    </row>
    <row r="40" spans="2:25" ht="13.9" customHeight="1" x14ac:dyDescent="0.15">
      <c r="B40" s="1">
        <f t="shared" si="5"/>
        <v>30</v>
      </c>
      <c r="C40" s="6"/>
      <c r="D40" s="6"/>
      <c r="E40" s="118"/>
      <c r="F40" s="118" t="s">
        <v>199</v>
      </c>
      <c r="G40" s="118"/>
      <c r="H40" s="118"/>
      <c r="I40" s="118"/>
      <c r="J40" s="118"/>
      <c r="K40" s="24"/>
      <c r="L40" s="24" t="s">
        <v>143</v>
      </c>
      <c r="M40" s="24"/>
      <c r="N40" s="110"/>
    </row>
    <row r="41" spans="2:25" ht="13.5" customHeight="1" x14ac:dyDescent="0.15">
      <c r="B41" s="1">
        <f t="shared" si="5"/>
        <v>31</v>
      </c>
      <c r="C41" s="6"/>
      <c r="D41" s="6"/>
      <c r="E41" s="118"/>
      <c r="F41" s="118" t="s">
        <v>116</v>
      </c>
      <c r="G41" s="118"/>
      <c r="H41" s="118"/>
      <c r="I41" s="118"/>
      <c r="J41" s="118"/>
      <c r="K41" s="24"/>
      <c r="L41" s="24" t="s">
        <v>143</v>
      </c>
      <c r="M41" s="24">
        <v>25</v>
      </c>
      <c r="N41" s="110">
        <v>25</v>
      </c>
    </row>
    <row r="42" spans="2:25" ht="13.9" customHeight="1" x14ac:dyDescent="0.15">
      <c r="B42" s="1">
        <f t="shared" si="5"/>
        <v>32</v>
      </c>
      <c r="C42" s="6"/>
      <c r="D42" s="6"/>
      <c r="E42" s="118"/>
      <c r="F42" s="118" t="s">
        <v>200</v>
      </c>
      <c r="G42" s="118"/>
      <c r="H42" s="118"/>
      <c r="I42" s="118"/>
      <c r="J42" s="118"/>
      <c r="K42" s="24"/>
      <c r="L42" s="24">
        <v>25</v>
      </c>
      <c r="M42" s="24"/>
      <c r="N42" s="110">
        <v>25</v>
      </c>
      <c r="Y42" s="124"/>
    </row>
    <row r="43" spans="2:25" ht="13.9" customHeight="1" x14ac:dyDescent="0.15">
      <c r="B43" s="1">
        <f t="shared" si="5"/>
        <v>33</v>
      </c>
      <c r="C43" s="6"/>
      <c r="D43" s="6"/>
      <c r="E43" s="118"/>
      <c r="F43" s="118" t="s">
        <v>20</v>
      </c>
      <c r="G43" s="118"/>
      <c r="H43" s="118"/>
      <c r="I43" s="118"/>
      <c r="J43" s="118"/>
      <c r="K43" s="24">
        <v>1150</v>
      </c>
      <c r="L43" s="24">
        <v>350</v>
      </c>
      <c r="M43" s="24">
        <v>325</v>
      </c>
      <c r="N43" s="110">
        <v>50</v>
      </c>
    </row>
    <row r="44" spans="2:25" ht="13.5" customHeight="1" x14ac:dyDescent="0.15">
      <c r="B44" s="1">
        <f t="shared" ref="B44:B75" si="7">B43+1</f>
        <v>34</v>
      </c>
      <c r="C44" s="6"/>
      <c r="D44" s="6"/>
      <c r="E44" s="118"/>
      <c r="F44" s="118" t="s">
        <v>21</v>
      </c>
      <c r="G44" s="118"/>
      <c r="H44" s="118"/>
      <c r="I44" s="118"/>
      <c r="J44" s="118"/>
      <c r="K44" s="24">
        <v>900</v>
      </c>
      <c r="L44" s="24">
        <v>275</v>
      </c>
      <c r="M44" s="24">
        <v>475</v>
      </c>
      <c r="N44" s="56">
        <v>275</v>
      </c>
    </row>
    <row r="45" spans="2:25" ht="13.9" customHeight="1" x14ac:dyDescent="0.15">
      <c r="B45" s="1">
        <f t="shared" si="7"/>
        <v>35</v>
      </c>
      <c r="C45" s="6"/>
      <c r="D45" s="6"/>
      <c r="E45" s="118"/>
      <c r="F45" s="118" t="s">
        <v>22</v>
      </c>
      <c r="G45" s="118"/>
      <c r="H45" s="118"/>
      <c r="I45" s="118"/>
      <c r="J45" s="118"/>
      <c r="K45" s="24" t="s">
        <v>143</v>
      </c>
      <c r="L45" s="24"/>
      <c r="M45" s="24"/>
      <c r="N45" s="110" t="s">
        <v>143</v>
      </c>
    </row>
    <row r="46" spans="2:25" ht="13.5" customHeight="1" x14ac:dyDescent="0.15">
      <c r="B46" s="1">
        <f t="shared" si="7"/>
        <v>36</v>
      </c>
      <c r="C46" s="2" t="s">
        <v>75</v>
      </c>
      <c r="D46" s="2" t="s">
        <v>76</v>
      </c>
      <c r="E46" s="118"/>
      <c r="F46" s="118" t="s">
        <v>93</v>
      </c>
      <c r="G46" s="118"/>
      <c r="H46" s="118"/>
      <c r="I46" s="118"/>
      <c r="J46" s="118"/>
      <c r="K46" s="24" t="s">
        <v>143</v>
      </c>
      <c r="L46" s="24">
        <v>75</v>
      </c>
      <c r="M46" s="24">
        <v>75</v>
      </c>
      <c r="N46" s="110">
        <v>25</v>
      </c>
    </row>
    <row r="47" spans="2:25" ht="13.9" customHeight="1" x14ac:dyDescent="0.15">
      <c r="B47" s="1">
        <f t="shared" si="7"/>
        <v>37</v>
      </c>
      <c r="C47" s="6"/>
      <c r="D47" s="6"/>
      <c r="E47" s="118"/>
      <c r="F47" s="118" t="s">
        <v>140</v>
      </c>
      <c r="G47" s="118"/>
      <c r="H47" s="118"/>
      <c r="I47" s="118"/>
      <c r="J47" s="118"/>
      <c r="K47" s="24"/>
      <c r="L47" s="24">
        <v>75</v>
      </c>
      <c r="M47" s="24">
        <v>25</v>
      </c>
      <c r="N47" s="110" t="s">
        <v>143</v>
      </c>
    </row>
    <row r="48" spans="2:25" ht="13.9" customHeight="1" x14ac:dyDescent="0.15">
      <c r="B48" s="1">
        <f t="shared" si="7"/>
        <v>38</v>
      </c>
      <c r="C48" s="6"/>
      <c r="D48" s="6"/>
      <c r="E48" s="118"/>
      <c r="F48" s="118" t="s">
        <v>224</v>
      </c>
      <c r="G48" s="118"/>
      <c r="H48" s="118"/>
      <c r="I48" s="118"/>
      <c r="J48" s="118"/>
      <c r="K48" s="24" t="s">
        <v>143</v>
      </c>
      <c r="L48" s="24" t="s">
        <v>143</v>
      </c>
      <c r="M48" s="24"/>
      <c r="N48" s="110"/>
      <c r="U48">
        <f>COUNTA(K46:K48)</f>
        <v>2</v>
      </c>
      <c r="V48">
        <f>COUNTA(L46:L48)</f>
        <v>3</v>
      </c>
      <c r="W48">
        <f>COUNTA(M46:M48)</f>
        <v>2</v>
      </c>
      <c r="X48">
        <f>COUNTA(N46:N48)</f>
        <v>2</v>
      </c>
    </row>
    <row r="49" spans="2:25" ht="13.5" customHeight="1" x14ac:dyDescent="0.15">
      <c r="B49" s="1">
        <f t="shared" si="7"/>
        <v>39</v>
      </c>
      <c r="C49" s="2" t="s">
        <v>85</v>
      </c>
      <c r="D49" s="2" t="s">
        <v>28</v>
      </c>
      <c r="E49" s="118"/>
      <c r="F49" s="118" t="s">
        <v>201</v>
      </c>
      <c r="G49" s="118"/>
      <c r="H49" s="118"/>
      <c r="I49" s="118"/>
      <c r="J49" s="118"/>
      <c r="K49" s="24" t="s">
        <v>143</v>
      </c>
      <c r="L49" s="24"/>
      <c r="M49" s="24"/>
      <c r="N49" s="110"/>
    </row>
    <row r="50" spans="2:25" ht="13.9" customHeight="1" x14ac:dyDescent="0.15">
      <c r="B50" s="1">
        <f t="shared" si="7"/>
        <v>40</v>
      </c>
      <c r="C50" s="125"/>
      <c r="D50" s="125"/>
      <c r="E50" s="118"/>
      <c r="F50" s="118" t="s">
        <v>111</v>
      </c>
      <c r="G50" s="118"/>
      <c r="H50" s="118"/>
      <c r="I50" s="118"/>
      <c r="J50" s="118"/>
      <c r="K50" s="24" t="s">
        <v>143</v>
      </c>
      <c r="L50" s="24">
        <v>1200</v>
      </c>
      <c r="M50" s="24" t="s">
        <v>143</v>
      </c>
      <c r="N50" s="110"/>
      <c r="Y50" s="120"/>
    </row>
    <row r="51" spans="2:25" ht="13.9" customHeight="1" x14ac:dyDescent="0.15">
      <c r="B51" s="1">
        <f t="shared" si="7"/>
        <v>41</v>
      </c>
      <c r="C51" s="6"/>
      <c r="D51" s="6"/>
      <c r="E51" s="118"/>
      <c r="F51" s="118" t="s">
        <v>163</v>
      </c>
      <c r="G51" s="118"/>
      <c r="H51" s="118"/>
      <c r="I51" s="118"/>
      <c r="J51" s="118"/>
      <c r="K51" s="24" t="s">
        <v>143</v>
      </c>
      <c r="L51" s="24"/>
      <c r="M51" s="24" t="s">
        <v>143</v>
      </c>
      <c r="N51" s="110">
        <v>75</v>
      </c>
      <c r="Y51" s="120"/>
    </row>
    <row r="52" spans="2:25" ht="13.5" customHeight="1" x14ac:dyDescent="0.15">
      <c r="B52" s="1">
        <f t="shared" si="7"/>
        <v>42</v>
      </c>
      <c r="C52" s="6"/>
      <c r="D52" s="6"/>
      <c r="E52" s="118"/>
      <c r="F52" s="118" t="s">
        <v>164</v>
      </c>
      <c r="G52" s="118"/>
      <c r="H52" s="118"/>
      <c r="I52" s="118"/>
      <c r="J52" s="118"/>
      <c r="K52" s="24" t="s">
        <v>143</v>
      </c>
      <c r="L52" s="24"/>
      <c r="M52" s="24" t="s">
        <v>143</v>
      </c>
      <c r="N52" s="110"/>
      <c r="Y52" s="122"/>
    </row>
    <row r="53" spans="2:25" ht="13.9" customHeight="1" x14ac:dyDescent="0.15">
      <c r="B53" s="1">
        <f t="shared" si="7"/>
        <v>43</v>
      </c>
      <c r="C53" s="6"/>
      <c r="D53" s="6"/>
      <c r="E53" s="118"/>
      <c r="F53" s="118" t="s">
        <v>240</v>
      </c>
      <c r="G53" s="118"/>
      <c r="H53" s="118"/>
      <c r="I53" s="118"/>
      <c r="J53" s="118"/>
      <c r="K53" s="24"/>
      <c r="L53" s="24" t="s">
        <v>143</v>
      </c>
      <c r="M53" s="24"/>
      <c r="N53" s="110">
        <v>2</v>
      </c>
      <c r="Y53" s="122"/>
    </row>
    <row r="54" spans="2:25" ht="13.5" customHeight="1" x14ac:dyDescent="0.15">
      <c r="B54" s="1">
        <f t="shared" si="7"/>
        <v>44</v>
      </c>
      <c r="C54" s="6"/>
      <c r="D54" s="6"/>
      <c r="E54" s="118"/>
      <c r="F54" s="118" t="s">
        <v>165</v>
      </c>
      <c r="G54" s="118"/>
      <c r="H54" s="118"/>
      <c r="I54" s="118"/>
      <c r="J54" s="118"/>
      <c r="K54" s="24" t="s">
        <v>143</v>
      </c>
      <c r="L54" s="24" t="s">
        <v>143</v>
      </c>
      <c r="M54" s="24">
        <v>200</v>
      </c>
      <c r="N54" s="110" t="s">
        <v>143</v>
      </c>
      <c r="Y54" s="122"/>
    </row>
    <row r="55" spans="2:25" ht="13.5" customHeight="1" x14ac:dyDescent="0.15">
      <c r="B55" s="1">
        <f t="shared" si="7"/>
        <v>45</v>
      </c>
      <c r="C55" s="6"/>
      <c r="D55" s="6"/>
      <c r="E55" s="118"/>
      <c r="F55" s="118" t="s">
        <v>281</v>
      </c>
      <c r="G55" s="118"/>
      <c r="H55" s="118"/>
      <c r="I55" s="118"/>
      <c r="J55" s="118"/>
      <c r="K55" s="24"/>
      <c r="L55" s="24" t="s">
        <v>143</v>
      </c>
      <c r="M55" s="24"/>
      <c r="N55" s="110" t="s">
        <v>143</v>
      </c>
      <c r="Y55" s="122"/>
    </row>
    <row r="56" spans="2:25" ht="13.5" customHeight="1" x14ac:dyDescent="0.15">
      <c r="B56" s="1">
        <f t="shared" si="7"/>
        <v>46</v>
      </c>
      <c r="C56" s="6"/>
      <c r="D56" s="6"/>
      <c r="E56" s="118"/>
      <c r="F56" s="118" t="s">
        <v>203</v>
      </c>
      <c r="G56" s="118"/>
      <c r="H56" s="118"/>
      <c r="I56" s="118"/>
      <c r="J56" s="118"/>
      <c r="K56" s="24" t="s">
        <v>143</v>
      </c>
      <c r="L56" s="24"/>
      <c r="M56" s="24"/>
      <c r="N56" s="110"/>
      <c r="Y56" s="122"/>
    </row>
    <row r="57" spans="2:25" ht="13.5" customHeight="1" x14ac:dyDescent="0.15">
      <c r="B57" s="1">
        <f t="shared" si="7"/>
        <v>47</v>
      </c>
      <c r="C57" s="6"/>
      <c r="D57" s="6"/>
      <c r="E57" s="118"/>
      <c r="F57" s="118" t="s">
        <v>204</v>
      </c>
      <c r="G57" s="118"/>
      <c r="H57" s="118"/>
      <c r="I57" s="118"/>
      <c r="J57" s="118"/>
      <c r="K57" s="24" t="s">
        <v>143</v>
      </c>
      <c r="L57" s="24"/>
      <c r="M57" s="24"/>
      <c r="N57" s="110"/>
      <c r="Y57" s="122"/>
    </row>
    <row r="58" spans="2:25" ht="13.9" customHeight="1" x14ac:dyDescent="0.15">
      <c r="B58" s="1">
        <f t="shared" si="7"/>
        <v>48</v>
      </c>
      <c r="C58" s="6"/>
      <c r="D58" s="6"/>
      <c r="E58" s="118"/>
      <c r="F58" s="118" t="s">
        <v>205</v>
      </c>
      <c r="G58" s="118"/>
      <c r="H58" s="118"/>
      <c r="I58" s="118"/>
      <c r="J58" s="118"/>
      <c r="K58" s="24"/>
      <c r="L58" s="24"/>
      <c r="M58" s="24" t="s">
        <v>143</v>
      </c>
      <c r="N58" s="110">
        <v>50</v>
      </c>
      <c r="Y58" s="120"/>
    </row>
    <row r="59" spans="2:25" ht="13.5" customHeight="1" x14ac:dyDescent="0.15">
      <c r="B59" s="1">
        <f t="shared" si="7"/>
        <v>49</v>
      </c>
      <c r="C59" s="6"/>
      <c r="D59" s="6"/>
      <c r="E59" s="118"/>
      <c r="F59" s="118" t="s">
        <v>99</v>
      </c>
      <c r="G59" s="118"/>
      <c r="H59" s="118"/>
      <c r="I59" s="118"/>
      <c r="J59" s="118"/>
      <c r="K59" s="24">
        <v>400</v>
      </c>
      <c r="L59" s="24">
        <v>200</v>
      </c>
      <c r="M59" s="24">
        <v>700</v>
      </c>
      <c r="N59" s="110">
        <v>400</v>
      </c>
      <c r="Y59" s="122"/>
    </row>
    <row r="60" spans="2:25" ht="13.5" customHeight="1" x14ac:dyDescent="0.15">
      <c r="B60" s="1">
        <f t="shared" si="7"/>
        <v>50</v>
      </c>
      <c r="C60" s="6"/>
      <c r="D60" s="6"/>
      <c r="E60" s="118"/>
      <c r="F60" s="118" t="s">
        <v>225</v>
      </c>
      <c r="G60" s="118"/>
      <c r="H60" s="118"/>
      <c r="I60" s="118"/>
      <c r="J60" s="118"/>
      <c r="K60" s="24">
        <v>32</v>
      </c>
      <c r="L60" s="24">
        <v>64</v>
      </c>
      <c r="M60" s="24">
        <v>160</v>
      </c>
      <c r="N60" s="110">
        <v>48</v>
      </c>
      <c r="Y60" s="120"/>
    </row>
    <row r="61" spans="2:25" ht="13.9" customHeight="1" x14ac:dyDescent="0.15">
      <c r="B61" s="1">
        <f t="shared" si="7"/>
        <v>51</v>
      </c>
      <c r="C61" s="6"/>
      <c r="D61" s="6"/>
      <c r="E61" s="118"/>
      <c r="F61" s="118" t="s">
        <v>207</v>
      </c>
      <c r="G61" s="118"/>
      <c r="H61" s="118"/>
      <c r="I61" s="118"/>
      <c r="J61" s="118"/>
      <c r="K61" s="24">
        <v>25</v>
      </c>
      <c r="L61" s="123">
        <v>75</v>
      </c>
      <c r="M61" s="24">
        <v>200</v>
      </c>
      <c r="N61" s="110">
        <v>75</v>
      </c>
      <c r="Y61" s="120"/>
    </row>
    <row r="62" spans="2:25" ht="13.5" customHeight="1" x14ac:dyDescent="0.15">
      <c r="B62" s="1">
        <f t="shared" si="7"/>
        <v>52</v>
      </c>
      <c r="C62" s="6"/>
      <c r="D62" s="6"/>
      <c r="E62" s="118"/>
      <c r="F62" s="118" t="s">
        <v>208</v>
      </c>
      <c r="G62" s="118"/>
      <c r="H62" s="118"/>
      <c r="I62" s="118"/>
      <c r="J62" s="118"/>
      <c r="K62" s="24" t="s">
        <v>143</v>
      </c>
      <c r="L62" s="123"/>
      <c r="M62" s="123" t="s">
        <v>143</v>
      </c>
      <c r="N62" s="110"/>
      <c r="Y62" s="120"/>
    </row>
    <row r="63" spans="2:25" ht="13.9" customHeight="1" x14ac:dyDescent="0.15">
      <c r="B63" s="1">
        <f t="shared" si="7"/>
        <v>53</v>
      </c>
      <c r="C63" s="6"/>
      <c r="D63" s="6"/>
      <c r="E63" s="118"/>
      <c r="F63" s="118" t="s">
        <v>242</v>
      </c>
      <c r="G63" s="118"/>
      <c r="H63" s="118"/>
      <c r="I63" s="118"/>
      <c r="J63" s="118"/>
      <c r="K63" s="24" t="s">
        <v>143</v>
      </c>
      <c r="L63" s="24" t="s">
        <v>143</v>
      </c>
      <c r="M63" s="24">
        <v>25</v>
      </c>
      <c r="N63" s="110"/>
      <c r="Y63" s="120"/>
    </row>
    <row r="64" spans="2:25" ht="13.9" customHeight="1" x14ac:dyDescent="0.15">
      <c r="B64" s="1">
        <f t="shared" si="7"/>
        <v>54</v>
      </c>
      <c r="C64" s="6"/>
      <c r="D64" s="6"/>
      <c r="E64" s="118"/>
      <c r="F64" s="118" t="s">
        <v>100</v>
      </c>
      <c r="G64" s="118"/>
      <c r="H64" s="118"/>
      <c r="I64" s="118"/>
      <c r="J64" s="118"/>
      <c r="K64" s="24" t="s">
        <v>143</v>
      </c>
      <c r="L64" s="24" t="s">
        <v>143</v>
      </c>
      <c r="M64" s="24">
        <v>400</v>
      </c>
      <c r="N64" s="110" t="s">
        <v>143</v>
      </c>
      <c r="Y64" s="120"/>
    </row>
    <row r="65" spans="2:25" ht="13.5" customHeight="1" x14ac:dyDescent="0.15">
      <c r="B65" s="1">
        <f t="shared" si="7"/>
        <v>55</v>
      </c>
      <c r="C65" s="6"/>
      <c r="D65" s="6"/>
      <c r="E65" s="118"/>
      <c r="F65" s="118" t="s">
        <v>101</v>
      </c>
      <c r="G65" s="118"/>
      <c r="H65" s="118"/>
      <c r="I65" s="118"/>
      <c r="J65" s="118"/>
      <c r="K65" s="24">
        <v>100</v>
      </c>
      <c r="L65" s="24">
        <v>50</v>
      </c>
      <c r="M65" s="24">
        <v>175</v>
      </c>
      <c r="N65" s="110" t="s">
        <v>143</v>
      </c>
      <c r="Y65" s="120"/>
    </row>
    <row r="66" spans="2:25" ht="14.25" customHeight="1" x14ac:dyDescent="0.15">
      <c r="B66" s="1">
        <f t="shared" si="7"/>
        <v>56</v>
      </c>
      <c r="C66" s="6"/>
      <c r="D66" s="6"/>
      <c r="E66" s="118"/>
      <c r="F66" s="118" t="s">
        <v>300</v>
      </c>
      <c r="G66" s="118"/>
      <c r="H66" s="118"/>
      <c r="I66" s="118"/>
      <c r="J66" s="118"/>
      <c r="K66" s="24"/>
      <c r="L66" s="24"/>
      <c r="M66" s="24"/>
      <c r="N66" s="110" t="s">
        <v>143</v>
      </c>
      <c r="Y66" s="120"/>
    </row>
    <row r="67" spans="2:25" ht="13.5" customHeight="1" x14ac:dyDescent="0.15">
      <c r="B67" s="1">
        <f t="shared" si="7"/>
        <v>57</v>
      </c>
      <c r="C67" s="6"/>
      <c r="D67" s="6"/>
      <c r="E67" s="118"/>
      <c r="F67" s="118" t="s">
        <v>209</v>
      </c>
      <c r="G67" s="118"/>
      <c r="H67" s="118"/>
      <c r="I67" s="118"/>
      <c r="J67" s="118"/>
      <c r="K67" s="24" t="s">
        <v>143</v>
      </c>
      <c r="L67" s="24"/>
      <c r="M67" s="24"/>
      <c r="N67" s="110"/>
      <c r="Y67" s="120"/>
    </row>
    <row r="68" spans="2:25" ht="13.9" customHeight="1" x14ac:dyDescent="0.15">
      <c r="B68" s="1">
        <f t="shared" si="7"/>
        <v>58</v>
      </c>
      <c r="C68" s="6"/>
      <c r="D68" s="6"/>
      <c r="E68" s="118"/>
      <c r="F68" s="118" t="s">
        <v>139</v>
      </c>
      <c r="G68" s="118"/>
      <c r="H68" s="118"/>
      <c r="I68" s="118"/>
      <c r="J68" s="118"/>
      <c r="K68" s="24" t="s">
        <v>143</v>
      </c>
      <c r="L68" s="24">
        <v>16</v>
      </c>
      <c r="M68" s="24">
        <v>8</v>
      </c>
      <c r="N68" s="110">
        <v>24</v>
      </c>
      <c r="Y68" s="120"/>
    </row>
    <row r="69" spans="2:25" ht="13.5" customHeight="1" x14ac:dyDescent="0.15">
      <c r="B69" s="1">
        <f t="shared" si="7"/>
        <v>59</v>
      </c>
      <c r="C69" s="6"/>
      <c r="D69" s="6"/>
      <c r="E69" s="118"/>
      <c r="F69" s="118" t="s">
        <v>167</v>
      </c>
      <c r="G69" s="118"/>
      <c r="H69" s="118"/>
      <c r="I69" s="118"/>
      <c r="J69" s="118"/>
      <c r="K69" s="24"/>
      <c r="L69" s="24" t="s">
        <v>143</v>
      </c>
      <c r="M69" s="24">
        <v>16</v>
      </c>
      <c r="N69" s="110" t="s">
        <v>143</v>
      </c>
      <c r="Y69" s="120"/>
    </row>
    <row r="70" spans="2:25" ht="13.5" customHeight="1" x14ac:dyDescent="0.15">
      <c r="B70" s="1">
        <f t="shared" si="7"/>
        <v>60</v>
      </c>
      <c r="C70" s="6"/>
      <c r="D70" s="6"/>
      <c r="E70" s="118"/>
      <c r="F70" s="118" t="s">
        <v>30</v>
      </c>
      <c r="G70" s="118"/>
      <c r="H70" s="118"/>
      <c r="I70" s="118"/>
      <c r="J70" s="118"/>
      <c r="K70" s="24">
        <v>48</v>
      </c>
      <c r="L70" s="24" t="s">
        <v>143</v>
      </c>
      <c r="M70" s="24">
        <v>48</v>
      </c>
      <c r="N70" s="110">
        <v>64</v>
      </c>
      <c r="Y70" s="120"/>
    </row>
    <row r="71" spans="2:25" ht="13.5" customHeight="1" x14ac:dyDescent="0.15">
      <c r="B71" s="1">
        <f t="shared" si="7"/>
        <v>61</v>
      </c>
      <c r="C71" s="6"/>
      <c r="D71" s="6"/>
      <c r="E71" s="118"/>
      <c r="F71" s="118" t="s">
        <v>168</v>
      </c>
      <c r="G71" s="118"/>
      <c r="H71" s="118"/>
      <c r="I71" s="118"/>
      <c r="J71" s="118"/>
      <c r="K71" s="24" t="s">
        <v>143</v>
      </c>
      <c r="L71" s="24">
        <v>48</v>
      </c>
      <c r="M71" s="24">
        <v>8</v>
      </c>
      <c r="N71" s="110">
        <v>8</v>
      </c>
      <c r="Y71" s="120"/>
    </row>
    <row r="72" spans="2:25" ht="13.9" customHeight="1" x14ac:dyDescent="0.15">
      <c r="B72" s="1">
        <f t="shared" si="7"/>
        <v>62</v>
      </c>
      <c r="C72" s="6"/>
      <c r="D72" s="6"/>
      <c r="E72" s="118"/>
      <c r="F72" s="118" t="s">
        <v>169</v>
      </c>
      <c r="G72" s="118"/>
      <c r="H72" s="118"/>
      <c r="I72" s="118"/>
      <c r="J72" s="118"/>
      <c r="K72" s="24"/>
      <c r="L72" s="24" t="s">
        <v>143</v>
      </c>
      <c r="M72" s="24" t="s">
        <v>143</v>
      </c>
      <c r="N72" s="110">
        <v>8</v>
      </c>
      <c r="Y72" s="120"/>
    </row>
    <row r="73" spans="2:25" ht="13.9" customHeight="1" x14ac:dyDescent="0.15">
      <c r="B73" s="1">
        <f t="shared" si="7"/>
        <v>63</v>
      </c>
      <c r="C73" s="6"/>
      <c r="D73" s="6"/>
      <c r="E73" s="118"/>
      <c r="F73" s="118" t="s">
        <v>257</v>
      </c>
      <c r="G73" s="118"/>
      <c r="H73" s="118"/>
      <c r="I73" s="118"/>
      <c r="J73" s="118"/>
      <c r="K73" s="24" t="s">
        <v>143</v>
      </c>
      <c r="L73" s="24"/>
      <c r="M73" s="24" t="s">
        <v>143</v>
      </c>
      <c r="N73" s="110" t="s">
        <v>143</v>
      </c>
      <c r="Y73" s="120"/>
    </row>
    <row r="74" spans="2:25" ht="13.9" customHeight="1" x14ac:dyDescent="0.15">
      <c r="B74" s="1">
        <f t="shared" si="7"/>
        <v>64</v>
      </c>
      <c r="C74" s="6"/>
      <c r="D74" s="6"/>
      <c r="E74" s="118"/>
      <c r="F74" s="118" t="s">
        <v>267</v>
      </c>
      <c r="G74" s="118"/>
      <c r="H74" s="118"/>
      <c r="I74" s="118"/>
      <c r="J74" s="118"/>
      <c r="K74" s="24">
        <v>25</v>
      </c>
      <c r="L74" s="24"/>
      <c r="M74" s="24"/>
      <c r="N74" s="110"/>
      <c r="Y74" s="120"/>
    </row>
    <row r="75" spans="2:25" ht="13.9" customHeight="1" x14ac:dyDescent="0.15">
      <c r="B75" s="1">
        <f t="shared" si="7"/>
        <v>65</v>
      </c>
      <c r="C75" s="6"/>
      <c r="D75" s="6"/>
      <c r="E75" s="118"/>
      <c r="F75" s="118" t="s">
        <v>80</v>
      </c>
      <c r="G75" s="118"/>
      <c r="H75" s="118"/>
      <c r="I75" s="118"/>
      <c r="J75" s="118"/>
      <c r="K75" s="24">
        <v>200</v>
      </c>
      <c r="L75" s="24"/>
      <c r="M75" s="24" t="s">
        <v>143</v>
      </c>
      <c r="N75" s="110" t="s">
        <v>143</v>
      </c>
      <c r="Y75" s="120"/>
    </row>
    <row r="76" spans="2:25" ht="13.9" customHeight="1" x14ac:dyDescent="0.15">
      <c r="B76" s="1">
        <f t="shared" ref="B76:B95" si="8">B75+1</f>
        <v>66</v>
      </c>
      <c r="C76" s="6"/>
      <c r="D76" s="6"/>
      <c r="E76" s="118"/>
      <c r="F76" s="118" t="s">
        <v>210</v>
      </c>
      <c r="G76" s="118"/>
      <c r="H76" s="118"/>
      <c r="I76" s="118"/>
      <c r="J76" s="118"/>
      <c r="K76" s="24">
        <v>100</v>
      </c>
      <c r="L76" s="24">
        <v>100</v>
      </c>
      <c r="M76" s="24"/>
      <c r="N76" s="110" t="s">
        <v>143</v>
      </c>
      <c r="Y76" s="120"/>
    </row>
    <row r="77" spans="2:25" ht="13.9" customHeight="1" x14ac:dyDescent="0.15">
      <c r="B77" s="1">
        <f t="shared" si="8"/>
        <v>67</v>
      </c>
      <c r="C77" s="6"/>
      <c r="D77" s="6"/>
      <c r="E77" s="118"/>
      <c r="F77" s="118" t="s">
        <v>244</v>
      </c>
      <c r="G77" s="118"/>
      <c r="H77" s="118"/>
      <c r="I77" s="118"/>
      <c r="J77" s="118"/>
      <c r="K77" s="24"/>
      <c r="L77" s="24"/>
      <c r="M77" s="24"/>
      <c r="N77" s="110" t="s">
        <v>143</v>
      </c>
      <c r="Y77" s="120"/>
    </row>
    <row r="78" spans="2:25" ht="13.5" customHeight="1" x14ac:dyDescent="0.15">
      <c r="B78" s="1">
        <f t="shared" si="8"/>
        <v>68</v>
      </c>
      <c r="C78" s="6"/>
      <c r="D78" s="6"/>
      <c r="E78" s="118"/>
      <c r="F78" s="118" t="s">
        <v>102</v>
      </c>
      <c r="G78" s="118"/>
      <c r="H78" s="118"/>
      <c r="I78" s="118"/>
      <c r="J78" s="118"/>
      <c r="K78" s="24">
        <v>850</v>
      </c>
      <c r="L78" s="24">
        <v>1250</v>
      </c>
      <c r="M78" s="24">
        <v>1250</v>
      </c>
      <c r="N78" s="110">
        <v>950</v>
      </c>
      <c r="Y78" s="120"/>
    </row>
    <row r="79" spans="2:25" ht="13.9" customHeight="1" x14ac:dyDescent="0.15">
      <c r="B79" s="1">
        <f t="shared" si="8"/>
        <v>69</v>
      </c>
      <c r="C79" s="6"/>
      <c r="D79" s="6"/>
      <c r="E79" s="118"/>
      <c r="F79" s="118" t="s">
        <v>170</v>
      </c>
      <c r="G79" s="118"/>
      <c r="H79" s="118"/>
      <c r="I79" s="118"/>
      <c r="J79" s="118"/>
      <c r="K79" s="24">
        <v>75</v>
      </c>
      <c r="L79" s="24">
        <v>25</v>
      </c>
      <c r="M79" s="24"/>
      <c r="N79" s="110" t="s">
        <v>143</v>
      </c>
      <c r="Y79" s="120"/>
    </row>
    <row r="80" spans="2:25" ht="13.5" customHeight="1" x14ac:dyDescent="0.15">
      <c r="B80" s="1">
        <f t="shared" si="8"/>
        <v>70</v>
      </c>
      <c r="C80" s="6"/>
      <c r="D80" s="6"/>
      <c r="E80" s="118"/>
      <c r="F80" s="118" t="s">
        <v>152</v>
      </c>
      <c r="G80" s="118"/>
      <c r="H80" s="118"/>
      <c r="I80" s="118"/>
      <c r="J80" s="118"/>
      <c r="K80" s="24"/>
      <c r="L80" s="24"/>
      <c r="M80" s="24">
        <v>1</v>
      </c>
      <c r="N80" s="110"/>
      <c r="Y80" s="120"/>
    </row>
    <row r="81" spans="2:25" ht="13.9" customHeight="1" x14ac:dyDescent="0.15">
      <c r="B81" s="1">
        <f t="shared" si="8"/>
        <v>71</v>
      </c>
      <c r="C81" s="6"/>
      <c r="D81" s="6"/>
      <c r="E81" s="118"/>
      <c r="F81" s="118" t="s">
        <v>211</v>
      </c>
      <c r="G81" s="118"/>
      <c r="H81" s="118"/>
      <c r="I81" s="118"/>
      <c r="J81" s="118"/>
      <c r="K81" s="24" t="s">
        <v>143</v>
      </c>
      <c r="L81" s="24">
        <v>100</v>
      </c>
      <c r="M81" s="24">
        <v>100</v>
      </c>
      <c r="N81" s="110">
        <v>75</v>
      </c>
      <c r="Y81" s="120"/>
    </row>
    <row r="82" spans="2:25" ht="13.9" customHeight="1" x14ac:dyDescent="0.15">
      <c r="B82" s="1">
        <f t="shared" si="8"/>
        <v>72</v>
      </c>
      <c r="C82" s="6"/>
      <c r="D82" s="6"/>
      <c r="E82" s="118"/>
      <c r="F82" s="118" t="s">
        <v>269</v>
      </c>
      <c r="G82" s="118"/>
      <c r="H82" s="118"/>
      <c r="I82" s="118"/>
      <c r="J82" s="118"/>
      <c r="K82" s="24" t="s">
        <v>143</v>
      </c>
      <c r="L82" s="24"/>
      <c r="M82" s="24"/>
      <c r="N82" s="110"/>
      <c r="Y82" s="120"/>
    </row>
    <row r="83" spans="2:25" ht="13.9" customHeight="1" x14ac:dyDescent="0.15">
      <c r="B83" s="1">
        <f t="shared" si="8"/>
        <v>73</v>
      </c>
      <c r="C83" s="6"/>
      <c r="D83" s="6"/>
      <c r="E83" s="118"/>
      <c r="F83" s="118" t="s">
        <v>31</v>
      </c>
      <c r="G83" s="118"/>
      <c r="H83" s="118"/>
      <c r="I83" s="118"/>
      <c r="J83" s="118"/>
      <c r="K83" s="24">
        <v>625</v>
      </c>
      <c r="L83" s="24">
        <v>800</v>
      </c>
      <c r="M83" s="24">
        <v>800</v>
      </c>
      <c r="N83" s="110">
        <v>475</v>
      </c>
      <c r="Y83" s="120"/>
    </row>
    <row r="84" spans="2:25" ht="13.9" customHeight="1" x14ac:dyDescent="0.15">
      <c r="B84" s="1">
        <f t="shared" si="8"/>
        <v>74</v>
      </c>
      <c r="C84" s="2" t="s">
        <v>71</v>
      </c>
      <c r="D84" s="2" t="s">
        <v>72</v>
      </c>
      <c r="E84" s="118"/>
      <c r="F84" s="118" t="s">
        <v>109</v>
      </c>
      <c r="G84" s="118"/>
      <c r="H84" s="118"/>
      <c r="I84" s="118"/>
      <c r="J84" s="118"/>
      <c r="K84" s="24"/>
      <c r="L84" s="24"/>
      <c r="M84" s="24"/>
      <c r="N84" s="110">
        <v>1</v>
      </c>
    </row>
    <row r="85" spans="2:25" ht="13.5" customHeight="1" x14ac:dyDescent="0.15">
      <c r="B85" s="1">
        <f t="shared" si="8"/>
        <v>75</v>
      </c>
      <c r="C85" s="2" t="s">
        <v>32</v>
      </c>
      <c r="D85" s="2" t="s">
        <v>33</v>
      </c>
      <c r="E85" s="118"/>
      <c r="F85" s="118" t="s">
        <v>270</v>
      </c>
      <c r="G85" s="118"/>
      <c r="H85" s="118"/>
      <c r="I85" s="118"/>
      <c r="J85" s="118"/>
      <c r="K85" s="24"/>
      <c r="L85" s="24"/>
      <c r="M85" s="24" t="s">
        <v>143</v>
      </c>
      <c r="N85" s="110"/>
    </row>
    <row r="86" spans="2:25" ht="14.25" customHeight="1" x14ac:dyDescent="0.15">
      <c r="B86" s="1">
        <f t="shared" si="8"/>
        <v>76</v>
      </c>
      <c r="C86" s="6"/>
      <c r="D86" s="6"/>
      <c r="E86" s="118"/>
      <c r="F86" s="118" t="s">
        <v>172</v>
      </c>
      <c r="G86" s="118"/>
      <c r="H86" s="118"/>
      <c r="I86" s="118"/>
      <c r="J86" s="118"/>
      <c r="K86" s="24"/>
      <c r="L86" s="24" t="s">
        <v>143</v>
      </c>
      <c r="M86" s="24"/>
      <c r="N86" s="110"/>
    </row>
    <row r="87" spans="2:25" ht="13.5" customHeight="1" x14ac:dyDescent="0.15">
      <c r="B87" s="1">
        <f t="shared" si="8"/>
        <v>77</v>
      </c>
      <c r="C87" s="6"/>
      <c r="D87" s="6"/>
      <c r="E87" s="118"/>
      <c r="F87" s="118" t="s">
        <v>173</v>
      </c>
      <c r="G87" s="118"/>
      <c r="H87" s="118"/>
      <c r="I87" s="118"/>
      <c r="J87" s="118"/>
      <c r="K87" s="24"/>
      <c r="L87" s="24"/>
      <c r="M87" s="24"/>
      <c r="N87" s="110">
        <v>4</v>
      </c>
    </row>
    <row r="88" spans="2:25" ht="13.9" customHeight="1" x14ac:dyDescent="0.15">
      <c r="B88" s="1">
        <f t="shared" si="8"/>
        <v>78</v>
      </c>
      <c r="C88" s="6"/>
      <c r="D88" s="6"/>
      <c r="E88" s="118"/>
      <c r="F88" s="118" t="s">
        <v>112</v>
      </c>
      <c r="G88" s="118"/>
      <c r="H88" s="118"/>
      <c r="I88" s="118"/>
      <c r="J88" s="118"/>
      <c r="K88" s="24">
        <v>2</v>
      </c>
      <c r="L88" s="24">
        <v>5</v>
      </c>
      <c r="M88" s="24">
        <v>2</v>
      </c>
      <c r="N88" s="110" t="s">
        <v>143</v>
      </c>
    </row>
    <row r="89" spans="2:25" ht="13.9" customHeight="1" x14ac:dyDescent="0.15">
      <c r="B89" s="1">
        <f t="shared" si="8"/>
        <v>79</v>
      </c>
      <c r="C89" s="6"/>
      <c r="D89" s="6"/>
      <c r="E89" s="118"/>
      <c r="F89" s="118" t="s">
        <v>174</v>
      </c>
      <c r="G89" s="118"/>
      <c r="H89" s="118"/>
      <c r="I89" s="118"/>
      <c r="J89" s="118"/>
      <c r="K89" s="24"/>
      <c r="L89" s="24"/>
      <c r="M89" s="24"/>
      <c r="N89" s="110" t="s">
        <v>143</v>
      </c>
    </row>
    <row r="90" spans="2:25" ht="13.9" customHeight="1" x14ac:dyDescent="0.15">
      <c r="B90" s="1">
        <f t="shared" si="8"/>
        <v>80</v>
      </c>
      <c r="C90" s="6"/>
      <c r="D90" s="6"/>
      <c r="E90" s="118"/>
      <c r="F90" s="118" t="s">
        <v>175</v>
      </c>
      <c r="G90" s="118"/>
      <c r="H90" s="118"/>
      <c r="I90" s="118"/>
      <c r="J90" s="118"/>
      <c r="K90" s="24">
        <v>1</v>
      </c>
      <c r="L90" s="24">
        <v>3</v>
      </c>
      <c r="M90" s="24">
        <v>1</v>
      </c>
      <c r="N90" s="110">
        <v>1</v>
      </c>
    </row>
    <row r="91" spans="2:25" ht="13.5" customHeight="1" x14ac:dyDescent="0.15">
      <c r="B91" s="1">
        <f t="shared" si="8"/>
        <v>81</v>
      </c>
      <c r="C91" s="2" t="s">
        <v>129</v>
      </c>
      <c r="D91" s="2" t="s">
        <v>178</v>
      </c>
      <c r="E91" s="118"/>
      <c r="F91" s="118" t="s">
        <v>179</v>
      </c>
      <c r="G91" s="118"/>
      <c r="H91" s="118"/>
      <c r="I91" s="118"/>
      <c r="J91" s="118"/>
      <c r="K91" s="24"/>
      <c r="L91" s="24"/>
      <c r="M91" s="24">
        <v>1</v>
      </c>
      <c r="N91" s="110"/>
    </row>
    <row r="92" spans="2:25" ht="13.5" customHeight="1" x14ac:dyDescent="0.15">
      <c r="B92" s="1">
        <f t="shared" si="8"/>
        <v>82</v>
      </c>
      <c r="C92" s="6"/>
      <c r="D92" s="2" t="s">
        <v>35</v>
      </c>
      <c r="E92" s="118"/>
      <c r="F92" s="118" t="s">
        <v>110</v>
      </c>
      <c r="G92" s="118"/>
      <c r="H92" s="118"/>
      <c r="I92" s="118"/>
      <c r="J92" s="118"/>
      <c r="K92" s="24" t="s">
        <v>143</v>
      </c>
      <c r="L92" s="24">
        <v>5</v>
      </c>
      <c r="M92" s="24" t="s">
        <v>143</v>
      </c>
      <c r="N92" s="110" t="s">
        <v>143</v>
      </c>
    </row>
    <row r="93" spans="2:25" ht="13.5" customHeight="1" x14ac:dyDescent="0.15">
      <c r="B93" s="1">
        <f t="shared" si="8"/>
        <v>83</v>
      </c>
      <c r="C93" s="6"/>
      <c r="D93" s="6"/>
      <c r="E93" s="118"/>
      <c r="F93" s="118" t="s">
        <v>273</v>
      </c>
      <c r="G93" s="118"/>
      <c r="H93" s="118"/>
      <c r="I93" s="118"/>
      <c r="J93" s="118"/>
      <c r="K93" s="24"/>
      <c r="L93" s="24"/>
      <c r="M93" s="24"/>
      <c r="N93" s="110" t="s">
        <v>143</v>
      </c>
    </row>
    <row r="94" spans="2:25" ht="13.5" customHeight="1" x14ac:dyDescent="0.15">
      <c r="B94" s="1">
        <f t="shared" si="8"/>
        <v>84</v>
      </c>
      <c r="C94" s="6"/>
      <c r="D94" s="7"/>
      <c r="E94" s="118"/>
      <c r="F94" s="118" t="s">
        <v>36</v>
      </c>
      <c r="G94" s="118"/>
      <c r="H94" s="118"/>
      <c r="I94" s="118"/>
      <c r="J94" s="118"/>
      <c r="K94" s="24"/>
      <c r="L94" s="24"/>
      <c r="M94" s="24"/>
      <c r="N94" s="110">
        <v>25</v>
      </c>
    </row>
    <row r="95" spans="2:25" ht="13.5" customHeight="1" thickBot="1" x14ac:dyDescent="0.2">
      <c r="B95" s="1">
        <f t="shared" si="8"/>
        <v>85</v>
      </c>
      <c r="C95" s="7"/>
      <c r="D95" s="8" t="s">
        <v>37</v>
      </c>
      <c r="E95" s="118"/>
      <c r="F95" s="118" t="s">
        <v>38</v>
      </c>
      <c r="G95" s="118"/>
      <c r="H95" s="118"/>
      <c r="I95" s="118"/>
      <c r="J95" s="118"/>
      <c r="K95" s="24" t="s">
        <v>143</v>
      </c>
      <c r="L95" s="24">
        <v>25</v>
      </c>
      <c r="M95" s="24" t="s">
        <v>143</v>
      </c>
      <c r="N95" s="110">
        <v>25</v>
      </c>
    </row>
    <row r="96" spans="2:25" ht="13.9" customHeight="1" x14ac:dyDescent="0.15">
      <c r="B96" s="79"/>
      <c r="C96" s="80"/>
      <c r="D96" s="80"/>
      <c r="E96" s="23"/>
      <c r="F96" s="23"/>
      <c r="G96" s="23"/>
      <c r="H96" s="23"/>
      <c r="I96" s="23"/>
      <c r="J96" s="23"/>
      <c r="K96" s="23"/>
      <c r="L96" s="23"/>
      <c r="M96" s="23"/>
      <c r="N96" s="23"/>
      <c r="U96">
        <f>COUNTA(K11:K107)</f>
        <v>61</v>
      </c>
      <c r="V96">
        <f>COUNTA(L11:L107)</f>
        <v>62</v>
      </c>
      <c r="W96">
        <f>COUNTA(M11:M107)</f>
        <v>61</v>
      </c>
      <c r="X96">
        <f>COUNTA(N11:N107)</f>
        <v>71</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SUM(U11:U21,K22:K107)</f>
        <v>11125</v>
      </c>
      <c r="V100">
        <f>SUM(V11:V21,L22:L107)</f>
        <v>26487</v>
      </c>
      <c r="W100">
        <f>SUM(W11:W21,M22:M107)</f>
        <v>15957</v>
      </c>
      <c r="X100">
        <f>SUM(X11:X21,N22:N107)</f>
        <v>10993</v>
      </c>
    </row>
    <row r="101" spans="2:24" ht="18" customHeight="1" thickBot="1" x14ac:dyDescent="0.2">
      <c r="B101" s="67"/>
      <c r="C101" s="22"/>
      <c r="D101" s="150" t="s">
        <v>2</v>
      </c>
      <c r="E101" s="150"/>
      <c r="F101" s="150"/>
      <c r="G101" s="150"/>
      <c r="H101" s="22"/>
      <c r="I101" s="22"/>
      <c r="J101" s="68"/>
      <c r="K101" s="33" t="str">
        <f>K5</f>
        <v>2023.6.16</v>
      </c>
      <c r="L101" s="33" t="str">
        <f>L5</f>
        <v>2023.6.16</v>
      </c>
      <c r="M101" s="33" t="str">
        <f>M5</f>
        <v>2023.6.16</v>
      </c>
      <c r="N101" s="127" t="str">
        <f>N5</f>
        <v>2023.6.16</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9" customHeight="1" x14ac:dyDescent="0.15">
      <c r="B103" s="1">
        <f>B95+1</f>
        <v>86</v>
      </c>
      <c r="C103" s="2" t="s">
        <v>0</v>
      </c>
      <c r="D103" s="2" t="s">
        <v>213</v>
      </c>
      <c r="E103" s="118"/>
      <c r="F103" s="118" t="s">
        <v>214</v>
      </c>
      <c r="G103" s="118"/>
      <c r="H103" s="118"/>
      <c r="I103" s="118"/>
      <c r="J103" s="118"/>
      <c r="K103" s="24"/>
      <c r="L103" s="24"/>
      <c r="M103" s="24"/>
      <c r="N103" s="110" t="s">
        <v>143</v>
      </c>
    </row>
    <row r="104" spans="2:24" ht="13.5" customHeight="1" x14ac:dyDescent="0.15">
      <c r="B104" s="1">
        <f>B103+1</f>
        <v>87</v>
      </c>
      <c r="C104" s="6"/>
      <c r="D104" s="8" t="s">
        <v>39</v>
      </c>
      <c r="E104" s="118"/>
      <c r="F104" s="118" t="s">
        <v>40</v>
      </c>
      <c r="G104" s="118"/>
      <c r="H104" s="118"/>
      <c r="I104" s="118"/>
      <c r="J104" s="118"/>
      <c r="K104" s="24">
        <v>25</v>
      </c>
      <c r="L104" s="24">
        <v>25</v>
      </c>
      <c r="M104" s="24" t="s">
        <v>143</v>
      </c>
      <c r="N104" s="110" t="s">
        <v>143</v>
      </c>
      <c r="U104">
        <f>COUNTA(K84:K104)</f>
        <v>7</v>
      </c>
      <c r="V104">
        <f>COUNTA(L84:L104)</f>
        <v>8</v>
      </c>
      <c r="W104">
        <f>COUNTA(M84:M104)</f>
        <v>9</v>
      </c>
      <c r="X104">
        <f>COUNTA(N84:N104)</f>
        <v>13</v>
      </c>
    </row>
    <row r="105" spans="2:24" ht="13.5" customHeight="1" x14ac:dyDescent="0.15">
      <c r="B105" s="1">
        <f>B104+1</f>
        <v>88</v>
      </c>
      <c r="C105" s="143" t="s">
        <v>41</v>
      </c>
      <c r="D105" s="144"/>
      <c r="E105" s="118"/>
      <c r="F105" s="118" t="s">
        <v>42</v>
      </c>
      <c r="G105" s="118"/>
      <c r="H105" s="118"/>
      <c r="I105" s="118"/>
      <c r="J105" s="118"/>
      <c r="K105" s="24">
        <v>150</v>
      </c>
      <c r="L105" s="24">
        <v>100</v>
      </c>
      <c r="M105" s="24">
        <v>75</v>
      </c>
      <c r="N105" s="110">
        <v>25</v>
      </c>
    </row>
    <row r="106" spans="2:24" ht="13.5" customHeight="1" x14ac:dyDescent="0.15">
      <c r="B106" s="1">
        <f>B105+1</f>
        <v>89</v>
      </c>
      <c r="C106" s="3"/>
      <c r="D106" s="78"/>
      <c r="E106" s="118"/>
      <c r="F106" s="118" t="s">
        <v>43</v>
      </c>
      <c r="G106" s="118"/>
      <c r="H106" s="118"/>
      <c r="I106" s="118"/>
      <c r="J106" s="118"/>
      <c r="K106" s="24">
        <v>250</v>
      </c>
      <c r="L106" s="24">
        <v>250</v>
      </c>
      <c r="M106" s="24">
        <v>75</v>
      </c>
      <c r="N106" s="110">
        <v>200</v>
      </c>
    </row>
    <row r="107" spans="2:24" ht="13.9" customHeight="1" thickBot="1" x14ac:dyDescent="0.2">
      <c r="B107" s="132">
        <f>B106+1</f>
        <v>90</v>
      </c>
      <c r="C107" s="133"/>
      <c r="D107" s="134"/>
      <c r="E107" s="9"/>
      <c r="F107" s="9" t="s">
        <v>73</v>
      </c>
      <c r="G107" s="9"/>
      <c r="H107" s="9"/>
      <c r="I107" s="9"/>
      <c r="J107" s="9"/>
      <c r="K107" s="135">
        <v>125</v>
      </c>
      <c r="L107" s="135">
        <v>25</v>
      </c>
      <c r="M107" s="135">
        <v>75</v>
      </c>
      <c r="N107" s="136">
        <v>50</v>
      </c>
    </row>
    <row r="108" spans="2:24" ht="19.899999999999999" customHeight="1" thickTop="1" x14ac:dyDescent="0.15">
      <c r="B108" s="145" t="s">
        <v>45</v>
      </c>
      <c r="C108" s="146"/>
      <c r="D108" s="146"/>
      <c r="E108" s="146"/>
      <c r="F108" s="146"/>
      <c r="G108" s="146"/>
      <c r="H108" s="146"/>
      <c r="I108" s="146"/>
      <c r="J108" s="76"/>
      <c r="K108" s="32">
        <f>SUM(K109:K117)</f>
        <v>11125</v>
      </c>
      <c r="L108" s="32">
        <f>SUM(L109:L117)</f>
        <v>26487</v>
      </c>
      <c r="M108" s="32">
        <f>SUM(M109:M117)</f>
        <v>15957</v>
      </c>
      <c r="N108" s="137">
        <f>SUM(N109:N117)</f>
        <v>10993</v>
      </c>
    </row>
    <row r="109" spans="2:24" ht="13.9" customHeight="1" x14ac:dyDescent="0.15">
      <c r="B109" s="147" t="s">
        <v>46</v>
      </c>
      <c r="C109" s="148"/>
      <c r="D109" s="149"/>
      <c r="E109" s="12"/>
      <c r="F109" s="13"/>
      <c r="G109" s="138" t="s">
        <v>13</v>
      </c>
      <c r="H109" s="138"/>
      <c r="I109" s="13"/>
      <c r="J109" s="14"/>
      <c r="K109" s="4">
        <f>SUM(U$11:U$21)</f>
        <v>359</v>
      </c>
      <c r="L109" s="4">
        <f>SUM(V$11:V$21)</f>
        <v>1387</v>
      </c>
      <c r="M109" s="4">
        <f>SUM(W$11:W$21)</f>
        <v>1210</v>
      </c>
      <c r="N109" s="5">
        <f>SUM(X$11:X$21)</f>
        <v>1331</v>
      </c>
    </row>
    <row r="110" spans="2:24" ht="13.9" customHeight="1" x14ac:dyDescent="0.15">
      <c r="B110" s="82"/>
      <c r="C110" s="60"/>
      <c r="D110" s="83"/>
      <c r="E110" s="15"/>
      <c r="F110" s="118"/>
      <c r="G110" s="138" t="s">
        <v>25</v>
      </c>
      <c r="H110" s="138"/>
      <c r="I110" s="114"/>
      <c r="J110" s="16"/>
      <c r="K110" s="4">
        <f>SUM(K$22)</f>
        <v>700</v>
      </c>
      <c r="L110" s="4">
        <f>SUM(L$22)</f>
        <v>800</v>
      </c>
      <c r="M110" s="4">
        <f>SUM(M$22)</f>
        <v>375</v>
      </c>
      <c r="N110" s="5">
        <f>SUM(N$22)</f>
        <v>250</v>
      </c>
    </row>
    <row r="111" spans="2:24" ht="13.9" customHeight="1" x14ac:dyDescent="0.15">
      <c r="B111" s="82"/>
      <c r="C111" s="60"/>
      <c r="D111" s="83"/>
      <c r="E111" s="15"/>
      <c r="F111" s="118"/>
      <c r="G111" s="138" t="s">
        <v>27</v>
      </c>
      <c r="H111" s="138"/>
      <c r="I111" s="13"/>
      <c r="J111" s="14"/>
      <c r="K111" s="4">
        <f>SUM(K$23:K$25)</f>
        <v>300</v>
      </c>
      <c r="L111" s="4">
        <f>SUM(L$23:L$25)</f>
        <v>157</v>
      </c>
      <c r="M111" s="4">
        <f>SUM(M$23:M$25)</f>
        <v>101</v>
      </c>
      <c r="N111" s="5">
        <f>SUM(N$23:N$25)</f>
        <v>76</v>
      </c>
    </row>
    <row r="112" spans="2:24" ht="13.9" customHeight="1" x14ac:dyDescent="0.15">
      <c r="B112" s="82"/>
      <c r="C112" s="60"/>
      <c r="D112" s="83"/>
      <c r="E112" s="15"/>
      <c r="F112" s="118"/>
      <c r="G112" s="138" t="s">
        <v>78</v>
      </c>
      <c r="H112" s="138"/>
      <c r="I112" s="13"/>
      <c r="J112" s="14"/>
      <c r="K112" s="4">
        <f>SUM(K$26:K$26)</f>
        <v>25</v>
      </c>
      <c r="L112" s="4">
        <f>SUM(L$26:L$26)</f>
        <v>0</v>
      </c>
      <c r="M112" s="4">
        <f>SUM(M$26:M$26)</f>
        <v>25</v>
      </c>
      <c r="N112" s="5">
        <f>SUM(N$26:N$26)</f>
        <v>25</v>
      </c>
    </row>
    <row r="113" spans="2:14" ht="13.9" customHeight="1" x14ac:dyDescent="0.15">
      <c r="B113" s="82"/>
      <c r="C113" s="60"/>
      <c r="D113" s="83"/>
      <c r="E113" s="15"/>
      <c r="F113" s="118"/>
      <c r="G113" s="138" t="s">
        <v>79</v>
      </c>
      <c r="H113" s="138"/>
      <c r="I113" s="13"/>
      <c r="J113" s="14"/>
      <c r="K113" s="4">
        <f>SUM(K29:K45)</f>
        <v>6708</v>
      </c>
      <c r="L113" s="4">
        <f>SUM(L$29:L$45)</f>
        <v>19575</v>
      </c>
      <c r="M113" s="4">
        <f>SUM(M$29:M$45)</f>
        <v>9825</v>
      </c>
      <c r="N113" s="5">
        <f>SUM(N$29:N$45)</f>
        <v>6700</v>
      </c>
    </row>
    <row r="114" spans="2:14" ht="13.9" customHeight="1" x14ac:dyDescent="0.15">
      <c r="B114" s="82"/>
      <c r="C114" s="60"/>
      <c r="D114" s="83"/>
      <c r="E114" s="15"/>
      <c r="F114" s="118"/>
      <c r="G114" s="138" t="s">
        <v>76</v>
      </c>
      <c r="H114" s="138"/>
      <c r="I114" s="13"/>
      <c r="J114" s="14"/>
      <c r="K114" s="4">
        <f>SUM(K$46:K$48)</f>
        <v>0</v>
      </c>
      <c r="L114" s="4">
        <f>SUM(L$46:L$48)</f>
        <v>150</v>
      </c>
      <c r="M114" s="4">
        <f>SUM(M$46:M$48)</f>
        <v>100</v>
      </c>
      <c r="N114" s="5">
        <f>SUM(N$46:N$48)</f>
        <v>25</v>
      </c>
    </row>
    <row r="115" spans="2:14" ht="13.9" customHeight="1" x14ac:dyDescent="0.15">
      <c r="B115" s="82"/>
      <c r="C115" s="60"/>
      <c r="D115" s="83"/>
      <c r="E115" s="15"/>
      <c r="F115" s="118"/>
      <c r="G115" s="138" t="s">
        <v>28</v>
      </c>
      <c r="H115" s="138"/>
      <c r="I115" s="13"/>
      <c r="J115" s="14"/>
      <c r="K115" s="4">
        <f>SUM(K$49:K$83)</f>
        <v>2480</v>
      </c>
      <c r="L115" s="4">
        <f>SUM(L$49:L$83)</f>
        <v>3928</v>
      </c>
      <c r="M115" s="4">
        <f>SUM(M$49:M$83)</f>
        <v>4091</v>
      </c>
      <c r="N115" s="5">
        <f>SUM(N$49:N$83)</f>
        <v>2254</v>
      </c>
    </row>
    <row r="116" spans="2:14" ht="13.9" customHeight="1" x14ac:dyDescent="0.15">
      <c r="B116" s="82"/>
      <c r="C116" s="60"/>
      <c r="D116" s="83"/>
      <c r="E116" s="15"/>
      <c r="F116" s="118"/>
      <c r="G116" s="138" t="s">
        <v>47</v>
      </c>
      <c r="H116" s="138"/>
      <c r="I116" s="13"/>
      <c r="J116" s="14"/>
      <c r="K116" s="4">
        <f>SUM(K$27:K$28,K$105:K$106)</f>
        <v>400</v>
      </c>
      <c r="L116" s="4">
        <f>SUM(L27:L28,L$105:L$106)</f>
        <v>402</v>
      </c>
      <c r="M116" s="4">
        <f>SUM(M27:M28,M$105:M$106)</f>
        <v>151</v>
      </c>
      <c r="N116" s="5">
        <f>SUM(N27:N28,N$105:N$106)</f>
        <v>226</v>
      </c>
    </row>
    <row r="117" spans="2:14" ht="13.9" customHeight="1" thickBot="1" x14ac:dyDescent="0.2">
      <c r="B117" s="84"/>
      <c r="C117" s="85"/>
      <c r="D117" s="86"/>
      <c r="E117" s="17"/>
      <c r="F117" s="9"/>
      <c r="G117" s="139" t="s">
        <v>44</v>
      </c>
      <c r="H117" s="139"/>
      <c r="I117" s="18"/>
      <c r="J117" s="19"/>
      <c r="K117" s="10">
        <f>SUM(K$84:K$104,K$107)</f>
        <v>153</v>
      </c>
      <c r="L117" s="10">
        <f>SUM(L$84:L$104,L$107)</f>
        <v>88</v>
      </c>
      <c r="M117" s="10">
        <f>SUM(M$84:M$104,M$107)</f>
        <v>79</v>
      </c>
      <c r="N117" s="11">
        <f>SUM(N$84:N$104,N$107)</f>
        <v>106</v>
      </c>
    </row>
    <row r="118" spans="2:14" ht="18" customHeight="1" thickTop="1" x14ac:dyDescent="0.15">
      <c r="B118" s="151" t="s">
        <v>48</v>
      </c>
      <c r="C118" s="152"/>
      <c r="D118" s="153"/>
      <c r="E118" s="87"/>
      <c r="F118" s="115"/>
      <c r="G118" s="154" t="s">
        <v>49</v>
      </c>
      <c r="H118" s="154"/>
      <c r="I118" s="115"/>
      <c r="J118" s="116"/>
      <c r="K118" s="35" t="s">
        <v>50</v>
      </c>
      <c r="L118" s="41"/>
      <c r="M118" s="41"/>
      <c r="N118" s="53"/>
    </row>
    <row r="119" spans="2:14" ht="18" customHeight="1" x14ac:dyDescent="0.15">
      <c r="B119" s="88"/>
      <c r="C119" s="89"/>
      <c r="D119" s="89"/>
      <c r="E119" s="90"/>
      <c r="F119" s="91"/>
      <c r="G119" s="92"/>
      <c r="H119" s="92"/>
      <c r="I119" s="91"/>
      <c r="J119" s="93"/>
      <c r="K119" s="36" t="s">
        <v>51</v>
      </c>
      <c r="L119" s="42"/>
      <c r="M119" s="42"/>
      <c r="N119" s="45"/>
    </row>
    <row r="120" spans="2:14" ht="18" customHeight="1" x14ac:dyDescent="0.15">
      <c r="B120" s="82"/>
      <c r="C120" s="60"/>
      <c r="D120" s="60"/>
      <c r="E120" s="94"/>
      <c r="F120" s="22"/>
      <c r="G120" s="150" t="s">
        <v>52</v>
      </c>
      <c r="H120" s="150"/>
      <c r="I120" s="113"/>
      <c r="J120" s="117"/>
      <c r="K120" s="37" t="s">
        <v>53</v>
      </c>
      <c r="L120" s="43"/>
      <c r="M120" s="47"/>
      <c r="N120" s="43"/>
    </row>
    <row r="121" spans="2:14" ht="18" customHeight="1" x14ac:dyDescent="0.15">
      <c r="B121" s="82"/>
      <c r="C121" s="60"/>
      <c r="D121" s="60"/>
      <c r="E121" s="95"/>
      <c r="F121" s="60"/>
      <c r="G121" s="96"/>
      <c r="H121" s="96"/>
      <c r="I121" s="89"/>
      <c r="J121" s="97"/>
      <c r="K121" s="38" t="s">
        <v>88</v>
      </c>
      <c r="L121" s="44"/>
      <c r="M121" s="26"/>
      <c r="N121" s="44"/>
    </row>
    <row r="122" spans="2:14" ht="18" customHeight="1" x14ac:dyDescent="0.15">
      <c r="B122" s="82"/>
      <c r="C122" s="60"/>
      <c r="D122" s="60"/>
      <c r="E122" s="95"/>
      <c r="F122" s="60"/>
      <c r="G122" s="96"/>
      <c r="H122" s="96"/>
      <c r="I122" s="89"/>
      <c r="J122" s="97"/>
      <c r="K122" s="38" t="s">
        <v>81</v>
      </c>
      <c r="L122" s="42"/>
      <c r="M122" s="26"/>
      <c r="N122" s="44"/>
    </row>
    <row r="123" spans="2:14" ht="18" customHeight="1" x14ac:dyDescent="0.15">
      <c r="B123" s="82"/>
      <c r="C123" s="60"/>
      <c r="D123" s="60"/>
      <c r="E123" s="94"/>
      <c r="F123" s="22"/>
      <c r="G123" s="150" t="s">
        <v>54</v>
      </c>
      <c r="H123" s="150"/>
      <c r="I123" s="113"/>
      <c r="J123" s="117"/>
      <c r="K123" s="37" t="s">
        <v>92</v>
      </c>
      <c r="L123" s="43"/>
      <c r="M123" s="47"/>
      <c r="N123" s="43"/>
    </row>
    <row r="124" spans="2:14" ht="18" customHeight="1" x14ac:dyDescent="0.15">
      <c r="B124" s="82"/>
      <c r="C124" s="60"/>
      <c r="D124" s="60"/>
      <c r="E124" s="95"/>
      <c r="F124" s="60"/>
      <c r="G124" s="96"/>
      <c r="H124" s="96"/>
      <c r="I124" s="89"/>
      <c r="J124" s="97"/>
      <c r="K124" s="38" t="s">
        <v>89</v>
      </c>
      <c r="L124" s="44"/>
      <c r="M124" s="26"/>
      <c r="N124" s="44"/>
    </row>
    <row r="125" spans="2:14" ht="18" customHeight="1" x14ac:dyDescent="0.15">
      <c r="B125" s="82"/>
      <c r="C125" s="60"/>
      <c r="D125" s="60"/>
      <c r="E125" s="95"/>
      <c r="F125" s="60"/>
      <c r="G125" s="96"/>
      <c r="H125" s="96"/>
      <c r="I125" s="89"/>
      <c r="J125" s="97"/>
      <c r="K125" s="38" t="s">
        <v>90</v>
      </c>
      <c r="L125" s="44"/>
      <c r="M125" s="44"/>
      <c r="N125" s="44"/>
    </row>
    <row r="126" spans="2:14" ht="18" customHeight="1" x14ac:dyDescent="0.15">
      <c r="B126" s="82"/>
      <c r="C126" s="60"/>
      <c r="D126" s="60"/>
      <c r="E126" s="74"/>
      <c r="F126" s="75"/>
      <c r="G126" s="92"/>
      <c r="H126" s="92"/>
      <c r="I126" s="91"/>
      <c r="J126" s="93"/>
      <c r="K126" s="38" t="s">
        <v>91</v>
      </c>
      <c r="L126" s="45"/>
      <c r="M126" s="42"/>
      <c r="N126" s="45"/>
    </row>
    <row r="127" spans="2:14" ht="18" customHeight="1" x14ac:dyDescent="0.15">
      <c r="B127" s="98"/>
      <c r="C127" s="75"/>
      <c r="D127" s="75"/>
      <c r="E127" s="15"/>
      <c r="F127" s="118"/>
      <c r="G127" s="138" t="s">
        <v>55</v>
      </c>
      <c r="H127" s="138"/>
      <c r="I127" s="13"/>
      <c r="J127" s="14"/>
      <c r="K127" s="27" t="s">
        <v>156</v>
      </c>
      <c r="L127" s="46"/>
      <c r="M127" s="48"/>
      <c r="N127" s="46"/>
    </row>
    <row r="128" spans="2:14" ht="18" customHeight="1" x14ac:dyDescent="0.15">
      <c r="B128" s="147" t="s">
        <v>56</v>
      </c>
      <c r="C128" s="148"/>
      <c r="D128" s="148"/>
      <c r="E128" s="22"/>
      <c r="F128" s="22"/>
      <c r="G128" s="22"/>
      <c r="H128" s="22"/>
      <c r="I128" s="22"/>
      <c r="J128" s="22"/>
      <c r="K128" s="22"/>
      <c r="L128" s="22"/>
      <c r="M128" s="22"/>
      <c r="N128" s="54"/>
    </row>
    <row r="129" spans="2:14" ht="14.1" customHeight="1" x14ac:dyDescent="0.15">
      <c r="B129" s="99"/>
      <c r="C129" s="39" t="s">
        <v>57</v>
      </c>
      <c r="D129" s="100"/>
      <c r="E129" s="39"/>
      <c r="F129" s="39"/>
      <c r="G129" s="39"/>
      <c r="H129" s="39"/>
      <c r="I129" s="39"/>
      <c r="J129" s="39"/>
      <c r="K129" s="39"/>
      <c r="L129" s="39"/>
      <c r="M129" s="39"/>
      <c r="N129" s="55"/>
    </row>
    <row r="130" spans="2:14" ht="14.1" customHeight="1" x14ac:dyDescent="0.15">
      <c r="B130" s="99"/>
      <c r="C130" s="39" t="s">
        <v>58</v>
      </c>
      <c r="D130" s="100"/>
      <c r="E130" s="39"/>
      <c r="F130" s="39"/>
      <c r="G130" s="39"/>
      <c r="H130" s="39"/>
      <c r="I130" s="39"/>
      <c r="J130" s="39"/>
      <c r="K130" s="39"/>
      <c r="L130" s="39"/>
      <c r="M130" s="39"/>
      <c r="N130" s="55"/>
    </row>
    <row r="131" spans="2:14" ht="14.1" customHeight="1" x14ac:dyDescent="0.15">
      <c r="B131" s="99"/>
      <c r="C131" s="39" t="s">
        <v>59</v>
      </c>
      <c r="D131" s="100"/>
      <c r="E131" s="39"/>
      <c r="F131" s="39"/>
      <c r="G131" s="39"/>
      <c r="H131" s="39"/>
      <c r="I131" s="39"/>
      <c r="J131" s="39"/>
      <c r="K131" s="39"/>
      <c r="L131" s="39"/>
      <c r="M131" s="39"/>
      <c r="N131" s="55"/>
    </row>
    <row r="132" spans="2:14" ht="14.1" customHeight="1" x14ac:dyDescent="0.15">
      <c r="B132" s="99"/>
      <c r="C132" s="39" t="s">
        <v>120</v>
      </c>
      <c r="D132" s="100"/>
      <c r="E132" s="39"/>
      <c r="F132" s="39"/>
      <c r="G132" s="39"/>
      <c r="H132" s="39"/>
      <c r="I132" s="39"/>
      <c r="J132" s="39"/>
      <c r="K132" s="39"/>
      <c r="L132" s="39"/>
      <c r="M132" s="39"/>
      <c r="N132" s="55"/>
    </row>
    <row r="133" spans="2:14" ht="14.1" customHeight="1" x14ac:dyDescent="0.15">
      <c r="B133" s="101"/>
      <c r="C133" s="39" t="s">
        <v>121</v>
      </c>
      <c r="D133" s="39"/>
      <c r="E133" s="39"/>
      <c r="F133" s="39"/>
      <c r="G133" s="39"/>
      <c r="H133" s="39"/>
      <c r="I133" s="39"/>
      <c r="J133" s="39"/>
      <c r="K133" s="39"/>
      <c r="L133" s="39"/>
      <c r="M133" s="39"/>
      <c r="N133" s="55"/>
    </row>
    <row r="134" spans="2:14" ht="14.1" customHeight="1" x14ac:dyDescent="0.15">
      <c r="B134" s="101"/>
      <c r="C134" s="39" t="s">
        <v>117</v>
      </c>
      <c r="D134" s="39"/>
      <c r="E134" s="39"/>
      <c r="F134" s="39"/>
      <c r="G134" s="39"/>
      <c r="H134" s="39"/>
      <c r="I134" s="39"/>
      <c r="J134" s="39"/>
      <c r="K134" s="39"/>
      <c r="L134" s="39"/>
      <c r="M134" s="39"/>
      <c r="N134" s="55"/>
    </row>
    <row r="135" spans="2:14" ht="14.1" customHeight="1" x14ac:dyDescent="0.15">
      <c r="B135" s="101"/>
      <c r="C135" s="39" t="s">
        <v>86</v>
      </c>
      <c r="D135" s="39"/>
      <c r="E135" s="39"/>
      <c r="F135" s="39"/>
      <c r="G135" s="39"/>
      <c r="H135" s="39"/>
      <c r="I135" s="39"/>
      <c r="J135" s="39"/>
      <c r="K135" s="39"/>
      <c r="L135" s="39"/>
      <c r="M135" s="39"/>
      <c r="N135" s="55"/>
    </row>
    <row r="136" spans="2:14" ht="14.1" customHeight="1" x14ac:dyDescent="0.15">
      <c r="B136" s="101"/>
      <c r="C136" s="39" t="s">
        <v>87</v>
      </c>
      <c r="D136" s="39"/>
      <c r="E136" s="39"/>
      <c r="F136" s="39"/>
      <c r="G136" s="39"/>
      <c r="H136" s="39"/>
      <c r="I136" s="39"/>
      <c r="J136" s="39"/>
      <c r="K136" s="39"/>
      <c r="L136" s="39"/>
      <c r="M136" s="39"/>
      <c r="N136" s="55"/>
    </row>
    <row r="137" spans="2:14" ht="14.1" customHeight="1" x14ac:dyDescent="0.15">
      <c r="B137" s="101"/>
      <c r="C137" s="39" t="s">
        <v>77</v>
      </c>
      <c r="D137" s="39"/>
      <c r="E137" s="39"/>
      <c r="F137" s="39"/>
      <c r="G137" s="39"/>
      <c r="H137" s="39"/>
      <c r="I137" s="39"/>
      <c r="J137" s="39"/>
      <c r="K137" s="39"/>
      <c r="L137" s="39"/>
      <c r="M137" s="39"/>
      <c r="N137" s="55"/>
    </row>
    <row r="138" spans="2:14" ht="14.1" customHeight="1" x14ac:dyDescent="0.15">
      <c r="B138" s="101"/>
      <c r="C138" s="39" t="s">
        <v>126</v>
      </c>
      <c r="D138" s="39"/>
      <c r="E138" s="39"/>
      <c r="F138" s="39"/>
      <c r="G138" s="39"/>
      <c r="H138" s="39"/>
      <c r="I138" s="39"/>
      <c r="J138" s="39"/>
      <c r="K138" s="39"/>
      <c r="L138" s="39"/>
      <c r="M138" s="39"/>
      <c r="N138" s="55"/>
    </row>
    <row r="139" spans="2:14" ht="14.1" customHeight="1" x14ac:dyDescent="0.15">
      <c r="B139" s="101"/>
      <c r="C139" s="39" t="s">
        <v>122</v>
      </c>
      <c r="D139" s="39"/>
      <c r="E139" s="39"/>
      <c r="F139" s="39"/>
      <c r="G139" s="39"/>
      <c r="H139" s="39"/>
      <c r="I139" s="39"/>
      <c r="J139" s="39"/>
      <c r="K139" s="39"/>
      <c r="L139" s="39"/>
      <c r="M139" s="39"/>
      <c r="N139" s="55"/>
    </row>
    <row r="140" spans="2:14" ht="14.1" customHeight="1" x14ac:dyDescent="0.15">
      <c r="B140" s="101"/>
      <c r="C140" s="39" t="s">
        <v>123</v>
      </c>
      <c r="D140" s="39"/>
      <c r="E140" s="39"/>
      <c r="F140" s="39"/>
      <c r="G140" s="39"/>
      <c r="H140" s="39"/>
      <c r="I140" s="39"/>
      <c r="J140" s="39"/>
      <c r="K140" s="39"/>
      <c r="L140" s="39"/>
      <c r="M140" s="39"/>
      <c r="N140" s="55"/>
    </row>
    <row r="141" spans="2:14" ht="14.1" customHeight="1" x14ac:dyDescent="0.15">
      <c r="B141" s="101"/>
      <c r="C141" s="39" t="s">
        <v>124</v>
      </c>
      <c r="D141" s="39"/>
      <c r="E141" s="39"/>
      <c r="F141" s="39"/>
      <c r="G141" s="39"/>
      <c r="H141" s="39"/>
      <c r="I141" s="39"/>
      <c r="J141" s="39"/>
      <c r="K141" s="39"/>
      <c r="L141" s="39"/>
      <c r="M141" s="39"/>
      <c r="N141" s="55"/>
    </row>
    <row r="142" spans="2:14" ht="14.1" customHeight="1" x14ac:dyDescent="0.15">
      <c r="B142" s="101"/>
      <c r="C142" s="39" t="s">
        <v>113</v>
      </c>
      <c r="D142" s="39"/>
      <c r="E142" s="39"/>
      <c r="F142" s="39"/>
      <c r="G142" s="39"/>
      <c r="H142" s="39"/>
      <c r="I142" s="39"/>
      <c r="J142" s="39"/>
      <c r="K142" s="39"/>
      <c r="L142" s="39"/>
      <c r="M142" s="39"/>
      <c r="N142" s="55"/>
    </row>
    <row r="143" spans="2:14" ht="14.1" customHeight="1" x14ac:dyDescent="0.15">
      <c r="B143" s="101"/>
      <c r="C143" s="39" t="s">
        <v>125</v>
      </c>
      <c r="D143" s="39"/>
      <c r="E143" s="39"/>
      <c r="F143" s="39"/>
      <c r="G143" s="39"/>
      <c r="H143" s="39"/>
      <c r="I143" s="39"/>
      <c r="J143" s="39"/>
      <c r="K143" s="39"/>
      <c r="L143" s="39"/>
      <c r="M143" s="39"/>
      <c r="N143" s="55"/>
    </row>
    <row r="144" spans="2:14" ht="14.1" customHeight="1" x14ac:dyDescent="0.15">
      <c r="B144" s="101"/>
      <c r="C144" s="39" t="s">
        <v>180</v>
      </c>
      <c r="D144" s="39"/>
      <c r="E144" s="39"/>
      <c r="F144" s="39"/>
      <c r="G144" s="39"/>
      <c r="H144" s="39"/>
      <c r="I144" s="39"/>
      <c r="J144" s="39"/>
      <c r="K144" s="39"/>
      <c r="L144" s="39"/>
      <c r="M144" s="39"/>
      <c r="N144" s="55"/>
    </row>
    <row r="145" spans="2:14" ht="14.1" customHeight="1" x14ac:dyDescent="0.15">
      <c r="B145" s="101"/>
      <c r="C145" s="39" t="s">
        <v>119</v>
      </c>
      <c r="D145" s="39"/>
      <c r="E145" s="39"/>
      <c r="F145" s="39"/>
      <c r="G145" s="39"/>
      <c r="H145" s="39"/>
      <c r="I145" s="39"/>
      <c r="J145" s="39"/>
      <c r="K145" s="39"/>
      <c r="L145" s="39"/>
      <c r="M145" s="39"/>
      <c r="N145" s="55"/>
    </row>
    <row r="146" spans="2:14" x14ac:dyDescent="0.15">
      <c r="B146" s="102"/>
      <c r="C146" s="39" t="s">
        <v>131</v>
      </c>
      <c r="N146" s="59"/>
    </row>
    <row r="147" spans="2:14" x14ac:dyDescent="0.15">
      <c r="B147" s="102"/>
      <c r="C147" s="39" t="s">
        <v>127</v>
      </c>
      <c r="N147" s="59"/>
    </row>
    <row r="148" spans="2:14" ht="14.1" customHeight="1" x14ac:dyDescent="0.15">
      <c r="B148" s="101"/>
      <c r="C148" s="39" t="s">
        <v>103</v>
      </c>
      <c r="D148" s="39"/>
      <c r="E148" s="39"/>
      <c r="F148" s="39"/>
      <c r="G148" s="39"/>
      <c r="H148" s="39"/>
      <c r="I148" s="39"/>
      <c r="J148" s="39"/>
      <c r="K148" s="39"/>
      <c r="L148" s="39"/>
      <c r="M148" s="39"/>
      <c r="N148" s="55"/>
    </row>
    <row r="149" spans="2:14" ht="18" customHeight="1" x14ac:dyDescent="0.15">
      <c r="B149" s="101"/>
      <c r="C149" s="39" t="s">
        <v>60</v>
      </c>
      <c r="D149" s="39"/>
      <c r="E149" s="39"/>
      <c r="F149" s="39"/>
      <c r="G149" s="39"/>
      <c r="H149" s="39"/>
      <c r="I149" s="39"/>
      <c r="J149" s="39"/>
      <c r="K149" s="39"/>
      <c r="L149" s="39"/>
      <c r="M149" s="39"/>
      <c r="N149" s="55"/>
    </row>
    <row r="150" spans="2:14" x14ac:dyDescent="0.15">
      <c r="B150" s="102"/>
      <c r="C150" s="39" t="s">
        <v>118</v>
      </c>
      <c r="N150" s="59"/>
    </row>
    <row r="151" spans="2:14" x14ac:dyDescent="0.15">
      <c r="B151" s="102"/>
      <c r="C151" s="39" t="s">
        <v>136</v>
      </c>
      <c r="N151" s="59"/>
    </row>
    <row r="152" spans="2:14" ht="14.25" thickBot="1" x14ac:dyDescent="0.2">
      <c r="B152" s="103"/>
      <c r="C152" s="40" t="s">
        <v>128</v>
      </c>
      <c r="D152" s="57"/>
      <c r="E152" s="57"/>
      <c r="F152" s="57"/>
      <c r="G152" s="57"/>
      <c r="H152" s="57"/>
      <c r="I152" s="57"/>
      <c r="J152" s="57"/>
      <c r="K152" s="57"/>
      <c r="L152" s="57"/>
      <c r="M152" s="57"/>
      <c r="N152" s="58"/>
    </row>
  </sheetData>
  <mergeCells count="28">
    <mergeCell ref="D4:G4"/>
    <mergeCell ref="D5:G5"/>
    <mergeCell ref="D6:G6"/>
    <mergeCell ref="D7:F7"/>
    <mergeCell ref="D8:F8"/>
    <mergeCell ref="B108:I108"/>
    <mergeCell ref="B109:D109"/>
    <mergeCell ref="G109:H109"/>
    <mergeCell ref="G110:H110"/>
    <mergeCell ref="D9:F9"/>
    <mergeCell ref="G10:H10"/>
    <mergeCell ref="D100:G100"/>
    <mergeCell ref="D101:G101"/>
    <mergeCell ref="G102:H102"/>
    <mergeCell ref="C105:D105"/>
    <mergeCell ref="G123:H123"/>
    <mergeCell ref="G127:H127"/>
    <mergeCell ref="B128:D128"/>
    <mergeCell ref="G114:H114"/>
    <mergeCell ref="G115:H115"/>
    <mergeCell ref="G116:H116"/>
    <mergeCell ref="G117:H117"/>
    <mergeCell ref="B118:D118"/>
    <mergeCell ref="G118:H118"/>
    <mergeCell ref="G111:H111"/>
    <mergeCell ref="G112:H112"/>
    <mergeCell ref="G120:H120"/>
    <mergeCell ref="G113:H113"/>
  </mergeCells>
  <phoneticPr fontId="23"/>
  <conditionalFormatting sqref="O11:O95 O103:O107">
    <cfRule type="expression" dxfId="27" priority="1" stopIfTrue="1">
      <formula>COUNTBLANK(K11:N11)=4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2F9A-676B-464C-84E8-62AA4FAEF0E9}">
  <sheetPr>
    <tabColor rgb="FFC00000"/>
  </sheetPr>
  <dimension ref="B1:AC152"/>
  <sheetViews>
    <sheetView view="pageBreakPreview" zoomScale="75" zoomScaleNormal="75" zoomScaleSheetLayoutView="75" workbookViewId="0">
      <pane xSplit="10" ySplit="10" topLeftCell="K86" activePane="bottomRight" state="frozen"/>
      <selection activeCell="L230" sqref="L230"/>
      <selection pane="topRight" activeCell="L230" sqref="L230"/>
      <selection pane="bottomLeft" activeCell="L230" sqref="L230"/>
      <selection pane="bottomRight" activeCell="C105" sqref="C105:D105"/>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398</v>
      </c>
      <c r="L5" s="29" t="str">
        <f>K5</f>
        <v>2023.7.10</v>
      </c>
      <c r="M5" s="29" t="str">
        <f>K5</f>
        <v>2023.7.10</v>
      </c>
      <c r="N5" s="109" t="str">
        <f>K5</f>
        <v>2023.7.10</v>
      </c>
    </row>
    <row r="6" spans="2:24" ht="18" customHeight="1" x14ac:dyDescent="0.15">
      <c r="B6" s="64"/>
      <c r="C6" s="118"/>
      <c r="D6" s="138" t="s">
        <v>3</v>
      </c>
      <c r="E6" s="138"/>
      <c r="F6" s="138"/>
      <c r="G6" s="138"/>
      <c r="H6" s="118"/>
      <c r="I6" s="118"/>
      <c r="J6" s="65"/>
      <c r="K6" s="104">
        <v>0.43472222222222223</v>
      </c>
      <c r="L6" s="104">
        <v>0.39305555555555555</v>
      </c>
      <c r="M6" s="104">
        <v>0.47013888888888888</v>
      </c>
      <c r="N6" s="105">
        <v>0.49236111111111108</v>
      </c>
    </row>
    <row r="7" spans="2:24" ht="18" customHeight="1" x14ac:dyDescent="0.15">
      <c r="B7" s="64"/>
      <c r="C7" s="118"/>
      <c r="D7" s="138" t="s">
        <v>4</v>
      </c>
      <c r="E7" s="141"/>
      <c r="F7" s="141"/>
      <c r="G7" s="66" t="s">
        <v>5</v>
      </c>
      <c r="H7" s="118"/>
      <c r="I7" s="118"/>
      <c r="J7" s="65"/>
      <c r="K7" s="106">
        <v>2.91</v>
      </c>
      <c r="L7" s="106">
        <v>1.6</v>
      </c>
      <c r="M7" s="106">
        <v>1.68</v>
      </c>
      <c r="N7" s="107">
        <v>1.65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182</v>
      </c>
      <c r="G11" s="118"/>
      <c r="H11" s="118"/>
      <c r="I11" s="118"/>
      <c r="J11" s="118"/>
      <c r="K11" s="20" t="s">
        <v>159</v>
      </c>
      <c r="L11" s="20" t="s">
        <v>215</v>
      </c>
      <c r="M11" s="20" t="s">
        <v>222</v>
      </c>
      <c r="N11" s="21" t="s">
        <v>232</v>
      </c>
      <c r="P11" t="s">
        <v>14</v>
      </c>
      <c r="Q11">
        <f t="shared" ref="Q11:T13" si="0">IF(K11="",0,VALUE(MID(K11,2,LEN(K11)-2)))</f>
        <v>125</v>
      </c>
      <c r="R11">
        <f t="shared" si="0"/>
        <v>75</v>
      </c>
      <c r="S11">
        <f t="shared" si="0"/>
        <v>250</v>
      </c>
      <c r="T11">
        <f t="shared" si="0"/>
        <v>100</v>
      </c>
      <c r="U11">
        <f t="shared" ref="U11:U24" si="1">IF(K11="＋",0,IF(K11="(＋)",0,ABS(K11)))</f>
        <v>125</v>
      </c>
      <c r="V11">
        <f t="shared" ref="V11:V24" si="2">IF(L11="＋",0,IF(L11="(＋)",0,ABS(L11)))</f>
        <v>75</v>
      </c>
      <c r="W11">
        <f t="shared" ref="W11:W24" si="3">IF(M11="＋",0,IF(M11="(＋)",0,ABS(M11)))</f>
        <v>250</v>
      </c>
      <c r="X11">
        <f t="shared" ref="X11:X24" si="4">IF(N11="＋",0,IF(N11="(＋)",0,ABS(N11)))</f>
        <v>100</v>
      </c>
    </row>
    <row r="12" spans="2:24" ht="13.5" customHeight="1" x14ac:dyDescent="0.15">
      <c r="B12" s="1">
        <f t="shared" ref="B12:B43" si="5">B11+1</f>
        <v>2</v>
      </c>
      <c r="C12" s="3"/>
      <c r="D12" s="6"/>
      <c r="E12" s="118"/>
      <c r="F12" s="118" t="s">
        <v>275</v>
      </c>
      <c r="G12" s="118"/>
      <c r="H12" s="118"/>
      <c r="I12" s="118"/>
      <c r="J12" s="118"/>
      <c r="K12" s="20" t="s">
        <v>144</v>
      </c>
      <c r="L12" s="20"/>
      <c r="M12" s="20" t="s">
        <v>144</v>
      </c>
      <c r="N12" s="21" t="s">
        <v>144</v>
      </c>
      <c r="P12" t="s">
        <v>14</v>
      </c>
      <c r="Q12" t="e">
        <f t="shared" si="0"/>
        <v>#VALUE!</v>
      </c>
      <c r="R12">
        <f t="shared" si="0"/>
        <v>0</v>
      </c>
      <c r="S12" t="e">
        <f t="shared" si="0"/>
        <v>#VALUE!</v>
      </c>
      <c r="T12" t="e">
        <f t="shared" si="0"/>
        <v>#VALUE!</v>
      </c>
      <c r="U12">
        <f t="shared" si="1"/>
        <v>0</v>
      </c>
      <c r="V12">
        <f t="shared" si="2"/>
        <v>0</v>
      </c>
      <c r="W12">
        <f t="shared" si="3"/>
        <v>0</v>
      </c>
      <c r="X12">
        <f t="shared" si="4"/>
        <v>0</v>
      </c>
    </row>
    <row r="13" spans="2:24" ht="13.5" customHeight="1" x14ac:dyDescent="0.15">
      <c r="B13" s="1">
        <f t="shared" si="5"/>
        <v>3</v>
      </c>
      <c r="C13" s="3"/>
      <c r="D13" s="6"/>
      <c r="E13" s="118"/>
      <c r="F13" s="118" t="s">
        <v>260</v>
      </c>
      <c r="G13" s="118"/>
      <c r="H13" s="118"/>
      <c r="I13" s="118"/>
      <c r="J13" s="118"/>
      <c r="K13" s="20"/>
      <c r="L13" s="20" t="s">
        <v>144</v>
      </c>
      <c r="M13" s="20" t="s">
        <v>144</v>
      </c>
      <c r="N13" s="21" t="s">
        <v>144</v>
      </c>
      <c r="P13" t="s">
        <v>14</v>
      </c>
      <c r="Q13">
        <f t="shared" si="0"/>
        <v>0</v>
      </c>
      <c r="R13" t="e">
        <f t="shared" si="0"/>
        <v>#VALUE!</v>
      </c>
      <c r="S13" t="e">
        <f t="shared" si="0"/>
        <v>#VALUE!</v>
      </c>
      <c r="T13" t="e">
        <f t="shared" si="0"/>
        <v>#VALUE!</v>
      </c>
      <c r="U13">
        <f t="shared" si="1"/>
        <v>0</v>
      </c>
      <c r="V13">
        <f t="shared" si="2"/>
        <v>0</v>
      </c>
      <c r="W13">
        <f t="shared" si="3"/>
        <v>0</v>
      </c>
      <c r="X13">
        <f t="shared" si="4"/>
        <v>0</v>
      </c>
    </row>
    <row r="14" spans="2:24" ht="13.9" customHeight="1" x14ac:dyDescent="0.15">
      <c r="B14" s="1">
        <f t="shared" si="5"/>
        <v>4</v>
      </c>
      <c r="C14" s="3"/>
      <c r="D14" s="6"/>
      <c r="E14" s="118"/>
      <c r="F14" s="118" t="s">
        <v>187</v>
      </c>
      <c r="G14" s="118"/>
      <c r="H14" s="118"/>
      <c r="I14" s="118"/>
      <c r="J14" s="118"/>
      <c r="K14" s="20" t="s">
        <v>146</v>
      </c>
      <c r="L14" s="20" t="s">
        <v>146</v>
      </c>
      <c r="M14" s="20" t="s">
        <v>145</v>
      </c>
      <c r="N14" s="21" t="s">
        <v>215</v>
      </c>
      <c r="P14" s="77" t="s">
        <v>15</v>
      </c>
      <c r="Q14" t="str">
        <f>K14</f>
        <v>(25)</v>
      </c>
      <c r="R14" t="str">
        <f>L14</f>
        <v>(25)</v>
      </c>
      <c r="S14" t="str">
        <f>M14</f>
        <v>(50)</v>
      </c>
      <c r="T14" t="str">
        <f>N14</f>
        <v>(75)</v>
      </c>
      <c r="U14">
        <f t="shared" si="1"/>
        <v>25</v>
      </c>
      <c r="V14">
        <f t="shared" si="2"/>
        <v>25</v>
      </c>
      <c r="W14">
        <f t="shared" si="3"/>
        <v>50</v>
      </c>
      <c r="X14">
        <f t="shared" si="4"/>
        <v>75</v>
      </c>
    </row>
    <row r="15" spans="2:24" ht="13.9" customHeight="1" x14ac:dyDescent="0.15">
      <c r="B15" s="1">
        <f t="shared" si="5"/>
        <v>5</v>
      </c>
      <c r="C15" s="3"/>
      <c r="D15" s="6"/>
      <c r="E15" s="118"/>
      <c r="F15" s="118" t="s">
        <v>190</v>
      </c>
      <c r="G15" s="118"/>
      <c r="H15" s="118"/>
      <c r="I15" s="118"/>
      <c r="J15" s="118"/>
      <c r="K15" s="20" t="s">
        <v>397</v>
      </c>
      <c r="L15" s="20" t="s">
        <v>396</v>
      </c>
      <c r="M15" s="20" t="s">
        <v>395</v>
      </c>
      <c r="N15" s="21" t="s">
        <v>394</v>
      </c>
      <c r="P15" t="s">
        <v>14</v>
      </c>
      <c r="Q15">
        <f t="shared" ref="Q15:T17" si="6">IF(K15="",0,VALUE(MID(K15,2,LEN(K15)-2)))</f>
        <v>400</v>
      </c>
      <c r="R15">
        <f t="shared" si="6"/>
        <v>62</v>
      </c>
      <c r="S15">
        <f t="shared" si="6"/>
        <v>50</v>
      </c>
      <c r="T15">
        <f t="shared" si="6"/>
        <v>7</v>
      </c>
      <c r="U15">
        <f t="shared" si="1"/>
        <v>14000</v>
      </c>
      <c r="V15">
        <f t="shared" si="2"/>
        <v>5625</v>
      </c>
      <c r="W15">
        <f t="shared" si="3"/>
        <v>4500</v>
      </c>
      <c r="X15">
        <f t="shared" si="4"/>
        <v>775</v>
      </c>
    </row>
    <row r="16" spans="2:24" ht="13.5" customHeight="1" x14ac:dyDescent="0.15">
      <c r="B16" s="1">
        <f t="shared" si="5"/>
        <v>6</v>
      </c>
      <c r="C16" s="3"/>
      <c r="D16" s="6"/>
      <c r="E16" s="118"/>
      <c r="F16" s="118" t="s">
        <v>251</v>
      </c>
      <c r="G16" s="118"/>
      <c r="H16" s="118"/>
      <c r="I16" s="118"/>
      <c r="J16" s="118"/>
      <c r="K16" s="20" t="s">
        <v>143</v>
      </c>
      <c r="L16" s="20"/>
      <c r="M16" s="20" t="s">
        <v>143</v>
      </c>
      <c r="N16" s="21" t="s">
        <v>143</v>
      </c>
      <c r="P16" t="s">
        <v>14</v>
      </c>
      <c r="Q16" t="e">
        <f t="shared" si="6"/>
        <v>#VALUE!</v>
      </c>
      <c r="R16">
        <f t="shared" si="6"/>
        <v>0</v>
      </c>
      <c r="S16" t="e">
        <f t="shared" si="6"/>
        <v>#VALUE!</v>
      </c>
      <c r="T16" t="e">
        <f t="shared" si="6"/>
        <v>#VALUE!</v>
      </c>
      <c r="U16">
        <f t="shared" si="1"/>
        <v>0</v>
      </c>
      <c r="V16">
        <f t="shared" si="2"/>
        <v>0</v>
      </c>
      <c r="W16">
        <f t="shared" si="3"/>
        <v>0</v>
      </c>
      <c r="X16">
        <f t="shared" si="4"/>
        <v>0</v>
      </c>
    </row>
    <row r="17" spans="2:24" ht="13.5" customHeight="1" x14ac:dyDescent="0.15">
      <c r="B17" s="1">
        <f t="shared" si="5"/>
        <v>7</v>
      </c>
      <c r="C17" s="3"/>
      <c r="D17" s="6"/>
      <c r="E17" s="118"/>
      <c r="F17" s="118" t="s">
        <v>192</v>
      </c>
      <c r="G17" s="118"/>
      <c r="H17" s="118"/>
      <c r="I17" s="118"/>
      <c r="J17" s="118"/>
      <c r="K17" s="20" t="s">
        <v>143</v>
      </c>
      <c r="L17" s="20" t="s">
        <v>143</v>
      </c>
      <c r="M17" s="20" t="s">
        <v>143</v>
      </c>
      <c r="N17" s="21" t="s">
        <v>143</v>
      </c>
      <c r="P17" t="s">
        <v>14</v>
      </c>
      <c r="Q17" t="e">
        <f t="shared" si="6"/>
        <v>#VALUE!</v>
      </c>
      <c r="R17" t="e">
        <f t="shared" si="6"/>
        <v>#VALUE!</v>
      </c>
      <c r="S17" t="e">
        <f t="shared" si="6"/>
        <v>#VALUE!</v>
      </c>
      <c r="T17" t="e">
        <f t="shared" si="6"/>
        <v>#VALUE!</v>
      </c>
      <c r="U17">
        <f t="shared" si="1"/>
        <v>0</v>
      </c>
      <c r="V17">
        <f t="shared" si="2"/>
        <v>0</v>
      </c>
      <c r="W17">
        <f t="shared" si="3"/>
        <v>0</v>
      </c>
      <c r="X17">
        <f t="shared" si="4"/>
        <v>0</v>
      </c>
    </row>
    <row r="18" spans="2:24" ht="13.9" customHeight="1" x14ac:dyDescent="0.15">
      <c r="B18" s="1">
        <f t="shared" si="5"/>
        <v>8</v>
      </c>
      <c r="C18" s="3"/>
      <c r="D18" s="6"/>
      <c r="E18" s="118"/>
      <c r="F18" s="118" t="s">
        <v>279</v>
      </c>
      <c r="G18" s="118"/>
      <c r="H18" s="118"/>
      <c r="I18" s="118"/>
      <c r="J18" s="118"/>
      <c r="K18" s="20" t="s">
        <v>144</v>
      </c>
      <c r="L18" s="20" t="s">
        <v>144</v>
      </c>
      <c r="M18" s="20"/>
      <c r="N18" s="21"/>
      <c r="P18" s="77" t="s">
        <v>15</v>
      </c>
      <c r="Q18" t="str">
        <f>K18</f>
        <v>(＋)</v>
      </c>
      <c r="R18" t="str">
        <f>L18</f>
        <v>(＋)</v>
      </c>
      <c r="S18">
        <f>M18</f>
        <v>0</v>
      </c>
      <c r="T18">
        <f>N18</f>
        <v>0</v>
      </c>
      <c r="U18">
        <f t="shared" si="1"/>
        <v>0</v>
      </c>
      <c r="V18">
        <f t="shared" si="2"/>
        <v>0</v>
      </c>
      <c r="W18">
        <f t="shared" si="3"/>
        <v>0</v>
      </c>
      <c r="X18">
        <f t="shared" si="4"/>
        <v>0</v>
      </c>
    </row>
    <row r="19" spans="2:24" ht="13.9" customHeight="1" x14ac:dyDescent="0.15">
      <c r="B19" s="1">
        <f t="shared" si="5"/>
        <v>9</v>
      </c>
      <c r="C19" s="3"/>
      <c r="D19" s="6"/>
      <c r="E19" s="118"/>
      <c r="F19" s="118" t="s">
        <v>137</v>
      </c>
      <c r="G19" s="118"/>
      <c r="H19" s="118"/>
      <c r="I19" s="118"/>
      <c r="J19" s="118"/>
      <c r="K19" s="20" t="s">
        <v>159</v>
      </c>
      <c r="L19" s="20" t="s">
        <v>232</v>
      </c>
      <c r="M19" s="20" t="s">
        <v>146</v>
      </c>
      <c r="N19" s="21" t="s">
        <v>145</v>
      </c>
      <c r="P19" t="s">
        <v>14</v>
      </c>
      <c r="Q19">
        <f t="shared" ref="Q19:T20" si="7">IF(K19="",0,VALUE(MID(K19,2,LEN(K19)-2)))</f>
        <v>125</v>
      </c>
      <c r="R19">
        <f t="shared" si="7"/>
        <v>100</v>
      </c>
      <c r="S19">
        <f t="shared" si="7"/>
        <v>25</v>
      </c>
      <c r="T19">
        <f t="shared" si="7"/>
        <v>50</v>
      </c>
      <c r="U19">
        <f t="shared" si="1"/>
        <v>125</v>
      </c>
      <c r="V19">
        <f t="shared" si="2"/>
        <v>100</v>
      </c>
      <c r="W19">
        <f t="shared" si="3"/>
        <v>25</v>
      </c>
      <c r="X19">
        <f t="shared" si="4"/>
        <v>50</v>
      </c>
    </row>
    <row r="20" spans="2:24" ht="13.5" customHeight="1" x14ac:dyDescent="0.15">
      <c r="B20" s="1">
        <f t="shared" si="5"/>
        <v>10</v>
      </c>
      <c r="C20" s="3"/>
      <c r="D20" s="6"/>
      <c r="E20" s="118"/>
      <c r="F20" s="118" t="s">
        <v>221</v>
      </c>
      <c r="G20" s="126"/>
      <c r="H20" s="118"/>
      <c r="I20" s="118"/>
      <c r="J20" s="118"/>
      <c r="K20" s="20"/>
      <c r="L20" s="20"/>
      <c r="M20" s="20"/>
      <c r="N20" s="21" t="s">
        <v>144</v>
      </c>
      <c r="Q20">
        <f t="shared" si="7"/>
        <v>0</v>
      </c>
      <c r="R20">
        <f t="shared" si="7"/>
        <v>0</v>
      </c>
      <c r="S20">
        <f t="shared" si="7"/>
        <v>0</v>
      </c>
      <c r="T20" t="e">
        <f t="shared" si="7"/>
        <v>#VALUE!</v>
      </c>
      <c r="U20">
        <f t="shared" si="1"/>
        <v>0</v>
      </c>
      <c r="V20">
        <f t="shared" si="2"/>
        <v>0</v>
      </c>
      <c r="W20">
        <f t="shared" si="3"/>
        <v>0</v>
      </c>
      <c r="X20">
        <f t="shared" si="4"/>
        <v>0</v>
      </c>
    </row>
    <row r="21" spans="2:24" ht="13.9" customHeight="1" x14ac:dyDescent="0.15">
      <c r="B21" s="1">
        <f t="shared" si="5"/>
        <v>11</v>
      </c>
      <c r="C21" s="3"/>
      <c r="D21" s="6"/>
      <c r="E21" s="118"/>
      <c r="F21" s="118" t="s">
        <v>114</v>
      </c>
      <c r="G21" s="118"/>
      <c r="H21" s="118"/>
      <c r="I21" s="118"/>
      <c r="J21" s="118"/>
      <c r="K21" s="20" t="s">
        <v>142</v>
      </c>
      <c r="L21" s="20" t="s">
        <v>319</v>
      </c>
      <c r="M21" s="20" t="s">
        <v>393</v>
      </c>
      <c r="N21" s="21" t="s">
        <v>392</v>
      </c>
      <c r="P21" s="77" t="s">
        <v>15</v>
      </c>
      <c r="Q21" t="str">
        <f>K21</f>
        <v>(10)</v>
      </c>
      <c r="R21" t="str">
        <f>L21</f>
        <v>(8)</v>
      </c>
      <c r="S21" t="str">
        <f>M21</f>
        <v>(24)</v>
      </c>
      <c r="T21" t="str">
        <f>N21</f>
        <v>(34)</v>
      </c>
      <c r="U21">
        <f t="shared" si="1"/>
        <v>10</v>
      </c>
      <c r="V21">
        <f t="shared" si="2"/>
        <v>8</v>
      </c>
      <c r="W21">
        <f t="shared" si="3"/>
        <v>24</v>
      </c>
      <c r="X21">
        <f t="shared" si="4"/>
        <v>34</v>
      </c>
    </row>
    <row r="22" spans="2:24" ht="13.9" customHeight="1" x14ac:dyDescent="0.15">
      <c r="B22" s="1">
        <f t="shared" si="5"/>
        <v>12</v>
      </c>
      <c r="C22" s="3"/>
      <c r="D22" s="6"/>
      <c r="E22" s="118"/>
      <c r="F22" s="118" t="s">
        <v>289</v>
      </c>
      <c r="G22" s="118"/>
      <c r="H22" s="118"/>
      <c r="I22" s="118"/>
      <c r="J22" s="118"/>
      <c r="K22" s="20" t="s">
        <v>144</v>
      </c>
      <c r="L22" s="20"/>
      <c r="M22" s="20"/>
      <c r="N22" s="21" t="s">
        <v>144</v>
      </c>
      <c r="P22" t="s">
        <v>14</v>
      </c>
      <c r="Q22" t="e">
        <f>IF(K22="",0,VALUE(MID(K22,2,LEN(K22)-2)))</f>
        <v>#VALUE!</v>
      </c>
      <c r="R22">
        <f>IF(L24="",0,VALUE(MID(L24,2,LEN(L24)-2)))</f>
        <v>25</v>
      </c>
      <c r="S22">
        <f>IF(M22="",0,VALUE(MID(M22,2,LEN(M22)-2)))</f>
        <v>0</v>
      </c>
      <c r="T22" t="e">
        <f>IF(N22="",0,VALUE(MID(N22,2,LEN(N22)-2)))</f>
        <v>#VALUE!</v>
      </c>
      <c r="U22">
        <f t="shared" si="1"/>
        <v>0</v>
      </c>
      <c r="V22">
        <f t="shared" si="2"/>
        <v>0</v>
      </c>
      <c r="W22">
        <f t="shared" si="3"/>
        <v>0</v>
      </c>
      <c r="X22">
        <f t="shared" si="4"/>
        <v>0</v>
      </c>
    </row>
    <row r="23" spans="2:24" ht="13.5" customHeight="1" x14ac:dyDescent="0.15">
      <c r="B23" s="1">
        <f t="shared" si="5"/>
        <v>13</v>
      </c>
      <c r="C23" s="3"/>
      <c r="D23" s="6"/>
      <c r="E23" s="118"/>
      <c r="F23" s="118" t="s">
        <v>108</v>
      </c>
      <c r="G23" s="118"/>
      <c r="H23" s="118"/>
      <c r="I23" s="118"/>
      <c r="J23" s="118"/>
      <c r="K23" s="20"/>
      <c r="L23" s="20"/>
      <c r="M23" s="20" t="s">
        <v>144</v>
      </c>
      <c r="N23" s="21" t="s">
        <v>146</v>
      </c>
      <c r="U23">
        <f t="shared" si="1"/>
        <v>0</v>
      </c>
      <c r="V23">
        <f t="shared" si="2"/>
        <v>0</v>
      </c>
      <c r="W23">
        <f t="shared" si="3"/>
        <v>0</v>
      </c>
      <c r="X23">
        <f t="shared" si="4"/>
        <v>25</v>
      </c>
    </row>
    <row r="24" spans="2:24" ht="13.5" customHeight="1" x14ac:dyDescent="0.15">
      <c r="B24" s="1">
        <f t="shared" si="5"/>
        <v>14</v>
      </c>
      <c r="C24" s="3"/>
      <c r="D24" s="6"/>
      <c r="E24" s="118"/>
      <c r="F24" s="118" t="s">
        <v>107</v>
      </c>
      <c r="G24" s="118"/>
      <c r="H24" s="118"/>
      <c r="I24" s="118"/>
      <c r="J24" s="118"/>
      <c r="K24" s="20"/>
      <c r="L24" s="20" t="s">
        <v>146</v>
      </c>
      <c r="M24" s="20" t="s">
        <v>215</v>
      </c>
      <c r="N24" s="21" t="s">
        <v>145</v>
      </c>
      <c r="P24" t="s">
        <v>14</v>
      </c>
      <c r="Q24">
        <f>IF(K24="",0,VALUE(MID(K24,2,LEN(K24)-2)))</f>
        <v>0</v>
      </c>
      <c r="R24" t="e">
        <f>IF(#REF!="",0,VALUE(MID(#REF!,2,LEN(#REF!)-2)))</f>
        <v>#REF!</v>
      </c>
      <c r="S24">
        <f>IF(M24="",0,VALUE(MID(M24,2,LEN(M24)-2)))</f>
        <v>75</v>
      </c>
      <c r="T24">
        <f>IF(N24="",0,VALUE(MID(N24,2,LEN(N24)-2)))</f>
        <v>50</v>
      </c>
      <c r="U24">
        <f t="shared" si="1"/>
        <v>0</v>
      </c>
      <c r="V24">
        <f t="shared" si="2"/>
        <v>25</v>
      </c>
      <c r="W24">
        <f t="shared" si="3"/>
        <v>75</v>
      </c>
      <c r="X24">
        <f t="shared" si="4"/>
        <v>50</v>
      </c>
    </row>
    <row r="25" spans="2:24" ht="13.5" customHeight="1" x14ac:dyDescent="0.15">
      <c r="B25" s="1">
        <f t="shared" si="5"/>
        <v>15</v>
      </c>
      <c r="C25" s="2" t="s">
        <v>24</v>
      </c>
      <c r="D25" s="2" t="s">
        <v>25</v>
      </c>
      <c r="E25" s="118"/>
      <c r="F25" s="118" t="s">
        <v>106</v>
      </c>
      <c r="G25" s="118"/>
      <c r="H25" s="118"/>
      <c r="I25" s="118"/>
      <c r="J25" s="118"/>
      <c r="K25" s="24">
        <v>400</v>
      </c>
      <c r="L25" s="24">
        <v>525</v>
      </c>
      <c r="M25" s="24">
        <v>350</v>
      </c>
      <c r="N25" s="110">
        <v>300</v>
      </c>
      <c r="P25" s="77"/>
    </row>
    <row r="26" spans="2:24" ht="13.5" customHeight="1" x14ac:dyDescent="0.15">
      <c r="B26" s="1">
        <f t="shared" si="5"/>
        <v>16</v>
      </c>
      <c r="C26" s="2" t="s">
        <v>26</v>
      </c>
      <c r="D26" s="2" t="s">
        <v>27</v>
      </c>
      <c r="E26" s="118"/>
      <c r="F26" s="118" t="s">
        <v>239</v>
      </c>
      <c r="G26" s="118"/>
      <c r="H26" s="118"/>
      <c r="I26" s="118"/>
      <c r="J26" s="118"/>
      <c r="K26" s="24"/>
      <c r="L26" s="24">
        <v>6</v>
      </c>
      <c r="M26" s="24">
        <v>3</v>
      </c>
      <c r="N26" s="110">
        <v>2</v>
      </c>
      <c r="P26" s="77"/>
      <c r="U26">
        <f>COUNTA(K11:K24)</f>
        <v>10</v>
      </c>
    </row>
    <row r="27" spans="2:24" ht="13.5" customHeight="1" x14ac:dyDescent="0.15">
      <c r="B27" s="1">
        <f t="shared" si="5"/>
        <v>17</v>
      </c>
      <c r="C27" s="6"/>
      <c r="D27" s="6"/>
      <c r="E27" s="118"/>
      <c r="F27" s="118" t="s">
        <v>253</v>
      </c>
      <c r="G27" s="118"/>
      <c r="H27" s="118"/>
      <c r="I27" s="118"/>
      <c r="J27" s="118"/>
      <c r="K27" s="24"/>
      <c r="L27" s="24"/>
      <c r="M27" s="24" t="s">
        <v>143</v>
      </c>
      <c r="N27" s="111" t="s">
        <v>143</v>
      </c>
      <c r="P27" s="77"/>
    </row>
    <row r="28" spans="2:24" ht="13.5" customHeight="1" x14ac:dyDescent="0.15">
      <c r="B28" s="1">
        <f t="shared" si="5"/>
        <v>18</v>
      </c>
      <c r="C28" s="6"/>
      <c r="D28" s="6"/>
      <c r="E28" s="118"/>
      <c r="F28" s="118" t="s">
        <v>94</v>
      </c>
      <c r="G28" s="118"/>
      <c r="H28" s="118"/>
      <c r="I28" s="118"/>
      <c r="J28" s="118"/>
      <c r="K28" s="24"/>
      <c r="L28" s="24" t="s">
        <v>143</v>
      </c>
      <c r="M28" s="24" t="s">
        <v>143</v>
      </c>
      <c r="N28" s="110"/>
      <c r="P28" s="77"/>
    </row>
    <row r="29" spans="2:24" ht="14.85" customHeight="1" x14ac:dyDescent="0.15">
      <c r="B29" s="1">
        <f t="shared" si="5"/>
        <v>19</v>
      </c>
      <c r="C29" s="2" t="s">
        <v>84</v>
      </c>
      <c r="D29" s="2" t="s">
        <v>16</v>
      </c>
      <c r="E29" s="118"/>
      <c r="F29" s="118" t="s">
        <v>134</v>
      </c>
      <c r="G29" s="118"/>
      <c r="H29" s="118"/>
      <c r="I29" s="118"/>
      <c r="J29" s="118"/>
      <c r="K29" s="24">
        <v>25</v>
      </c>
      <c r="L29" s="24" t="s">
        <v>143</v>
      </c>
      <c r="M29" s="24">
        <v>50</v>
      </c>
      <c r="N29" s="110" t="s">
        <v>143</v>
      </c>
    </row>
    <row r="30" spans="2:24" ht="13.9" customHeight="1" x14ac:dyDescent="0.15">
      <c r="B30" s="1">
        <f t="shared" si="5"/>
        <v>20</v>
      </c>
      <c r="C30" s="6"/>
      <c r="D30" s="2" t="s">
        <v>74</v>
      </c>
      <c r="E30" s="118"/>
      <c r="F30" s="118" t="s">
        <v>130</v>
      </c>
      <c r="G30" s="118"/>
      <c r="H30" s="118"/>
      <c r="I30" s="118"/>
      <c r="J30" s="118"/>
      <c r="K30" s="24"/>
      <c r="L30" s="24"/>
      <c r="M30" s="24">
        <v>25</v>
      </c>
      <c r="N30" s="111">
        <v>25</v>
      </c>
      <c r="U30">
        <f>COUNTA(K30:K30)</f>
        <v>0</v>
      </c>
      <c r="V30">
        <f>COUNTA(L30:L30)</f>
        <v>0</v>
      </c>
      <c r="W30">
        <f>COUNTA(M30:M30)</f>
        <v>1</v>
      </c>
      <c r="X30">
        <f>COUNTA(N30:N30)</f>
        <v>1</v>
      </c>
    </row>
    <row r="31" spans="2:24" ht="13.5" customHeight="1" x14ac:dyDescent="0.15">
      <c r="B31" s="1">
        <f t="shared" si="5"/>
        <v>21</v>
      </c>
      <c r="C31" s="6"/>
      <c r="D31" s="8" t="s">
        <v>196</v>
      </c>
      <c r="E31" s="118"/>
      <c r="F31" s="118" t="s">
        <v>197</v>
      </c>
      <c r="G31" s="118"/>
      <c r="H31" s="118"/>
      <c r="I31" s="118"/>
      <c r="J31" s="118"/>
      <c r="K31" s="24">
        <v>2</v>
      </c>
      <c r="L31" s="24">
        <v>1</v>
      </c>
      <c r="M31" s="24"/>
      <c r="N31" s="110"/>
      <c r="U31">
        <f>COUNTA(K31)</f>
        <v>1</v>
      </c>
      <c r="V31">
        <f>COUNTA(L31)</f>
        <v>1</v>
      </c>
      <c r="W31">
        <f>COUNTA(M31)</f>
        <v>0</v>
      </c>
      <c r="X31">
        <f>COUNTA(N31)</f>
        <v>0</v>
      </c>
    </row>
    <row r="32" spans="2:24" ht="13.9" customHeight="1" x14ac:dyDescent="0.15">
      <c r="B32" s="1">
        <f t="shared" si="5"/>
        <v>22</v>
      </c>
      <c r="C32" s="6"/>
      <c r="D32" s="2" t="s">
        <v>17</v>
      </c>
      <c r="E32" s="118"/>
      <c r="F32" s="118" t="s">
        <v>198</v>
      </c>
      <c r="G32" s="118"/>
      <c r="H32" s="118"/>
      <c r="I32" s="118"/>
      <c r="J32" s="118"/>
      <c r="K32" s="24">
        <v>50</v>
      </c>
      <c r="L32" s="24">
        <v>25</v>
      </c>
      <c r="M32" s="24">
        <v>100</v>
      </c>
      <c r="N32" s="110">
        <v>50</v>
      </c>
    </row>
    <row r="33" spans="2:25" ht="13.5" customHeight="1" x14ac:dyDescent="0.15">
      <c r="B33" s="1">
        <f t="shared" si="5"/>
        <v>23</v>
      </c>
      <c r="C33" s="6"/>
      <c r="D33" s="6"/>
      <c r="E33" s="118"/>
      <c r="F33" s="118" t="s">
        <v>95</v>
      </c>
      <c r="G33" s="118"/>
      <c r="H33" s="118"/>
      <c r="I33" s="118"/>
      <c r="J33" s="118"/>
      <c r="K33" s="24" t="s">
        <v>143</v>
      </c>
      <c r="L33" s="24">
        <v>4575</v>
      </c>
      <c r="M33" s="24">
        <v>5200</v>
      </c>
      <c r="N33" s="110">
        <v>17900</v>
      </c>
    </row>
    <row r="34" spans="2:25" ht="13.9" customHeight="1" x14ac:dyDescent="0.15">
      <c r="B34" s="1">
        <f t="shared" si="5"/>
        <v>24</v>
      </c>
      <c r="C34" s="6"/>
      <c r="D34" s="6"/>
      <c r="E34" s="118"/>
      <c r="F34" s="118" t="s">
        <v>96</v>
      </c>
      <c r="G34" s="118"/>
      <c r="H34" s="118"/>
      <c r="I34" s="118"/>
      <c r="J34" s="118"/>
      <c r="K34" s="24">
        <v>3275</v>
      </c>
      <c r="L34" s="24">
        <v>5700</v>
      </c>
      <c r="M34" s="24">
        <v>11350</v>
      </c>
      <c r="N34" s="110">
        <v>1000</v>
      </c>
    </row>
    <row r="35" spans="2:25" ht="13.9" customHeight="1" x14ac:dyDescent="0.15">
      <c r="B35" s="1">
        <f t="shared" si="5"/>
        <v>25</v>
      </c>
      <c r="C35" s="6"/>
      <c r="D35" s="6"/>
      <c r="E35" s="118"/>
      <c r="F35" s="118" t="s">
        <v>255</v>
      </c>
      <c r="G35" s="118"/>
      <c r="H35" s="118"/>
      <c r="I35" s="118"/>
      <c r="J35" s="118"/>
      <c r="K35" s="24"/>
      <c r="L35" s="24" t="s">
        <v>143</v>
      </c>
      <c r="M35" s="24"/>
      <c r="N35" s="110"/>
    </row>
    <row r="36" spans="2:25" ht="13.5" customHeight="1" x14ac:dyDescent="0.15">
      <c r="B36" s="1">
        <f t="shared" si="5"/>
        <v>26</v>
      </c>
      <c r="C36" s="6"/>
      <c r="D36" s="6"/>
      <c r="E36" s="118"/>
      <c r="F36" s="118" t="s">
        <v>18</v>
      </c>
      <c r="G36" s="118"/>
      <c r="H36" s="118"/>
      <c r="I36" s="118"/>
      <c r="J36" s="118"/>
      <c r="K36" s="24">
        <v>100</v>
      </c>
      <c r="L36" s="24">
        <v>275</v>
      </c>
      <c r="M36" s="24" t="s">
        <v>143</v>
      </c>
      <c r="N36" s="110">
        <v>400</v>
      </c>
    </row>
    <row r="37" spans="2:25" ht="13.5" customHeight="1" x14ac:dyDescent="0.15">
      <c r="B37" s="1">
        <f t="shared" si="5"/>
        <v>27</v>
      </c>
      <c r="C37" s="6"/>
      <c r="D37" s="6"/>
      <c r="E37" s="118"/>
      <c r="F37" s="118" t="s">
        <v>97</v>
      </c>
      <c r="G37" s="118"/>
      <c r="H37" s="118"/>
      <c r="I37" s="118"/>
      <c r="J37" s="118"/>
      <c r="K37" s="24" t="s">
        <v>143</v>
      </c>
      <c r="L37" s="24" t="s">
        <v>143</v>
      </c>
      <c r="M37" s="24" t="s">
        <v>143</v>
      </c>
      <c r="N37" s="110">
        <v>300</v>
      </c>
    </row>
    <row r="38" spans="2:25" ht="13.5" customHeight="1" x14ac:dyDescent="0.15">
      <c r="B38" s="1">
        <f t="shared" si="5"/>
        <v>28</v>
      </c>
      <c r="C38" s="6"/>
      <c r="D38" s="6"/>
      <c r="E38" s="118"/>
      <c r="F38" s="118" t="s">
        <v>98</v>
      </c>
      <c r="G38" s="118"/>
      <c r="H38" s="118"/>
      <c r="I38" s="118"/>
      <c r="J38" s="118"/>
      <c r="K38" s="24">
        <v>75</v>
      </c>
      <c r="L38" s="24">
        <v>250</v>
      </c>
      <c r="M38" s="24">
        <v>75</v>
      </c>
      <c r="N38" s="110">
        <v>325</v>
      </c>
    </row>
    <row r="39" spans="2:25" ht="13.5" customHeight="1" x14ac:dyDescent="0.15">
      <c r="B39" s="1">
        <f t="shared" si="5"/>
        <v>29</v>
      </c>
      <c r="C39" s="6"/>
      <c r="D39" s="6"/>
      <c r="E39" s="118"/>
      <c r="F39" s="118" t="s">
        <v>19</v>
      </c>
      <c r="G39" s="118"/>
      <c r="H39" s="118"/>
      <c r="I39" s="118"/>
      <c r="J39" s="118"/>
      <c r="K39" s="24"/>
      <c r="L39" s="24">
        <v>225</v>
      </c>
      <c r="M39" s="24">
        <v>700</v>
      </c>
      <c r="N39" s="110" t="s">
        <v>143</v>
      </c>
    </row>
    <row r="40" spans="2:25" ht="13.9" customHeight="1" x14ac:dyDescent="0.15">
      <c r="B40" s="1">
        <f t="shared" si="5"/>
        <v>30</v>
      </c>
      <c r="C40" s="6"/>
      <c r="D40" s="6"/>
      <c r="E40" s="118"/>
      <c r="F40" s="118" t="s">
        <v>199</v>
      </c>
      <c r="G40" s="118"/>
      <c r="H40" s="118"/>
      <c r="I40" s="118"/>
      <c r="J40" s="118"/>
      <c r="K40" s="24"/>
      <c r="L40" s="24"/>
      <c r="M40" s="24"/>
      <c r="N40" s="110">
        <v>150</v>
      </c>
    </row>
    <row r="41" spans="2:25" ht="13.5" customHeight="1" x14ac:dyDescent="0.15">
      <c r="B41" s="1">
        <f t="shared" si="5"/>
        <v>31</v>
      </c>
      <c r="C41" s="6"/>
      <c r="D41" s="6"/>
      <c r="E41" s="118"/>
      <c r="F41" s="118" t="s">
        <v>135</v>
      </c>
      <c r="G41" s="118"/>
      <c r="H41" s="118"/>
      <c r="I41" s="118"/>
      <c r="J41" s="118"/>
      <c r="K41" s="24"/>
      <c r="L41" s="24"/>
      <c r="M41" s="24">
        <v>1</v>
      </c>
      <c r="N41" s="110" t="s">
        <v>143</v>
      </c>
    </row>
    <row r="42" spans="2:25" ht="13.5" customHeight="1" x14ac:dyDescent="0.15">
      <c r="B42" s="1">
        <f t="shared" si="5"/>
        <v>32</v>
      </c>
      <c r="C42" s="6"/>
      <c r="D42" s="6"/>
      <c r="E42" s="118"/>
      <c r="F42" s="118" t="s">
        <v>116</v>
      </c>
      <c r="G42" s="118"/>
      <c r="H42" s="118"/>
      <c r="I42" s="118"/>
      <c r="J42" s="118"/>
      <c r="K42" s="24">
        <v>25</v>
      </c>
      <c r="L42" s="24">
        <v>75</v>
      </c>
      <c r="M42" s="24">
        <v>75</v>
      </c>
      <c r="N42" s="110">
        <v>150</v>
      </c>
    </row>
    <row r="43" spans="2:25" ht="13.9" customHeight="1" x14ac:dyDescent="0.15">
      <c r="B43" s="1">
        <f t="shared" si="5"/>
        <v>33</v>
      </c>
      <c r="C43" s="6"/>
      <c r="D43" s="6"/>
      <c r="E43" s="118"/>
      <c r="F43" s="118" t="s">
        <v>149</v>
      </c>
      <c r="G43" s="118"/>
      <c r="H43" s="118"/>
      <c r="I43" s="118"/>
      <c r="J43" s="118"/>
      <c r="K43" s="24"/>
      <c r="L43" s="24"/>
      <c r="M43" s="24" t="s">
        <v>143</v>
      </c>
      <c r="N43" s="110" t="s">
        <v>143</v>
      </c>
    </row>
    <row r="44" spans="2:25" ht="13.9" customHeight="1" x14ac:dyDescent="0.15">
      <c r="B44" s="1">
        <f t="shared" ref="B44:B75" si="8">B43+1</f>
        <v>34</v>
      </c>
      <c r="C44" s="6"/>
      <c r="D44" s="6"/>
      <c r="E44" s="118"/>
      <c r="F44" s="118" t="s">
        <v>200</v>
      </c>
      <c r="G44" s="118"/>
      <c r="H44" s="118"/>
      <c r="I44" s="118"/>
      <c r="J44" s="118"/>
      <c r="K44" s="24"/>
      <c r="L44" s="24">
        <v>25</v>
      </c>
      <c r="M44" s="24"/>
      <c r="N44" s="110">
        <v>75</v>
      </c>
      <c r="Y44" s="124"/>
    </row>
    <row r="45" spans="2:25" ht="13.9" customHeight="1" x14ac:dyDescent="0.15">
      <c r="B45" s="1">
        <f t="shared" si="8"/>
        <v>35</v>
      </c>
      <c r="C45" s="6"/>
      <c r="D45" s="6"/>
      <c r="E45" s="118"/>
      <c r="F45" s="118" t="s">
        <v>20</v>
      </c>
      <c r="G45" s="118"/>
      <c r="H45" s="118"/>
      <c r="I45" s="118"/>
      <c r="J45" s="118"/>
      <c r="K45" s="24">
        <v>25</v>
      </c>
      <c r="L45" s="24">
        <v>25</v>
      </c>
      <c r="M45" s="24">
        <v>50</v>
      </c>
      <c r="N45" s="110">
        <v>100</v>
      </c>
    </row>
    <row r="46" spans="2:25" ht="13.5" customHeight="1" x14ac:dyDescent="0.15">
      <c r="B46" s="1">
        <f t="shared" si="8"/>
        <v>36</v>
      </c>
      <c r="C46" s="6"/>
      <c r="D46" s="6"/>
      <c r="E46" s="118"/>
      <c r="F46" s="118" t="s">
        <v>21</v>
      </c>
      <c r="G46" s="118"/>
      <c r="H46" s="118"/>
      <c r="I46" s="118"/>
      <c r="J46" s="118"/>
      <c r="K46" s="24">
        <v>175</v>
      </c>
      <c r="L46" s="24">
        <v>150</v>
      </c>
      <c r="M46" s="24">
        <v>450</v>
      </c>
      <c r="N46" s="56">
        <v>1100</v>
      </c>
    </row>
    <row r="47" spans="2:25" ht="13.9" customHeight="1" x14ac:dyDescent="0.15">
      <c r="B47" s="1">
        <f t="shared" si="8"/>
        <v>37</v>
      </c>
      <c r="C47" s="6"/>
      <c r="D47" s="6"/>
      <c r="E47" s="118"/>
      <c r="F47" s="118" t="s">
        <v>22</v>
      </c>
      <c r="G47" s="118"/>
      <c r="H47" s="118"/>
      <c r="I47" s="118"/>
      <c r="J47" s="118"/>
      <c r="K47" s="24">
        <v>100</v>
      </c>
      <c r="L47" s="24" t="s">
        <v>143</v>
      </c>
      <c r="M47" s="24" t="s">
        <v>143</v>
      </c>
      <c r="N47" s="110" t="s">
        <v>143</v>
      </c>
    </row>
    <row r="48" spans="2:25" ht="13.5" customHeight="1" x14ac:dyDescent="0.15">
      <c r="B48" s="1">
        <f t="shared" si="8"/>
        <v>38</v>
      </c>
      <c r="C48" s="2" t="s">
        <v>75</v>
      </c>
      <c r="D48" s="2" t="s">
        <v>76</v>
      </c>
      <c r="E48" s="118"/>
      <c r="F48" s="118" t="s">
        <v>93</v>
      </c>
      <c r="G48" s="118"/>
      <c r="H48" s="118"/>
      <c r="I48" s="118"/>
      <c r="J48" s="118"/>
      <c r="K48" s="24"/>
      <c r="L48" s="24" t="s">
        <v>143</v>
      </c>
      <c r="M48" s="24" t="s">
        <v>143</v>
      </c>
      <c r="N48" s="110" t="s">
        <v>143</v>
      </c>
    </row>
    <row r="49" spans="2:29" ht="13.9" customHeight="1" x14ac:dyDescent="0.15">
      <c r="B49" s="1">
        <f t="shared" si="8"/>
        <v>39</v>
      </c>
      <c r="C49" s="6"/>
      <c r="D49" s="6"/>
      <c r="E49" s="118"/>
      <c r="F49" s="118" t="s">
        <v>140</v>
      </c>
      <c r="G49" s="118"/>
      <c r="H49" s="118"/>
      <c r="I49" s="118"/>
      <c r="J49" s="118"/>
      <c r="K49" s="24"/>
      <c r="L49" s="24" t="s">
        <v>143</v>
      </c>
      <c r="M49" s="24"/>
      <c r="N49" s="110">
        <v>75</v>
      </c>
    </row>
    <row r="50" spans="2:29" ht="13.9" customHeight="1" x14ac:dyDescent="0.15">
      <c r="B50" s="1">
        <f t="shared" si="8"/>
        <v>40</v>
      </c>
      <c r="C50" s="6"/>
      <c r="D50" s="6"/>
      <c r="E50" s="118"/>
      <c r="F50" s="118" t="s">
        <v>293</v>
      </c>
      <c r="G50" s="118"/>
      <c r="H50" s="118"/>
      <c r="I50" s="118"/>
      <c r="J50" s="118"/>
      <c r="K50" s="24" t="s">
        <v>143</v>
      </c>
      <c r="L50" s="24"/>
      <c r="M50" s="24"/>
      <c r="N50" s="110"/>
      <c r="U50">
        <f>COUNTA(K48:K50)</f>
        <v>1</v>
      </c>
      <c r="V50">
        <f>COUNTA(L48:L50)</f>
        <v>2</v>
      </c>
      <c r="W50">
        <f>COUNTA(M48:M50)</f>
        <v>1</v>
      </c>
      <c r="X50">
        <f>COUNTA(N48:N50)</f>
        <v>2</v>
      </c>
    </row>
    <row r="51" spans="2:29" ht="13.5" customHeight="1" x14ac:dyDescent="0.15">
      <c r="B51" s="1">
        <f t="shared" si="8"/>
        <v>41</v>
      </c>
      <c r="C51" s="2" t="s">
        <v>85</v>
      </c>
      <c r="D51" s="2" t="s">
        <v>28</v>
      </c>
      <c r="E51" s="118"/>
      <c r="F51" s="118" t="s">
        <v>201</v>
      </c>
      <c r="G51" s="118"/>
      <c r="H51" s="118"/>
      <c r="I51" s="118"/>
      <c r="J51" s="118"/>
      <c r="K51" s="24" t="s">
        <v>143</v>
      </c>
      <c r="L51" s="24"/>
      <c r="M51" s="24"/>
      <c r="N51" s="110"/>
    </row>
    <row r="52" spans="2:29" ht="13.9" customHeight="1" x14ac:dyDescent="0.15">
      <c r="B52" s="1">
        <f t="shared" si="8"/>
        <v>42</v>
      </c>
      <c r="C52" s="125"/>
      <c r="D52" s="125"/>
      <c r="E52" s="118"/>
      <c r="F52" s="118" t="s">
        <v>111</v>
      </c>
      <c r="G52" s="118"/>
      <c r="H52" s="118"/>
      <c r="I52" s="118"/>
      <c r="J52" s="118"/>
      <c r="K52" s="24" t="s">
        <v>143</v>
      </c>
      <c r="L52" s="24" t="s">
        <v>143</v>
      </c>
      <c r="M52" s="24" t="s">
        <v>143</v>
      </c>
      <c r="N52" s="110"/>
      <c r="Y52" s="120"/>
    </row>
    <row r="53" spans="2:29" ht="13.9" customHeight="1" x14ac:dyDescent="0.15">
      <c r="B53" s="1">
        <f t="shared" si="8"/>
        <v>43</v>
      </c>
      <c r="C53" s="6"/>
      <c r="D53" s="6"/>
      <c r="E53" s="118"/>
      <c r="F53" s="118" t="s">
        <v>163</v>
      </c>
      <c r="G53" s="118"/>
      <c r="H53" s="118"/>
      <c r="I53" s="118"/>
      <c r="J53" s="118"/>
      <c r="K53" s="24">
        <v>25</v>
      </c>
      <c r="L53" s="24"/>
      <c r="M53" s="24"/>
      <c r="N53" s="110" t="s">
        <v>143</v>
      </c>
      <c r="Y53" s="120"/>
    </row>
    <row r="54" spans="2:29" ht="13.9" customHeight="1" x14ac:dyDescent="0.15">
      <c r="B54" s="1">
        <f t="shared" si="8"/>
        <v>44</v>
      </c>
      <c r="C54" s="6"/>
      <c r="D54" s="6"/>
      <c r="E54" s="118"/>
      <c r="F54" s="118" t="s">
        <v>371</v>
      </c>
      <c r="G54" s="118"/>
      <c r="H54" s="118"/>
      <c r="I54" s="118"/>
      <c r="J54" s="118"/>
      <c r="K54" s="24" t="s">
        <v>143</v>
      </c>
      <c r="L54" s="24"/>
      <c r="M54" s="24"/>
      <c r="N54" s="110"/>
      <c r="U54" s="121">
        <f>COUNTA($K11:$K54)</f>
        <v>28</v>
      </c>
      <c r="V54" s="121">
        <f>COUNTA($L11:$L54)</f>
        <v>30</v>
      </c>
      <c r="W54" s="121">
        <f>COUNTA($M11:$M54)</f>
        <v>32</v>
      </c>
      <c r="X54" s="121">
        <f>COUNTA($N11:$N54)</f>
        <v>36</v>
      </c>
      <c r="Y54" s="121"/>
      <c r="Z54" s="121"/>
      <c r="AA54" s="121"/>
      <c r="AB54" s="121"/>
      <c r="AC54" s="120"/>
    </row>
    <row r="55" spans="2:29" ht="13.9" customHeight="1" x14ac:dyDescent="0.15">
      <c r="B55" s="1">
        <f t="shared" si="8"/>
        <v>45</v>
      </c>
      <c r="C55" s="6"/>
      <c r="D55" s="6"/>
      <c r="E55" s="118"/>
      <c r="F55" s="118" t="s">
        <v>240</v>
      </c>
      <c r="G55" s="118"/>
      <c r="H55" s="118"/>
      <c r="I55" s="118"/>
      <c r="J55" s="118"/>
      <c r="K55" s="24"/>
      <c r="L55" s="24"/>
      <c r="M55" s="24" t="s">
        <v>143</v>
      </c>
      <c r="N55" s="110">
        <v>1</v>
      </c>
      <c r="Y55" s="122"/>
    </row>
    <row r="56" spans="2:29" ht="13.5" customHeight="1" x14ac:dyDescent="0.15">
      <c r="B56" s="1">
        <f t="shared" si="8"/>
        <v>46</v>
      </c>
      <c r="C56" s="6"/>
      <c r="D56" s="6"/>
      <c r="E56" s="118"/>
      <c r="F56" s="118" t="s">
        <v>165</v>
      </c>
      <c r="G56" s="118"/>
      <c r="H56" s="118"/>
      <c r="I56" s="118"/>
      <c r="J56" s="118"/>
      <c r="K56" s="24" t="s">
        <v>143</v>
      </c>
      <c r="L56" s="24" t="s">
        <v>143</v>
      </c>
      <c r="M56" s="24" t="s">
        <v>143</v>
      </c>
      <c r="N56" s="110"/>
      <c r="Y56" s="122"/>
    </row>
    <row r="57" spans="2:29" ht="13.5" customHeight="1" x14ac:dyDescent="0.15">
      <c r="B57" s="1">
        <f t="shared" si="8"/>
        <v>47</v>
      </c>
      <c r="C57" s="6"/>
      <c r="D57" s="6"/>
      <c r="E57" s="118"/>
      <c r="F57" s="118" t="s">
        <v>281</v>
      </c>
      <c r="G57" s="118"/>
      <c r="H57" s="118"/>
      <c r="I57" s="118"/>
      <c r="J57" s="118"/>
      <c r="K57" s="24" t="s">
        <v>143</v>
      </c>
      <c r="L57" s="24"/>
      <c r="M57" s="24" t="s">
        <v>143</v>
      </c>
      <c r="N57" s="110"/>
      <c r="Y57" s="122"/>
    </row>
    <row r="58" spans="2:29" ht="13.9" customHeight="1" x14ac:dyDescent="0.15">
      <c r="B58" s="1">
        <f t="shared" si="8"/>
        <v>48</v>
      </c>
      <c r="C58" s="6"/>
      <c r="D58" s="6"/>
      <c r="E58" s="118"/>
      <c r="F58" s="118" t="s">
        <v>205</v>
      </c>
      <c r="G58" s="118"/>
      <c r="H58" s="118"/>
      <c r="I58" s="118"/>
      <c r="J58" s="118"/>
      <c r="K58" s="24" t="s">
        <v>143</v>
      </c>
      <c r="L58" s="24">
        <v>50</v>
      </c>
      <c r="M58" s="24"/>
      <c r="N58" s="110" t="s">
        <v>143</v>
      </c>
      <c r="Y58" s="120"/>
    </row>
    <row r="59" spans="2:29" ht="13.5" customHeight="1" x14ac:dyDescent="0.15">
      <c r="B59" s="1">
        <f t="shared" si="8"/>
        <v>49</v>
      </c>
      <c r="C59" s="6"/>
      <c r="D59" s="6"/>
      <c r="E59" s="118"/>
      <c r="F59" s="118" t="s">
        <v>99</v>
      </c>
      <c r="G59" s="118"/>
      <c r="H59" s="118"/>
      <c r="I59" s="118"/>
      <c r="J59" s="118"/>
      <c r="K59" s="24" t="s">
        <v>143</v>
      </c>
      <c r="L59" s="24" t="s">
        <v>143</v>
      </c>
      <c r="M59" s="24">
        <v>300</v>
      </c>
      <c r="N59" s="110">
        <v>1200</v>
      </c>
      <c r="Y59" s="122"/>
    </row>
    <row r="60" spans="2:29" ht="13.9" customHeight="1" x14ac:dyDescent="0.15">
      <c r="B60" s="1">
        <f t="shared" si="8"/>
        <v>50</v>
      </c>
      <c r="C60" s="6"/>
      <c r="D60" s="6"/>
      <c r="E60" s="118"/>
      <c r="F60" s="118" t="s">
        <v>206</v>
      </c>
      <c r="G60" s="118"/>
      <c r="H60" s="118"/>
      <c r="I60" s="118"/>
      <c r="J60" s="118"/>
      <c r="K60" s="24" t="s">
        <v>143</v>
      </c>
      <c r="L60" s="24" t="s">
        <v>143</v>
      </c>
      <c r="M60" s="24"/>
      <c r="N60" s="110" t="s">
        <v>143</v>
      </c>
      <c r="Y60" s="120"/>
    </row>
    <row r="61" spans="2:29" ht="13.5" customHeight="1" x14ac:dyDescent="0.15">
      <c r="B61" s="1">
        <f t="shared" si="8"/>
        <v>51</v>
      </c>
      <c r="C61" s="6"/>
      <c r="D61" s="6"/>
      <c r="E61" s="118"/>
      <c r="F61" s="118" t="s">
        <v>225</v>
      </c>
      <c r="G61" s="118"/>
      <c r="H61" s="118"/>
      <c r="I61" s="118"/>
      <c r="J61" s="118"/>
      <c r="K61" s="24">
        <v>32</v>
      </c>
      <c r="L61" s="24">
        <v>32</v>
      </c>
      <c r="M61" s="24">
        <v>32</v>
      </c>
      <c r="N61" s="110">
        <v>16</v>
      </c>
      <c r="Y61" s="120"/>
    </row>
    <row r="62" spans="2:29" ht="13.9" customHeight="1" x14ac:dyDescent="0.15">
      <c r="B62" s="1">
        <f t="shared" si="8"/>
        <v>52</v>
      </c>
      <c r="C62" s="6"/>
      <c r="D62" s="6"/>
      <c r="E62" s="118"/>
      <c r="F62" s="118" t="s">
        <v>207</v>
      </c>
      <c r="G62" s="118"/>
      <c r="H62" s="118"/>
      <c r="I62" s="118"/>
      <c r="J62" s="118"/>
      <c r="K62" s="24">
        <v>25</v>
      </c>
      <c r="L62" s="123">
        <v>125</v>
      </c>
      <c r="M62" s="24">
        <v>125</v>
      </c>
      <c r="N62" s="110">
        <v>75</v>
      </c>
      <c r="Y62" s="120"/>
    </row>
    <row r="63" spans="2:29" ht="13.5" customHeight="1" x14ac:dyDescent="0.15">
      <c r="B63" s="1">
        <f t="shared" si="8"/>
        <v>53</v>
      </c>
      <c r="C63" s="6"/>
      <c r="D63" s="6"/>
      <c r="E63" s="118"/>
      <c r="F63" s="118" t="s">
        <v>241</v>
      </c>
      <c r="G63" s="118"/>
      <c r="H63" s="118"/>
      <c r="I63" s="118"/>
      <c r="J63" s="118"/>
      <c r="K63" s="24"/>
      <c r="L63" s="123"/>
      <c r="M63" s="123">
        <v>16</v>
      </c>
      <c r="N63" s="110"/>
      <c r="Y63" s="120"/>
    </row>
    <row r="64" spans="2:29" ht="13.9" customHeight="1" x14ac:dyDescent="0.15">
      <c r="B64" s="1">
        <f t="shared" si="8"/>
        <v>54</v>
      </c>
      <c r="C64" s="6"/>
      <c r="D64" s="6"/>
      <c r="E64" s="118"/>
      <c r="F64" s="118" t="s">
        <v>226</v>
      </c>
      <c r="G64" s="118"/>
      <c r="H64" s="118"/>
      <c r="I64" s="118"/>
      <c r="J64" s="118"/>
      <c r="K64" s="24"/>
      <c r="L64" s="24"/>
      <c r="M64" s="24" t="s">
        <v>143</v>
      </c>
      <c r="N64" s="110"/>
      <c r="Y64" s="120"/>
    </row>
    <row r="65" spans="2:25" ht="13.9" customHeight="1" x14ac:dyDescent="0.15">
      <c r="B65" s="1">
        <f t="shared" si="8"/>
        <v>55</v>
      </c>
      <c r="C65" s="6"/>
      <c r="D65" s="6"/>
      <c r="E65" s="118"/>
      <c r="F65" s="118" t="s">
        <v>100</v>
      </c>
      <c r="G65" s="118"/>
      <c r="H65" s="118"/>
      <c r="I65" s="118"/>
      <c r="J65" s="118"/>
      <c r="K65" s="24">
        <v>1300</v>
      </c>
      <c r="L65" s="24" t="s">
        <v>143</v>
      </c>
      <c r="M65" s="24">
        <v>900</v>
      </c>
      <c r="N65" s="110" t="s">
        <v>143</v>
      </c>
      <c r="Y65" s="120"/>
    </row>
    <row r="66" spans="2:25" ht="13.5" customHeight="1" x14ac:dyDescent="0.15">
      <c r="B66" s="1">
        <f t="shared" si="8"/>
        <v>56</v>
      </c>
      <c r="C66" s="6"/>
      <c r="D66" s="6"/>
      <c r="E66" s="118"/>
      <c r="F66" s="118" t="s">
        <v>101</v>
      </c>
      <c r="G66" s="118"/>
      <c r="H66" s="118"/>
      <c r="I66" s="118"/>
      <c r="J66" s="118"/>
      <c r="K66" s="24">
        <v>125</v>
      </c>
      <c r="L66" s="24">
        <v>225</v>
      </c>
      <c r="M66" s="24">
        <v>100</v>
      </c>
      <c r="N66" s="110">
        <v>125</v>
      </c>
      <c r="Y66" s="120"/>
    </row>
    <row r="67" spans="2:25" ht="14.25" customHeight="1" x14ac:dyDescent="0.15">
      <c r="B67" s="1">
        <f t="shared" si="8"/>
        <v>57</v>
      </c>
      <c r="C67" s="6"/>
      <c r="D67" s="6"/>
      <c r="E67" s="118"/>
      <c r="F67" s="118" t="s">
        <v>300</v>
      </c>
      <c r="G67" s="118"/>
      <c r="H67" s="118"/>
      <c r="I67" s="118"/>
      <c r="J67" s="118"/>
      <c r="K67" s="24"/>
      <c r="L67" s="24"/>
      <c r="M67" s="24"/>
      <c r="N67" s="110" t="s">
        <v>143</v>
      </c>
      <c r="Y67" s="120"/>
    </row>
    <row r="68" spans="2:25" ht="13.5" customHeight="1" x14ac:dyDescent="0.15">
      <c r="B68" s="1">
        <f t="shared" si="8"/>
        <v>58</v>
      </c>
      <c r="C68" s="6"/>
      <c r="D68" s="6"/>
      <c r="E68" s="118"/>
      <c r="F68" s="118" t="s">
        <v>243</v>
      </c>
      <c r="G68" s="118"/>
      <c r="H68" s="118"/>
      <c r="I68" s="118"/>
      <c r="J68" s="118"/>
      <c r="K68" s="24" t="s">
        <v>143</v>
      </c>
      <c r="L68" s="24" t="s">
        <v>143</v>
      </c>
      <c r="M68" s="24" t="s">
        <v>143</v>
      </c>
      <c r="N68" s="110"/>
      <c r="Y68" s="120"/>
    </row>
    <row r="69" spans="2:25" ht="13.5" customHeight="1" x14ac:dyDescent="0.15">
      <c r="B69" s="1">
        <f t="shared" si="8"/>
        <v>59</v>
      </c>
      <c r="C69" s="6"/>
      <c r="D69" s="6"/>
      <c r="E69" s="118"/>
      <c r="F69" s="118" t="s">
        <v>308</v>
      </c>
      <c r="G69" s="118"/>
      <c r="H69" s="118"/>
      <c r="I69" s="118"/>
      <c r="J69" s="118"/>
      <c r="K69" s="24" t="s">
        <v>143</v>
      </c>
      <c r="L69" s="24"/>
      <c r="M69" s="24">
        <v>8</v>
      </c>
      <c r="N69" s="110" t="s">
        <v>143</v>
      </c>
      <c r="Y69" s="120"/>
    </row>
    <row r="70" spans="2:25" ht="13.5" customHeight="1" x14ac:dyDescent="0.15">
      <c r="B70" s="1">
        <f t="shared" si="8"/>
        <v>60</v>
      </c>
      <c r="C70" s="6"/>
      <c r="D70" s="6"/>
      <c r="E70" s="118"/>
      <c r="F70" s="118" t="s">
        <v>167</v>
      </c>
      <c r="G70" s="118"/>
      <c r="H70" s="118"/>
      <c r="I70" s="118"/>
      <c r="J70" s="118"/>
      <c r="K70" s="24"/>
      <c r="L70" s="24" t="s">
        <v>143</v>
      </c>
      <c r="M70" s="24"/>
      <c r="N70" s="110"/>
      <c r="Y70" s="120"/>
    </row>
    <row r="71" spans="2:25" ht="13.5" customHeight="1" x14ac:dyDescent="0.15">
      <c r="B71" s="1">
        <f t="shared" si="8"/>
        <v>61</v>
      </c>
      <c r="C71" s="6"/>
      <c r="D71" s="6"/>
      <c r="E71" s="118"/>
      <c r="F71" s="118" t="s">
        <v>30</v>
      </c>
      <c r="G71" s="118"/>
      <c r="H71" s="118"/>
      <c r="I71" s="118"/>
      <c r="J71" s="118"/>
      <c r="K71" s="24">
        <v>16</v>
      </c>
      <c r="L71" s="24">
        <v>64</v>
      </c>
      <c r="M71" s="24">
        <v>80</v>
      </c>
      <c r="N71" s="110">
        <v>16</v>
      </c>
      <c r="Y71" s="120"/>
    </row>
    <row r="72" spans="2:25" ht="13.5" customHeight="1" x14ac:dyDescent="0.15">
      <c r="B72" s="1">
        <f t="shared" si="8"/>
        <v>62</v>
      </c>
      <c r="C72" s="6"/>
      <c r="D72" s="6"/>
      <c r="E72" s="118"/>
      <c r="F72" s="118" t="s">
        <v>168</v>
      </c>
      <c r="G72" s="118"/>
      <c r="H72" s="118"/>
      <c r="I72" s="118"/>
      <c r="J72" s="118"/>
      <c r="K72" s="24">
        <v>104</v>
      </c>
      <c r="L72" s="24">
        <v>16</v>
      </c>
      <c r="M72" s="24">
        <v>24</v>
      </c>
      <c r="N72" s="110">
        <v>16</v>
      </c>
      <c r="Y72" s="120"/>
    </row>
    <row r="73" spans="2:25" ht="13.9" customHeight="1" x14ac:dyDescent="0.15">
      <c r="B73" s="1">
        <f t="shared" si="8"/>
        <v>63</v>
      </c>
      <c r="C73" s="6"/>
      <c r="D73" s="6"/>
      <c r="E73" s="118"/>
      <c r="F73" s="118" t="s">
        <v>80</v>
      </c>
      <c r="G73" s="118"/>
      <c r="H73" s="118"/>
      <c r="I73" s="118"/>
      <c r="J73" s="118"/>
      <c r="K73" s="24" t="s">
        <v>143</v>
      </c>
      <c r="L73" s="24" t="s">
        <v>143</v>
      </c>
      <c r="M73" s="24">
        <v>100</v>
      </c>
      <c r="N73" s="110" t="s">
        <v>143</v>
      </c>
      <c r="Y73" s="120"/>
    </row>
    <row r="74" spans="2:25" ht="13.9" customHeight="1" x14ac:dyDescent="0.15">
      <c r="B74" s="1">
        <f t="shared" si="8"/>
        <v>64</v>
      </c>
      <c r="C74" s="6"/>
      <c r="D74" s="6"/>
      <c r="E74" s="118"/>
      <c r="F74" s="118" t="s">
        <v>210</v>
      </c>
      <c r="G74" s="118"/>
      <c r="H74" s="118"/>
      <c r="I74" s="118"/>
      <c r="J74" s="118"/>
      <c r="K74" s="24"/>
      <c r="L74" s="24" t="s">
        <v>143</v>
      </c>
      <c r="M74" s="24" t="s">
        <v>143</v>
      </c>
      <c r="N74" s="110"/>
      <c r="Y74" s="120"/>
    </row>
    <row r="75" spans="2:25" ht="13.9" customHeight="1" x14ac:dyDescent="0.15">
      <c r="B75" s="1">
        <f t="shared" si="8"/>
        <v>65</v>
      </c>
      <c r="C75" s="6"/>
      <c r="D75" s="6"/>
      <c r="E75" s="118"/>
      <c r="F75" s="118" t="s">
        <v>244</v>
      </c>
      <c r="G75" s="118"/>
      <c r="H75" s="118"/>
      <c r="I75" s="118"/>
      <c r="J75" s="118"/>
      <c r="K75" s="24"/>
      <c r="L75" s="24" t="s">
        <v>143</v>
      </c>
      <c r="M75" s="24"/>
      <c r="N75" s="110"/>
      <c r="Y75" s="120"/>
    </row>
    <row r="76" spans="2:25" ht="13.5" customHeight="1" x14ac:dyDescent="0.15">
      <c r="B76" s="1">
        <f t="shared" ref="B76:B95" si="9">B75+1</f>
        <v>66</v>
      </c>
      <c r="C76" s="6"/>
      <c r="D76" s="6"/>
      <c r="E76" s="118"/>
      <c r="F76" s="118" t="s">
        <v>102</v>
      </c>
      <c r="G76" s="118"/>
      <c r="H76" s="118"/>
      <c r="I76" s="118"/>
      <c r="J76" s="118"/>
      <c r="K76" s="24">
        <v>650</v>
      </c>
      <c r="L76" s="24">
        <v>1250</v>
      </c>
      <c r="M76" s="24">
        <v>1000</v>
      </c>
      <c r="N76" s="110">
        <v>700</v>
      </c>
      <c r="Y76" s="120"/>
    </row>
    <row r="77" spans="2:25" ht="13.9" customHeight="1" x14ac:dyDescent="0.15">
      <c r="B77" s="1">
        <f t="shared" si="9"/>
        <v>67</v>
      </c>
      <c r="C77" s="6"/>
      <c r="D77" s="6"/>
      <c r="E77" s="118"/>
      <c r="F77" s="118" t="s">
        <v>170</v>
      </c>
      <c r="G77" s="118"/>
      <c r="H77" s="118"/>
      <c r="I77" s="118"/>
      <c r="J77" s="118"/>
      <c r="K77" s="24"/>
      <c r="L77" s="24" t="s">
        <v>143</v>
      </c>
      <c r="M77" s="24" t="s">
        <v>143</v>
      </c>
      <c r="N77" s="110">
        <v>25</v>
      </c>
      <c r="Y77" s="120"/>
    </row>
    <row r="78" spans="2:25" ht="13.5" customHeight="1" x14ac:dyDescent="0.15">
      <c r="B78" s="1">
        <f t="shared" si="9"/>
        <v>68</v>
      </c>
      <c r="C78" s="6"/>
      <c r="D78" s="6"/>
      <c r="E78" s="118"/>
      <c r="F78" s="118" t="s">
        <v>227</v>
      </c>
      <c r="G78" s="118"/>
      <c r="H78" s="118"/>
      <c r="I78" s="118"/>
      <c r="J78" s="118"/>
      <c r="K78" s="24"/>
      <c r="L78" s="24">
        <v>1</v>
      </c>
      <c r="M78" s="24">
        <v>1</v>
      </c>
      <c r="N78" s="110">
        <v>1</v>
      </c>
      <c r="Y78" s="120"/>
    </row>
    <row r="79" spans="2:25" ht="13.9" customHeight="1" x14ac:dyDescent="0.15">
      <c r="B79" s="1">
        <f t="shared" si="9"/>
        <v>69</v>
      </c>
      <c r="C79" s="6"/>
      <c r="D79" s="6"/>
      <c r="E79" s="118"/>
      <c r="F79" s="118" t="s">
        <v>211</v>
      </c>
      <c r="G79" s="118"/>
      <c r="H79" s="118"/>
      <c r="I79" s="118"/>
      <c r="J79" s="118"/>
      <c r="K79" s="24"/>
      <c r="L79" s="24"/>
      <c r="M79" s="24">
        <v>50</v>
      </c>
      <c r="N79" s="110"/>
      <c r="Y79" s="120"/>
    </row>
    <row r="80" spans="2:25" ht="13.9" customHeight="1" x14ac:dyDescent="0.15">
      <c r="B80" s="1">
        <f t="shared" si="9"/>
        <v>70</v>
      </c>
      <c r="C80" s="6"/>
      <c r="D80" s="6"/>
      <c r="E80" s="118"/>
      <c r="F80" s="118" t="s">
        <v>269</v>
      </c>
      <c r="G80" s="118"/>
      <c r="H80" s="118"/>
      <c r="I80" s="118"/>
      <c r="J80" s="118"/>
      <c r="K80" s="24"/>
      <c r="L80" s="24"/>
      <c r="M80" s="24">
        <v>25</v>
      </c>
      <c r="N80" s="110"/>
      <c r="Y80" s="120"/>
    </row>
    <row r="81" spans="2:25" ht="13.9" customHeight="1" x14ac:dyDescent="0.15">
      <c r="B81" s="1">
        <f t="shared" si="9"/>
        <v>71</v>
      </c>
      <c r="C81" s="6"/>
      <c r="D81" s="6"/>
      <c r="E81" s="118"/>
      <c r="F81" s="118" t="s">
        <v>31</v>
      </c>
      <c r="G81" s="118"/>
      <c r="H81" s="118"/>
      <c r="I81" s="118"/>
      <c r="J81" s="118"/>
      <c r="K81" s="24">
        <v>750</v>
      </c>
      <c r="L81" s="24">
        <v>475</v>
      </c>
      <c r="M81" s="24">
        <v>550</v>
      </c>
      <c r="N81" s="110">
        <v>375</v>
      </c>
      <c r="Y81" s="120"/>
    </row>
    <row r="82" spans="2:25" ht="13.9" customHeight="1" x14ac:dyDescent="0.15">
      <c r="B82" s="1">
        <f t="shared" si="9"/>
        <v>72</v>
      </c>
      <c r="C82" s="2" t="s">
        <v>71</v>
      </c>
      <c r="D82" s="2" t="s">
        <v>72</v>
      </c>
      <c r="E82" s="118"/>
      <c r="F82" s="118" t="s">
        <v>109</v>
      </c>
      <c r="G82" s="118"/>
      <c r="H82" s="118"/>
      <c r="I82" s="118"/>
      <c r="J82" s="118"/>
      <c r="K82" s="24"/>
      <c r="L82" s="24"/>
      <c r="M82" s="24"/>
      <c r="N82" s="110">
        <v>1</v>
      </c>
    </row>
    <row r="83" spans="2:25" ht="13.9" customHeight="1" x14ac:dyDescent="0.15">
      <c r="B83" s="1">
        <f t="shared" si="9"/>
        <v>73</v>
      </c>
      <c r="C83" s="2" t="s">
        <v>32</v>
      </c>
      <c r="D83" s="2" t="s">
        <v>33</v>
      </c>
      <c r="E83" s="118"/>
      <c r="F83" s="118" t="s">
        <v>153</v>
      </c>
      <c r="G83" s="118"/>
      <c r="H83" s="118"/>
      <c r="I83" s="118"/>
      <c r="J83" s="118"/>
      <c r="K83" s="24"/>
      <c r="L83" s="24" t="s">
        <v>143</v>
      </c>
      <c r="M83" s="24" t="s">
        <v>143</v>
      </c>
      <c r="N83" s="110"/>
    </row>
    <row r="84" spans="2:25" ht="13.9" customHeight="1" x14ac:dyDescent="0.15">
      <c r="B84" s="1">
        <f t="shared" si="9"/>
        <v>74</v>
      </c>
      <c r="C84" s="6"/>
      <c r="D84" s="6"/>
      <c r="E84" s="118"/>
      <c r="F84" s="118" t="s">
        <v>391</v>
      </c>
      <c r="G84" s="118"/>
      <c r="H84" s="118"/>
      <c r="I84" s="118"/>
      <c r="J84" s="118"/>
      <c r="K84" s="24"/>
      <c r="L84" s="24"/>
      <c r="M84" s="24" t="s">
        <v>143</v>
      </c>
      <c r="N84" s="110"/>
    </row>
    <row r="85" spans="2:25" ht="14.25" customHeight="1" x14ac:dyDescent="0.15">
      <c r="B85" s="1">
        <f t="shared" si="9"/>
        <v>75</v>
      </c>
      <c r="C85" s="6"/>
      <c r="D85" s="6"/>
      <c r="E85" s="118"/>
      <c r="F85" s="118" t="s">
        <v>172</v>
      </c>
      <c r="G85" s="118"/>
      <c r="H85" s="118"/>
      <c r="I85" s="118"/>
      <c r="J85" s="118"/>
      <c r="K85" s="24"/>
      <c r="L85" s="24"/>
      <c r="M85" s="24" t="s">
        <v>143</v>
      </c>
      <c r="N85" s="110"/>
    </row>
    <row r="86" spans="2:25" ht="13.5" customHeight="1" x14ac:dyDescent="0.15">
      <c r="B86" s="1">
        <f t="shared" si="9"/>
        <v>76</v>
      </c>
      <c r="C86" s="6"/>
      <c r="D86" s="6"/>
      <c r="E86" s="118"/>
      <c r="F86" s="118" t="s">
        <v>155</v>
      </c>
      <c r="G86" s="118"/>
      <c r="H86" s="118"/>
      <c r="I86" s="118"/>
      <c r="J86" s="118"/>
      <c r="K86" s="24"/>
      <c r="L86" s="24">
        <v>1</v>
      </c>
      <c r="M86" s="24"/>
      <c r="N86" s="110"/>
    </row>
    <row r="87" spans="2:25" ht="13.9" customHeight="1" x14ac:dyDescent="0.15">
      <c r="B87" s="1">
        <f t="shared" si="9"/>
        <v>77</v>
      </c>
      <c r="C87" s="6"/>
      <c r="D87" s="6"/>
      <c r="E87" s="118"/>
      <c r="F87" s="118" t="s">
        <v>112</v>
      </c>
      <c r="G87" s="118"/>
      <c r="H87" s="118"/>
      <c r="I87" s="118"/>
      <c r="J87" s="118"/>
      <c r="K87" s="24">
        <v>2</v>
      </c>
      <c r="L87" s="24" t="s">
        <v>143</v>
      </c>
      <c r="M87" s="24">
        <v>2</v>
      </c>
      <c r="N87" s="110"/>
    </row>
    <row r="88" spans="2:25" ht="13.5" customHeight="1" x14ac:dyDescent="0.15">
      <c r="B88" s="1">
        <f t="shared" si="9"/>
        <v>78</v>
      </c>
      <c r="C88" s="6"/>
      <c r="D88" s="6"/>
      <c r="E88" s="118"/>
      <c r="F88" s="118" t="s">
        <v>212</v>
      </c>
      <c r="G88" s="118"/>
      <c r="H88" s="118"/>
      <c r="I88" s="118"/>
      <c r="J88" s="118"/>
      <c r="K88" s="24"/>
      <c r="L88" s="24">
        <v>1</v>
      </c>
      <c r="M88" s="24"/>
      <c r="N88" s="110"/>
    </row>
    <row r="89" spans="2:25" ht="13.9" customHeight="1" x14ac:dyDescent="0.15">
      <c r="B89" s="1">
        <f t="shared" si="9"/>
        <v>79</v>
      </c>
      <c r="C89" s="6"/>
      <c r="D89" s="6"/>
      <c r="E89" s="118"/>
      <c r="F89" s="118" t="s">
        <v>175</v>
      </c>
      <c r="G89" s="118"/>
      <c r="H89" s="118"/>
      <c r="I89" s="118"/>
      <c r="J89" s="118"/>
      <c r="K89" s="24">
        <v>1</v>
      </c>
      <c r="L89" s="24">
        <v>4</v>
      </c>
      <c r="M89" s="24">
        <v>2</v>
      </c>
      <c r="N89" s="110">
        <v>3</v>
      </c>
    </row>
    <row r="90" spans="2:25" ht="13.5" customHeight="1" x14ac:dyDescent="0.15">
      <c r="B90" s="1">
        <f t="shared" si="9"/>
        <v>80</v>
      </c>
      <c r="C90" s="2" t="s">
        <v>129</v>
      </c>
      <c r="D90" s="2" t="s">
        <v>176</v>
      </c>
      <c r="E90" s="118"/>
      <c r="F90" s="118" t="s">
        <v>177</v>
      </c>
      <c r="G90" s="118"/>
      <c r="H90" s="118"/>
      <c r="I90" s="118"/>
      <c r="J90" s="118"/>
      <c r="K90" s="24"/>
      <c r="L90" s="24"/>
      <c r="M90" s="24" t="s">
        <v>143</v>
      </c>
      <c r="N90" s="110"/>
    </row>
    <row r="91" spans="2:25" ht="13.5" customHeight="1" x14ac:dyDescent="0.15">
      <c r="B91" s="1">
        <f t="shared" si="9"/>
        <v>81</v>
      </c>
      <c r="C91" s="6"/>
      <c r="D91" s="2" t="s">
        <v>178</v>
      </c>
      <c r="E91" s="118"/>
      <c r="F91" s="118" t="s">
        <v>179</v>
      </c>
      <c r="G91" s="118"/>
      <c r="H91" s="118"/>
      <c r="I91" s="118"/>
      <c r="J91" s="118"/>
      <c r="K91" s="24" t="s">
        <v>143</v>
      </c>
      <c r="L91" s="24"/>
      <c r="M91" s="24"/>
      <c r="N91" s="110"/>
    </row>
    <row r="92" spans="2:25" ht="13.5" customHeight="1" x14ac:dyDescent="0.15">
      <c r="B92" s="1">
        <f t="shared" si="9"/>
        <v>82</v>
      </c>
      <c r="C92" s="6"/>
      <c r="D92" s="2" t="s">
        <v>35</v>
      </c>
      <c r="E92" s="118"/>
      <c r="F92" s="118" t="s">
        <v>110</v>
      </c>
      <c r="G92" s="118"/>
      <c r="H92" s="118"/>
      <c r="I92" s="118"/>
      <c r="J92" s="118"/>
      <c r="K92" s="24" t="s">
        <v>143</v>
      </c>
      <c r="L92" s="24">
        <v>3</v>
      </c>
      <c r="M92" s="24">
        <v>5</v>
      </c>
      <c r="N92" s="110">
        <v>8</v>
      </c>
    </row>
    <row r="93" spans="2:25" ht="13.5" customHeight="1" x14ac:dyDescent="0.15">
      <c r="B93" s="1">
        <f t="shared" si="9"/>
        <v>83</v>
      </c>
      <c r="C93" s="6"/>
      <c r="D93" s="6"/>
      <c r="E93" s="118"/>
      <c r="F93" s="118" t="s">
        <v>297</v>
      </c>
      <c r="G93" s="118"/>
      <c r="H93" s="118"/>
      <c r="I93" s="118"/>
      <c r="J93" s="118"/>
      <c r="K93" s="24"/>
      <c r="L93" s="24"/>
      <c r="M93" s="24"/>
      <c r="N93" s="110">
        <v>3</v>
      </c>
    </row>
    <row r="94" spans="2:25" ht="13.5" customHeight="1" x14ac:dyDescent="0.15">
      <c r="B94" s="1">
        <f t="shared" si="9"/>
        <v>84</v>
      </c>
      <c r="C94" s="6"/>
      <c r="D94" s="7"/>
      <c r="E94" s="118"/>
      <c r="F94" s="118" t="s">
        <v>36</v>
      </c>
      <c r="G94" s="118"/>
      <c r="H94" s="118"/>
      <c r="I94" s="118"/>
      <c r="J94" s="118"/>
      <c r="K94" s="24">
        <v>25</v>
      </c>
      <c r="L94" s="24"/>
      <c r="M94" s="24"/>
      <c r="N94" s="110"/>
    </row>
    <row r="95" spans="2:25" ht="13.5" customHeight="1" thickBot="1" x14ac:dyDescent="0.2">
      <c r="B95" s="1">
        <f t="shared" si="9"/>
        <v>85</v>
      </c>
      <c r="C95" s="7"/>
      <c r="D95" s="8" t="s">
        <v>37</v>
      </c>
      <c r="E95" s="118"/>
      <c r="F95" s="118" t="s">
        <v>38</v>
      </c>
      <c r="G95" s="118"/>
      <c r="H95" s="118"/>
      <c r="I95" s="118"/>
      <c r="J95" s="118"/>
      <c r="K95" s="24">
        <v>25</v>
      </c>
      <c r="L95" s="24">
        <v>25</v>
      </c>
      <c r="M95" s="24">
        <v>75</v>
      </c>
      <c r="N95" s="110" t="s">
        <v>143</v>
      </c>
    </row>
    <row r="96" spans="2:25" ht="13.9" customHeight="1" x14ac:dyDescent="0.15">
      <c r="B96" s="79"/>
      <c r="C96" s="80"/>
      <c r="D96" s="80"/>
      <c r="E96" s="23"/>
      <c r="F96" s="23"/>
      <c r="G96" s="23"/>
      <c r="H96" s="23"/>
      <c r="I96" s="23"/>
      <c r="J96" s="23"/>
      <c r="K96" s="23"/>
      <c r="L96" s="23"/>
      <c r="M96" s="23"/>
      <c r="N96" s="23"/>
      <c r="U96">
        <f>COUNTA(K11:K107)</f>
        <v>56</v>
      </c>
      <c r="V96">
        <f>COUNTA(L11:L107)</f>
        <v>63</v>
      </c>
      <c r="W96">
        <f>COUNTA(M11:M107)</f>
        <v>68</v>
      </c>
      <c r="X96">
        <f>COUNTA(N11:N107)</f>
        <v>64</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SUM(U11:U24,K25:K107)</f>
        <v>21842</v>
      </c>
      <c r="V100">
        <f>SUM(V11:V24,L25:L107)</f>
        <v>20187</v>
      </c>
      <c r="W100">
        <f>SUM(W11:W24,M25:M107)</f>
        <v>27123</v>
      </c>
      <c r="X100">
        <f>SUM(X11:X24,N25:N107)</f>
        <v>25926</v>
      </c>
    </row>
    <row r="101" spans="2:24" ht="18" customHeight="1" thickBot="1" x14ac:dyDescent="0.2">
      <c r="B101" s="67"/>
      <c r="C101" s="22"/>
      <c r="D101" s="150" t="s">
        <v>2</v>
      </c>
      <c r="E101" s="150"/>
      <c r="F101" s="150"/>
      <c r="G101" s="150"/>
      <c r="H101" s="22"/>
      <c r="I101" s="22"/>
      <c r="J101" s="68"/>
      <c r="K101" s="33" t="str">
        <f>K5</f>
        <v>2023.7.10</v>
      </c>
      <c r="L101" s="33" t="str">
        <f>L5</f>
        <v>2023.7.10</v>
      </c>
      <c r="M101" s="33" t="str">
        <f>M5</f>
        <v>2023.7.10</v>
      </c>
      <c r="N101" s="127" t="str">
        <f>N5</f>
        <v>2023.7.10</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9" customHeight="1" x14ac:dyDescent="0.15">
      <c r="B103" s="1">
        <f>B95+1</f>
        <v>86</v>
      </c>
      <c r="C103" s="2" t="s">
        <v>0</v>
      </c>
      <c r="D103" s="2" t="s">
        <v>213</v>
      </c>
      <c r="E103" s="118"/>
      <c r="F103" s="118" t="s">
        <v>214</v>
      </c>
      <c r="G103" s="118"/>
      <c r="H103" s="118"/>
      <c r="I103" s="118"/>
      <c r="J103" s="118"/>
      <c r="K103" s="24"/>
      <c r="L103" s="24" t="s">
        <v>143</v>
      </c>
      <c r="M103" s="24"/>
      <c r="N103" s="110"/>
    </row>
    <row r="104" spans="2:24" ht="13.5" customHeight="1" x14ac:dyDescent="0.15">
      <c r="B104" s="1">
        <f>B103+1</f>
        <v>87</v>
      </c>
      <c r="C104" s="6"/>
      <c r="D104" s="8" t="s">
        <v>39</v>
      </c>
      <c r="E104" s="118"/>
      <c r="F104" s="118" t="s">
        <v>40</v>
      </c>
      <c r="G104" s="118"/>
      <c r="H104" s="118"/>
      <c r="I104" s="118"/>
      <c r="J104" s="118"/>
      <c r="K104" s="24" t="s">
        <v>143</v>
      </c>
      <c r="L104" s="24">
        <v>25</v>
      </c>
      <c r="M104" s="24">
        <v>25</v>
      </c>
      <c r="N104" s="110" t="s">
        <v>143</v>
      </c>
      <c r="U104">
        <f>COUNTA(K82:K104)</f>
        <v>9</v>
      </c>
      <c r="V104">
        <f>COUNTA(L82:L104)</f>
        <v>11</v>
      </c>
      <c r="W104">
        <f>COUNTA(M82:M104)</f>
        <v>11</v>
      </c>
      <c r="X104">
        <f>COUNTA(N82:N104)</f>
        <v>8</v>
      </c>
    </row>
    <row r="105" spans="2:24" ht="13.5" customHeight="1" x14ac:dyDescent="0.15">
      <c r="B105" s="1">
        <f>B104+1</f>
        <v>88</v>
      </c>
      <c r="C105" s="143" t="s">
        <v>41</v>
      </c>
      <c r="D105" s="144"/>
      <c r="E105" s="118"/>
      <c r="F105" s="118" t="s">
        <v>42</v>
      </c>
      <c r="G105" s="118"/>
      <c r="H105" s="118"/>
      <c r="I105" s="118"/>
      <c r="J105" s="118"/>
      <c r="K105" s="24">
        <v>150</v>
      </c>
      <c r="L105" s="24">
        <v>75</v>
      </c>
      <c r="M105" s="24">
        <v>100</v>
      </c>
      <c r="N105" s="110">
        <v>225</v>
      </c>
    </row>
    <row r="106" spans="2:24" ht="13.5" customHeight="1" x14ac:dyDescent="0.15">
      <c r="B106" s="1">
        <f>B105+1</f>
        <v>89</v>
      </c>
      <c r="C106" s="3"/>
      <c r="D106" s="78"/>
      <c r="E106" s="118"/>
      <c r="F106" s="118" t="s">
        <v>43</v>
      </c>
      <c r="G106" s="118"/>
      <c r="H106" s="118"/>
      <c r="I106" s="118"/>
      <c r="J106" s="118"/>
      <c r="K106" s="24">
        <v>25</v>
      </c>
      <c r="L106" s="24">
        <v>25</v>
      </c>
      <c r="M106" s="24">
        <v>25</v>
      </c>
      <c r="N106" s="110">
        <v>25</v>
      </c>
    </row>
    <row r="107" spans="2:24" ht="13.9" customHeight="1" thickBot="1" x14ac:dyDescent="0.2">
      <c r="B107" s="132">
        <f>B106+1</f>
        <v>90</v>
      </c>
      <c r="C107" s="133"/>
      <c r="D107" s="134"/>
      <c r="E107" s="9"/>
      <c r="F107" s="9" t="s">
        <v>73</v>
      </c>
      <c r="G107" s="9"/>
      <c r="H107" s="9"/>
      <c r="I107" s="9"/>
      <c r="J107" s="9"/>
      <c r="K107" s="135">
        <v>50</v>
      </c>
      <c r="L107" s="135">
        <v>75</v>
      </c>
      <c r="M107" s="135">
        <v>225</v>
      </c>
      <c r="N107" s="136">
        <v>50</v>
      </c>
    </row>
    <row r="108" spans="2:24" ht="19.899999999999999" customHeight="1" thickTop="1" x14ac:dyDescent="0.15">
      <c r="B108" s="145" t="s">
        <v>45</v>
      </c>
      <c r="C108" s="146"/>
      <c r="D108" s="146"/>
      <c r="E108" s="146"/>
      <c r="F108" s="146"/>
      <c r="G108" s="146"/>
      <c r="H108" s="146"/>
      <c r="I108" s="146"/>
      <c r="J108" s="76"/>
      <c r="K108" s="32">
        <f>SUM(K109:K117)</f>
        <v>21842</v>
      </c>
      <c r="L108" s="32">
        <f>SUM(L109:L117)</f>
        <v>20187</v>
      </c>
      <c r="M108" s="32">
        <f>SUM(M109:M117)</f>
        <v>27123</v>
      </c>
      <c r="N108" s="137">
        <f>SUM(N109:N117)</f>
        <v>25926</v>
      </c>
    </row>
    <row r="109" spans="2:24" ht="13.9" customHeight="1" x14ac:dyDescent="0.15">
      <c r="B109" s="147" t="s">
        <v>46</v>
      </c>
      <c r="C109" s="148"/>
      <c r="D109" s="149"/>
      <c r="E109" s="12"/>
      <c r="F109" s="13"/>
      <c r="G109" s="138" t="s">
        <v>13</v>
      </c>
      <c r="H109" s="138"/>
      <c r="I109" s="13"/>
      <c r="J109" s="14"/>
      <c r="K109" s="4">
        <f>SUM(U$11:U$24)</f>
        <v>14285</v>
      </c>
      <c r="L109" s="4">
        <f>SUM(V$11:V$24)</f>
        <v>5858</v>
      </c>
      <c r="M109" s="4">
        <f>SUM(W$11:W$24)</f>
        <v>4924</v>
      </c>
      <c r="N109" s="5">
        <f>SUM(X$11:X$24)</f>
        <v>1109</v>
      </c>
    </row>
    <row r="110" spans="2:24" ht="13.9" customHeight="1" x14ac:dyDescent="0.15">
      <c r="B110" s="82"/>
      <c r="C110" s="60"/>
      <c r="D110" s="83"/>
      <c r="E110" s="15"/>
      <c r="F110" s="118"/>
      <c r="G110" s="138" t="s">
        <v>25</v>
      </c>
      <c r="H110" s="138"/>
      <c r="I110" s="114"/>
      <c r="J110" s="16"/>
      <c r="K110" s="4">
        <f>SUM(K$25)</f>
        <v>400</v>
      </c>
      <c r="L110" s="4">
        <f>SUM(L$25)</f>
        <v>525</v>
      </c>
      <c r="M110" s="4">
        <f>SUM(M$25)</f>
        <v>350</v>
      </c>
      <c r="N110" s="5">
        <f>SUM(N$25)</f>
        <v>300</v>
      </c>
    </row>
    <row r="111" spans="2:24" ht="13.9" customHeight="1" x14ac:dyDescent="0.15">
      <c r="B111" s="82"/>
      <c r="C111" s="60"/>
      <c r="D111" s="83"/>
      <c r="E111" s="15"/>
      <c r="F111" s="118"/>
      <c r="G111" s="138" t="s">
        <v>27</v>
      </c>
      <c r="H111" s="138"/>
      <c r="I111" s="13"/>
      <c r="J111" s="14"/>
      <c r="K111" s="4">
        <f>SUM(K$26:K$28)</f>
        <v>0</v>
      </c>
      <c r="L111" s="4">
        <f>SUM(L$26:L$28)</f>
        <v>6</v>
      </c>
      <c r="M111" s="4">
        <f>SUM(M$26:M$28)</f>
        <v>3</v>
      </c>
      <c r="N111" s="5">
        <f>SUM(N$26:N$28)</f>
        <v>2</v>
      </c>
    </row>
    <row r="112" spans="2:24" ht="13.9" customHeight="1" x14ac:dyDescent="0.15">
      <c r="B112" s="82"/>
      <c r="C112" s="60"/>
      <c r="D112" s="83"/>
      <c r="E112" s="15"/>
      <c r="F112" s="118"/>
      <c r="G112" s="138" t="s">
        <v>78</v>
      </c>
      <c r="H112" s="138"/>
      <c r="I112" s="13"/>
      <c r="J112" s="14"/>
      <c r="K112" s="4">
        <f>SUM(K$29:K$29)</f>
        <v>25</v>
      </c>
      <c r="L112" s="4">
        <f>SUM(L$29:L$29)</f>
        <v>0</v>
      </c>
      <c r="M112" s="4">
        <f>SUM(M$29:M$29)</f>
        <v>50</v>
      </c>
      <c r="N112" s="5">
        <f>SUM(N$29:N$29)</f>
        <v>0</v>
      </c>
    </row>
    <row r="113" spans="2:14" ht="13.9" customHeight="1" x14ac:dyDescent="0.15">
      <c r="B113" s="82"/>
      <c r="C113" s="60"/>
      <c r="D113" s="83"/>
      <c r="E113" s="15"/>
      <c r="F113" s="118"/>
      <c r="G113" s="138" t="s">
        <v>79</v>
      </c>
      <c r="H113" s="138"/>
      <c r="I113" s="13"/>
      <c r="J113" s="14"/>
      <c r="K113" s="4">
        <f>SUM(K32:K47)</f>
        <v>3825</v>
      </c>
      <c r="L113" s="4">
        <f>SUM(L$32:L$47)</f>
        <v>11325</v>
      </c>
      <c r="M113" s="4">
        <f>SUM(M$32:M$47)</f>
        <v>18001</v>
      </c>
      <c r="N113" s="5">
        <f>SUM(N$32:N$47)</f>
        <v>21550</v>
      </c>
    </row>
    <row r="114" spans="2:14" ht="13.9" customHeight="1" x14ac:dyDescent="0.15">
      <c r="B114" s="82"/>
      <c r="C114" s="60"/>
      <c r="D114" s="83"/>
      <c r="E114" s="15"/>
      <c r="F114" s="118"/>
      <c r="G114" s="138" t="s">
        <v>76</v>
      </c>
      <c r="H114" s="138"/>
      <c r="I114" s="13"/>
      <c r="J114" s="14"/>
      <c r="K114" s="4">
        <f>SUM(K$48:K$50)</f>
        <v>0</v>
      </c>
      <c r="L114" s="4">
        <f>SUM(L$48:L$50)</f>
        <v>0</v>
      </c>
      <c r="M114" s="4">
        <f>SUM(M$48:M$50)</f>
        <v>0</v>
      </c>
      <c r="N114" s="5">
        <f>SUM(N$48:N$50)</f>
        <v>75</v>
      </c>
    </row>
    <row r="115" spans="2:14" ht="13.9" customHeight="1" x14ac:dyDescent="0.15">
      <c r="B115" s="82"/>
      <c r="C115" s="60"/>
      <c r="D115" s="83"/>
      <c r="E115" s="15"/>
      <c r="F115" s="118"/>
      <c r="G115" s="138" t="s">
        <v>28</v>
      </c>
      <c r="H115" s="138"/>
      <c r="I115" s="13"/>
      <c r="J115" s="14"/>
      <c r="K115" s="4">
        <f>SUM(K$51:K$81)</f>
        <v>3027</v>
      </c>
      <c r="L115" s="4">
        <f>SUM(L$51:L$81)</f>
        <v>2238</v>
      </c>
      <c r="M115" s="4">
        <f>SUM(M$51:M$81)</f>
        <v>3311</v>
      </c>
      <c r="N115" s="5">
        <f>SUM(N$51:N$81)</f>
        <v>2550</v>
      </c>
    </row>
    <row r="116" spans="2:14" ht="13.9" customHeight="1" x14ac:dyDescent="0.15">
      <c r="B116" s="82"/>
      <c r="C116" s="60"/>
      <c r="D116" s="83"/>
      <c r="E116" s="15"/>
      <c r="F116" s="118"/>
      <c r="G116" s="138" t="s">
        <v>47</v>
      </c>
      <c r="H116" s="138"/>
      <c r="I116" s="13"/>
      <c r="J116" s="14"/>
      <c r="K116" s="4">
        <f>SUM(K$30:K$31,K$105:K$106)</f>
        <v>177</v>
      </c>
      <c r="L116" s="4">
        <f>SUM(L30:L31,L$105:L$106)</f>
        <v>101</v>
      </c>
      <c r="M116" s="4">
        <f>SUM(M30:M31,M$105:M$106)</f>
        <v>150</v>
      </c>
      <c r="N116" s="5">
        <f>SUM(N30:N31,N$105:N$106)</f>
        <v>275</v>
      </c>
    </row>
    <row r="117" spans="2:14" ht="13.9" customHeight="1" thickBot="1" x14ac:dyDescent="0.2">
      <c r="B117" s="84"/>
      <c r="C117" s="85"/>
      <c r="D117" s="86"/>
      <c r="E117" s="17"/>
      <c r="F117" s="9"/>
      <c r="G117" s="139" t="s">
        <v>44</v>
      </c>
      <c r="H117" s="139"/>
      <c r="I117" s="18"/>
      <c r="J117" s="19"/>
      <c r="K117" s="10">
        <f>SUM(K$82:K$104,K$107)</f>
        <v>103</v>
      </c>
      <c r="L117" s="10">
        <f>SUM(L$82:L$104,L$107)</f>
        <v>134</v>
      </c>
      <c r="M117" s="10">
        <f>SUM(M$82:M$104,M$107)</f>
        <v>334</v>
      </c>
      <c r="N117" s="11">
        <f>SUM(N$82:N$104,N$107)</f>
        <v>65</v>
      </c>
    </row>
    <row r="118" spans="2:14" ht="18" customHeight="1" thickTop="1" x14ac:dyDescent="0.15">
      <c r="B118" s="151" t="s">
        <v>48</v>
      </c>
      <c r="C118" s="152"/>
      <c r="D118" s="153"/>
      <c r="E118" s="87"/>
      <c r="F118" s="115"/>
      <c r="G118" s="154" t="s">
        <v>49</v>
      </c>
      <c r="H118" s="154"/>
      <c r="I118" s="115"/>
      <c r="J118" s="116"/>
      <c r="K118" s="35" t="s">
        <v>50</v>
      </c>
      <c r="L118" s="41"/>
      <c r="M118" s="41"/>
      <c r="N118" s="53"/>
    </row>
    <row r="119" spans="2:14" ht="18" customHeight="1" x14ac:dyDescent="0.15">
      <c r="B119" s="88"/>
      <c r="C119" s="89"/>
      <c r="D119" s="89"/>
      <c r="E119" s="90"/>
      <c r="F119" s="91"/>
      <c r="G119" s="92"/>
      <c r="H119" s="92"/>
      <c r="I119" s="91"/>
      <c r="J119" s="93"/>
      <c r="K119" s="36" t="s">
        <v>51</v>
      </c>
      <c r="L119" s="42"/>
      <c r="M119" s="42"/>
      <c r="N119" s="45"/>
    </row>
    <row r="120" spans="2:14" ht="18" customHeight="1" x14ac:dyDescent="0.15">
      <c r="B120" s="82"/>
      <c r="C120" s="60"/>
      <c r="D120" s="60"/>
      <c r="E120" s="94"/>
      <c r="F120" s="22"/>
      <c r="G120" s="150" t="s">
        <v>52</v>
      </c>
      <c r="H120" s="150"/>
      <c r="I120" s="113"/>
      <c r="J120" s="117"/>
      <c r="K120" s="37" t="s">
        <v>53</v>
      </c>
      <c r="L120" s="43"/>
      <c r="M120" s="47"/>
      <c r="N120" s="43"/>
    </row>
    <row r="121" spans="2:14" ht="18" customHeight="1" x14ac:dyDescent="0.15">
      <c r="B121" s="82"/>
      <c r="C121" s="60"/>
      <c r="D121" s="60"/>
      <c r="E121" s="95"/>
      <c r="F121" s="60"/>
      <c r="G121" s="96"/>
      <c r="H121" s="96"/>
      <c r="I121" s="89"/>
      <c r="J121" s="97"/>
      <c r="K121" s="38" t="s">
        <v>88</v>
      </c>
      <c r="L121" s="44"/>
      <c r="M121" s="26"/>
      <c r="N121" s="44"/>
    </row>
    <row r="122" spans="2:14" ht="18" customHeight="1" x14ac:dyDescent="0.15">
      <c r="B122" s="82"/>
      <c r="C122" s="60"/>
      <c r="D122" s="60"/>
      <c r="E122" s="95"/>
      <c r="F122" s="60"/>
      <c r="G122" s="96"/>
      <c r="H122" s="96"/>
      <c r="I122" s="89"/>
      <c r="J122" s="97"/>
      <c r="K122" s="38" t="s">
        <v>81</v>
      </c>
      <c r="L122" s="42"/>
      <c r="M122" s="26"/>
      <c r="N122" s="44"/>
    </row>
    <row r="123" spans="2:14" ht="18" customHeight="1" x14ac:dyDescent="0.15">
      <c r="B123" s="82"/>
      <c r="C123" s="60"/>
      <c r="D123" s="60"/>
      <c r="E123" s="94"/>
      <c r="F123" s="22"/>
      <c r="G123" s="150" t="s">
        <v>54</v>
      </c>
      <c r="H123" s="150"/>
      <c r="I123" s="113"/>
      <c r="J123" s="117"/>
      <c r="K123" s="37" t="s">
        <v>92</v>
      </c>
      <c r="L123" s="43"/>
      <c r="M123" s="47"/>
      <c r="N123" s="43"/>
    </row>
    <row r="124" spans="2:14" ht="18" customHeight="1" x14ac:dyDescent="0.15">
      <c r="B124" s="82"/>
      <c r="C124" s="60"/>
      <c r="D124" s="60"/>
      <c r="E124" s="95"/>
      <c r="F124" s="60"/>
      <c r="G124" s="96"/>
      <c r="H124" s="96"/>
      <c r="I124" s="89"/>
      <c r="J124" s="97"/>
      <c r="K124" s="38" t="s">
        <v>89</v>
      </c>
      <c r="L124" s="44"/>
      <c r="M124" s="26"/>
      <c r="N124" s="44"/>
    </row>
    <row r="125" spans="2:14" ht="18" customHeight="1" x14ac:dyDescent="0.15">
      <c r="B125" s="82"/>
      <c r="C125" s="60"/>
      <c r="D125" s="60"/>
      <c r="E125" s="95"/>
      <c r="F125" s="60"/>
      <c r="G125" s="96"/>
      <c r="H125" s="96"/>
      <c r="I125" s="89"/>
      <c r="J125" s="97"/>
      <c r="K125" s="38" t="s">
        <v>90</v>
      </c>
      <c r="L125" s="44"/>
      <c r="M125" s="44"/>
      <c r="N125" s="44"/>
    </row>
    <row r="126" spans="2:14" ht="18" customHeight="1" x14ac:dyDescent="0.15">
      <c r="B126" s="82"/>
      <c r="C126" s="60"/>
      <c r="D126" s="60"/>
      <c r="E126" s="74"/>
      <c r="F126" s="75"/>
      <c r="G126" s="92"/>
      <c r="H126" s="92"/>
      <c r="I126" s="91"/>
      <c r="J126" s="93"/>
      <c r="K126" s="38" t="s">
        <v>91</v>
      </c>
      <c r="L126" s="45"/>
      <c r="M126" s="42"/>
      <c r="N126" s="45"/>
    </row>
    <row r="127" spans="2:14" ht="18" customHeight="1" x14ac:dyDescent="0.15">
      <c r="B127" s="98"/>
      <c r="C127" s="75"/>
      <c r="D127" s="75"/>
      <c r="E127" s="15"/>
      <c r="F127" s="118"/>
      <c r="G127" s="138" t="s">
        <v>55</v>
      </c>
      <c r="H127" s="138"/>
      <c r="I127" s="13"/>
      <c r="J127" s="14"/>
      <c r="K127" s="27" t="s">
        <v>156</v>
      </c>
      <c r="L127" s="46"/>
      <c r="M127" s="48"/>
      <c r="N127" s="46"/>
    </row>
    <row r="128" spans="2:14" ht="18" customHeight="1" x14ac:dyDescent="0.15">
      <c r="B128" s="147" t="s">
        <v>56</v>
      </c>
      <c r="C128" s="148"/>
      <c r="D128" s="148"/>
      <c r="E128" s="22"/>
      <c r="F128" s="22"/>
      <c r="G128" s="22"/>
      <c r="H128" s="22"/>
      <c r="I128" s="22"/>
      <c r="J128" s="22"/>
      <c r="K128" s="22"/>
      <c r="L128" s="22"/>
      <c r="M128" s="22"/>
      <c r="N128" s="54"/>
    </row>
    <row r="129" spans="2:14" ht="14.1" customHeight="1" x14ac:dyDescent="0.15">
      <c r="B129" s="99"/>
      <c r="C129" s="39" t="s">
        <v>57</v>
      </c>
      <c r="D129" s="100"/>
      <c r="E129" s="39"/>
      <c r="F129" s="39"/>
      <c r="G129" s="39"/>
      <c r="H129" s="39"/>
      <c r="I129" s="39"/>
      <c r="J129" s="39"/>
      <c r="K129" s="39"/>
      <c r="L129" s="39"/>
      <c r="M129" s="39"/>
      <c r="N129" s="55"/>
    </row>
    <row r="130" spans="2:14" ht="14.1" customHeight="1" x14ac:dyDescent="0.15">
      <c r="B130" s="99"/>
      <c r="C130" s="39" t="s">
        <v>58</v>
      </c>
      <c r="D130" s="100"/>
      <c r="E130" s="39"/>
      <c r="F130" s="39"/>
      <c r="G130" s="39"/>
      <c r="H130" s="39"/>
      <c r="I130" s="39"/>
      <c r="J130" s="39"/>
      <c r="K130" s="39"/>
      <c r="L130" s="39"/>
      <c r="M130" s="39"/>
      <c r="N130" s="55"/>
    </row>
    <row r="131" spans="2:14" ht="14.1" customHeight="1" x14ac:dyDescent="0.15">
      <c r="B131" s="99"/>
      <c r="C131" s="39" t="s">
        <v>59</v>
      </c>
      <c r="D131" s="100"/>
      <c r="E131" s="39"/>
      <c r="F131" s="39"/>
      <c r="G131" s="39"/>
      <c r="H131" s="39"/>
      <c r="I131" s="39"/>
      <c r="J131" s="39"/>
      <c r="K131" s="39"/>
      <c r="L131" s="39"/>
      <c r="M131" s="39"/>
      <c r="N131" s="55"/>
    </row>
    <row r="132" spans="2:14" ht="14.1" customHeight="1" x14ac:dyDescent="0.15">
      <c r="B132" s="99"/>
      <c r="C132" s="39" t="s">
        <v>120</v>
      </c>
      <c r="D132" s="100"/>
      <c r="E132" s="39"/>
      <c r="F132" s="39"/>
      <c r="G132" s="39"/>
      <c r="H132" s="39"/>
      <c r="I132" s="39"/>
      <c r="J132" s="39"/>
      <c r="K132" s="39"/>
      <c r="L132" s="39"/>
      <c r="M132" s="39"/>
      <c r="N132" s="55"/>
    </row>
    <row r="133" spans="2:14" ht="14.1" customHeight="1" x14ac:dyDescent="0.15">
      <c r="B133" s="101"/>
      <c r="C133" s="39" t="s">
        <v>121</v>
      </c>
      <c r="D133" s="39"/>
      <c r="E133" s="39"/>
      <c r="F133" s="39"/>
      <c r="G133" s="39"/>
      <c r="H133" s="39"/>
      <c r="I133" s="39"/>
      <c r="J133" s="39"/>
      <c r="K133" s="39"/>
      <c r="L133" s="39"/>
      <c r="M133" s="39"/>
      <c r="N133" s="55"/>
    </row>
    <row r="134" spans="2:14" ht="14.1" customHeight="1" x14ac:dyDescent="0.15">
      <c r="B134" s="101"/>
      <c r="C134" s="39" t="s">
        <v>117</v>
      </c>
      <c r="D134" s="39"/>
      <c r="E134" s="39"/>
      <c r="F134" s="39"/>
      <c r="G134" s="39"/>
      <c r="H134" s="39"/>
      <c r="I134" s="39"/>
      <c r="J134" s="39"/>
      <c r="K134" s="39"/>
      <c r="L134" s="39"/>
      <c r="M134" s="39"/>
      <c r="N134" s="55"/>
    </row>
    <row r="135" spans="2:14" ht="14.1" customHeight="1" x14ac:dyDescent="0.15">
      <c r="B135" s="101"/>
      <c r="C135" s="39" t="s">
        <v>86</v>
      </c>
      <c r="D135" s="39"/>
      <c r="E135" s="39"/>
      <c r="F135" s="39"/>
      <c r="G135" s="39"/>
      <c r="H135" s="39"/>
      <c r="I135" s="39"/>
      <c r="J135" s="39"/>
      <c r="K135" s="39"/>
      <c r="L135" s="39"/>
      <c r="M135" s="39"/>
      <c r="N135" s="55"/>
    </row>
    <row r="136" spans="2:14" ht="14.1" customHeight="1" x14ac:dyDescent="0.15">
      <c r="B136" s="101"/>
      <c r="C136" s="39" t="s">
        <v>87</v>
      </c>
      <c r="D136" s="39"/>
      <c r="E136" s="39"/>
      <c r="F136" s="39"/>
      <c r="G136" s="39"/>
      <c r="H136" s="39"/>
      <c r="I136" s="39"/>
      <c r="J136" s="39"/>
      <c r="K136" s="39"/>
      <c r="L136" s="39"/>
      <c r="M136" s="39"/>
      <c r="N136" s="55"/>
    </row>
    <row r="137" spans="2:14" ht="14.1" customHeight="1" x14ac:dyDescent="0.15">
      <c r="B137" s="101"/>
      <c r="C137" s="39" t="s">
        <v>77</v>
      </c>
      <c r="D137" s="39"/>
      <c r="E137" s="39"/>
      <c r="F137" s="39"/>
      <c r="G137" s="39"/>
      <c r="H137" s="39"/>
      <c r="I137" s="39"/>
      <c r="J137" s="39"/>
      <c r="K137" s="39"/>
      <c r="L137" s="39"/>
      <c r="M137" s="39"/>
      <c r="N137" s="55"/>
    </row>
    <row r="138" spans="2:14" ht="14.1" customHeight="1" x14ac:dyDescent="0.15">
      <c r="B138" s="101"/>
      <c r="C138" s="39" t="s">
        <v>126</v>
      </c>
      <c r="D138" s="39"/>
      <c r="E138" s="39"/>
      <c r="F138" s="39"/>
      <c r="G138" s="39"/>
      <c r="H138" s="39"/>
      <c r="I138" s="39"/>
      <c r="J138" s="39"/>
      <c r="K138" s="39"/>
      <c r="L138" s="39"/>
      <c r="M138" s="39"/>
      <c r="N138" s="55"/>
    </row>
    <row r="139" spans="2:14" ht="14.1" customHeight="1" x14ac:dyDescent="0.15">
      <c r="B139" s="101"/>
      <c r="C139" s="39" t="s">
        <v>122</v>
      </c>
      <c r="D139" s="39"/>
      <c r="E139" s="39"/>
      <c r="F139" s="39"/>
      <c r="G139" s="39"/>
      <c r="H139" s="39"/>
      <c r="I139" s="39"/>
      <c r="J139" s="39"/>
      <c r="K139" s="39"/>
      <c r="L139" s="39"/>
      <c r="M139" s="39"/>
      <c r="N139" s="55"/>
    </row>
    <row r="140" spans="2:14" ht="14.1" customHeight="1" x14ac:dyDescent="0.15">
      <c r="B140" s="101"/>
      <c r="C140" s="39" t="s">
        <v>123</v>
      </c>
      <c r="D140" s="39"/>
      <c r="E140" s="39"/>
      <c r="F140" s="39"/>
      <c r="G140" s="39"/>
      <c r="H140" s="39"/>
      <c r="I140" s="39"/>
      <c r="J140" s="39"/>
      <c r="K140" s="39"/>
      <c r="L140" s="39"/>
      <c r="M140" s="39"/>
      <c r="N140" s="55"/>
    </row>
    <row r="141" spans="2:14" ht="14.1" customHeight="1" x14ac:dyDescent="0.15">
      <c r="B141" s="101"/>
      <c r="C141" s="39" t="s">
        <v>124</v>
      </c>
      <c r="D141" s="39"/>
      <c r="E141" s="39"/>
      <c r="F141" s="39"/>
      <c r="G141" s="39"/>
      <c r="H141" s="39"/>
      <c r="I141" s="39"/>
      <c r="J141" s="39"/>
      <c r="K141" s="39"/>
      <c r="L141" s="39"/>
      <c r="M141" s="39"/>
      <c r="N141" s="55"/>
    </row>
    <row r="142" spans="2:14" ht="14.1" customHeight="1" x14ac:dyDescent="0.15">
      <c r="B142" s="101"/>
      <c r="C142" s="39" t="s">
        <v>113</v>
      </c>
      <c r="D142" s="39"/>
      <c r="E142" s="39"/>
      <c r="F142" s="39"/>
      <c r="G142" s="39"/>
      <c r="H142" s="39"/>
      <c r="I142" s="39"/>
      <c r="J142" s="39"/>
      <c r="K142" s="39"/>
      <c r="L142" s="39"/>
      <c r="M142" s="39"/>
      <c r="N142" s="55"/>
    </row>
    <row r="143" spans="2:14" ht="14.1" customHeight="1" x14ac:dyDescent="0.15">
      <c r="B143" s="101"/>
      <c r="C143" s="39" t="s">
        <v>125</v>
      </c>
      <c r="D143" s="39"/>
      <c r="E143" s="39"/>
      <c r="F143" s="39"/>
      <c r="G143" s="39"/>
      <c r="H143" s="39"/>
      <c r="I143" s="39"/>
      <c r="J143" s="39"/>
      <c r="K143" s="39"/>
      <c r="L143" s="39"/>
      <c r="M143" s="39"/>
      <c r="N143" s="55"/>
    </row>
    <row r="144" spans="2:14" ht="14.1" customHeight="1" x14ac:dyDescent="0.15">
      <c r="B144" s="101"/>
      <c r="C144" s="39" t="s">
        <v>180</v>
      </c>
      <c r="D144" s="39"/>
      <c r="E144" s="39"/>
      <c r="F144" s="39"/>
      <c r="G144" s="39"/>
      <c r="H144" s="39"/>
      <c r="I144" s="39"/>
      <c r="J144" s="39"/>
      <c r="K144" s="39"/>
      <c r="L144" s="39"/>
      <c r="M144" s="39"/>
      <c r="N144" s="55"/>
    </row>
    <row r="145" spans="2:14" ht="14.1" customHeight="1" x14ac:dyDescent="0.15">
      <c r="B145" s="101"/>
      <c r="C145" s="39" t="s">
        <v>119</v>
      </c>
      <c r="D145" s="39"/>
      <c r="E145" s="39"/>
      <c r="F145" s="39"/>
      <c r="G145" s="39"/>
      <c r="H145" s="39"/>
      <c r="I145" s="39"/>
      <c r="J145" s="39"/>
      <c r="K145" s="39"/>
      <c r="L145" s="39"/>
      <c r="M145" s="39"/>
      <c r="N145" s="55"/>
    </row>
    <row r="146" spans="2:14" x14ac:dyDescent="0.15">
      <c r="B146" s="102"/>
      <c r="C146" s="39" t="s">
        <v>131</v>
      </c>
      <c r="N146" s="59"/>
    </row>
    <row r="147" spans="2:14" x14ac:dyDescent="0.15">
      <c r="B147" s="102"/>
      <c r="C147" s="39" t="s">
        <v>127</v>
      </c>
      <c r="N147" s="59"/>
    </row>
    <row r="148" spans="2:14" ht="14.1" customHeight="1" x14ac:dyDescent="0.15">
      <c r="B148" s="101"/>
      <c r="C148" s="39" t="s">
        <v>103</v>
      </c>
      <c r="D148" s="39"/>
      <c r="E148" s="39"/>
      <c r="F148" s="39"/>
      <c r="G148" s="39"/>
      <c r="H148" s="39"/>
      <c r="I148" s="39"/>
      <c r="J148" s="39"/>
      <c r="K148" s="39"/>
      <c r="L148" s="39"/>
      <c r="M148" s="39"/>
      <c r="N148" s="55"/>
    </row>
    <row r="149" spans="2:14" ht="18" customHeight="1" x14ac:dyDescent="0.15">
      <c r="B149" s="101"/>
      <c r="C149" s="39" t="s">
        <v>60</v>
      </c>
      <c r="D149" s="39"/>
      <c r="E149" s="39"/>
      <c r="F149" s="39"/>
      <c r="G149" s="39"/>
      <c r="H149" s="39"/>
      <c r="I149" s="39"/>
      <c r="J149" s="39"/>
      <c r="K149" s="39"/>
      <c r="L149" s="39"/>
      <c r="M149" s="39"/>
      <c r="N149" s="55"/>
    </row>
    <row r="150" spans="2:14" x14ac:dyDescent="0.15">
      <c r="B150" s="102"/>
      <c r="C150" s="39" t="s">
        <v>118</v>
      </c>
      <c r="N150" s="59"/>
    </row>
    <row r="151" spans="2:14" x14ac:dyDescent="0.15">
      <c r="B151" s="102"/>
      <c r="C151" s="39" t="s">
        <v>136</v>
      </c>
      <c r="N151" s="59"/>
    </row>
    <row r="152" spans="2:14" ht="14.25" thickBot="1" x14ac:dyDescent="0.2">
      <c r="B152" s="103"/>
      <c r="C152" s="40" t="s">
        <v>128</v>
      </c>
      <c r="D152" s="57"/>
      <c r="E152" s="57"/>
      <c r="F152" s="57"/>
      <c r="G152" s="57"/>
      <c r="H152" s="57"/>
      <c r="I152" s="57"/>
      <c r="J152" s="57"/>
      <c r="K152" s="57"/>
      <c r="L152" s="57"/>
      <c r="M152" s="57"/>
      <c r="N152" s="58"/>
    </row>
  </sheetData>
  <mergeCells count="28">
    <mergeCell ref="G120:H120"/>
    <mergeCell ref="G123:H123"/>
    <mergeCell ref="G127:H127"/>
    <mergeCell ref="B128:D128"/>
    <mergeCell ref="G114:H114"/>
    <mergeCell ref="G115:H115"/>
    <mergeCell ref="G116:H116"/>
    <mergeCell ref="G117:H117"/>
    <mergeCell ref="B118:D118"/>
    <mergeCell ref="G118:H118"/>
    <mergeCell ref="G113:H113"/>
    <mergeCell ref="G10:H10"/>
    <mergeCell ref="D100:G100"/>
    <mergeCell ref="D101:G101"/>
    <mergeCell ref="G102:H102"/>
    <mergeCell ref="C105:D105"/>
    <mergeCell ref="B108:I108"/>
    <mergeCell ref="B109:D109"/>
    <mergeCell ref="G109:H109"/>
    <mergeCell ref="G110:H110"/>
    <mergeCell ref="G111:H111"/>
    <mergeCell ref="G112:H112"/>
    <mergeCell ref="D9:F9"/>
    <mergeCell ref="D4:G4"/>
    <mergeCell ref="D5:G5"/>
    <mergeCell ref="D6:G6"/>
    <mergeCell ref="D7:F7"/>
    <mergeCell ref="D8:F8"/>
  </mergeCells>
  <phoneticPr fontId="23"/>
  <conditionalFormatting sqref="O11:O95">
    <cfRule type="expression" dxfId="26" priority="1" stopIfTrue="1">
      <formula>COUNTBLANK(K11:N11)=4</formula>
    </cfRule>
  </conditionalFormatting>
  <conditionalFormatting sqref="O103:O107">
    <cfRule type="expression" dxfId="25"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F2CA9-9726-4356-836D-4F293A325600}">
  <sheetPr>
    <tabColor rgb="FFC00000"/>
  </sheetPr>
  <dimension ref="B1:AC156"/>
  <sheetViews>
    <sheetView view="pageBreakPreview" zoomScale="75" zoomScaleNormal="75" zoomScaleSheetLayoutView="75" workbookViewId="0">
      <pane xSplit="10" ySplit="10" topLeftCell="K20" activePane="bottomRight" state="frozen"/>
      <selection activeCell="C105" sqref="C105:D105"/>
      <selection pane="topRight" activeCell="C105" sqref="C105:D105"/>
      <selection pane="bottomLeft" activeCell="C105" sqref="C105:D105"/>
      <selection pane="bottomRight" activeCell="Z42" sqref="Z4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408</v>
      </c>
      <c r="L5" s="29" t="str">
        <f>K5</f>
        <v>2023.7.24</v>
      </c>
      <c r="M5" s="29" t="str">
        <f>K5</f>
        <v>2023.7.24</v>
      </c>
      <c r="N5" s="109" t="str">
        <f>K5</f>
        <v>2023.7.24</v>
      </c>
    </row>
    <row r="6" spans="2:24" ht="18" customHeight="1" x14ac:dyDescent="0.15">
      <c r="B6" s="64"/>
      <c r="C6" s="118"/>
      <c r="D6" s="138" t="s">
        <v>3</v>
      </c>
      <c r="E6" s="138"/>
      <c r="F6" s="138"/>
      <c r="G6" s="138"/>
      <c r="H6" s="118"/>
      <c r="I6" s="118"/>
      <c r="J6" s="65"/>
      <c r="K6" s="104">
        <v>0.44166666666666665</v>
      </c>
      <c r="L6" s="104">
        <v>0.40138888888888885</v>
      </c>
      <c r="M6" s="104">
        <v>0.47152777777777777</v>
      </c>
      <c r="N6" s="105">
        <v>0.375</v>
      </c>
    </row>
    <row r="7" spans="2:24" ht="18" customHeight="1" x14ac:dyDescent="0.15">
      <c r="B7" s="64"/>
      <c r="C7" s="118"/>
      <c r="D7" s="138" t="s">
        <v>4</v>
      </c>
      <c r="E7" s="141"/>
      <c r="F7" s="141"/>
      <c r="G7" s="66" t="s">
        <v>5</v>
      </c>
      <c r="H7" s="118"/>
      <c r="I7" s="118"/>
      <c r="J7" s="65"/>
      <c r="K7" s="106">
        <v>2.4</v>
      </c>
      <c r="L7" s="106">
        <v>1.7</v>
      </c>
      <c r="M7" s="106">
        <v>1.73</v>
      </c>
      <c r="N7" s="107">
        <v>1.8</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t="s">
        <v>144</v>
      </c>
      <c r="L11" s="20" t="s">
        <v>144</v>
      </c>
      <c r="M11" s="20" t="s">
        <v>144</v>
      </c>
      <c r="N11" s="21" t="s">
        <v>144</v>
      </c>
      <c r="P11" t="s">
        <v>14</v>
      </c>
      <c r="Q11" t="e">
        <f t="shared" ref="Q11:T14" si="0">IF(K11="",0,VALUE(MID(K11,2,LEN(K11)-2)))</f>
        <v>#VALUE!</v>
      </c>
      <c r="R11" t="e">
        <f t="shared" si="0"/>
        <v>#VALUE!</v>
      </c>
      <c r="S11" t="e">
        <f t="shared" si="0"/>
        <v>#VALUE!</v>
      </c>
      <c r="T11" t="e">
        <f t="shared" si="0"/>
        <v>#VALUE!</v>
      </c>
      <c r="U11">
        <f t="shared" ref="U11:U26" si="1">IF(K11="＋",0,IF(K11="(＋)",0,ABS(K11)))</f>
        <v>0</v>
      </c>
      <c r="V11">
        <f t="shared" ref="V11:V26" si="2">IF(L11="＋",0,IF(L11="(＋)",0,ABS(L11)))</f>
        <v>0</v>
      </c>
      <c r="W11">
        <f t="shared" ref="W11:W26" si="3">IF(M11="＋",0,IF(M11="(＋)",0,ABS(M11)))</f>
        <v>0</v>
      </c>
      <c r="X11">
        <f t="shared" ref="X11:X26" si="4">IF(N11="＋",0,IF(N11="(＋)",0,ABS(N11)))</f>
        <v>0</v>
      </c>
    </row>
    <row r="12" spans="2:24" ht="13.5" customHeight="1" x14ac:dyDescent="0.15">
      <c r="B12" s="1">
        <f t="shared" ref="B12:B43" si="5">B11+1</f>
        <v>2</v>
      </c>
      <c r="C12" s="3"/>
      <c r="D12" s="6"/>
      <c r="E12" s="118"/>
      <c r="F12" s="118" t="s">
        <v>182</v>
      </c>
      <c r="G12" s="118"/>
      <c r="H12" s="118"/>
      <c r="I12" s="118"/>
      <c r="J12" s="118"/>
      <c r="K12" s="20" t="s">
        <v>146</v>
      </c>
      <c r="L12" s="20" t="s">
        <v>215</v>
      </c>
      <c r="M12" s="20" t="s">
        <v>232</v>
      </c>
      <c r="N12" s="21" t="s">
        <v>252</v>
      </c>
      <c r="P12" t="s">
        <v>14</v>
      </c>
      <c r="Q12">
        <f t="shared" si="0"/>
        <v>25</v>
      </c>
      <c r="R12">
        <f t="shared" si="0"/>
        <v>75</v>
      </c>
      <c r="S12">
        <f t="shared" si="0"/>
        <v>100</v>
      </c>
      <c r="T12">
        <f t="shared" si="0"/>
        <v>150</v>
      </c>
      <c r="U12">
        <f t="shared" si="1"/>
        <v>25</v>
      </c>
      <c r="V12">
        <f t="shared" si="2"/>
        <v>75</v>
      </c>
      <c r="W12">
        <f t="shared" si="3"/>
        <v>100</v>
      </c>
      <c r="X12">
        <f t="shared" si="4"/>
        <v>150</v>
      </c>
    </row>
    <row r="13" spans="2:24" ht="13.5" customHeight="1" x14ac:dyDescent="0.15">
      <c r="B13" s="1">
        <f t="shared" si="5"/>
        <v>3</v>
      </c>
      <c r="C13" s="3"/>
      <c r="D13" s="6"/>
      <c r="E13" s="118"/>
      <c r="F13" s="118" t="s">
        <v>186</v>
      </c>
      <c r="G13" s="118"/>
      <c r="H13" s="118"/>
      <c r="I13" s="118"/>
      <c r="J13" s="118"/>
      <c r="K13" s="20"/>
      <c r="L13" s="20"/>
      <c r="M13" s="20" t="s">
        <v>144</v>
      </c>
      <c r="N13" s="21"/>
      <c r="P13" t="s">
        <v>14</v>
      </c>
      <c r="Q13">
        <f t="shared" si="0"/>
        <v>0</v>
      </c>
      <c r="R13">
        <f t="shared" si="0"/>
        <v>0</v>
      </c>
      <c r="S13" t="e">
        <f t="shared" si="0"/>
        <v>#VALUE!</v>
      </c>
      <c r="T13">
        <f t="shared" si="0"/>
        <v>0</v>
      </c>
      <c r="U13">
        <f t="shared" si="1"/>
        <v>0</v>
      </c>
      <c r="V13">
        <f t="shared" si="2"/>
        <v>0</v>
      </c>
      <c r="W13">
        <f t="shared" si="3"/>
        <v>0</v>
      </c>
      <c r="X13">
        <f t="shared" si="4"/>
        <v>0</v>
      </c>
    </row>
    <row r="14" spans="2:24" ht="13.5" customHeight="1" x14ac:dyDescent="0.15">
      <c r="B14" s="1">
        <f t="shared" si="5"/>
        <v>4</v>
      </c>
      <c r="C14" s="3"/>
      <c r="D14" s="6"/>
      <c r="E14" s="118"/>
      <c r="F14" s="118" t="s">
        <v>260</v>
      </c>
      <c r="G14" s="118"/>
      <c r="H14" s="118"/>
      <c r="I14" s="118"/>
      <c r="J14" s="118"/>
      <c r="K14" s="20" t="s">
        <v>144</v>
      </c>
      <c r="L14" s="20" t="s">
        <v>146</v>
      </c>
      <c r="M14" s="20" t="s">
        <v>215</v>
      </c>
      <c r="N14" s="21" t="s">
        <v>145</v>
      </c>
      <c r="P14" t="s">
        <v>14</v>
      </c>
      <c r="Q14" t="e">
        <f t="shared" si="0"/>
        <v>#VALUE!</v>
      </c>
      <c r="R14">
        <f t="shared" si="0"/>
        <v>25</v>
      </c>
      <c r="S14">
        <f t="shared" si="0"/>
        <v>75</v>
      </c>
      <c r="T14">
        <f t="shared" si="0"/>
        <v>50</v>
      </c>
      <c r="U14">
        <f t="shared" si="1"/>
        <v>0</v>
      </c>
      <c r="V14">
        <f t="shared" si="2"/>
        <v>25</v>
      </c>
      <c r="W14">
        <f t="shared" si="3"/>
        <v>75</v>
      </c>
      <c r="X14">
        <f t="shared" si="4"/>
        <v>50</v>
      </c>
    </row>
    <row r="15" spans="2:24" ht="13.5" customHeight="1" x14ac:dyDescent="0.15">
      <c r="B15" s="1">
        <f t="shared" si="5"/>
        <v>5</v>
      </c>
      <c r="C15" s="3"/>
      <c r="D15" s="6"/>
      <c r="E15" s="118"/>
      <c r="F15" s="118" t="s">
        <v>286</v>
      </c>
      <c r="G15" s="118"/>
      <c r="H15" s="118"/>
      <c r="I15" s="118"/>
      <c r="J15" s="118"/>
      <c r="K15" s="20" t="s">
        <v>144</v>
      </c>
      <c r="L15" s="20" t="s">
        <v>146</v>
      </c>
      <c r="M15" s="20" t="s">
        <v>144</v>
      </c>
      <c r="N15" s="21" t="s">
        <v>144</v>
      </c>
      <c r="S15" t="e">
        <f>IF(M15="",0,VALUE(MID(M15,2,LEN(M15)-2)))</f>
        <v>#VALUE!</v>
      </c>
      <c r="T15" t="e">
        <f>IF(N15="",0,VALUE(MID(N15,2,LEN(N15)-2)))</f>
        <v>#VALUE!</v>
      </c>
      <c r="U15">
        <f t="shared" si="1"/>
        <v>0</v>
      </c>
      <c r="V15">
        <f t="shared" si="2"/>
        <v>25</v>
      </c>
      <c r="W15">
        <f t="shared" si="3"/>
        <v>0</v>
      </c>
      <c r="X15">
        <f t="shared" si="4"/>
        <v>0</v>
      </c>
    </row>
    <row r="16" spans="2:24" ht="13.9" customHeight="1" x14ac:dyDescent="0.15">
      <c r="B16" s="1">
        <f t="shared" si="5"/>
        <v>6</v>
      </c>
      <c r="C16" s="3"/>
      <c r="D16" s="6"/>
      <c r="E16" s="118"/>
      <c r="F16" s="118" t="s">
        <v>187</v>
      </c>
      <c r="G16" s="118"/>
      <c r="H16" s="118"/>
      <c r="I16" s="118"/>
      <c r="J16" s="118"/>
      <c r="K16" s="20" t="s">
        <v>144</v>
      </c>
      <c r="L16" s="20" t="s">
        <v>146</v>
      </c>
      <c r="M16" s="20" t="s">
        <v>159</v>
      </c>
      <c r="N16" s="21" t="s">
        <v>216</v>
      </c>
      <c r="P16" s="77" t="s">
        <v>15</v>
      </c>
      <c r="Q16" t="str">
        <f>K16</f>
        <v>(＋)</v>
      </c>
      <c r="R16" t="str">
        <f>L16</f>
        <v>(25)</v>
      </c>
      <c r="S16" t="str">
        <f>M16</f>
        <v>(125)</v>
      </c>
      <c r="T16" t="str">
        <f>N16</f>
        <v>(200)</v>
      </c>
      <c r="U16">
        <f t="shared" si="1"/>
        <v>0</v>
      </c>
      <c r="V16">
        <f t="shared" si="2"/>
        <v>25</v>
      </c>
      <c r="W16">
        <f t="shared" si="3"/>
        <v>125</v>
      </c>
      <c r="X16">
        <f t="shared" si="4"/>
        <v>200</v>
      </c>
    </row>
    <row r="17" spans="2:24" ht="13.9" customHeight="1" x14ac:dyDescent="0.15">
      <c r="B17" s="1">
        <f t="shared" si="5"/>
        <v>7</v>
      </c>
      <c r="C17" s="3"/>
      <c r="D17" s="6"/>
      <c r="E17" s="118"/>
      <c r="F17" s="118" t="s">
        <v>190</v>
      </c>
      <c r="G17" s="118"/>
      <c r="H17" s="118"/>
      <c r="I17" s="118"/>
      <c r="J17" s="118"/>
      <c r="K17" s="20" t="s">
        <v>407</v>
      </c>
      <c r="L17" s="20" t="s">
        <v>278</v>
      </c>
      <c r="M17" s="20" t="s">
        <v>406</v>
      </c>
      <c r="N17" s="21" t="s">
        <v>405</v>
      </c>
      <c r="P17" t="s">
        <v>14</v>
      </c>
      <c r="Q17">
        <f t="shared" ref="Q17:T19" si="6">IF(K17="",0,VALUE(MID(K17,2,LEN(K17)-2)))</f>
        <v>440</v>
      </c>
      <c r="R17">
        <f t="shared" si="6"/>
        <v>0</v>
      </c>
      <c r="S17">
        <f t="shared" si="6"/>
        <v>26</v>
      </c>
      <c r="T17">
        <f t="shared" si="6"/>
        <v>58</v>
      </c>
      <c r="U17">
        <f t="shared" si="1"/>
        <v>104400</v>
      </c>
      <c r="V17">
        <f t="shared" si="2"/>
        <v>6000</v>
      </c>
      <c r="W17">
        <f t="shared" si="3"/>
        <v>7265</v>
      </c>
      <c r="X17">
        <f t="shared" si="4"/>
        <v>6587</v>
      </c>
    </row>
    <row r="18" spans="2:24" ht="13.5" customHeight="1" x14ac:dyDescent="0.15">
      <c r="B18" s="1">
        <f t="shared" si="5"/>
        <v>8</v>
      </c>
      <c r="C18" s="3"/>
      <c r="D18" s="6"/>
      <c r="E18" s="118"/>
      <c r="F18" s="118" t="s">
        <v>251</v>
      </c>
      <c r="G18" s="118"/>
      <c r="H18" s="118"/>
      <c r="I18" s="118"/>
      <c r="J18" s="118"/>
      <c r="K18" s="20"/>
      <c r="L18" s="20"/>
      <c r="M18" s="20" t="s">
        <v>143</v>
      </c>
      <c r="N18" s="21"/>
      <c r="P18" t="s">
        <v>14</v>
      </c>
      <c r="Q18">
        <f t="shared" si="6"/>
        <v>0</v>
      </c>
      <c r="R18">
        <f t="shared" si="6"/>
        <v>0</v>
      </c>
      <c r="S18" t="e">
        <f t="shared" si="6"/>
        <v>#VALUE!</v>
      </c>
      <c r="T18">
        <f t="shared" si="6"/>
        <v>0</v>
      </c>
      <c r="U18">
        <f t="shared" si="1"/>
        <v>0</v>
      </c>
      <c r="V18">
        <f t="shared" si="2"/>
        <v>0</v>
      </c>
      <c r="W18">
        <f t="shared" si="3"/>
        <v>0</v>
      </c>
      <c r="X18">
        <f t="shared" si="4"/>
        <v>0</v>
      </c>
    </row>
    <row r="19" spans="2:24" ht="13.5" customHeight="1" x14ac:dyDescent="0.15">
      <c r="B19" s="1">
        <f t="shared" si="5"/>
        <v>9</v>
      </c>
      <c r="C19" s="3"/>
      <c r="D19" s="6"/>
      <c r="E19" s="118"/>
      <c r="F19" s="118" t="s">
        <v>192</v>
      </c>
      <c r="G19" s="118"/>
      <c r="H19" s="118"/>
      <c r="I19" s="118"/>
      <c r="J19" s="118"/>
      <c r="K19" s="20" t="s">
        <v>404</v>
      </c>
      <c r="L19" s="20" t="s">
        <v>233</v>
      </c>
      <c r="M19" s="20" t="s">
        <v>403</v>
      </c>
      <c r="N19" s="21" t="s">
        <v>402</v>
      </c>
      <c r="P19" t="s">
        <v>14</v>
      </c>
      <c r="Q19">
        <f t="shared" si="6"/>
        <v>72</v>
      </c>
      <c r="R19">
        <f t="shared" si="6"/>
        <v>0</v>
      </c>
      <c r="S19">
        <f t="shared" si="6"/>
        <v>7</v>
      </c>
      <c r="T19">
        <f t="shared" si="6"/>
        <v>5</v>
      </c>
      <c r="U19">
        <f t="shared" si="1"/>
        <v>1725</v>
      </c>
      <c r="V19">
        <f t="shared" si="2"/>
        <v>900</v>
      </c>
      <c r="W19">
        <f t="shared" si="3"/>
        <v>875</v>
      </c>
      <c r="X19">
        <f t="shared" si="4"/>
        <v>953</v>
      </c>
    </row>
    <row r="20" spans="2:24" ht="13.9" customHeight="1" x14ac:dyDescent="0.15">
      <c r="B20" s="1">
        <f t="shared" si="5"/>
        <v>10</v>
      </c>
      <c r="C20" s="3"/>
      <c r="D20" s="6"/>
      <c r="E20" s="118"/>
      <c r="F20" s="118" t="s">
        <v>279</v>
      </c>
      <c r="G20" s="118"/>
      <c r="H20" s="118"/>
      <c r="I20" s="118"/>
      <c r="J20" s="118"/>
      <c r="K20" s="20" t="s">
        <v>401</v>
      </c>
      <c r="L20" s="20"/>
      <c r="M20" s="20" t="s">
        <v>235</v>
      </c>
      <c r="N20" s="21"/>
      <c r="P20" s="77" t="s">
        <v>15</v>
      </c>
      <c r="Q20" t="str">
        <f>K20</f>
        <v>(2275)</v>
      </c>
      <c r="R20">
        <f>L20</f>
        <v>0</v>
      </c>
      <c r="S20" t="str">
        <f>M20</f>
        <v>(350)</v>
      </c>
      <c r="T20">
        <f>N20</f>
        <v>0</v>
      </c>
      <c r="U20">
        <f t="shared" si="1"/>
        <v>2275</v>
      </c>
      <c r="V20">
        <f t="shared" si="2"/>
        <v>0</v>
      </c>
      <c r="W20">
        <f t="shared" si="3"/>
        <v>350</v>
      </c>
      <c r="X20">
        <f t="shared" si="4"/>
        <v>0</v>
      </c>
    </row>
    <row r="21" spans="2:24" ht="13.9" customHeight="1" x14ac:dyDescent="0.15">
      <c r="B21" s="1">
        <f t="shared" si="5"/>
        <v>11</v>
      </c>
      <c r="C21" s="3"/>
      <c r="D21" s="6"/>
      <c r="E21" s="118"/>
      <c r="F21" s="118" t="s">
        <v>137</v>
      </c>
      <c r="G21" s="118"/>
      <c r="H21" s="118"/>
      <c r="I21" s="118"/>
      <c r="J21" s="118"/>
      <c r="K21" s="20" t="s">
        <v>144</v>
      </c>
      <c r="L21" s="20" t="s">
        <v>248</v>
      </c>
      <c r="M21" s="20" t="s">
        <v>400</v>
      </c>
      <c r="N21" s="21" t="s">
        <v>216</v>
      </c>
      <c r="P21" t="s">
        <v>14</v>
      </c>
      <c r="Q21" t="e">
        <f t="shared" ref="Q21:T22" si="7">IF(K21="",0,VALUE(MID(K21,2,LEN(K21)-2)))</f>
        <v>#VALUE!</v>
      </c>
      <c r="R21">
        <f t="shared" si="7"/>
        <v>750</v>
      </c>
      <c r="S21">
        <f t="shared" si="7"/>
        <v>2875</v>
      </c>
      <c r="T21">
        <f t="shared" si="7"/>
        <v>200</v>
      </c>
      <c r="U21">
        <f t="shared" si="1"/>
        <v>0</v>
      </c>
      <c r="V21">
        <f t="shared" si="2"/>
        <v>750</v>
      </c>
      <c r="W21">
        <f t="shared" si="3"/>
        <v>2875</v>
      </c>
      <c r="X21">
        <f t="shared" si="4"/>
        <v>200</v>
      </c>
    </row>
    <row r="22" spans="2:24" ht="13.5" customHeight="1" x14ac:dyDescent="0.15">
      <c r="B22" s="1">
        <f t="shared" si="5"/>
        <v>12</v>
      </c>
      <c r="C22" s="3"/>
      <c r="D22" s="6"/>
      <c r="E22" s="118"/>
      <c r="F22" s="118" t="s">
        <v>221</v>
      </c>
      <c r="G22" s="126"/>
      <c r="H22" s="118"/>
      <c r="I22" s="118"/>
      <c r="J22" s="118"/>
      <c r="K22" s="20"/>
      <c r="L22" s="20"/>
      <c r="M22" s="20" t="s">
        <v>144</v>
      </c>
      <c r="N22" s="21"/>
      <c r="Q22">
        <f t="shared" si="7"/>
        <v>0</v>
      </c>
      <c r="R22">
        <f t="shared" si="7"/>
        <v>0</v>
      </c>
      <c r="S22" t="e">
        <f t="shared" si="7"/>
        <v>#VALUE!</v>
      </c>
      <c r="T22">
        <f t="shared" si="7"/>
        <v>0</v>
      </c>
      <c r="U22">
        <f t="shared" si="1"/>
        <v>0</v>
      </c>
      <c r="V22">
        <f t="shared" si="2"/>
        <v>0</v>
      </c>
      <c r="W22">
        <f t="shared" si="3"/>
        <v>0</v>
      </c>
      <c r="X22">
        <f t="shared" si="4"/>
        <v>0</v>
      </c>
    </row>
    <row r="23" spans="2:24" ht="13.9" customHeight="1" x14ac:dyDescent="0.15">
      <c r="B23" s="1">
        <f t="shared" si="5"/>
        <v>13</v>
      </c>
      <c r="C23" s="3"/>
      <c r="D23" s="6"/>
      <c r="E23" s="118"/>
      <c r="F23" s="118" t="s">
        <v>114</v>
      </c>
      <c r="G23" s="118"/>
      <c r="H23" s="118"/>
      <c r="I23" s="118"/>
      <c r="J23" s="118"/>
      <c r="K23" s="20" t="s">
        <v>238</v>
      </c>
      <c r="L23" s="20" t="s">
        <v>248</v>
      </c>
      <c r="M23" s="20" t="s">
        <v>336</v>
      </c>
      <c r="N23" s="21" t="s">
        <v>399</v>
      </c>
      <c r="P23" s="77" t="s">
        <v>15</v>
      </c>
      <c r="Q23" t="str">
        <f>K23</f>
        <v>(275)</v>
      </c>
      <c r="R23" t="str">
        <f>L23</f>
        <v>(750)</v>
      </c>
      <c r="S23" t="str">
        <f>M23</f>
        <v>(170)</v>
      </c>
      <c r="T23" t="str">
        <f>N23</f>
        <v>(330)</v>
      </c>
      <c r="U23">
        <f t="shared" si="1"/>
        <v>275</v>
      </c>
      <c r="V23">
        <f t="shared" si="2"/>
        <v>750</v>
      </c>
      <c r="W23">
        <f t="shared" si="3"/>
        <v>170</v>
      </c>
      <c r="X23">
        <f t="shared" si="4"/>
        <v>330</v>
      </c>
    </row>
    <row r="24" spans="2:24" ht="13.9" customHeight="1" x14ac:dyDescent="0.15">
      <c r="B24" s="1">
        <f t="shared" si="5"/>
        <v>14</v>
      </c>
      <c r="C24" s="3"/>
      <c r="D24" s="6"/>
      <c r="E24" s="118"/>
      <c r="F24" s="118" t="s">
        <v>289</v>
      </c>
      <c r="G24" s="118"/>
      <c r="H24" s="118"/>
      <c r="I24" s="118"/>
      <c r="J24" s="118"/>
      <c r="K24" s="20"/>
      <c r="L24" s="20"/>
      <c r="M24" s="20" t="s">
        <v>144</v>
      </c>
      <c r="N24" s="21"/>
      <c r="P24" t="s">
        <v>14</v>
      </c>
      <c r="Q24">
        <f>IF(K24="",0,VALUE(MID(K24,2,LEN(K24)-2)))</f>
        <v>0</v>
      </c>
      <c r="R24">
        <f>IF(L26="",0,VALUE(MID(L26,2,LEN(L26)-2)))</f>
        <v>200</v>
      </c>
      <c r="S24" t="e">
        <f>IF(M24="",0,VALUE(MID(M24,2,LEN(M24)-2)))</f>
        <v>#VALUE!</v>
      </c>
      <c r="T24">
        <f>IF(N24="",0,VALUE(MID(N24,2,LEN(N24)-2)))</f>
        <v>0</v>
      </c>
      <c r="U24">
        <f t="shared" si="1"/>
        <v>0</v>
      </c>
      <c r="V24">
        <f t="shared" si="2"/>
        <v>0</v>
      </c>
      <c r="W24">
        <f t="shared" si="3"/>
        <v>0</v>
      </c>
      <c r="X24">
        <f t="shared" si="4"/>
        <v>0</v>
      </c>
    </row>
    <row r="25" spans="2:24" ht="13.5" customHeight="1" x14ac:dyDescent="0.15">
      <c r="B25" s="1">
        <f t="shared" si="5"/>
        <v>15</v>
      </c>
      <c r="C25" s="3"/>
      <c r="D25" s="6"/>
      <c r="E25" s="118"/>
      <c r="F25" s="118" t="s">
        <v>108</v>
      </c>
      <c r="G25" s="118"/>
      <c r="H25" s="118"/>
      <c r="I25" s="118"/>
      <c r="J25" s="118"/>
      <c r="K25" s="20"/>
      <c r="L25" s="20" t="s">
        <v>146</v>
      </c>
      <c r="M25" s="20" t="s">
        <v>216</v>
      </c>
      <c r="N25" s="21" t="s">
        <v>144</v>
      </c>
      <c r="U25">
        <f t="shared" si="1"/>
        <v>0</v>
      </c>
      <c r="V25">
        <f t="shared" si="2"/>
        <v>25</v>
      </c>
      <c r="W25">
        <f t="shared" si="3"/>
        <v>200</v>
      </c>
      <c r="X25">
        <f t="shared" si="4"/>
        <v>0</v>
      </c>
    </row>
    <row r="26" spans="2:24" ht="13.5" customHeight="1" x14ac:dyDescent="0.15">
      <c r="B26" s="1">
        <f t="shared" si="5"/>
        <v>16</v>
      </c>
      <c r="C26" s="3"/>
      <c r="D26" s="6"/>
      <c r="E26" s="118"/>
      <c r="F26" s="118" t="s">
        <v>107</v>
      </c>
      <c r="G26" s="118"/>
      <c r="H26" s="118"/>
      <c r="I26" s="118"/>
      <c r="J26" s="118"/>
      <c r="K26" s="20" t="s">
        <v>222</v>
      </c>
      <c r="L26" s="20" t="s">
        <v>216</v>
      </c>
      <c r="M26" s="20" t="s">
        <v>222</v>
      </c>
      <c r="N26" s="21" t="s">
        <v>276</v>
      </c>
      <c r="P26" t="s">
        <v>14</v>
      </c>
      <c r="Q26">
        <f>IF(K26="",0,VALUE(MID(K26,2,LEN(K26)-2)))</f>
        <v>250</v>
      </c>
      <c r="R26" t="e">
        <f>IF(#REF!="",0,VALUE(MID(#REF!,2,LEN(#REF!)-2)))</f>
        <v>#REF!</v>
      </c>
      <c r="S26">
        <f>IF(M26="",0,VALUE(MID(M26,2,LEN(M26)-2)))</f>
        <v>250</v>
      </c>
      <c r="T26">
        <f>IF(N26="",0,VALUE(MID(N26,2,LEN(N26)-2)))</f>
        <v>325</v>
      </c>
      <c r="U26">
        <f t="shared" si="1"/>
        <v>250</v>
      </c>
      <c r="V26">
        <f t="shared" si="2"/>
        <v>200</v>
      </c>
      <c r="W26">
        <f t="shared" si="3"/>
        <v>250</v>
      </c>
      <c r="X26">
        <f t="shared" si="4"/>
        <v>325</v>
      </c>
    </row>
    <row r="27" spans="2:24" ht="13.5" customHeight="1" x14ac:dyDescent="0.15">
      <c r="B27" s="1">
        <f t="shared" si="5"/>
        <v>17</v>
      </c>
      <c r="C27" s="2" t="s">
        <v>24</v>
      </c>
      <c r="D27" s="2" t="s">
        <v>25</v>
      </c>
      <c r="E27" s="118"/>
      <c r="F27" s="118" t="s">
        <v>106</v>
      </c>
      <c r="G27" s="118"/>
      <c r="H27" s="118"/>
      <c r="I27" s="118"/>
      <c r="J27" s="118"/>
      <c r="K27" s="24">
        <v>425</v>
      </c>
      <c r="L27" s="24">
        <v>300</v>
      </c>
      <c r="M27" s="24">
        <v>950</v>
      </c>
      <c r="N27" s="110">
        <v>600</v>
      </c>
      <c r="P27" s="77"/>
    </row>
    <row r="28" spans="2:24" ht="13.5" customHeight="1" x14ac:dyDescent="0.15">
      <c r="B28" s="1">
        <f t="shared" si="5"/>
        <v>18</v>
      </c>
      <c r="C28" s="2" t="s">
        <v>26</v>
      </c>
      <c r="D28" s="2" t="s">
        <v>27</v>
      </c>
      <c r="E28" s="118"/>
      <c r="F28" s="118" t="s">
        <v>239</v>
      </c>
      <c r="G28" s="118"/>
      <c r="H28" s="118"/>
      <c r="I28" s="118"/>
      <c r="J28" s="118"/>
      <c r="K28" s="24"/>
      <c r="L28" s="24"/>
      <c r="M28" s="24">
        <v>3</v>
      </c>
      <c r="N28" s="110"/>
      <c r="P28" s="77"/>
      <c r="U28">
        <f>COUNTA(K11:K26)</f>
        <v>11</v>
      </c>
    </row>
    <row r="29" spans="2:24" ht="13.5" customHeight="1" x14ac:dyDescent="0.15">
      <c r="B29" s="1">
        <f t="shared" si="5"/>
        <v>19</v>
      </c>
      <c r="C29" s="6"/>
      <c r="D29" s="6"/>
      <c r="E29" s="118"/>
      <c r="F29" s="118" t="s">
        <v>253</v>
      </c>
      <c r="G29" s="118"/>
      <c r="H29" s="118"/>
      <c r="I29" s="118"/>
      <c r="J29" s="118"/>
      <c r="K29" s="24"/>
      <c r="L29" s="24"/>
      <c r="M29" s="24" t="s">
        <v>143</v>
      </c>
      <c r="N29" s="111" t="s">
        <v>143</v>
      </c>
      <c r="P29" s="77"/>
    </row>
    <row r="30" spans="2:24" ht="13.5" customHeight="1" x14ac:dyDescent="0.15">
      <c r="B30" s="1">
        <f t="shared" si="5"/>
        <v>20</v>
      </c>
      <c r="C30" s="6"/>
      <c r="D30" s="6"/>
      <c r="E30" s="118"/>
      <c r="F30" s="118" t="s">
        <v>94</v>
      </c>
      <c r="G30" s="118"/>
      <c r="H30" s="118"/>
      <c r="I30" s="118"/>
      <c r="J30" s="118"/>
      <c r="K30" s="24"/>
      <c r="L30" s="24"/>
      <c r="M30" s="24">
        <v>75</v>
      </c>
      <c r="N30" s="110" t="s">
        <v>143</v>
      </c>
      <c r="P30" s="77"/>
    </row>
    <row r="31" spans="2:24" ht="14.85" customHeight="1" x14ac:dyDescent="0.15">
      <c r="B31" s="1">
        <f t="shared" si="5"/>
        <v>21</v>
      </c>
      <c r="C31" s="2" t="s">
        <v>84</v>
      </c>
      <c r="D31" s="2" t="s">
        <v>16</v>
      </c>
      <c r="E31" s="118"/>
      <c r="F31" s="118" t="s">
        <v>134</v>
      </c>
      <c r="G31" s="118"/>
      <c r="H31" s="118"/>
      <c r="I31" s="118"/>
      <c r="J31" s="118"/>
      <c r="K31" s="24"/>
      <c r="L31" s="24"/>
      <c r="M31" s="24" t="s">
        <v>143</v>
      </c>
      <c r="N31" s="110">
        <v>25</v>
      </c>
    </row>
    <row r="32" spans="2:24" ht="13.5" customHeight="1" x14ac:dyDescent="0.15">
      <c r="B32" s="1">
        <f t="shared" si="5"/>
        <v>22</v>
      </c>
      <c r="C32" s="6"/>
      <c r="D32" s="8" t="s">
        <v>196</v>
      </c>
      <c r="E32" s="118"/>
      <c r="F32" s="118" t="s">
        <v>197</v>
      </c>
      <c r="G32" s="118"/>
      <c r="H32" s="118"/>
      <c r="I32" s="118"/>
      <c r="J32" s="118"/>
      <c r="K32" s="24"/>
      <c r="L32" s="24"/>
      <c r="M32" s="24"/>
      <c r="N32" s="110">
        <v>3</v>
      </c>
      <c r="U32">
        <f>COUNTA(K32)</f>
        <v>0</v>
      </c>
      <c r="V32">
        <f>COUNTA(L32)</f>
        <v>0</v>
      </c>
      <c r="W32">
        <f>COUNTA(M32)</f>
        <v>0</v>
      </c>
      <c r="X32">
        <f>COUNTA(N32)</f>
        <v>1</v>
      </c>
    </row>
    <row r="33" spans="2:14" ht="13.9" customHeight="1" x14ac:dyDescent="0.15">
      <c r="B33" s="1">
        <f t="shared" si="5"/>
        <v>23</v>
      </c>
      <c r="C33" s="6"/>
      <c r="D33" s="2" t="s">
        <v>17</v>
      </c>
      <c r="E33" s="118"/>
      <c r="F33" s="118" t="s">
        <v>198</v>
      </c>
      <c r="G33" s="118"/>
      <c r="H33" s="118"/>
      <c r="I33" s="118"/>
      <c r="J33" s="118"/>
      <c r="K33" s="24"/>
      <c r="L33" s="24"/>
      <c r="M33" s="24">
        <v>25</v>
      </c>
      <c r="N33" s="110">
        <v>50</v>
      </c>
    </row>
    <row r="34" spans="2:14" ht="13.5" customHeight="1" x14ac:dyDescent="0.15">
      <c r="B34" s="1">
        <f t="shared" si="5"/>
        <v>24</v>
      </c>
      <c r="C34" s="6"/>
      <c r="D34" s="6"/>
      <c r="E34" s="118"/>
      <c r="F34" s="118" t="s">
        <v>95</v>
      </c>
      <c r="G34" s="118"/>
      <c r="H34" s="118"/>
      <c r="I34" s="118"/>
      <c r="J34" s="118"/>
      <c r="K34" s="24">
        <v>400</v>
      </c>
      <c r="L34" s="24">
        <v>8050</v>
      </c>
      <c r="M34" s="24">
        <v>6050</v>
      </c>
      <c r="N34" s="110">
        <v>8150</v>
      </c>
    </row>
    <row r="35" spans="2:14" ht="13.5" customHeight="1" x14ac:dyDescent="0.15">
      <c r="B35" s="1">
        <f t="shared" si="5"/>
        <v>25</v>
      </c>
      <c r="C35" s="6"/>
      <c r="D35" s="6"/>
      <c r="E35" s="118"/>
      <c r="F35" s="118" t="s">
        <v>105</v>
      </c>
      <c r="G35" s="118"/>
      <c r="H35" s="118"/>
      <c r="I35" s="118"/>
      <c r="J35" s="118"/>
      <c r="K35" s="24"/>
      <c r="L35" s="24"/>
      <c r="M35" s="24"/>
      <c r="N35" s="110">
        <v>50</v>
      </c>
    </row>
    <row r="36" spans="2:14" ht="13.9" customHeight="1" x14ac:dyDescent="0.15">
      <c r="B36" s="1">
        <f t="shared" si="5"/>
        <v>26</v>
      </c>
      <c r="C36" s="6"/>
      <c r="D36" s="6"/>
      <c r="E36" s="118"/>
      <c r="F36" s="118" t="s">
        <v>96</v>
      </c>
      <c r="G36" s="118"/>
      <c r="H36" s="118"/>
      <c r="I36" s="118"/>
      <c r="J36" s="118"/>
      <c r="K36" s="24">
        <v>100</v>
      </c>
      <c r="L36" s="24">
        <v>1325</v>
      </c>
      <c r="M36" s="24">
        <v>475</v>
      </c>
      <c r="N36" s="110">
        <v>275</v>
      </c>
    </row>
    <row r="37" spans="2:14" ht="13.5" customHeight="1" x14ac:dyDescent="0.15">
      <c r="B37" s="1">
        <f t="shared" si="5"/>
        <v>27</v>
      </c>
      <c r="C37" s="6"/>
      <c r="D37" s="6"/>
      <c r="E37" s="118"/>
      <c r="F37" s="118" t="s">
        <v>18</v>
      </c>
      <c r="G37" s="118"/>
      <c r="H37" s="118"/>
      <c r="I37" s="118"/>
      <c r="J37" s="118"/>
      <c r="K37" s="24">
        <v>50</v>
      </c>
      <c r="L37" s="24">
        <v>275</v>
      </c>
      <c r="M37" s="24">
        <v>550</v>
      </c>
      <c r="N37" s="110">
        <v>950</v>
      </c>
    </row>
    <row r="38" spans="2:14" ht="13.5" customHeight="1" x14ac:dyDescent="0.15">
      <c r="B38" s="1">
        <f t="shared" si="5"/>
        <v>28</v>
      </c>
      <c r="C38" s="6"/>
      <c r="D38" s="6"/>
      <c r="E38" s="118"/>
      <c r="F38" s="118" t="s">
        <v>97</v>
      </c>
      <c r="G38" s="118"/>
      <c r="H38" s="118"/>
      <c r="I38" s="118"/>
      <c r="J38" s="118"/>
      <c r="K38" s="24" t="s">
        <v>143</v>
      </c>
      <c r="L38" s="24">
        <v>100</v>
      </c>
      <c r="M38" s="24">
        <v>600</v>
      </c>
      <c r="N38" s="110">
        <v>800</v>
      </c>
    </row>
    <row r="39" spans="2:14" ht="13.5" customHeight="1" x14ac:dyDescent="0.15">
      <c r="B39" s="1">
        <f t="shared" si="5"/>
        <v>29</v>
      </c>
      <c r="C39" s="6"/>
      <c r="D39" s="6"/>
      <c r="E39" s="118"/>
      <c r="F39" s="118" t="s">
        <v>98</v>
      </c>
      <c r="G39" s="118"/>
      <c r="H39" s="118"/>
      <c r="I39" s="118"/>
      <c r="J39" s="118"/>
      <c r="K39" s="24">
        <v>225</v>
      </c>
      <c r="L39" s="24">
        <v>225</v>
      </c>
      <c r="M39" s="24">
        <v>275</v>
      </c>
      <c r="N39" s="110">
        <v>225</v>
      </c>
    </row>
    <row r="40" spans="2:14" ht="13.5" customHeight="1" x14ac:dyDescent="0.15">
      <c r="B40" s="1">
        <f t="shared" si="5"/>
        <v>30</v>
      </c>
      <c r="C40" s="6"/>
      <c r="D40" s="6"/>
      <c r="E40" s="118"/>
      <c r="F40" s="118" t="s">
        <v>19</v>
      </c>
      <c r="G40" s="118"/>
      <c r="H40" s="118"/>
      <c r="I40" s="118"/>
      <c r="J40" s="118"/>
      <c r="K40" s="24"/>
      <c r="L40" s="24"/>
      <c r="M40" s="24">
        <v>25</v>
      </c>
      <c r="N40" s="110"/>
    </row>
    <row r="41" spans="2:14" ht="13.9" customHeight="1" x14ac:dyDescent="0.15">
      <c r="B41" s="1">
        <f t="shared" si="5"/>
        <v>31</v>
      </c>
      <c r="C41" s="6"/>
      <c r="D41" s="6"/>
      <c r="E41" s="118"/>
      <c r="F41" s="118" t="s">
        <v>199</v>
      </c>
      <c r="G41" s="118"/>
      <c r="H41" s="118"/>
      <c r="I41" s="118"/>
      <c r="J41" s="118"/>
      <c r="K41" s="24"/>
      <c r="L41" s="24"/>
      <c r="M41" s="24"/>
      <c r="N41" s="110" t="s">
        <v>143</v>
      </c>
    </row>
    <row r="42" spans="2:14" ht="13.5" customHeight="1" x14ac:dyDescent="0.15">
      <c r="B42" s="1">
        <f t="shared" si="5"/>
        <v>32</v>
      </c>
      <c r="C42" s="6"/>
      <c r="D42" s="6"/>
      <c r="E42" s="118"/>
      <c r="F42" s="118" t="s">
        <v>161</v>
      </c>
      <c r="G42" s="118"/>
      <c r="H42" s="118"/>
      <c r="I42" s="118"/>
      <c r="J42" s="118"/>
      <c r="K42" s="24"/>
      <c r="L42" s="24"/>
      <c r="M42" s="24" t="s">
        <v>143</v>
      </c>
      <c r="N42" s="110"/>
    </row>
    <row r="43" spans="2:14" ht="13.5" customHeight="1" x14ac:dyDescent="0.15">
      <c r="B43" s="1">
        <f t="shared" si="5"/>
        <v>33</v>
      </c>
      <c r="C43" s="6"/>
      <c r="D43" s="6"/>
      <c r="E43" s="118"/>
      <c r="F43" s="118" t="s">
        <v>116</v>
      </c>
      <c r="G43" s="118"/>
      <c r="H43" s="118"/>
      <c r="I43" s="118"/>
      <c r="J43" s="118"/>
      <c r="K43" s="24" t="s">
        <v>143</v>
      </c>
      <c r="L43" s="24">
        <v>50</v>
      </c>
      <c r="M43" s="24">
        <v>225</v>
      </c>
      <c r="N43" s="110">
        <v>75</v>
      </c>
    </row>
    <row r="44" spans="2:14" ht="13.9" customHeight="1" x14ac:dyDescent="0.15">
      <c r="B44" s="1">
        <f t="shared" ref="B44:B75" si="8">B43+1</f>
        <v>34</v>
      </c>
      <c r="C44" s="6"/>
      <c r="D44" s="6"/>
      <c r="E44" s="118"/>
      <c r="F44" s="118" t="s">
        <v>20</v>
      </c>
      <c r="G44" s="118"/>
      <c r="H44" s="118"/>
      <c r="I44" s="118"/>
      <c r="J44" s="118"/>
      <c r="K44" s="24">
        <v>50</v>
      </c>
      <c r="L44" s="24">
        <v>25</v>
      </c>
      <c r="M44" s="24"/>
      <c r="N44" s="110">
        <v>125</v>
      </c>
    </row>
    <row r="45" spans="2:14" ht="13.5" customHeight="1" x14ac:dyDescent="0.15">
      <c r="B45" s="1">
        <f t="shared" si="8"/>
        <v>35</v>
      </c>
      <c r="C45" s="6"/>
      <c r="D45" s="6"/>
      <c r="E45" s="118"/>
      <c r="F45" s="118" t="s">
        <v>21</v>
      </c>
      <c r="G45" s="118"/>
      <c r="H45" s="118"/>
      <c r="I45" s="118"/>
      <c r="J45" s="118"/>
      <c r="K45" s="24" t="s">
        <v>143</v>
      </c>
      <c r="L45" s="24">
        <v>300</v>
      </c>
      <c r="M45" s="24">
        <v>225</v>
      </c>
      <c r="N45" s="56">
        <v>650</v>
      </c>
    </row>
    <row r="46" spans="2:14" ht="13.9" customHeight="1" x14ac:dyDescent="0.15">
      <c r="B46" s="1">
        <f t="shared" si="8"/>
        <v>36</v>
      </c>
      <c r="C46" s="6"/>
      <c r="D46" s="6"/>
      <c r="E46" s="118"/>
      <c r="F46" s="118" t="s">
        <v>22</v>
      </c>
      <c r="G46" s="118"/>
      <c r="H46" s="118"/>
      <c r="I46" s="118"/>
      <c r="J46" s="118"/>
      <c r="K46" s="24"/>
      <c r="L46" s="24"/>
      <c r="M46" s="24">
        <v>25</v>
      </c>
      <c r="N46" s="110"/>
    </row>
    <row r="47" spans="2:14" ht="13.5" customHeight="1" x14ac:dyDescent="0.15">
      <c r="B47" s="1">
        <f t="shared" si="8"/>
        <v>37</v>
      </c>
      <c r="C47" s="2" t="s">
        <v>75</v>
      </c>
      <c r="D47" s="2" t="s">
        <v>76</v>
      </c>
      <c r="E47" s="118"/>
      <c r="F47" s="118" t="s">
        <v>93</v>
      </c>
      <c r="G47" s="118"/>
      <c r="H47" s="118"/>
      <c r="I47" s="118"/>
      <c r="J47" s="118"/>
      <c r="K47" s="24"/>
      <c r="L47" s="24">
        <v>25</v>
      </c>
      <c r="M47" s="24" t="s">
        <v>143</v>
      </c>
      <c r="N47" s="110" t="s">
        <v>143</v>
      </c>
    </row>
    <row r="48" spans="2:14" ht="13.9" customHeight="1" x14ac:dyDescent="0.15">
      <c r="B48" s="1">
        <f t="shared" si="8"/>
        <v>38</v>
      </c>
      <c r="C48" s="6"/>
      <c r="D48" s="6"/>
      <c r="E48" s="118"/>
      <c r="F48" s="118" t="s">
        <v>331</v>
      </c>
      <c r="G48" s="118"/>
      <c r="H48" s="118"/>
      <c r="I48" s="118"/>
      <c r="J48" s="118"/>
      <c r="K48" s="24"/>
      <c r="L48" s="24"/>
      <c r="M48" s="24">
        <v>25</v>
      </c>
      <c r="N48" s="110"/>
    </row>
    <row r="49" spans="2:29" ht="13.9" customHeight="1" x14ac:dyDescent="0.15">
      <c r="B49" s="1">
        <f t="shared" si="8"/>
        <v>39</v>
      </c>
      <c r="C49" s="6"/>
      <c r="D49" s="6"/>
      <c r="E49" s="118"/>
      <c r="F49" s="118" t="s">
        <v>224</v>
      </c>
      <c r="G49" s="118"/>
      <c r="H49" s="118"/>
      <c r="I49" s="118"/>
      <c r="J49" s="118"/>
      <c r="K49" s="24"/>
      <c r="L49" s="24"/>
      <c r="M49" s="24">
        <v>25</v>
      </c>
      <c r="N49" s="110">
        <v>25</v>
      </c>
      <c r="U49">
        <f>COUNTA(K47:K49)</f>
        <v>0</v>
      </c>
      <c r="V49">
        <f>COUNTA(L47:L49)</f>
        <v>1</v>
      </c>
      <c r="W49">
        <f>COUNTA(M47:M49)</f>
        <v>3</v>
      </c>
      <c r="X49">
        <f>COUNTA(N47:N49)</f>
        <v>2</v>
      </c>
    </row>
    <row r="50" spans="2:29" ht="13.9" customHeight="1" x14ac:dyDescent="0.15">
      <c r="B50" s="1">
        <f t="shared" si="8"/>
        <v>40</v>
      </c>
      <c r="C50" s="2" t="s">
        <v>85</v>
      </c>
      <c r="D50" s="2" t="s">
        <v>28</v>
      </c>
      <c r="E50" s="118"/>
      <c r="F50" s="118" t="s">
        <v>111</v>
      </c>
      <c r="G50" s="118"/>
      <c r="H50" s="118"/>
      <c r="I50" s="118"/>
      <c r="J50" s="118"/>
      <c r="K50" s="24" t="s">
        <v>143</v>
      </c>
      <c r="L50" s="24" t="s">
        <v>143</v>
      </c>
      <c r="M50" s="24" t="s">
        <v>143</v>
      </c>
      <c r="N50" s="110" t="s">
        <v>143</v>
      </c>
      <c r="Y50" s="120"/>
    </row>
    <row r="51" spans="2:29" ht="13.9" customHeight="1" x14ac:dyDescent="0.15">
      <c r="B51" s="1">
        <f t="shared" si="8"/>
        <v>41</v>
      </c>
      <c r="C51" s="6"/>
      <c r="D51" s="6"/>
      <c r="E51" s="118"/>
      <c r="F51" s="118" t="s">
        <v>163</v>
      </c>
      <c r="G51" s="118"/>
      <c r="H51" s="118"/>
      <c r="I51" s="118"/>
      <c r="J51" s="118"/>
      <c r="K51" s="24"/>
      <c r="L51" s="24"/>
      <c r="M51" s="24" t="s">
        <v>143</v>
      </c>
      <c r="N51" s="110" t="s">
        <v>143</v>
      </c>
      <c r="Y51" s="120"/>
    </row>
    <row r="52" spans="2:29" ht="13.9" customHeight="1" x14ac:dyDescent="0.15">
      <c r="B52" s="1">
        <f t="shared" si="8"/>
        <v>42</v>
      </c>
      <c r="C52" s="6"/>
      <c r="D52" s="6"/>
      <c r="E52" s="118"/>
      <c r="F52" s="118" t="s">
        <v>133</v>
      </c>
      <c r="G52" s="118"/>
      <c r="H52" s="118"/>
      <c r="I52" s="118"/>
      <c r="J52" s="118"/>
      <c r="K52" s="24"/>
      <c r="L52" s="24">
        <v>100</v>
      </c>
      <c r="M52" s="24" t="s">
        <v>143</v>
      </c>
      <c r="N52" s="110" t="s">
        <v>143</v>
      </c>
      <c r="U52" s="121">
        <f>COUNTA($K11:$K53)</f>
        <v>21</v>
      </c>
      <c r="V52" s="121">
        <f>COUNTA($L11:$L53)</f>
        <v>23</v>
      </c>
      <c r="W52" s="121">
        <f>COUNTA($M11:$M53)</f>
        <v>39</v>
      </c>
      <c r="X52" s="121">
        <f>COUNTA($N11:$N53)</f>
        <v>32</v>
      </c>
      <c r="Y52" s="121"/>
      <c r="Z52" s="121"/>
      <c r="AA52" s="121"/>
      <c r="AB52" s="121"/>
      <c r="AC52" s="120"/>
    </row>
    <row r="53" spans="2:29" ht="13.9" customHeight="1" x14ac:dyDescent="0.15">
      <c r="B53" s="1">
        <f t="shared" si="8"/>
        <v>43</v>
      </c>
      <c r="C53" s="6"/>
      <c r="D53" s="6"/>
      <c r="E53" s="118"/>
      <c r="F53" s="118" t="s">
        <v>202</v>
      </c>
      <c r="G53" s="118"/>
      <c r="H53" s="118"/>
      <c r="I53" s="118"/>
      <c r="J53" s="118"/>
      <c r="K53" s="24"/>
      <c r="L53" s="24"/>
      <c r="M53" s="24" t="s">
        <v>143</v>
      </c>
      <c r="N53" s="110"/>
      <c r="U53" s="120">
        <f>SUM($U11:$U26,$K27:$K53)</f>
        <v>110200</v>
      </c>
      <c r="V53" s="120">
        <f>SUM($V11:$V26,$L27:$L53)</f>
        <v>19550</v>
      </c>
      <c r="W53" s="120">
        <f>SUM($W11:$W26,$M27:$M53)</f>
        <v>21838</v>
      </c>
      <c r="X53" s="120">
        <f>SUM($X11:$X26,$N27:$N53)</f>
        <v>20798</v>
      </c>
      <c r="Y53" s="120"/>
      <c r="Z53" s="120"/>
      <c r="AA53" s="120"/>
      <c r="AB53" s="120"/>
      <c r="AC53" s="120"/>
    </row>
    <row r="54" spans="2:29" ht="13.9" customHeight="1" x14ac:dyDescent="0.15">
      <c r="B54" s="1">
        <f t="shared" si="8"/>
        <v>44</v>
      </c>
      <c r="C54" s="6"/>
      <c r="D54" s="6"/>
      <c r="E54" s="118"/>
      <c r="F54" s="118" t="s">
        <v>164</v>
      </c>
      <c r="G54" s="118"/>
      <c r="H54" s="118"/>
      <c r="I54" s="118"/>
      <c r="J54" s="118"/>
      <c r="K54" s="24" t="s">
        <v>143</v>
      </c>
      <c r="L54" s="24"/>
      <c r="M54" s="24" t="s">
        <v>143</v>
      </c>
      <c r="N54" s="110"/>
      <c r="Y54" s="122"/>
    </row>
    <row r="55" spans="2:29" ht="13.9" customHeight="1" x14ac:dyDescent="0.15">
      <c r="B55" s="1">
        <f t="shared" si="8"/>
        <v>45</v>
      </c>
      <c r="C55" s="6"/>
      <c r="D55" s="6"/>
      <c r="E55" s="118"/>
      <c r="F55" s="118" t="s">
        <v>240</v>
      </c>
      <c r="G55" s="118"/>
      <c r="H55" s="118"/>
      <c r="I55" s="118"/>
      <c r="J55" s="118"/>
      <c r="K55" s="24">
        <v>1</v>
      </c>
      <c r="L55" s="24">
        <v>1</v>
      </c>
      <c r="M55" s="24">
        <v>2</v>
      </c>
      <c r="N55" s="110"/>
      <c r="Y55" s="122"/>
    </row>
    <row r="56" spans="2:29" ht="13.5" customHeight="1" x14ac:dyDescent="0.15">
      <c r="B56" s="1">
        <f t="shared" si="8"/>
        <v>46</v>
      </c>
      <c r="C56" s="6"/>
      <c r="D56" s="6"/>
      <c r="E56" s="118"/>
      <c r="F56" s="118" t="s">
        <v>165</v>
      </c>
      <c r="G56" s="118"/>
      <c r="H56" s="118"/>
      <c r="I56" s="118"/>
      <c r="J56" s="118"/>
      <c r="K56" s="24" t="s">
        <v>143</v>
      </c>
      <c r="L56" s="24" t="s">
        <v>143</v>
      </c>
      <c r="M56" s="24"/>
      <c r="N56" s="110" t="s">
        <v>143</v>
      </c>
      <c r="Y56" s="122"/>
    </row>
    <row r="57" spans="2:29" ht="13.5" customHeight="1" x14ac:dyDescent="0.15">
      <c r="B57" s="1">
        <f t="shared" si="8"/>
        <v>47</v>
      </c>
      <c r="C57" s="6"/>
      <c r="D57" s="6"/>
      <c r="E57" s="118"/>
      <c r="F57" s="118" t="s">
        <v>256</v>
      </c>
      <c r="G57" s="118"/>
      <c r="H57" s="118"/>
      <c r="I57" s="118"/>
      <c r="J57" s="118"/>
      <c r="K57" s="24"/>
      <c r="L57" s="24"/>
      <c r="M57" s="24"/>
      <c r="N57" s="110" t="s">
        <v>143</v>
      </c>
      <c r="Y57" s="122"/>
    </row>
    <row r="58" spans="2:29" ht="13.9" customHeight="1" x14ac:dyDescent="0.15">
      <c r="B58" s="1">
        <f t="shared" si="8"/>
        <v>48</v>
      </c>
      <c r="C58" s="6"/>
      <c r="D58" s="6"/>
      <c r="E58" s="118"/>
      <c r="F58" s="118" t="s">
        <v>283</v>
      </c>
      <c r="G58" s="118"/>
      <c r="H58" s="118"/>
      <c r="I58" s="118"/>
      <c r="J58" s="118"/>
      <c r="K58" s="24"/>
      <c r="L58" s="24"/>
      <c r="M58" s="24">
        <v>100</v>
      </c>
      <c r="N58" s="110"/>
      <c r="Y58" s="122"/>
    </row>
    <row r="59" spans="2:29" ht="13.5" customHeight="1" x14ac:dyDescent="0.15">
      <c r="B59" s="1">
        <f t="shared" si="8"/>
        <v>49</v>
      </c>
      <c r="C59" s="6"/>
      <c r="D59" s="6"/>
      <c r="E59" s="118"/>
      <c r="F59" s="118" t="s">
        <v>204</v>
      </c>
      <c r="G59" s="118"/>
      <c r="H59" s="118"/>
      <c r="I59" s="118"/>
      <c r="J59" s="118"/>
      <c r="K59" s="24"/>
      <c r="L59" s="24"/>
      <c r="M59" s="24"/>
      <c r="N59" s="110">
        <v>600</v>
      </c>
      <c r="Y59" s="122"/>
    </row>
    <row r="60" spans="2:29" ht="13.9" customHeight="1" x14ac:dyDescent="0.15">
      <c r="B60" s="1">
        <f t="shared" si="8"/>
        <v>50</v>
      </c>
      <c r="C60" s="6"/>
      <c r="D60" s="6"/>
      <c r="E60" s="118"/>
      <c r="F60" s="118" t="s">
        <v>205</v>
      </c>
      <c r="G60" s="118"/>
      <c r="H60" s="118"/>
      <c r="I60" s="118"/>
      <c r="J60" s="118"/>
      <c r="K60" s="24"/>
      <c r="L60" s="24">
        <v>225</v>
      </c>
      <c r="M60" s="24" t="s">
        <v>143</v>
      </c>
      <c r="N60" s="110">
        <v>125</v>
      </c>
      <c r="Y60" s="120"/>
    </row>
    <row r="61" spans="2:29" ht="13.5" customHeight="1" x14ac:dyDescent="0.15">
      <c r="B61" s="1">
        <f t="shared" si="8"/>
        <v>51</v>
      </c>
      <c r="C61" s="6"/>
      <c r="D61" s="6"/>
      <c r="E61" s="118"/>
      <c r="F61" s="118" t="s">
        <v>99</v>
      </c>
      <c r="G61" s="118"/>
      <c r="H61" s="118"/>
      <c r="I61" s="118"/>
      <c r="J61" s="118"/>
      <c r="K61" s="24"/>
      <c r="L61" s="24" t="s">
        <v>143</v>
      </c>
      <c r="M61" s="24">
        <v>900</v>
      </c>
      <c r="N61" s="110">
        <v>600</v>
      </c>
      <c r="Y61" s="122"/>
    </row>
    <row r="62" spans="2:29" ht="13.9" customHeight="1" x14ac:dyDescent="0.15">
      <c r="B62" s="1">
        <f t="shared" si="8"/>
        <v>52</v>
      </c>
      <c r="C62" s="6"/>
      <c r="D62" s="6"/>
      <c r="E62" s="118"/>
      <c r="F62" s="118" t="s">
        <v>266</v>
      </c>
      <c r="G62" s="118"/>
      <c r="H62" s="118"/>
      <c r="I62" s="118"/>
      <c r="J62" s="118"/>
      <c r="K62" s="24" t="s">
        <v>143</v>
      </c>
      <c r="L62" s="24"/>
      <c r="M62" s="24"/>
      <c r="N62" s="110"/>
      <c r="Y62" s="120"/>
    </row>
    <row r="63" spans="2:29" ht="13.5" customHeight="1" x14ac:dyDescent="0.15">
      <c r="B63" s="1">
        <f t="shared" si="8"/>
        <v>53</v>
      </c>
      <c r="C63" s="6"/>
      <c r="D63" s="6"/>
      <c r="E63" s="118"/>
      <c r="F63" s="118" t="s">
        <v>225</v>
      </c>
      <c r="G63" s="118"/>
      <c r="H63" s="118"/>
      <c r="I63" s="118"/>
      <c r="J63" s="118"/>
      <c r="K63" s="24" t="s">
        <v>143</v>
      </c>
      <c r="L63" s="24"/>
      <c r="M63" s="24"/>
      <c r="N63" s="110">
        <v>72</v>
      </c>
      <c r="Y63" s="120"/>
    </row>
    <row r="64" spans="2:29" ht="13.9" customHeight="1" x14ac:dyDescent="0.15">
      <c r="B64" s="1">
        <f t="shared" si="8"/>
        <v>54</v>
      </c>
      <c r="C64" s="6"/>
      <c r="D64" s="6"/>
      <c r="E64" s="118"/>
      <c r="F64" s="118" t="s">
        <v>207</v>
      </c>
      <c r="G64" s="118"/>
      <c r="H64" s="118"/>
      <c r="I64" s="118"/>
      <c r="J64" s="118"/>
      <c r="K64" s="24">
        <v>75</v>
      </c>
      <c r="L64" s="123">
        <v>150</v>
      </c>
      <c r="M64" s="24">
        <v>50</v>
      </c>
      <c r="N64" s="110">
        <v>100</v>
      </c>
      <c r="Y64" s="120"/>
    </row>
    <row r="65" spans="2:25" ht="13.5" customHeight="1" x14ac:dyDescent="0.15">
      <c r="B65" s="1">
        <f t="shared" si="8"/>
        <v>55</v>
      </c>
      <c r="C65" s="6"/>
      <c r="D65" s="6"/>
      <c r="E65" s="118"/>
      <c r="F65" s="118" t="s">
        <v>241</v>
      </c>
      <c r="G65" s="118"/>
      <c r="H65" s="118"/>
      <c r="I65" s="118"/>
      <c r="J65" s="118"/>
      <c r="K65" s="24"/>
      <c r="L65" s="123">
        <v>16</v>
      </c>
      <c r="M65" s="123"/>
      <c r="N65" s="110"/>
      <c r="Y65" s="120"/>
    </row>
    <row r="66" spans="2:25" ht="13.9" customHeight="1" x14ac:dyDescent="0.15">
      <c r="B66" s="1">
        <f t="shared" si="8"/>
        <v>56</v>
      </c>
      <c r="C66" s="6"/>
      <c r="D66" s="6"/>
      <c r="E66" s="118"/>
      <c r="F66" s="118" t="s">
        <v>226</v>
      </c>
      <c r="G66" s="118"/>
      <c r="H66" s="118"/>
      <c r="I66" s="118"/>
      <c r="J66" s="118"/>
      <c r="K66" s="24"/>
      <c r="L66" s="24"/>
      <c r="M66" s="24"/>
      <c r="N66" s="110">
        <v>25</v>
      </c>
      <c r="Y66" s="120"/>
    </row>
    <row r="67" spans="2:25" ht="13.9" customHeight="1" x14ac:dyDescent="0.15">
      <c r="B67" s="1">
        <f t="shared" si="8"/>
        <v>57</v>
      </c>
      <c r="C67" s="6"/>
      <c r="D67" s="6"/>
      <c r="E67" s="118"/>
      <c r="F67" s="118" t="s">
        <v>100</v>
      </c>
      <c r="G67" s="118"/>
      <c r="H67" s="118"/>
      <c r="I67" s="118"/>
      <c r="J67" s="118"/>
      <c r="K67" s="24">
        <v>400</v>
      </c>
      <c r="L67" s="24" t="s">
        <v>143</v>
      </c>
      <c r="M67" s="24"/>
      <c r="N67" s="110" t="s">
        <v>143</v>
      </c>
      <c r="Y67" s="120"/>
    </row>
    <row r="68" spans="2:25" ht="13.5" customHeight="1" x14ac:dyDescent="0.15">
      <c r="B68" s="1">
        <f t="shared" si="8"/>
        <v>58</v>
      </c>
      <c r="C68" s="6"/>
      <c r="D68" s="6"/>
      <c r="E68" s="118"/>
      <c r="F68" s="118" t="s">
        <v>101</v>
      </c>
      <c r="G68" s="118"/>
      <c r="H68" s="118"/>
      <c r="I68" s="118"/>
      <c r="J68" s="118"/>
      <c r="K68" s="24" t="s">
        <v>143</v>
      </c>
      <c r="L68" s="24" t="s">
        <v>143</v>
      </c>
      <c r="M68" s="24">
        <v>125</v>
      </c>
      <c r="N68" s="110">
        <v>25</v>
      </c>
      <c r="Y68" s="120"/>
    </row>
    <row r="69" spans="2:25" ht="14.25" customHeight="1" x14ac:dyDescent="0.15">
      <c r="B69" s="1">
        <f t="shared" si="8"/>
        <v>59</v>
      </c>
      <c r="C69" s="6"/>
      <c r="D69" s="6"/>
      <c r="E69" s="118"/>
      <c r="F69" s="118" t="s">
        <v>284</v>
      </c>
      <c r="G69" s="118"/>
      <c r="H69" s="118"/>
      <c r="I69" s="118"/>
      <c r="J69" s="118"/>
      <c r="K69" s="24"/>
      <c r="L69" s="24" t="s">
        <v>143</v>
      </c>
      <c r="M69" s="24">
        <v>23</v>
      </c>
      <c r="N69" s="110" t="s">
        <v>143</v>
      </c>
      <c r="Y69" s="120"/>
    </row>
    <row r="70" spans="2:25" ht="13.5" customHeight="1" x14ac:dyDescent="0.15">
      <c r="B70" s="1">
        <f t="shared" si="8"/>
        <v>60</v>
      </c>
      <c r="C70" s="6"/>
      <c r="D70" s="6"/>
      <c r="E70" s="118"/>
      <c r="F70" s="118" t="s">
        <v>209</v>
      </c>
      <c r="G70" s="118"/>
      <c r="H70" s="118"/>
      <c r="I70" s="118"/>
      <c r="J70" s="118"/>
      <c r="K70" s="24" t="s">
        <v>143</v>
      </c>
      <c r="L70" s="24"/>
      <c r="M70" s="24"/>
      <c r="N70" s="110"/>
      <c r="Y70" s="120"/>
    </row>
    <row r="71" spans="2:25" ht="13.9" customHeight="1" x14ac:dyDescent="0.15">
      <c r="B71" s="1">
        <f t="shared" si="8"/>
        <v>61</v>
      </c>
      <c r="C71" s="6"/>
      <c r="D71" s="6"/>
      <c r="E71" s="118"/>
      <c r="F71" s="118" t="s">
        <v>139</v>
      </c>
      <c r="G71" s="118"/>
      <c r="H71" s="118"/>
      <c r="I71" s="118"/>
      <c r="J71" s="118"/>
      <c r="K71" s="24">
        <v>16</v>
      </c>
      <c r="L71" s="24"/>
      <c r="M71" s="24"/>
      <c r="N71" s="110">
        <v>40</v>
      </c>
      <c r="Y71" s="120"/>
    </row>
    <row r="72" spans="2:25" ht="13.5" customHeight="1" x14ac:dyDescent="0.15">
      <c r="B72" s="1">
        <f t="shared" si="8"/>
        <v>62</v>
      </c>
      <c r="C72" s="6"/>
      <c r="D72" s="6"/>
      <c r="E72" s="118"/>
      <c r="F72" s="118" t="s">
        <v>308</v>
      </c>
      <c r="G72" s="118"/>
      <c r="H72" s="118"/>
      <c r="I72" s="118"/>
      <c r="J72" s="118"/>
      <c r="K72" s="24" t="s">
        <v>143</v>
      </c>
      <c r="L72" s="24">
        <v>8</v>
      </c>
      <c r="M72" s="24" t="s">
        <v>143</v>
      </c>
      <c r="N72" s="110">
        <v>8</v>
      </c>
      <c r="Y72" s="120"/>
    </row>
    <row r="73" spans="2:25" ht="13.5" customHeight="1" x14ac:dyDescent="0.15">
      <c r="B73" s="1">
        <f t="shared" si="8"/>
        <v>63</v>
      </c>
      <c r="C73" s="6"/>
      <c r="D73" s="6"/>
      <c r="E73" s="118"/>
      <c r="F73" s="118" t="s">
        <v>167</v>
      </c>
      <c r="G73" s="118"/>
      <c r="H73" s="118"/>
      <c r="I73" s="118"/>
      <c r="J73" s="118"/>
      <c r="K73" s="24"/>
      <c r="L73" s="24"/>
      <c r="M73" s="24">
        <v>16</v>
      </c>
      <c r="N73" s="110"/>
      <c r="Y73" s="120"/>
    </row>
    <row r="74" spans="2:25" ht="13.5" customHeight="1" x14ac:dyDescent="0.15">
      <c r="B74" s="1">
        <f t="shared" si="8"/>
        <v>64</v>
      </c>
      <c r="C74" s="6"/>
      <c r="D74" s="6"/>
      <c r="E74" s="118"/>
      <c r="F74" s="118" t="s">
        <v>30</v>
      </c>
      <c r="G74" s="118"/>
      <c r="H74" s="118"/>
      <c r="I74" s="118"/>
      <c r="J74" s="118"/>
      <c r="K74" s="24">
        <v>32</v>
      </c>
      <c r="L74" s="24">
        <v>16</v>
      </c>
      <c r="M74" s="24"/>
      <c r="N74" s="110">
        <v>16</v>
      </c>
      <c r="Y74" s="120"/>
    </row>
    <row r="75" spans="2:25" ht="13.5" customHeight="1" x14ac:dyDescent="0.15">
      <c r="B75" s="1">
        <f t="shared" si="8"/>
        <v>65</v>
      </c>
      <c r="C75" s="6"/>
      <c r="D75" s="6"/>
      <c r="E75" s="118"/>
      <c r="F75" s="118" t="s">
        <v>168</v>
      </c>
      <c r="G75" s="118"/>
      <c r="H75" s="118"/>
      <c r="I75" s="118"/>
      <c r="J75" s="118"/>
      <c r="K75" s="24">
        <v>32</v>
      </c>
      <c r="L75" s="24">
        <v>48</v>
      </c>
      <c r="M75" s="24">
        <v>48</v>
      </c>
      <c r="N75" s="110" t="s">
        <v>143</v>
      </c>
      <c r="Y75" s="120"/>
    </row>
    <row r="76" spans="2:25" ht="13.9" customHeight="1" x14ac:dyDescent="0.15">
      <c r="B76" s="1">
        <f t="shared" ref="B76:B95" si="9">B75+1</f>
        <v>66</v>
      </c>
      <c r="C76" s="6"/>
      <c r="D76" s="6"/>
      <c r="E76" s="118"/>
      <c r="F76" s="118" t="s">
        <v>169</v>
      </c>
      <c r="G76" s="118"/>
      <c r="H76" s="118"/>
      <c r="I76" s="118"/>
      <c r="J76" s="118"/>
      <c r="K76" s="24"/>
      <c r="L76" s="24"/>
      <c r="M76" s="24" t="s">
        <v>143</v>
      </c>
      <c r="N76" s="110" t="s">
        <v>143</v>
      </c>
      <c r="Y76" s="120"/>
    </row>
    <row r="77" spans="2:25" ht="13.9" customHeight="1" x14ac:dyDescent="0.15">
      <c r="B77" s="1">
        <f t="shared" si="9"/>
        <v>67</v>
      </c>
      <c r="C77" s="6"/>
      <c r="D77" s="6"/>
      <c r="E77" s="118"/>
      <c r="F77" s="118" t="s">
        <v>257</v>
      </c>
      <c r="G77" s="118"/>
      <c r="H77" s="118"/>
      <c r="I77" s="118"/>
      <c r="J77" s="118"/>
      <c r="K77" s="24"/>
      <c r="L77" s="24"/>
      <c r="M77" s="24"/>
      <c r="N77" s="110" t="s">
        <v>143</v>
      </c>
      <c r="Y77" s="120"/>
    </row>
    <row r="78" spans="2:25" ht="13.9" customHeight="1" x14ac:dyDescent="0.15">
      <c r="B78" s="1">
        <f t="shared" si="9"/>
        <v>68</v>
      </c>
      <c r="C78" s="6"/>
      <c r="D78" s="6"/>
      <c r="E78" s="118"/>
      <c r="F78" s="118" t="s">
        <v>80</v>
      </c>
      <c r="G78" s="118"/>
      <c r="H78" s="118"/>
      <c r="I78" s="118"/>
      <c r="J78" s="118"/>
      <c r="K78" s="24"/>
      <c r="L78" s="24" t="s">
        <v>143</v>
      </c>
      <c r="M78" s="24">
        <v>200</v>
      </c>
      <c r="N78" s="110" t="s">
        <v>143</v>
      </c>
      <c r="Y78" s="120"/>
    </row>
    <row r="79" spans="2:25" ht="13.9" customHeight="1" x14ac:dyDescent="0.15">
      <c r="B79" s="1">
        <f t="shared" si="9"/>
        <v>69</v>
      </c>
      <c r="C79" s="6"/>
      <c r="D79" s="6"/>
      <c r="E79" s="118"/>
      <c r="F79" s="118" t="s">
        <v>210</v>
      </c>
      <c r="G79" s="118"/>
      <c r="H79" s="118"/>
      <c r="I79" s="118"/>
      <c r="J79" s="118"/>
      <c r="K79" s="24"/>
      <c r="L79" s="24"/>
      <c r="M79" s="24" t="s">
        <v>143</v>
      </c>
      <c r="N79" s="110">
        <v>100</v>
      </c>
      <c r="Y79" s="120"/>
    </row>
    <row r="80" spans="2:25" ht="13.5" customHeight="1" x14ac:dyDescent="0.15">
      <c r="B80" s="1">
        <f t="shared" si="9"/>
        <v>70</v>
      </c>
      <c r="C80" s="6"/>
      <c r="D80" s="6"/>
      <c r="E80" s="118"/>
      <c r="F80" s="118" t="s">
        <v>102</v>
      </c>
      <c r="G80" s="118"/>
      <c r="H80" s="118"/>
      <c r="I80" s="118"/>
      <c r="J80" s="118"/>
      <c r="K80" s="24" t="s">
        <v>143</v>
      </c>
      <c r="L80" s="24">
        <v>450</v>
      </c>
      <c r="M80" s="24">
        <v>600</v>
      </c>
      <c r="N80" s="110">
        <v>950</v>
      </c>
      <c r="Y80" s="120"/>
    </row>
    <row r="81" spans="2:25" ht="13.9" customHeight="1" x14ac:dyDescent="0.15">
      <c r="B81" s="1">
        <f t="shared" si="9"/>
        <v>71</v>
      </c>
      <c r="C81" s="6"/>
      <c r="D81" s="6"/>
      <c r="E81" s="118"/>
      <c r="F81" s="118" t="s">
        <v>151</v>
      </c>
      <c r="G81" s="118"/>
      <c r="H81" s="118"/>
      <c r="I81" s="118"/>
      <c r="J81" s="118"/>
      <c r="K81" s="24"/>
      <c r="L81" s="24"/>
      <c r="M81" s="24"/>
      <c r="N81" s="110">
        <v>25</v>
      </c>
      <c r="Y81" s="120"/>
    </row>
    <row r="82" spans="2:25" ht="13.5" customHeight="1" x14ac:dyDescent="0.15">
      <c r="B82" s="1">
        <f t="shared" si="9"/>
        <v>72</v>
      </c>
      <c r="C82" s="6"/>
      <c r="D82" s="6"/>
      <c r="E82" s="118"/>
      <c r="F82" s="118" t="s">
        <v>227</v>
      </c>
      <c r="G82" s="118"/>
      <c r="H82" s="118"/>
      <c r="I82" s="118"/>
      <c r="J82" s="118"/>
      <c r="K82" s="24" t="s">
        <v>143</v>
      </c>
      <c r="L82" s="24" t="s">
        <v>143</v>
      </c>
      <c r="M82" s="24">
        <v>2</v>
      </c>
      <c r="N82" s="110">
        <v>4</v>
      </c>
      <c r="Y82" s="120"/>
    </row>
    <row r="83" spans="2:25" ht="13.9" customHeight="1" x14ac:dyDescent="0.15">
      <c r="B83" s="1">
        <f t="shared" si="9"/>
        <v>73</v>
      </c>
      <c r="C83" s="6"/>
      <c r="D83" s="6"/>
      <c r="E83" s="118"/>
      <c r="F83" s="118" t="s">
        <v>211</v>
      </c>
      <c r="G83" s="118"/>
      <c r="H83" s="118"/>
      <c r="I83" s="118"/>
      <c r="J83" s="118"/>
      <c r="K83" s="24" t="s">
        <v>143</v>
      </c>
      <c r="L83" s="24">
        <v>25</v>
      </c>
      <c r="M83" s="24">
        <v>50</v>
      </c>
      <c r="N83" s="110" t="s">
        <v>143</v>
      </c>
      <c r="Y83" s="120"/>
    </row>
    <row r="84" spans="2:25" ht="13.5" customHeight="1" x14ac:dyDescent="0.15">
      <c r="B84" s="1">
        <f t="shared" si="9"/>
        <v>74</v>
      </c>
      <c r="C84" s="6"/>
      <c r="D84" s="6"/>
      <c r="E84" s="118"/>
      <c r="F84" s="118" t="s">
        <v>245</v>
      </c>
      <c r="G84" s="118"/>
      <c r="H84" s="118"/>
      <c r="I84" s="118"/>
      <c r="J84" s="118"/>
      <c r="K84" s="24"/>
      <c r="L84" s="24"/>
      <c r="M84" s="24"/>
      <c r="N84" s="110" t="s">
        <v>143</v>
      </c>
      <c r="Y84" s="120"/>
    </row>
    <row r="85" spans="2:25" ht="13.9" customHeight="1" x14ac:dyDescent="0.15">
      <c r="B85" s="1">
        <f t="shared" si="9"/>
        <v>75</v>
      </c>
      <c r="C85" s="6"/>
      <c r="D85" s="6"/>
      <c r="E85" s="118"/>
      <c r="F85" s="118" t="s">
        <v>171</v>
      </c>
      <c r="G85" s="118"/>
      <c r="H85" s="118"/>
      <c r="I85" s="118"/>
      <c r="J85" s="118"/>
      <c r="K85" s="24"/>
      <c r="L85" s="24">
        <v>25</v>
      </c>
      <c r="M85" s="24">
        <v>25</v>
      </c>
      <c r="N85" s="110"/>
      <c r="Y85" s="120"/>
    </row>
    <row r="86" spans="2:25" ht="13.9" customHeight="1" x14ac:dyDescent="0.15">
      <c r="B86" s="1">
        <f t="shared" si="9"/>
        <v>76</v>
      </c>
      <c r="C86" s="6"/>
      <c r="D86" s="6"/>
      <c r="E86" s="118"/>
      <c r="F86" s="118" t="s">
        <v>31</v>
      </c>
      <c r="G86" s="118"/>
      <c r="H86" s="118"/>
      <c r="I86" s="118"/>
      <c r="J86" s="118"/>
      <c r="K86" s="24">
        <v>350</v>
      </c>
      <c r="L86" s="24">
        <v>350</v>
      </c>
      <c r="M86" s="24">
        <v>750</v>
      </c>
      <c r="N86" s="110">
        <v>475</v>
      </c>
      <c r="Y86" s="120"/>
    </row>
    <row r="87" spans="2:25" ht="13.9" customHeight="1" x14ac:dyDescent="0.15">
      <c r="B87" s="1">
        <f t="shared" si="9"/>
        <v>77</v>
      </c>
      <c r="C87" s="2" t="s">
        <v>71</v>
      </c>
      <c r="D87" s="2" t="s">
        <v>72</v>
      </c>
      <c r="E87" s="118"/>
      <c r="F87" s="118" t="s">
        <v>360</v>
      </c>
      <c r="G87" s="118"/>
      <c r="H87" s="118"/>
      <c r="I87" s="118"/>
      <c r="J87" s="118"/>
      <c r="K87" s="24"/>
      <c r="L87" s="24"/>
      <c r="M87" s="24">
        <v>1</v>
      </c>
      <c r="N87" s="110"/>
    </row>
    <row r="88" spans="2:25" ht="13.9" customHeight="1" x14ac:dyDescent="0.15">
      <c r="B88" s="1">
        <f t="shared" si="9"/>
        <v>78</v>
      </c>
      <c r="C88" s="7"/>
      <c r="D88" s="7"/>
      <c r="E88" s="118"/>
      <c r="F88" s="118" t="s">
        <v>109</v>
      </c>
      <c r="G88" s="118"/>
      <c r="H88" s="118"/>
      <c r="I88" s="118"/>
      <c r="J88" s="118"/>
      <c r="K88" s="24"/>
      <c r="L88" s="24"/>
      <c r="M88" s="24" t="s">
        <v>143</v>
      </c>
      <c r="N88" s="110" t="s">
        <v>143</v>
      </c>
    </row>
    <row r="89" spans="2:25" ht="13.5" customHeight="1" x14ac:dyDescent="0.15">
      <c r="B89" s="1">
        <f t="shared" si="9"/>
        <v>79</v>
      </c>
      <c r="C89" s="2" t="s">
        <v>32</v>
      </c>
      <c r="D89" s="2" t="s">
        <v>33</v>
      </c>
      <c r="E89" s="118"/>
      <c r="F89" s="118" t="s">
        <v>270</v>
      </c>
      <c r="G89" s="118"/>
      <c r="H89" s="118"/>
      <c r="I89" s="118"/>
      <c r="J89" s="118"/>
      <c r="K89" s="24"/>
      <c r="L89" s="24"/>
      <c r="M89" s="24">
        <v>1</v>
      </c>
      <c r="N89" s="110"/>
    </row>
    <row r="90" spans="2:25" ht="13.9" customHeight="1" x14ac:dyDescent="0.15">
      <c r="B90" s="1">
        <f t="shared" si="9"/>
        <v>80</v>
      </c>
      <c r="C90" s="6"/>
      <c r="D90" s="6"/>
      <c r="E90" s="118"/>
      <c r="F90" s="118" t="s">
        <v>153</v>
      </c>
      <c r="G90" s="118"/>
      <c r="H90" s="118"/>
      <c r="I90" s="118"/>
      <c r="J90" s="118"/>
      <c r="K90" s="24">
        <v>1</v>
      </c>
      <c r="L90" s="24">
        <v>1</v>
      </c>
      <c r="M90" s="24"/>
      <c r="N90" s="110">
        <v>2</v>
      </c>
    </row>
    <row r="91" spans="2:25" ht="14.25" customHeight="1" x14ac:dyDescent="0.15">
      <c r="B91" s="1">
        <f t="shared" si="9"/>
        <v>81</v>
      </c>
      <c r="C91" s="6"/>
      <c r="D91" s="6"/>
      <c r="E91" s="118"/>
      <c r="F91" s="118" t="s">
        <v>154</v>
      </c>
      <c r="G91" s="118"/>
      <c r="H91" s="118"/>
      <c r="I91" s="118"/>
      <c r="J91" s="118"/>
      <c r="K91" s="24" t="s">
        <v>143</v>
      </c>
      <c r="L91" s="24" t="s">
        <v>143</v>
      </c>
      <c r="M91" s="24"/>
      <c r="N91" s="110" t="s">
        <v>143</v>
      </c>
    </row>
    <row r="92" spans="2:25" ht="13.5" customHeight="1" x14ac:dyDescent="0.15">
      <c r="B92" s="1">
        <f t="shared" si="9"/>
        <v>82</v>
      </c>
      <c r="C92" s="6"/>
      <c r="D92" s="6"/>
      <c r="E92" s="118"/>
      <c r="F92" s="118" t="s">
        <v>173</v>
      </c>
      <c r="G92" s="118"/>
      <c r="H92" s="118"/>
      <c r="I92" s="118"/>
      <c r="J92" s="118"/>
      <c r="K92" s="24">
        <v>1</v>
      </c>
      <c r="L92" s="24"/>
      <c r="M92" s="24">
        <v>1</v>
      </c>
      <c r="N92" s="110"/>
    </row>
    <row r="93" spans="2:25" ht="13.9" customHeight="1" x14ac:dyDescent="0.15">
      <c r="B93" s="1">
        <f t="shared" si="9"/>
        <v>83</v>
      </c>
      <c r="C93" s="6"/>
      <c r="D93" s="6"/>
      <c r="E93" s="118"/>
      <c r="F93" s="118" t="s">
        <v>112</v>
      </c>
      <c r="G93" s="118"/>
      <c r="H93" s="118"/>
      <c r="I93" s="118"/>
      <c r="J93" s="118"/>
      <c r="K93" s="24"/>
      <c r="L93" s="24"/>
      <c r="M93" s="24">
        <v>1</v>
      </c>
      <c r="N93" s="110">
        <v>2</v>
      </c>
    </row>
    <row r="94" spans="2:25" ht="13.5" customHeight="1" x14ac:dyDescent="0.15">
      <c r="B94" s="1">
        <f t="shared" si="9"/>
        <v>84</v>
      </c>
      <c r="C94" s="6"/>
      <c r="D94" s="6"/>
      <c r="E94" s="118"/>
      <c r="F94" s="118" t="s">
        <v>212</v>
      </c>
      <c r="G94" s="118"/>
      <c r="H94" s="118"/>
      <c r="I94" s="118"/>
      <c r="J94" s="118"/>
      <c r="K94" s="24"/>
      <c r="L94" s="24">
        <v>2</v>
      </c>
      <c r="M94" s="24"/>
      <c r="N94" s="110">
        <v>1</v>
      </c>
    </row>
    <row r="95" spans="2:25" ht="13.9" customHeight="1" thickBot="1" x14ac:dyDescent="0.2">
      <c r="B95" s="1">
        <f t="shared" si="9"/>
        <v>85</v>
      </c>
      <c r="C95" s="6"/>
      <c r="D95" s="6"/>
      <c r="E95" s="118"/>
      <c r="F95" s="118" t="s">
        <v>175</v>
      </c>
      <c r="G95" s="118"/>
      <c r="H95" s="118"/>
      <c r="I95" s="118"/>
      <c r="J95" s="118"/>
      <c r="K95" s="24">
        <v>5</v>
      </c>
      <c r="L95" s="24">
        <v>3</v>
      </c>
      <c r="M95" s="24">
        <v>4</v>
      </c>
      <c r="N95" s="110" t="s">
        <v>143</v>
      </c>
    </row>
    <row r="96" spans="2:25" ht="13.9" customHeight="1" x14ac:dyDescent="0.15">
      <c r="B96" s="79"/>
      <c r="C96" s="80"/>
      <c r="D96" s="80"/>
      <c r="E96" s="23"/>
      <c r="F96" s="23"/>
      <c r="G96" s="23"/>
      <c r="H96" s="23"/>
      <c r="I96" s="23"/>
      <c r="J96" s="23"/>
      <c r="K96" s="23"/>
      <c r="L96" s="23"/>
      <c r="M96" s="23"/>
      <c r="N96" s="23"/>
      <c r="U96">
        <f>COUNTA(K11:K111)</f>
        <v>49</v>
      </c>
      <c r="V96">
        <f>COUNTA(L11:L111)</f>
        <v>51</v>
      </c>
      <c r="W96">
        <f>COUNTA(M11:M111)</f>
        <v>72</v>
      </c>
      <c r="X96">
        <f>COUNTA(N11:N111)</f>
        <v>74</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SUM(U11:U26,K27:K111)</f>
        <v>111363</v>
      </c>
      <c r="V100">
        <f>SUM(V11:V26,L27:L111)</f>
        <v>21195</v>
      </c>
      <c r="W100">
        <f>SUM(W11:W26,M27:M111)</f>
        <v>25015</v>
      </c>
      <c r="X100">
        <f>SUM(X11:X26,N27:N111)</f>
        <v>24318</v>
      </c>
    </row>
    <row r="101" spans="2:24" ht="18" customHeight="1" thickBot="1" x14ac:dyDescent="0.2">
      <c r="B101" s="67"/>
      <c r="C101" s="22"/>
      <c r="D101" s="150" t="s">
        <v>2</v>
      </c>
      <c r="E101" s="150"/>
      <c r="F101" s="150"/>
      <c r="G101" s="150"/>
      <c r="H101" s="22"/>
      <c r="I101" s="22"/>
      <c r="J101" s="68"/>
      <c r="K101" s="33" t="str">
        <f>K5</f>
        <v>2023.7.24</v>
      </c>
      <c r="L101" s="33" t="str">
        <f>L5</f>
        <v>2023.7.24</v>
      </c>
      <c r="M101" s="33" t="str">
        <f>M5</f>
        <v>2023.7.24</v>
      </c>
      <c r="N101" s="127" t="str">
        <f>N5</f>
        <v>2023.7.24</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176</v>
      </c>
      <c r="E103" s="118"/>
      <c r="F103" s="118" t="s">
        <v>272</v>
      </c>
      <c r="G103" s="118"/>
      <c r="H103" s="118"/>
      <c r="I103" s="118"/>
      <c r="J103" s="118"/>
      <c r="K103" s="24"/>
      <c r="L103" s="24"/>
      <c r="M103" s="24" t="s">
        <v>143</v>
      </c>
      <c r="N103" s="110" t="s">
        <v>143</v>
      </c>
    </row>
    <row r="104" spans="2:24" ht="13.5" customHeight="1" x14ac:dyDescent="0.15">
      <c r="B104" s="1">
        <f t="shared" ref="B104:B111" si="10">B103+1</f>
        <v>87</v>
      </c>
      <c r="C104" s="6"/>
      <c r="D104" s="2" t="s">
        <v>178</v>
      </c>
      <c r="E104" s="118"/>
      <c r="F104" s="118" t="s">
        <v>179</v>
      </c>
      <c r="G104" s="118"/>
      <c r="H104" s="118"/>
      <c r="I104" s="118"/>
      <c r="J104" s="118"/>
      <c r="K104" s="24"/>
      <c r="L104" s="24"/>
      <c r="M104" s="24"/>
      <c r="N104" s="110" t="s">
        <v>143</v>
      </c>
    </row>
    <row r="105" spans="2:24" ht="13.5" customHeight="1" x14ac:dyDescent="0.15">
      <c r="B105" s="1">
        <f t="shared" si="10"/>
        <v>88</v>
      </c>
      <c r="C105" s="6"/>
      <c r="D105" s="2" t="s">
        <v>35</v>
      </c>
      <c r="E105" s="118"/>
      <c r="F105" s="118" t="s">
        <v>110</v>
      </c>
      <c r="G105" s="118"/>
      <c r="H105" s="118"/>
      <c r="I105" s="118"/>
      <c r="J105" s="118"/>
      <c r="K105" s="24"/>
      <c r="L105" s="24" t="s">
        <v>143</v>
      </c>
      <c r="M105" s="24">
        <v>3</v>
      </c>
      <c r="N105" s="110" t="s">
        <v>143</v>
      </c>
    </row>
    <row r="106" spans="2:24" ht="13.5" customHeight="1" x14ac:dyDescent="0.15">
      <c r="B106" s="1">
        <f t="shared" si="10"/>
        <v>89</v>
      </c>
      <c r="C106" s="6"/>
      <c r="D106" s="7"/>
      <c r="E106" s="118"/>
      <c r="F106" s="118" t="s">
        <v>36</v>
      </c>
      <c r="G106" s="118"/>
      <c r="H106" s="118"/>
      <c r="I106" s="118"/>
      <c r="J106" s="118"/>
      <c r="K106" s="24" t="s">
        <v>143</v>
      </c>
      <c r="L106" s="24"/>
      <c r="M106" s="24"/>
      <c r="N106" s="110" t="s">
        <v>143</v>
      </c>
    </row>
    <row r="107" spans="2:24" ht="13.5" customHeight="1" x14ac:dyDescent="0.15">
      <c r="B107" s="1">
        <f t="shared" si="10"/>
        <v>90</v>
      </c>
      <c r="C107" s="7"/>
      <c r="D107" s="8" t="s">
        <v>37</v>
      </c>
      <c r="E107" s="118"/>
      <c r="F107" s="118" t="s">
        <v>38</v>
      </c>
      <c r="G107" s="118"/>
      <c r="H107" s="118"/>
      <c r="I107" s="118"/>
      <c r="J107" s="118"/>
      <c r="K107" s="24" t="s">
        <v>143</v>
      </c>
      <c r="L107" s="24"/>
      <c r="M107" s="24">
        <v>50</v>
      </c>
      <c r="N107" s="110" t="s">
        <v>143</v>
      </c>
    </row>
    <row r="108" spans="2:24" ht="13.5" customHeight="1" x14ac:dyDescent="0.15">
      <c r="B108" s="1">
        <f t="shared" si="10"/>
        <v>91</v>
      </c>
      <c r="C108" s="2" t="s">
        <v>0</v>
      </c>
      <c r="D108" s="8" t="s">
        <v>39</v>
      </c>
      <c r="E108" s="118"/>
      <c r="F108" s="118" t="s">
        <v>40</v>
      </c>
      <c r="G108" s="118"/>
      <c r="H108" s="118"/>
      <c r="I108" s="118"/>
      <c r="J108" s="118"/>
      <c r="K108" s="24"/>
      <c r="L108" s="24"/>
      <c r="M108" s="24"/>
      <c r="N108" s="110" t="s">
        <v>143</v>
      </c>
      <c r="U108">
        <f>COUNTA(K87:K108)</f>
        <v>8</v>
      </c>
      <c r="V108">
        <f>COUNTA(L87:L108)</f>
        <v>7</v>
      </c>
      <c r="W108">
        <f>COUNTA(M87:M108)</f>
        <v>11</v>
      </c>
      <c r="X108">
        <f>COUNTA(N87:N108)</f>
        <v>14</v>
      </c>
    </row>
    <row r="109" spans="2:24" ht="13.5" customHeight="1" x14ac:dyDescent="0.15">
      <c r="B109" s="1">
        <f t="shared" si="10"/>
        <v>92</v>
      </c>
      <c r="C109" s="143" t="s">
        <v>41</v>
      </c>
      <c r="D109" s="144"/>
      <c r="E109" s="118"/>
      <c r="F109" s="118" t="s">
        <v>42</v>
      </c>
      <c r="G109" s="118"/>
      <c r="H109" s="118"/>
      <c r="I109" s="118"/>
      <c r="J109" s="118"/>
      <c r="K109" s="24">
        <v>125</v>
      </c>
      <c r="L109" s="24">
        <v>225</v>
      </c>
      <c r="M109" s="24">
        <v>75</v>
      </c>
      <c r="N109" s="110">
        <v>200</v>
      </c>
    </row>
    <row r="110" spans="2:24" ht="13.5" customHeight="1" x14ac:dyDescent="0.15">
      <c r="B110" s="1">
        <f t="shared" si="10"/>
        <v>93</v>
      </c>
      <c r="C110" s="3"/>
      <c r="D110" s="78"/>
      <c r="E110" s="118"/>
      <c r="F110" s="118" t="s">
        <v>43</v>
      </c>
      <c r="G110" s="118"/>
      <c r="H110" s="118"/>
      <c r="I110" s="118"/>
      <c r="J110" s="118"/>
      <c r="K110" s="24">
        <v>100</v>
      </c>
      <c r="L110" s="24">
        <v>75</v>
      </c>
      <c r="M110" s="24">
        <v>75</v>
      </c>
      <c r="N110" s="110">
        <v>25</v>
      </c>
    </row>
    <row r="111" spans="2:24" ht="13.9" customHeight="1" thickBot="1" x14ac:dyDescent="0.2">
      <c r="B111" s="132">
        <f t="shared" si="10"/>
        <v>94</v>
      </c>
      <c r="C111" s="133"/>
      <c r="D111" s="134"/>
      <c r="E111" s="9"/>
      <c r="F111" s="9" t="s">
        <v>73</v>
      </c>
      <c r="G111" s="9"/>
      <c r="H111" s="9"/>
      <c r="I111" s="9"/>
      <c r="J111" s="9"/>
      <c r="K111" s="135">
        <v>25</v>
      </c>
      <c r="L111" s="135">
        <v>25</v>
      </c>
      <c r="M111" s="135">
        <v>75</v>
      </c>
      <c r="N111" s="136">
        <v>125</v>
      </c>
    </row>
    <row r="112" spans="2:24" ht="19.899999999999999" customHeight="1" thickTop="1" x14ac:dyDescent="0.15">
      <c r="B112" s="145" t="s">
        <v>45</v>
      </c>
      <c r="C112" s="146"/>
      <c r="D112" s="146"/>
      <c r="E112" s="146"/>
      <c r="F112" s="146"/>
      <c r="G112" s="146"/>
      <c r="H112" s="146"/>
      <c r="I112" s="146"/>
      <c r="J112" s="76"/>
      <c r="K112" s="32">
        <f>SUM(K113:K121)</f>
        <v>111363</v>
      </c>
      <c r="L112" s="32">
        <f>SUM(L113:L121)</f>
        <v>21195</v>
      </c>
      <c r="M112" s="32">
        <f>SUM(M113:M121)</f>
        <v>25015</v>
      </c>
      <c r="N112" s="137">
        <f>SUM(N113:N121)</f>
        <v>24318</v>
      </c>
    </row>
    <row r="113" spans="2:14" ht="13.9" customHeight="1" x14ac:dyDescent="0.15">
      <c r="B113" s="147" t="s">
        <v>46</v>
      </c>
      <c r="C113" s="148"/>
      <c r="D113" s="149"/>
      <c r="E113" s="12"/>
      <c r="F113" s="13"/>
      <c r="G113" s="138" t="s">
        <v>13</v>
      </c>
      <c r="H113" s="138"/>
      <c r="I113" s="13"/>
      <c r="J113" s="14"/>
      <c r="K113" s="4">
        <f>SUM(U$11:U$26)</f>
        <v>108950</v>
      </c>
      <c r="L113" s="4">
        <f>SUM(V$11:V$26)</f>
        <v>8775</v>
      </c>
      <c r="M113" s="4">
        <f>SUM(W$11:W$26)</f>
        <v>12285</v>
      </c>
      <c r="N113" s="5">
        <f>SUM(X$11:X$26)</f>
        <v>8795</v>
      </c>
    </row>
    <row r="114" spans="2:14" ht="13.9" customHeight="1" x14ac:dyDescent="0.15">
      <c r="B114" s="82"/>
      <c r="C114" s="60"/>
      <c r="D114" s="83"/>
      <c r="E114" s="15"/>
      <c r="F114" s="118"/>
      <c r="G114" s="138" t="s">
        <v>25</v>
      </c>
      <c r="H114" s="138"/>
      <c r="I114" s="114"/>
      <c r="J114" s="16"/>
      <c r="K114" s="4">
        <f>SUM(K$27)</f>
        <v>425</v>
      </c>
      <c r="L114" s="4">
        <f>SUM(L$27)</f>
        <v>300</v>
      </c>
      <c r="M114" s="4">
        <f>SUM(M$27)</f>
        <v>950</v>
      </c>
      <c r="N114" s="5">
        <f>SUM(N$27)</f>
        <v>600</v>
      </c>
    </row>
    <row r="115" spans="2:14" ht="13.9" customHeight="1" x14ac:dyDescent="0.15">
      <c r="B115" s="82"/>
      <c r="C115" s="60"/>
      <c r="D115" s="83"/>
      <c r="E115" s="15"/>
      <c r="F115" s="118"/>
      <c r="G115" s="138" t="s">
        <v>27</v>
      </c>
      <c r="H115" s="138"/>
      <c r="I115" s="13"/>
      <c r="J115" s="14"/>
      <c r="K115" s="4">
        <f>SUM(K$28:K$30)</f>
        <v>0</v>
      </c>
      <c r="L115" s="4">
        <f>SUM(L$28:L$30)</f>
        <v>0</v>
      </c>
      <c r="M115" s="4">
        <f>SUM(M$28:M$30)</f>
        <v>78</v>
      </c>
      <c r="N115" s="5">
        <f>SUM(N$28:N$30)</f>
        <v>0</v>
      </c>
    </row>
    <row r="116" spans="2:14" ht="13.9" customHeight="1" x14ac:dyDescent="0.15">
      <c r="B116" s="82"/>
      <c r="C116" s="60"/>
      <c r="D116" s="83"/>
      <c r="E116" s="15"/>
      <c r="F116" s="118"/>
      <c r="G116" s="138" t="s">
        <v>78</v>
      </c>
      <c r="H116" s="138"/>
      <c r="I116" s="13"/>
      <c r="J116" s="14"/>
      <c r="K116" s="4">
        <f>SUM(K$31:K$31)</f>
        <v>0</v>
      </c>
      <c r="L116" s="4">
        <f>SUM(L$31:L$31)</f>
        <v>0</v>
      </c>
      <c r="M116" s="4">
        <f>SUM(M$31:M$31)</f>
        <v>0</v>
      </c>
      <c r="N116" s="5">
        <f>SUM(N$31:N$31)</f>
        <v>25</v>
      </c>
    </row>
    <row r="117" spans="2:14" ht="13.9" customHeight="1" x14ac:dyDescent="0.15">
      <c r="B117" s="82"/>
      <c r="C117" s="60"/>
      <c r="D117" s="83"/>
      <c r="E117" s="15"/>
      <c r="F117" s="118"/>
      <c r="G117" s="138" t="s">
        <v>79</v>
      </c>
      <c r="H117" s="138"/>
      <c r="I117" s="13"/>
      <c r="J117" s="14"/>
      <c r="K117" s="4">
        <f>SUM(K33:K46)</f>
        <v>825</v>
      </c>
      <c r="L117" s="4">
        <f>SUM(L$33:L$46)</f>
        <v>10350</v>
      </c>
      <c r="M117" s="4">
        <f>SUM(M$33:M$46)</f>
        <v>8475</v>
      </c>
      <c r="N117" s="5">
        <f>SUM(N$33:N$46)</f>
        <v>11350</v>
      </c>
    </row>
    <row r="118" spans="2:14" ht="13.9" customHeight="1" x14ac:dyDescent="0.15">
      <c r="B118" s="82"/>
      <c r="C118" s="60"/>
      <c r="D118" s="83"/>
      <c r="E118" s="15"/>
      <c r="F118" s="118"/>
      <c r="G118" s="138" t="s">
        <v>76</v>
      </c>
      <c r="H118" s="138"/>
      <c r="I118" s="13"/>
      <c r="J118" s="14"/>
      <c r="K118" s="4">
        <f>SUM(K$47:K$49)</f>
        <v>0</v>
      </c>
      <c r="L118" s="4">
        <f>SUM(L$47:L$49)</f>
        <v>25</v>
      </c>
      <c r="M118" s="4">
        <f>SUM(M$47:M$49)</f>
        <v>50</v>
      </c>
      <c r="N118" s="5">
        <f>SUM(N$47:N$49)</f>
        <v>25</v>
      </c>
    </row>
    <row r="119" spans="2:14" ht="13.9" customHeight="1" x14ac:dyDescent="0.15">
      <c r="B119" s="82"/>
      <c r="C119" s="60"/>
      <c r="D119" s="83"/>
      <c r="E119" s="15"/>
      <c r="F119" s="118"/>
      <c r="G119" s="138" t="s">
        <v>28</v>
      </c>
      <c r="H119" s="138"/>
      <c r="I119" s="13"/>
      <c r="J119" s="14"/>
      <c r="K119" s="4">
        <f>SUM(K$50:K$86)</f>
        <v>906</v>
      </c>
      <c r="L119" s="4">
        <f>SUM(L$50:L$86)</f>
        <v>1414</v>
      </c>
      <c r="M119" s="4">
        <f>SUM(M$50:M$86)</f>
        <v>2891</v>
      </c>
      <c r="N119" s="5">
        <f>SUM(N$50:N$86)</f>
        <v>3165</v>
      </c>
    </row>
    <row r="120" spans="2:14" ht="13.9" customHeight="1" x14ac:dyDescent="0.15">
      <c r="B120" s="82"/>
      <c r="C120" s="60"/>
      <c r="D120" s="83"/>
      <c r="E120" s="15"/>
      <c r="F120" s="118"/>
      <c r="G120" s="138" t="s">
        <v>47</v>
      </c>
      <c r="H120" s="138"/>
      <c r="I120" s="13"/>
      <c r="J120" s="14"/>
      <c r="K120" s="4">
        <f>SUM(K$32:K$32,K$109:K$110)</f>
        <v>225</v>
      </c>
      <c r="L120" s="4">
        <f>SUM(L32:L32,L$109:L$110)</f>
        <v>300</v>
      </c>
      <c r="M120" s="4">
        <f>SUM(M32:M32,M$109:M$110)</f>
        <v>150</v>
      </c>
      <c r="N120" s="5">
        <f>SUM(N32:N32,N$109:N$110)</f>
        <v>228</v>
      </c>
    </row>
    <row r="121" spans="2:14" ht="13.9" customHeight="1" thickBot="1" x14ac:dyDescent="0.2">
      <c r="B121" s="84"/>
      <c r="C121" s="85"/>
      <c r="D121" s="86"/>
      <c r="E121" s="17"/>
      <c r="F121" s="9"/>
      <c r="G121" s="139" t="s">
        <v>44</v>
      </c>
      <c r="H121" s="139"/>
      <c r="I121" s="18"/>
      <c r="J121" s="19"/>
      <c r="K121" s="10">
        <f>SUM(K$87:K$108,K$111)</f>
        <v>32</v>
      </c>
      <c r="L121" s="10">
        <f>SUM(L$87:L$108,L$111)</f>
        <v>31</v>
      </c>
      <c r="M121" s="10">
        <f>SUM(M$87:M$108,M$111)</f>
        <v>136</v>
      </c>
      <c r="N121" s="11">
        <f>SUM(N$87:N$108,N$111)</f>
        <v>130</v>
      </c>
    </row>
    <row r="122" spans="2:14" ht="18" customHeight="1" thickTop="1" x14ac:dyDescent="0.15">
      <c r="B122" s="151" t="s">
        <v>48</v>
      </c>
      <c r="C122" s="152"/>
      <c r="D122" s="153"/>
      <c r="E122" s="87"/>
      <c r="F122" s="115"/>
      <c r="G122" s="154" t="s">
        <v>49</v>
      </c>
      <c r="H122" s="154"/>
      <c r="I122" s="115"/>
      <c r="J122" s="116"/>
      <c r="K122" s="35" t="s">
        <v>50</v>
      </c>
      <c r="L122" s="41"/>
      <c r="M122" s="41"/>
      <c r="N122" s="53"/>
    </row>
    <row r="123" spans="2:14" ht="18" customHeight="1" x14ac:dyDescent="0.15">
      <c r="B123" s="88"/>
      <c r="C123" s="89"/>
      <c r="D123" s="89"/>
      <c r="E123" s="90"/>
      <c r="F123" s="91"/>
      <c r="G123" s="92"/>
      <c r="H123" s="92"/>
      <c r="I123" s="91"/>
      <c r="J123" s="93"/>
      <c r="K123" s="36" t="s">
        <v>51</v>
      </c>
      <c r="L123" s="42"/>
      <c r="M123" s="42"/>
      <c r="N123" s="45"/>
    </row>
    <row r="124" spans="2:14" ht="18" customHeight="1" x14ac:dyDescent="0.15">
      <c r="B124" s="82"/>
      <c r="C124" s="60"/>
      <c r="D124" s="60"/>
      <c r="E124" s="94"/>
      <c r="F124" s="22"/>
      <c r="G124" s="150" t="s">
        <v>52</v>
      </c>
      <c r="H124" s="150"/>
      <c r="I124" s="113"/>
      <c r="J124" s="117"/>
      <c r="K124" s="37" t="s">
        <v>53</v>
      </c>
      <c r="L124" s="43"/>
      <c r="M124" s="47"/>
      <c r="N124" s="43"/>
    </row>
    <row r="125" spans="2:14" ht="18" customHeight="1" x14ac:dyDescent="0.15">
      <c r="B125" s="82"/>
      <c r="C125" s="60"/>
      <c r="D125" s="60"/>
      <c r="E125" s="95"/>
      <c r="F125" s="60"/>
      <c r="G125" s="96"/>
      <c r="H125" s="96"/>
      <c r="I125" s="89"/>
      <c r="J125" s="97"/>
      <c r="K125" s="38" t="s">
        <v>88</v>
      </c>
      <c r="L125" s="44"/>
      <c r="M125" s="26"/>
      <c r="N125" s="44"/>
    </row>
    <row r="126" spans="2:14" ht="18" customHeight="1" x14ac:dyDescent="0.15">
      <c r="B126" s="82"/>
      <c r="C126" s="60"/>
      <c r="D126" s="60"/>
      <c r="E126" s="95"/>
      <c r="F126" s="60"/>
      <c r="G126" s="96"/>
      <c r="H126" s="96"/>
      <c r="I126" s="89"/>
      <c r="J126" s="97"/>
      <c r="K126" s="38" t="s">
        <v>81</v>
      </c>
      <c r="L126" s="42"/>
      <c r="M126" s="26"/>
      <c r="N126" s="44"/>
    </row>
    <row r="127" spans="2:14" ht="18" customHeight="1" x14ac:dyDescent="0.15">
      <c r="B127" s="82"/>
      <c r="C127" s="60"/>
      <c r="D127" s="60"/>
      <c r="E127" s="94"/>
      <c r="F127" s="22"/>
      <c r="G127" s="150" t="s">
        <v>54</v>
      </c>
      <c r="H127" s="150"/>
      <c r="I127" s="113"/>
      <c r="J127" s="117"/>
      <c r="K127" s="37" t="s">
        <v>92</v>
      </c>
      <c r="L127" s="43"/>
      <c r="M127" s="47"/>
      <c r="N127" s="43"/>
    </row>
    <row r="128" spans="2:14" ht="18" customHeight="1" x14ac:dyDescent="0.15">
      <c r="B128" s="82"/>
      <c r="C128" s="60"/>
      <c r="D128" s="60"/>
      <c r="E128" s="95"/>
      <c r="F128" s="60"/>
      <c r="G128" s="96"/>
      <c r="H128" s="96"/>
      <c r="I128" s="89"/>
      <c r="J128" s="97"/>
      <c r="K128" s="38" t="s">
        <v>89</v>
      </c>
      <c r="L128" s="44"/>
      <c r="M128" s="26"/>
      <c r="N128" s="44"/>
    </row>
    <row r="129" spans="2:14" ht="18" customHeight="1" x14ac:dyDescent="0.15">
      <c r="B129" s="82"/>
      <c r="C129" s="60"/>
      <c r="D129" s="60"/>
      <c r="E129" s="95"/>
      <c r="F129" s="60"/>
      <c r="G129" s="96"/>
      <c r="H129" s="96"/>
      <c r="I129" s="89"/>
      <c r="J129" s="97"/>
      <c r="K129" s="38" t="s">
        <v>90</v>
      </c>
      <c r="L129" s="44"/>
      <c r="M129" s="44"/>
      <c r="N129" s="44"/>
    </row>
    <row r="130" spans="2:14" ht="18" customHeight="1" x14ac:dyDescent="0.15">
      <c r="B130" s="82"/>
      <c r="C130" s="60"/>
      <c r="D130" s="60"/>
      <c r="E130" s="74"/>
      <c r="F130" s="75"/>
      <c r="G130" s="92"/>
      <c r="H130" s="92"/>
      <c r="I130" s="91"/>
      <c r="J130" s="93"/>
      <c r="K130" s="38" t="s">
        <v>91</v>
      </c>
      <c r="L130" s="45"/>
      <c r="M130" s="42"/>
      <c r="N130" s="45"/>
    </row>
    <row r="131" spans="2:14" ht="18" customHeight="1" x14ac:dyDescent="0.15">
      <c r="B131" s="98"/>
      <c r="C131" s="75"/>
      <c r="D131" s="75"/>
      <c r="E131" s="15"/>
      <c r="F131" s="118"/>
      <c r="G131" s="138" t="s">
        <v>55</v>
      </c>
      <c r="H131" s="138"/>
      <c r="I131" s="13"/>
      <c r="J131" s="14"/>
      <c r="K131" s="27" t="s">
        <v>156</v>
      </c>
      <c r="L131" s="46"/>
      <c r="M131" s="48"/>
      <c r="N131" s="46"/>
    </row>
    <row r="132" spans="2:14" ht="18" customHeight="1" x14ac:dyDescent="0.15">
      <c r="B132" s="147" t="s">
        <v>56</v>
      </c>
      <c r="C132" s="148"/>
      <c r="D132" s="148"/>
      <c r="E132" s="22"/>
      <c r="F132" s="22"/>
      <c r="G132" s="22"/>
      <c r="H132" s="22"/>
      <c r="I132" s="22"/>
      <c r="J132" s="22"/>
      <c r="K132" s="22"/>
      <c r="L132" s="22"/>
      <c r="M132" s="22"/>
      <c r="N132" s="54"/>
    </row>
    <row r="133" spans="2:14" ht="14.1" customHeight="1" x14ac:dyDescent="0.15">
      <c r="B133" s="99"/>
      <c r="C133" s="39" t="s">
        <v>57</v>
      </c>
      <c r="D133" s="100"/>
      <c r="E133" s="39"/>
      <c r="F133" s="39"/>
      <c r="G133" s="39"/>
      <c r="H133" s="39"/>
      <c r="I133" s="39"/>
      <c r="J133" s="39"/>
      <c r="K133" s="39"/>
      <c r="L133" s="39"/>
      <c r="M133" s="39"/>
      <c r="N133" s="55"/>
    </row>
    <row r="134" spans="2:14" ht="14.1" customHeight="1" x14ac:dyDescent="0.15">
      <c r="B134" s="99"/>
      <c r="C134" s="39" t="s">
        <v>58</v>
      </c>
      <c r="D134" s="100"/>
      <c r="E134" s="39"/>
      <c r="F134" s="39"/>
      <c r="G134" s="39"/>
      <c r="H134" s="39"/>
      <c r="I134" s="39"/>
      <c r="J134" s="39"/>
      <c r="K134" s="39"/>
      <c r="L134" s="39"/>
      <c r="M134" s="39"/>
      <c r="N134" s="55"/>
    </row>
    <row r="135" spans="2:14" ht="14.1" customHeight="1" x14ac:dyDescent="0.15">
      <c r="B135" s="99"/>
      <c r="C135" s="39" t="s">
        <v>59</v>
      </c>
      <c r="D135" s="100"/>
      <c r="E135" s="39"/>
      <c r="F135" s="39"/>
      <c r="G135" s="39"/>
      <c r="H135" s="39"/>
      <c r="I135" s="39"/>
      <c r="J135" s="39"/>
      <c r="K135" s="39"/>
      <c r="L135" s="39"/>
      <c r="M135" s="39"/>
      <c r="N135" s="55"/>
    </row>
    <row r="136" spans="2:14" ht="14.1" customHeight="1" x14ac:dyDescent="0.15">
      <c r="B136" s="99"/>
      <c r="C136" s="39" t="s">
        <v>120</v>
      </c>
      <c r="D136" s="100"/>
      <c r="E136" s="39"/>
      <c r="F136" s="39"/>
      <c r="G136" s="39"/>
      <c r="H136" s="39"/>
      <c r="I136" s="39"/>
      <c r="J136" s="39"/>
      <c r="K136" s="39"/>
      <c r="L136" s="39"/>
      <c r="M136" s="39"/>
      <c r="N136" s="55"/>
    </row>
    <row r="137" spans="2:14" ht="14.1" customHeight="1" x14ac:dyDescent="0.15">
      <c r="B137" s="101"/>
      <c r="C137" s="39" t="s">
        <v>121</v>
      </c>
      <c r="D137" s="39"/>
      <c r="E137" s="39"/>
      <c r="F137" s="39"/>
      <c r="G137" s="39"/>
      <c r="H137" s="39"/>
      <c r="I137" s="39"/>
      <c r="J137" s="39"/>
      <c r="K137" s="39"/>
      <c r="L137" s="39"/>
      <c r="M137" s="39"/>
      <c r="N137" s="55"/>
    </row>
    <row r="138" spans="2:14" ht="14.1" customHeight="1" x14ac:dyDescent="0.15">
      <c r="B138" s="101"/>
      <c r="C138" s="39" t="s">
        <v>117</v>
      </c>
      <c r="D138" s="39"/>
      <c r="E138" s="39"/>
      <c r="F138" s="39"/>
      <c r="G138" s="39"/>
      <c r="H138" s="39"/>
      <c r="I138" s="39"/>
      <c r="J138" s="39"/>
      <c r="K138" s="39"/>
      <c r="L138" s="39"/>
      <c r="M138" s="39"/>
      <c r="N138" s="55"/>
    </row>
    <row r="139" spans="2:14" ht="14.1" customHeight="1" x14ac:dyDescent="0.15">
      <c r="B139" s="101"/>
      <c r="C139" s="39" t="s">
        <v>86</v>
      </c>
      <c r="D139" s="39"/>
      <c r="E139" s="39"/>
      <c r="F139" s="39"/>
      <c r="G139" s="39"/>
      <c r="H139" s="39"/>
      <c r="I139" s="39"/>
      <c r="J139" s="39"/>
      <c r="K139" s="39"/>
      <c r="L139" s="39"/>
      <c r="M139" s="39"/>
      <c r="N139" s="55"/>
    </row>
    <row r="140" spans="2:14" ht="14.1" customHeight="1" x14ac:dyDescent="0.15">
      <c r="B140" s="101"/>
      <c r="C140" s="39" t="s">
        <v>87</v>
      </c>
      <c r="D140" s="39"/>
      <c r="E140" s="39"/>
      <c r="F140" s="39"/>
      <c r="G140" s="39"/>
      <c r="H140" s="39"/>
      <c r="I140" s="39"/>
      <c r="J140" s="39"/>
      <c r="K140" s="39"/>
      <c r="L140" s="39"/>
      <c r="M140" s="39"/>
      <c r="N140" s="55"/>
    </row>
    <row r="141" spans="2:14" ht="14.1" customHeight="1" x14ac:dyDescent="0.15">
      <c r="B141" s="101"/>
      <c r="C141" s="39" t="s">
        <v>77</v>
      </c>
      <c r="D141" s="39"/>
      <c r="E141" s="39"/>
      <c r="F141" s="39"/>
      <c r="G141" s="39"/>
      <c r="H141" s="39"/>
      <c r="I141" s="39"/>
      <c r="J141" s="39"/>
      <c r="K141" s="39"/>
      <c r="L141" s="39"/>
      <c r="M141" s="39"/>
      <c r="N141" s="55"/>
    </row>
    <row r="142" spans="2:14" ht="14.1" customHeight="1" x14ac:dyDescent="0.15">
      <c r="B142" s="101"/>
      <c r="C142" s="39" t="s">
        <v>126</v>
      </c>
      <c r="D142" s="39"/>
      <c r="E142" s="39"/>
      <c r="F142" s="39"/>
      <c r="G142" s="39"/>
      <c r="H142" s="39"/>
      <c r="I142" s="39"/>
      <c r="J142" s="39"/>
      <c r="K142" s="39"/>
      <c r="L142" s="39"/>
      <c r="M142" s="39"/>
      <c r="N142" s="55"/>
    </row>
    <row r="143" spans="2:14" ht="14.1" customHeight="1" x14ac:dyDescent="0.15">
      <c r="B143" s="101"/>
      <c r="C143" s="39" t="s">
        <v>122</v>
      </c>
      <c r="D143" s="39"/>
      <c r="E143" s="39"/>
      <c r="F143" s="39"/>
      <c r="G143" s="39"/>
      <c r="H143" s="39"/>
      <c r="I143" s="39"/>
      <c r="J143" s="39"/>
      <c r="K143" s="39"/>
      <c r="L143" s="39"/>
      <c r="M143" s="39"/>
      <c r="N143" s="55"/>
    </row>
    <row r="144" spans="2:14" ht="14.1" customHeight="1" x14ac:dyDescent="0.15">
      <c r="B144" s="101"/>
      <c r="C144" s="39" t="s">
        <v>123</v>
      </c>
      <c r="D144" s="39"/>
      <c r="E144" s="39"/>
      <c r="F144" s="39"/>
      <c r="G144" s="39"/>
      <c r="H144" s="39"/>
      <c r="I144" s="39"/>
      <c r="J144" s="39"/>
      <c r="K144" s="39"/>
      <c r="L144" s="39"/>
      <c r="M144" s="39"/>
      <c r="N144" s="55"/>
    </row>
    <row r="145" spans="2:14" ht="14.1" customHeight="1" x14ac:dyDescent="0.15">
      <c r="B145" s="101"/>
      <c r="C145" s="39" t="s">
        <v>124</v>
      </c>
      <c r="D145" s="39"/>
      <c r="E145" s="39"/>
      <c r="F145" s="39"/>
      <c r="G145" s="39"/>
      <c r="H145" s="39"/>
      <c r="I145" s="39"/>
      <c r="J145" s="39"/>
      <c r="K145" s="39"/>
      <c r="L145" s="39"/>
      <c r="M145" s="39"/>
      <c r="N145" s="55"/>
    </row>
    <row r="146" spans="2:14" ht="14.1" customHeight="1" x14ac:dyDescent="0.15">
      <c r="B146" s="101"/>
      <c r="C146" s="39" t="s">
        <v>113</v>
      </c>
      <c r="D146" s="39"/>
      <c r="E146" s="39"/>
      <c r="F146" s="39"/>
      <c r="G146" s="39"/>
      <c r="H146" s="39"/>
      <c r="I146" s="39"/>
      <c r="J146" s="39"/>
      <c r="K146" s="39"/>
      <c r="L146" s="39"/>
      <c r="M146" s="39"/>
      <c r="N146" s="55"/>
    </row>
    <row r="147" spans="2:14" ht="14.1" customHeight="1" x14ac:dyDescent="0.15">
      <c r="B147" s="101"/>
      <c r="C147" s="39" t="s">
        <v>125</v>
      </c>
      <c r="D147" s="39"/>
      <c r="E147" s="39"/>
      <c r="F147" s="39"/>
      <c r="G147" s="39"/>
      <c r="H147" s="39"/>
      <c r="I147" s="39"/>
      <c r="J147" s="39"/>
      <c r="K147" s="39"/>
      <c r="L147" s="39"/>
      <c r="M147" s="39"/>
      <c r="N147" s="55"/>
    </row>
    <row r="148" spans="2:14" ht="14.1" customHeight="1" x14ac:dyDescent="0.15">
      <c r="B148" s="101"/>
      <c r="C148" s="39" t="s">
        <v>180</v>
      </c>
      <c r="D148" s="39"/>
      <c r="E148" s="39"/>
      <c r="F148" s="39"/>
      <c r="G148" s="39"/>
      <c r="H148" s="39"/>
      <c r="I148" s="39"/>
      <c r="J148" s="39"/>
      <c r="K148" s="39"/>
      <c r="L148" s="39"/>
      <c r="M148" s="39"/>
      <c r="N148" s="55"/>
    </row>
    <row r="149" spans="2:14" ht="14.1" customHeight="1" x14ac:dyDescent="0.15">
      <c r="B149" s="101"/>
      <c r="C149" s="39" t="s">
        <v>119</v>
      </c>
      <c r="D149" s="39"/>
      <c r="E149" s="39"/>
      <c r="F149" s="39"/>
      <c r="G149" s="39"/>
      <c r="H149" s="39"/>
      <c r="I149" s="39"/>
      <c r="J149" s="39"/>
      <c r="K149" s="39"/>
      <c r="L149" s="39"/>
      <c r="M149" s="39"/>
      <c r="N149" s="55"/>
    </row>
    <row r="150" spans="2:14" x14ac:dyDescent="0.15">
      <c r="B150" s="102"/>
      <c r="C150" s="39" t="s">
        <v>131</v>
      </c>
      <c r="N150" s="59"/>
    </row>
    <row r="151" spans="2:14" x14ac:dyDescent="0.15">
      <c r="B151" s="102"/>
      <c r="C151" s="39" t="s">
        <v>127</v>
      </c>
      <c r="N151" s="59"/>
    </row>
    <row r="152" spans="2:14" ht="14.1" customHeight="1" x14ac:dyDescent="0.15">
      <c r="B152" s="101"/>
      <c r="C152" s="39" t="s">
        <v>103</v>
      </c>
      <c r="D152" s="39"/>
      <c r="E152" s="39"/>
      <c r="F152" s="39"/>
      <c r="G152" s="39"/>
      <c r="H152" s="39"/>
      <c r="I152" s="39"/>
      <c r="J152" s="39"/>
      <c r="K152" s="39"/>
      <c r="L152" s="39"/>
      <c r="M152" s="39"/>
      <c r="N152" s="55"/>
    </row>
    <row r="153" spans="2:14" ht="18" customHeight="1" x14ac:dyDescent="0.15">
      <c r="B153" s="101"/>
      <c r="C153" s="39" t="s">
        <v>60</v>
      </c>
      <c r="D153" s="39"/>
      <c r="E153" s="39"/>
      <c r="F153" s="39"/>
      <c r="G153" s="39"/>
      <c r="H153" s="39"/>
      <c r="I153" s="39"/>
      <c r="J153" s="39"/>
      <c r="K153" s="39"/>
      <c r="L153" s="39"/>
      <c r="M153" s="39"/>
      <c r="N153" s="55"/>
    </row>
    <row r="154" spans="2:14" x14ac:dyDescent="0.15">
      <c r="B154" s="102"/>
      <c r="C154" s="39" t="s">
        <v>118</v>
      </c>
      <c r="N154" s="59"/>
    </row>
    <row r="155" spans="2:14" x14ac:dyDescent="0.15">
      <c r="B155" s="102"/>
      <c r="C155" s="39" t="s">
        <v>136</v>
      </c>
      <c r="N155" s="59"/>
    </row>
    <row r="156" spans="2:14" ht="14.25" thickBot="1" x14ac:dyDescent="0.2">
      <c r="B156" s="103"/>
      <c r="C156" s="40" t="s">
        <v>128</v>
      </c>
      <c r="D156" s="57"/>
      <c r="E156" s="57"/>
      <c r="F156" s="57"/>
      <c r="G156" s="57"/>
      <c r="H156" s="57"/>
      <c r="I156" s="57"/>
      <c r="J156" s="57"/>
      <c r="K156" s="57"/>
      <c r="L156" s="57"/>
      <c r="M156" s="57"/>
      <c r="N156" s="58"/>
    </row>
  </sheetData>
  <mergeCells count="28">
    <mergeCell ref="D4:G4"/>
    <mergeCell ref="D5:G5"/>
    <mergeCell ref="D6:G6"/>
    <mergeCell ref="D7:F7"/>
    <mergeCell ref="D8:F8"/>
    <mergeCell ref="B112:I112"/>
    <mergeCell ref="B113:D113"/>
    <mergeCell ref="G113:H113"/>
    <mergeCell ref="G114:H114"/>
    <mergeCell ref="D9:F9"/>
    <mergeCell ref="G10:H10"/>
    <mergeCell ref="D100:G100"/>
    <mergeCell ref="D101:G101"/>
    <mergeCell ref="G102:H102"/>
    <mergeCell ref="C109:D109"/>
    <mergeCell ref="G127:H127"/>
    <mergeCell ref="G131:H131"/>
    <mergeCell ref="B132:D132"/>
    <mergeCell ref="G118:H118"/>
    <mergeCell ref="G119:H119"/>
    <mergeCell ref="G120:H120"/>
    <mergeCell ref="G121:H121"/>
    <mergeCell ref="B122:D122"/>
    <mergeCell ref="G122:H122"/>
    <mergeCell ref="G115:H115"/>
    <mergeCell ref="G116:H116"/>
    <mergeCell ref="G124:H124"/>
    <mergeCell ref="G117:H117"/>
  </mergeCells>
  <phoneticPr fontId="23"/>
  <conditionalFormatting sqref="O11:O95">
    <cfRule type="expression" dxfId="24" priority="1" stopIfTrue="1">
      <formula>COUNTBLANK(K11:N11)=4</formula>
    </cfRule>
  </conditionalFormatting>
  <conditionalFormatting sqref="O103:O111">
    <cfRule type="expression" dxfId="23"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7302-9A0E-4CD3-A1D7-EB104FEFCED5}">
  <sheetPr>
    <tabColor rgb="FFC00000"/>
  </sheetPr>
  <dimension ref="B1:AC154"/>
  <sheetViews>
    <sheetView view="pageBreakPreview" zoomScale="75" zoomScaleNormal="75" zoomScaleSheetLayoutView="75" workbookViewId="0">
      <pane xSplit="10" ySplit="10" topLeftCell="K11" activePane="bottomRight" state="frozen"/>
      <selection activeCell="L230" sqref="L230"/>
      <selection pane="topRight" activeCell="L230" sqref="L230"/>
      <selection pane="bottomLeft" activeCell="L230" sqref="L230"/>
      <selection pane="bottomRight" activeCell="O7" sqref="O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4" width="14.875" customWidth="1"/>
    <col min="16" max="20" width="9" hidden="1" customWidth="1"/>
    <col min="24" max="24" width="9.25" customWidth="1"/>
  </cols>
  <sheetData>
    <row r="1" spans="2:24" ht="18" customHeight="1" x14ac:dyDescent="0.15"/>
    <row r="2" spans="2:24" ht="18" customHeight="1" x14ac:dyDescent="0.15">
      <c r="B2" s="60" t="s">
        <v>61</v>
      </c>
      <c r="U2" s="119"/>
    </row>
    <row r="3" spans="2:24" ht="9" customHeight="1" thickBot="1" x14ac:dyDescent="0.2"/>
    <row r="4" spans="2:24" ht="18" customHeight="1" x14ac:dyDescent="0.15">
      <c r="B4" s="61"/>
      <c r="C4" s="62"/>
      <c r="D4" s="140" t="s">
        <v>1</v>
      </c>
      <c r="E4" s="140"/>
      <c r="F4" s="140"/>
      <c r="G4" s="140"/>
      <c r="H4" s="62"/>
      <c r="I4" s="62"/>
      <c r="J4" s="63"/>
      <c r="K4" s="28" t="s">
        <v>62</v>
      </c>
      <c r="L4" s="28" t="s">
        <v>63</v>
      </c>
      <c r="M4" s="28" t="s">
        <v>64</v>
      </c>
      <c r="N4" s="51" t="s">
        <v>65</v>
      </c>
    </row>
    <row r="5" spans="2:24" ht="18" customHeight="1" x14ac:dyDescent="0.15">
      <c r="B5" s="64"/>
      <c r="C5" s="118"/>
      <c r="D5" s="138" t="s">
        <v>2</v>
      </c>
      <c r="E5" s="138"/>
      <c r="F5" s="138"/>
      <c r="G5" s="138"/>
      <c r="H5" s="118"/>
      <c r="I5" s="118"/>
      <c r="J5" s="65"/>
      <c r="K5" s="29" t="s">
        <v>429</v>
      </c>
      <c r="L5" s="29" t="str">
        <f>K5</f>
        <v>2023.8.8</v>
      </c>
      <c r="M5" s="29" t="str">
        <f>K5</f>
        <v>2023.8.8</v>
      </c>
      <c r="N5" s="109" t="str">
        <f>K5</f>
        <v>2023.8.8</v>
      </c>
    </row>
    <row r="6" spans="2:24" ht="18" customHeight="1" x14ac:dyDescent="0.15">
      <c r="B6" s="64"/>
      <c r="C6" s="118"/>
      <c r="D6" s="138" t="s">
        <v>3</v>
      </c>
      <c r="E6" s="138"/>
      <c r="F6" s="138"/>
      <c r="G6" s="138"/>
      <c r="H6" s="118"/>
      <c r="I6" s="118"/>
      <c r="J6" s="65"/>
      <c r="K6" s="104">
        <v>0.44097222222222227</v>
      </c>
      <c r="L6" s="104">
        <v>0.39930555555555558</v>
      </c>
      <c r="M6" s="104">
        <v>0.46388888888888885</v>
      </c>
      <c r="N6" s="105">
        <v>0.37638888888888888</v>
      </c>
    </row>
    <row r="7" spans="2:24" ht="18" customHeight="1" x14ac:dyDescent="0.15">
      <c r="B7" s="64"/>
      <c r="C7" s="118"/>
      <c r="D7" s="138" t="s">
        <v>4</v>
      </c>
      <c r="E7" s="141"/>
      <c r="F7" s="141"/>
      <c r="G7" s="66" t="s">
        <v>5</v>
      </c>
      <c r="H7" s="118"/>
      <c r="I7" s="118"/>
      <c r="J7" s="65"/>
      <c r="K7" s="106">
        <v>2.56</v>
      </c>
      <c r="L7" s="106">
        <v>1.7</v>
      </c>
      <c r="M7" s="106">
        <v>1.76</v>
      </c>
      <c r="N7" s="107">
        <v>1.75</v>
      </c>
    </row>
    <row r="8" spans="2:24" ht="18" customHeight="1" x14ac:dyDescent="0.15">
      <c r="B8" s="67"/>
      <c r="C8" s="22"/>
      <c r="D8" s="138" t="s">
        <v>6</v>
      </c>
      <c r="E8" s="138"/>
      <c r="F8" s="138"/>
      <c r="G8" s="66" t="s">
        <v>5</v>
      </c>
      <c r="H8" s="22"/>
      <c r="I8" s="22"/>
      <c r="J8" s="68"/>
      <c r="K8" s="30">
        <v>0.5</v>
      </c>
      <c r="L8" s="30">
        <v>0.5</v>
      </c>
      <c r="M8" s="30">
        <v>0.5</v>
      </c>
      <c r="N8" s="49">
        <v>0.5</v>
      </c>
    </row>
    <row r="9" spans="2:24" ht="18" customHeight="1" thickBot="1" x14ac:dyDescent="0.2">
      <c r="B9" s="69"/>
      <c r="C9" s="9"/>
      <c r="D9" s="139" t="s">
        <v>7</v>
      </c>
      <c r="E9" s="139"/>
      <c r="F9" s="139"/>
      <c r="G9" s="70" t="s">
        <v>8</v>
      </c>
      <c r="H9" s="9"/>
      <c r="I9" s="9"/>
      <c r="J9" s="71"/>
      <c r="K9" s="31">
        <v>100</v>
      </c>
      <c r="L9" s="31">
        <v>100</v>
      </c>
      <c r="M9" s="31">
        <v>100</v>
      </c>
      <c r="N9" s="50">
        <v>100</v>
      </c>
      <c r="Q9" s="25" t="s">
        <v>66</v>
      </c>
      <c r="R9" s="25" t="s">
        <v>67</v>
      </c>
      <c r="S9" s="25" t="s">
        <v>68</v>
      </c>
      <c r="T9" s="25" t="s">
        <v>69</v>
      </c>
      <c r="U9" s="25" t="s">
        <v>66</v>
      </c>
      <c r="V9" s="25" t="s">
        <v>67</v>
      </c>
      <c r="W9" s="25" t="s">
        <v>68</v>
      </c>
      <c r="X9" s="25" t="s">
        <v>69</v>
      </c>
    </row>
    <row r="10" spans="2:24" ht="18" customHeight="1" thickTop="1" x14ac:dyDescent="0.15">
      <c r="B10" s="72" t="s">
        <v>9</v>
      </c>
      <c r="C10" s="73" t="s">
        <v>10</v>
      </c>
      <c r="D10" s="73" t="s">
        <v>11</v>
      </c>
      <c r="E10" s="74"/>
      <c r="F10" s="75"/>
      <c r="G10" s="142" t="s">
        <v>12</v>
      </c>
      <c r="H10" s="142"/>
      <c r="I10" s="75"/>
      <c r="J10" s="76"/>
      <c r="K10" s="32"/>
      <c r="L10" s="32"/>
      <c r="M10" s="32"/>
      <c r="N10" s="108"/>
    </row>
    <row r="11" spans="2:24" ht="13.5" customHeight="1" x14ac:dyDescent="0.15">
      <c r="B11" s="1">
        <v>1</v>
      </c>
      <c r="C11" s="2" t="s">
        <v>83</v>
      </c>
      <c r="D11" s="2" t="s">
        <v>13</v>
      </c>
      <c r="E11" s="118"/>
      <c r="F11" s="118" t="s">
        <v>228</v>
      </c>
      <c r="G11" s="118"/>
      <c r="H11" s="118"/>
      <c r="I11" s="118"/>
      <c r="J11" s="118"/>
      <c r="K11" s="20"/>
      <c r="L11" s="20" t="s">
        <v>145</v>
      </c>
      <c r="M11" s="20" t="s">
        <v>219</v>
      </c>
      <c r="N11" s="21" t="s">
        <v>232</v>
      </c>
      <c r="P11" t="s">
        <v>14</v>
      </c>
      <c r="Q11">
        <f t="shared" ref="Q11:T14" si="0">IF(K11="",0,VALUE(MID(K11,2,LEN(K11)-2)))</f>
        <v>0</v>
      </c>
      <c r="R11">
        <f t="shared" si="0"/>
        <v>50</v>
      </c>
      <c r="S11">
        <f t="shared" si="0"/>
        <v>175</v>
      </c>
      <c r="T11">
        <f t="shared" si="0"/>
        <v>100</v>
      </c>
      <c r="U11">
        <f t="shared" ref="U11:U26" si="1">IF(K11="＋",0,IF(K11="(＋)",0,ABS(K11)))</f>
        <v>0</v>
      </c>
      <c r="V11">
        <f t="shared" ref="V11:V26" si="2">IF(L11="＋",0,IF(L11="(＋)",0,ABS(L11)))</f>
        <v>50</v>
      </c>
      <c r="W11">
        <f t="shared" ref="W11:W26" si="3">IF(M11="＋",0,IF(M11="(＋)",0,ABS(M11)))</f>
        <v>175</v>
      </c>
      <c r="X11">
        <f t="shared" ref="X11:X26" si="4">IF(N11="＋",0,IF(N11="(＋)",0,ABS(N11)))</f>
        <v>100</v>
      </c>
    </row>
    <row r="12" spans="2:24" ht="13.5" customHeight="1" x14ac:dyDescent="0.15">
      <c r="B12" s="1">
        <f t="shared" ref="B12:B43" si="5">B11+1</f>
        <v>2</v>
      </c>
      <c r="C12" s="3"/>
      <c r="D12" s="6"/>
      <c r="E12" s="118"/>
      <c r="F12" s="118" t="s">
        <v>182</v>
      </c>
      <c r="G12" s="118"/>
      <c r="H12" s="118"/>
      <c r="I12" s="118"/>
      <c r="J12" s="118"/>
      <c r="K12" s="20" t="s">
        <v>146</v>
      </c>
      <c r="L12" s="20" t="s">
        <v>144</v>
      </c>
      <c r="M12" s="20" t="s">
        <v>232</v>
      </c>
      <c r="N12" s="21" t="s">
        <v>146</v>
      </c>
      <c r="P12" t="s">
        <v>14</v>
      </c>
      <c r="Q12">
        <f t="shared" si="0"/>
        <v>25</v>
      </c>
      <c r="R12" t="e">
        <f t="shared" si="0"/>
        <v>#VALUE!</v>
      </c>
      <c r="S12">
        <f t="shared" si="0"/>
        <v>100</v>
      </c>
      <c r="T12">
        <f t="shared" si="0"/>
        <v>25</v>
      </c>
      <c r="U12">
        <f t="shared" si="1"/>
        <v>25</v>
      </c>
      <c r="V12">
        <f t="shared" si="2"/>
        <v>0</v>
      </c>
      <c r="W12">
        <f t="shared" si="3"/>
        <v>100</v>
      </c>
      <c r="X12">
        <f t="shared" si="4"/>
        <v>25</v>
      </c>
    </row>
    <row r="13" spans="2:24" ht="13.5" customHeight="1" x14ac:dyDescent="0.15">
      <c r="B13" s="1">
        <f t="shared" si="5"/>
        <v>3</v>
      </c>
      <c r="C13" s="3"/>
      <c r="D13" s="6"/>
      <c r="E13" s="118"/>
      <c r="F13" s="118" t="s">
        <v>275</v>
      </c>
      <c r="G13" s="118"/>
      <c r="H13" s="118"/>
      <c r="I13" s="118"/>
      <c r="J13" s="118"/>
      <c r="K13" s="20" t="s">
        <v>144</v>
      </c>
      <c r="L13" s="20" t="s">
        <v>146</v>
      </c>
      <c r="M13" s="20" t="s">
        <v>145</v>
      </c>
      <c r="N13" s="21" t="s">
        <v>146</v>
      </c>
      <c r="P13" t="s">
        <v>14</v>
      </c>
      <c r="Q13" t="e">
        <f t="shared" si="0"/>
        <v>#VALUE!</v>
      </c>
      <c r="R13">
        <f t="shared" si="0"/>
        <v>25</v>
      </c>
      <c r="S13">
        <f t="shared" si="0"/>
        <v>50</v>
      </c>
      <c r="T13">
        <f t="shared" si="0"/>
        <v>25</v>
      </c>
      <c r="U13">
        <f t="shared" si="1"/>
        <v>0</v>
      </c>
      <c r="V13">
        <f t="shared" si="2"/>
        <v>25</v>
      </c>
      <c r="W13">
        <f t="shared" si="3"/>
        <v>50</v>
      </c>
      <c r="X13">
        <f t="shared" si="4"/>
        <v>25</v>
      </c>
    </row>
    <row r="14" spans="2:24" ht="13.5" customHeight="1" x14ac:dyDescent="0.15">
      <c r="B14" s="1">
        <f t="shared" si="5"/>
        <v>4</v>
      </c>
      <c r="C14" s="3"/>
      <c r="D14" s="6"/>
      <c r="E14" s="118"/>
      <c r="F14" s="118" t="s">
        <v>260</v>
      </c>
      <c r="G14" s="118"/>
      <c r="H14" s="118"/>
      <c r="I14" s="118"/>
      <c r="J14" s="118"/>
      <c r="K14" s="20" t="s">
        <v>321</v>
      </c>
      <c r="L14" s="20" t="s">
        <v>146</v>
      </c>
      <c r="M14" s="20" t="s">
        <v>144</v>
      </c>
      <c r="N14" s="21"/>
      <c r="P14" t="s">
        <v>14</v>
      </c>
      <c r="Q14">
        <f t="shared" si="0"/>
        <v>2</v>
      </c>
      <c r="R14">
        <f t="shared" si="0"/>
        <v>25</v>
      </c>
      <c r="S14" t="e">
        <f t="shared" si="0"/>
        <v>#VALUE!</v>
      </c>
      <c r="T14">
        <f t="shared" si="0"/>
        <v>0</v>
      </c>
      <c r="U14">
        <f t="shared" si="1"/>
        <v>2</v>
      </c>
      <c r="V14">
        <f t="shared" si="2"/>
        <v>25</v>
      </c>
      <c r="W14">
        <f t="shared" si="3"/>
        <v>0</v>
      </c>
      <c r="X14">
        <f t="shared" si="4"/>
        <v>0</v>
      </c>
    </row>
    <row r="15" spans="2:24" ht="13.5" customHeight="1" x14ac:dyDescent="0.15">
      <c r="B15" s="1">
        <f t="shared" si="5"/>
        <v>5</v>
      </c>
      <c r="C15" s="3"/>
      <c r="D15" s="6"/>
      <c r="E15" s="118"/>
      <c r="F15" s="118" t="s">
        <v>286</v>
      </c>
      <c r="G15" s="118"/>
      <c r="H15" s="118"/>
      <c r="I15" s="118"/>
      <c r="J15" s="118"/>
      <c r="K15" s="20" t="s">
        <v>144</v>
      </c>
      <c r="L15" s="20" t="s">
        <v>252</v>
      </c>
      <c r="M15" s="20" t="s">
        <v>215</v>
      </c>
      <c r="N15" s="21" t="s">
        <v>144</v>
      </c>
      <c r="S15">
        <f>IF(M15="",0,VALUE(MID(M15,2,LEN(M15)-2)))</f>
        <v>75</v>
      </c>
      <c r="T15" t="e">
        <f>IF(N15="",0,VALUE(MID(N15,2,LEN(N15)-2)))</f>
        <v>#VALUE!</v>
      </c>
      <c r="U15">
        <f t="shared" si="1"/>
        <v>0</v>
      </c>
      <c r="V15">
        <f t="shared" si="2"/>
        <v>150</v>
      </c>
      <c r="W15">
        <f t="shared" si="3"/>
        <v>75</v>
      </c>
      <c r="X15">
        <f t="shared" si="4"/>
        <v>0</v>
      </c>
    </row>
    <row r="16" spans="2:24" ht="13.9" customHeight="1" x14ac:dyDescent="0.15">
      <c r="B16" s="1">
        <f t="shared" si="5"/>
        <v>6</v>
      </c>
      <c r="C16" s="3"/>
      <c r="D16" s="6"/>
      <c r="E16" s="118"/>
      <c r="F16" s="118" t="s">
        <v>187</v>
      </c>
      <c r="G16" s="118"/>
      <c r="H16" s="118"/>
      <c r="I16" s="118"/>
      <c r="J16" s="118"/>
      <c r="K16" s="20" t="s">
        <v>216</v>
      </c>
      <c r="L16" s="20" t="s">
        <v>144</v>
      </c>
      <c r="M16" s="20" t="s">
        <v>145</v>
      </c>
      <c r="N16" s="21" t="s">
        <v>145</v>
      </c>
      <c r="P16" s="77" t="s">
        <v>15</v>
      </c>
      <c r="Q16" t="str">
        <f>K16</f>
        <v>(200)</v>
      </c>
      <c r="R16" t="str">
        <f>L16</f>
        <v>(＋)</v>
      </c>
      <c r="S16" t="str">
        <f>M16</f>
        <v>(50)</v>
      </c>
      <c r="T16" t="str">
        <f>N16</f>
        <v>(50)</v>
      </c>
      <c r="U16">
        <f t="shared" si="1"/>
        <v>200</v>
      </c>
      <c r="V16">
        <f t="shared" si="2"/>
        <v>0</v>
      </c>
      <c r="W16">
        <f t="shared" si="3"/>
        <v>50</v>
      </c>
      <c r="X16">
        <f t="shared" si="4"/>
        <v>50</v>
      </c>
    </row>
    <row r="17" spans="2:24" ht="13.9" customHeight="1" x14ac:dyDescent="0.15">
      <c r="B17" s="1">
        <f t="shared" si="5"/>
        <v>7</v>
      </c>
      <c r="C17" s="3"/>
      <c r="D17" s="6"/>
      <c r="E17" s="118"/>
      <c r="F17" s="118" t="s">
        <v>190</v>
      </c>
      <c r="G17" s="118"/>
      <c r="H17" s="118"/>
      <c r="I17" s="118"/>
      <c r="J17" s="118"/>
      <c r="K17" s="20" t="s">
        <v>428</v>
      </c>
      <c r="L17" s="20" t="s">
        <v>427</v>
      </c>
      <c r="M17" s="20" t="s">
        <v>426</v>
      </c>
      <c r="N17" s="21" t="s">
        <v>425</v>
      </c>
      <c r="P17" t="s">
        <v>14</v>
      </c>
      <c r="Q17">
        <f t="shared" ref="Q17:T18" si="6">IF(K17="",0,VALUE(MID(K17,2,LEN(K17)-2)))</f>
        <v>300</v>
      </c>
      <c r="R17">
        <f t="shared" si="6"/>
        <v>0</v>
      </c>
      <c r="S17">
        <f t="shared" si="6"/>
        <v>250</v>
      </c>
      <c r="T17">
        <f t="shared" si="6"/>
        <v>87</v>
      </c>
      <c r="U17">
        <f t="shared" si="1"/>
        <v>83000</v>
      </c>
      <c r="V17">
        <f t="shared" si="2"/>
        <v>20000</v>
      </c>
      <c r="W17">
        <f t="shared" si="3"/>
        <v>12500</v>
      </c>
      <c r="X17">
        <f t="shared" si="4"/>
        <v>8875</v>
      </c>
    </row>
    <row r="18" spans="2:24" ht="13.5" customHeight="1" x14ac:dyDescent="0.15">
      <c r="B18" s="1">
        <f t="shared" si="5"/>
        <v>8</v>
      </c>
      <c r="C18" s="3"/>
      <c r="D18" s="6"/>
      <c r="E18" s="118"/>
      <c r="F18" s="118" t="s">
        <v>192</v>
      </c>
      <c r="G18" s="118"/>
      <c r="H18" s="118"/>
      <c r="I18" s="118"/>
      <c r="J18" s="118"/>
      <c r="K18" s="20" t="s">
        <v>424</v>
      </c>
      <c r="L18" s="20" t="s">
        <v>423</v>
      </c>
      <c r="M18" s="20" t="s">
        <v>143</v>
      </c>
      <c r="N18" s="21" t="s">
        <v>143</v>
      </c>
      <c r="P18" t="s">
        <v>14</v>
      </c>
      <c r="Q18">
        <f t="shared" si="6"/>
        <v>67</v>
      </c>
      <c r="R18">
        <f t="shared" si="6"/>
        <v>5</v>
      </c>
      <c r="S18" t="e">
        <f t="shared" si="6"/>
        <v>#VALUE!</v>
      </c>
      <c r="T18" t="e">
        <f t="shared" si="6"/>
        <v>#VALUE!</v>
      </c>
      <c r="U18">
        <f t="shared" si="1"/>
        <v>3675</v>
      </c>
      <c r="V18">
        <f t="shared" si="2"/>
        <v>250</v>
      </c>
      <c r="W18">
        <f t="shared" si="3"/>
        <v>0</v>
      </c>
      <c r="X18">
        <f t="shared" si="4"/>
        <v>0</v>
      </c>
    </row>
    <row r="19" spans="2:24" ht="13.9" customHeight="1" x14ac:dyDescent="0.15">
      <c r="B19" s="1">
        <f t="shared" si="5"/>
        <v>9</v>
      </c>
      <c r="C19" s="3"/>
      <c r="D19" s="6"/>
      <c r="E19" s="118"/>
      <c r="F19" s="118" t="s">
        <v>279</v>
      </c>
      <c r="G19" s="118"/>
      <c r="H19" s="118"/>
      <c r="I19" s="118"/>
      <c r="J19" s="118"/>
      <c r="K19" s="20" t="s">
        <v>252</v>
      </c>
      <c r="L19" s="20" t="s">
        <v>144</v>
      </c>
      <c r="M19" s="20" t="s">
        <v>263</v>
      </c>
      <c r="N19" s="21"/>
      <c r="P19" s="77" t="s">
        <v>15</v>
      </c>
      <c r="Q19" t="str">
        <f>K19</f>
        <v>(150)</v>
      </c>
      <c r="R19" t="str">
        <f>L19</f>
        <v>(＋)</v>
      </c>
      <c r="S19" t="str">
        <f>M19</f>
        <v>(650)</v>
      </c>
      <c r="T19">
        <f>N19</f>
        <v>0</v>
      </c>
      <c r="U19">
        <f t="shared" si="1"/>
        <v>150</v>
      </c>
      <c r="V19">
        <f t="shared" si="2"/>
        <v>0</v>
      </c>
      <c r="W19">
        <f t="shared" si="3"/>
        <v>650</v>
      </c>
      <c r="X19">
        <f t="shared" si="4"/>
        <v>0</v>
      </c>
    </row>
    <row r="20" spans="2:24" ht="13.9" customHeight="1" x14ac:dyDescent="0.15">
      <c r="B20" s="1">
        <f t="shared" si="5"/>
        <v>10</v>
      </c>
      <c r="C20" s="3"/>
      <c r="D20" s="6"/>
      <c r="E20" s="118"/>
      <c r="F20" s="118" t="s">
        <v>137</v>
      </c>
      <c r="G20" s="118"/>
      <c r="H20" s="118"/>
      <c r="I20" s="118"/>
      <c r="J20" s="118"/>
      <c r="K20" s="20" t="s">
        <v>298</v>
      </c>
      <c r="L20" s="20" t="s">
        <v>422</v>
      </c>
      <c r="M20" s="20" t="s">
        <v>338</v>
      </c>
      <c r="N20" s="21" t="s">
        <v>290</v>
      </c>
      <c r="P20" t="s">
        <v>14</v>
      </c>
      <c r="Q20">
        <f t="shared" ref="Q20:T22" si="7">IF(K20="",0,VALUE(MID(K20,2,LEN(K20)-2)))</f>
        <v>800</v>
      </c>
      <c r="R20">
        <f t="shared" si="7"/>
        <v>3250</v>
      </c>
      <c r="S20">
        <f t="shared" si="7"/>
        <v>1875</v>
      </c>
      <c r="T20">
        <f t="shared" si="7"/>
        <v>1150</v>
      </c>
      <c r="U20">
        <f t="shared" si="1"/>
        <v>800</v>
      </c>
      <c r="V20">
        <f t="shared" si="2"/>
        <v>3250</v>
      </c>
      <c r="W20">
        <f t="shared" si="3"/>
        <v>1875</v>
      </c>
      <c r="X20">
        <f t="shared" si="4"/>
        <v>1150</v>
      </c>
    </row>
    <row r="21" spans="2:24" ht="13.5" customHeight="1" x14ac:dyDescent="0.15">
      <c r="B21" s="1">
        <f t="shared" si="5"/>
        <v>11</v>
      </c>
      <c r="C21" s="3"/>
      <c r="D21" s="6"/>
      <c r="E21" s="118"/>
      <c r="F21" s="118" t="s">
        <v>194</v>
      </c>
      <c r="G21" s="118"/>
      <c r="H21" s="118"/>
      <c r="I21" s="118"/>
      <c r="J21" s="118"/>
      <c r="K21" s="20"/>
      <c r="L21" s="20" t="s">
        <v>215</v>
      </c>
      <c r="M21" s="20" t="s">
        <v>144</v>
      </c>
      <c r="N21" s="21" t="s">
        <v>145</v>
      </c>
      <c r="Q21">
        <f t="shared" si="7"/>
        <v>0</v>
      </c>
      <c r="R21">
        <f t="shared" si="7"/>
        <v>75</v>
      </c>
      <c r="S21" t="e">
        <f t="shared" si="7"/>
        <v>#VALUE!</v>
      </c>
      <c r="T21">
        <f t="shared" si="7"/>
        <v>50</v>
      </c>
      <c r="U21">
        <f t="shared" si="1"/>
        <v>0</v>
      </c>
      <c r="V21">
        <f t="shared" si="2"/>
        <v>75</v>
      </c>
      <c r="W21">
        <f t="shared" si="3"/>
        <v>0</v>
      </c>
      <c r="X21">
        <f t="shared" si="4"/>
        <v>50</v>
      </c>
    </row>
    <row r="22" spans="2:24" ht="13.5" customHeight="1" x14ac:dyDescent="0.15">
      <c r="B22" s="1">
        <f t="shared" si="5"/>
        <v>12</v>
      </c>
      <c r="C22" s="3"/>
      <c r="D22" s="6"/>
      <c r="E22" s="118"/>
      <c r="F22" s="118" t="s">
        <v>221</v>
      </c>
      <c r="G22" s="126"/>
      <c r="H22" s="118"/>
      <c r="I22" s="118"/>
      <c r="J22" s="118"/>
      <c r="K22" s="20"/>
      <c r="L22" s="20"/>
      <c r="M22" s="20" t="s">
        <v>144</v>
      </c>
      <c r="N22" s="21"/>
      <c r="Q22">
        <f t="shared" si="7"/>
        <v>0</v>
      </c>
      <c r="R22">
        <f t="shared" si="7"/>
        <v>0</v>
      </c>
      <c r="S22" t="e">
        <f t="shared" si="7"/>
        <v>#VALUE!</v>
      </c>
      <c r="T22">
        <f t="shared" si="7"/>
        <v>0</v>
      </c>
      <c r="U22">
        <f t="shared" si="1"/>
        <v>0</v>
      </c>
      <c r="V22">
        <f t="shared" si="2"/>
        <v>0</v>
      </c>
      <c r="W22">
        <f t="shared" si="3"/>
        <v>0</v>
      </c>
      <c r="X22">
        <f t="shared" si="4"/>
        <v>0</v>
      </c>
    </row>
    <row r="23" spans="2:24" ht="13.9" customHeight="1" x14ac:dyDescent="0.15">
      <c r="B23" s="1">
        <f t="shared" si="5"/>
        <v>13</v>
      </c>
      <c r="C23" s="3"/>
      <c r="D23" s="6"/>
      <c r="E23" s="118"/>
      <c r="F23" s="118" t="s">
        <v>114</v>
      </c>
      <c r="G23" s="118"/>
      <c r="H23" s="118"/>
      <c r="I23" s="118"/>
      <c r="J23" s="118"/>
      <c r="K23" s="20" t="s">
        <v>421</v>
      </c>
      <c r="L23" s="20" t="s">
        <v>288</v>
      </c>
      <c r="M23" s="20" t="s">
        <v>288</v>
      </c>
      <c r="N23" s="21" t="s">
        <v>285</v>
      </c>
      <c r="P23" s="77" t="s">
        <v>15</v>
      </c>
      <c r="Q23" t="str">
        <f>K23</f>
        <v>(36)</v>
      </c>
      <c r="R23" t="str">
        <f>L23</f>
        <v>(2250)</v>
      </c>
      <c r="S23" t="str">
        <f>M23</f>
        <v>(2250)</v>
      </c>
      <c r="T23" t="str">
        <f>N23</f>
        <v>(850)</v>
      </c>
      <c r="U23">
        <f t="shared" si="1"/>
        <v>36</v>
      </c>
      <c r="V23">
        <f t="shared" si="2"/>
        <v>2250</v>
      </c>
      <c r="W23">
        <f t="shared" si="3"/>
        <v>2250</v>
      </c>
      <c r="X23">
        <f t="shared" si="4"/>
        <v>850</v>
      </c>
    </row>
    <row r="24" spans="2:24" ht="13.9" customHeight="1" x14ac:dyDescent="0.15">
      <c r="B24" s="1">
        <f t="shared" si="5"/>
        <v>14</v>
      </c>
      <c r="C24" s="3"/>
      <c r="D24" s="6"/>
      <c r="E24" s="118"/>
      <c r="F24" s="118" t="s">
        <v>289</v>
      </c>
      <c r="G24" s="118"/>
      <c r="H24" s="118"/>
      <c r="I24" s="118"/>
      <c r="J24" s="118"/>
      <c r="K24" s="20"/>
      <c r="L24" s="20" t="s">
        <v>146</v>
      </c>
      <c r="M24" s="20"/>
      <c r="N24" s="21"/>
      <c r="P24" t="s">
        <v>14</v>
      </c>
      <c r="Q24">
        <f>IF(K24="",0,VALUE(MID(K24,2,LEN(K24)-2)))</f>
        <v>0</v>
      </c>
      <c r="R24">
        <f>IF(L26="",0,VALUE(MID(L26,2,LEN(L26)-2)))</f>
        <v>500</v>
      </c>
      <c r="S24">
        <f>IF(M24="",0,VALUE(MID(M24,2,LEN(M24)-2)))</f>
        <v>0</v>
      </c>
      <c r="T24">
        <f>IF(N24="",0,VALUE(MID(N24,2,LEN(N24)-2)))</f>
        <v>0</v>
      </c>
      <c r="U24">
        <f t="shared" si="1"/>
        <v>0</v>
      </c>
      <c r="V24">
        <f t="shared" si="2"/>
        <v>25</v>
      </c>
      <c r="W24">
        <f t="shared" si="3"/>
        <v>0</v>
      </c>
      <c r="X24">
        <f t="shared" si="4"/>
        <v>0</v>
      </c>
    </row>
    <row r="25" spans="2:24" ht="13.5" customHeight="1" x14ac:dyDescent="0.15">
      <c r="B25" s="1">
        <f t="shared" si="5"/>
        <v>15</v>
      </c>
      <c r="C25" s="3"/>
      <c r="D25" s="6"/>
      <c r="E25" s="118"/>
      <c r="F25" s="118" t="s">
        <v>108</v>
      </c>
      <c r="G25" s="118"/>
      <c r="H25" s="118"/>
      <c r="I25" s="118"/>
      <c r="J25" s="118"/>
      <c r="K25" s="20" t="s">
        <v>145</v>
      </c>
      <c r="L25" s="20" t="s">
        <v>146</v>
      </c>
      <c r="M25" s="20" t="s">
        <v>232</v>
      </c>
      <c r="N25" s="21" t="s">
        <v>146</v>
      </c>
      <c r="U25">
        <f t="shared" si="1"/>
        <v>50</v>
      </c>
      <c r="V25">
        <f t="shared" si="2"/>
        <v>25</v>
      </c>
      <c r="W25">
        <f t="shared" si="3"/>
        <v>100</v>
      </c>
      <c r="X25">
        <f t="shared" si="4"/>
        <v>25</v>
      </c>
    </row>
    <row r="26" spans="2:24" ht="13.5" customHeight="1" x14ac:dyDescent="0.15">
      <c r="B26" s="1">
        <f t="shared" si="5"/>
        <v>16</v>
      </c>
      <c r="C26" s="3"/>
      <c r="D26" s="6"/>
      <c r="E26" s="118"/>
      <c r="F26" s="118" t="s">
        <v>107</v>
      </c>
      <c r="G26" s="118"/>
      <c r="H26" s="118"/>
      <c r="I26" s="118"/>
      <c r="J26" s="118"/>
      <c r="K26" s="20" t="s">
        <v>252</v>
      </c>
      <c r="L26" s="20" t="s">
        <v>236</v>
      </c>
      <c r="M26" s="20" t="s">
        <v>306</v>
      </c>
      <c r="N26" s="21" t="s">
        <v>237</v>
      </c>
      <c r="P26" t="s">
        <v>14</v>
      </c>
      <c r="Q26">
        <f>IF(K26="",0,VALUE(MID(K26,2,LEN(K26)-2)))</f>
        <v>150</v>
      </c>
      <c r="R26" t="e">
        <f>IF(#REF!="",0,VALUE(MID(#REF!,2,LEN(#REF!)-2)))</f>
        <v>#REF!</v>
      </c>
      <c r="S26">
        <f>IF(M26="",0,VALUE(MID(M26,2,LEN(M26)-2)))</f>
        <v>550</v>
      </c>
      <c r="T26">
        <f>IF(N26="",0,VALUE(MID(N26,2,LEN(N26)-2)))</f>
        <v>425</v>
      </c>
      <c r="U26">
        <f t="shared" si="1"/>
        <v>150</v>
      </c>
      <c r="V26">
        <f t="shared" si="2"/>
        <v>500</v>
      </c>
      <c r="W26">
        <f t="shared" si="3"/>
        <v>550</v>
      </c>
      <c r="X26">
        <f t="shared" si="4"/>
        <v>425</v>
      </c>
    </row>
    <row r="27" spans="2:24" ht="13.5" customHeight="1" x14ac:dyDescent="0.15">
      <c r="B27" s="1">
        <f t="shared" si="5"/>
        <v>17</v>
      </c>
      <c r="C27" s="2" t="s">
        <v>24</v>
      </c>
      <c r="D27" s="2" t="s">
        <v>25</v>
      </c>
      <c r="E27" s="118"/>
      <c r="F27" s="118" t="s">
        <v>106</v>
      </c>
      <c r="G27" s="118"/>
      <c r="H27" s="118"/>
      <c r="I27" s="118"/>
      <c r="J27" s="118"/>
      <c r="K27" s="24">
        <v>1200</v>
      </c>
      <c r="L27" s="24">
        <v>150</v>
      </c>
      <c r="M27" s="24">
        <v>175</v>
      </c>
      <c r="N27" s="110">
        <v>2250</v>
      </c>
      <c r="P27" s="77"/>
    </row>
    <row r="28" spans="2:24" ht="13.5" customHeight="1" x14ac:dyDescent="0.15">
      <c r="B28" s="1">
        <f t="shared" si="5"/>
        <v>18</v>
      </c>
      <c r="C28" s="2" t="s">
        <v>26</v>
      </c>
      <c r="D28" s="2" t="s">
        <v>27</v>
      </c>
      <c r="E28" s="118"/>
      <c r="F28" s="118" t="s">
        <v>239</v>
      </c>
      <c r="G28" s="118"/>
      <c r="H28" s="118"/>
      <c r="I28" s="118"/>
      <c r="J28" s="118"/>
      <c r="K28" s="24"/>
      <c r="L28" s="24">
        <v>2</v>
      </c>
      <c r="M28" s="24"/>
      <c r="N28" s="110"/>
      <c r="P28" s="77"/>
      <c r="U28">
        <f>COUNTA(K11:K26)</f>
        <v>12</v>
      </c>
    </row>
    <row r="29" spans="2:24" ht="13.5" customHeight="1" x14ac:dyDescent="0.15">
      <c r="B29" s="1">
        <f t="shared" si="5"/>
        <v>19</v>
      </c>
      <c r="C29" s="6"/>
      <c r="D29" s="6"/>
      <c r="E29" s="118"/>
      <c r="F29" s="118" t="s">
        <v>94</v>
      </c>
      <c r="G29" s="118"/>
      <c r="H29" s="118"/>
      <c r="I29" s="118"/>
      <c r="J29" s="118"/>
      <c r="K29" s="24">
        <v>25</v>
      </c>
      <c r="L29" s="24"/>
      <c r="M29" s="24" t="s">
        <v>143</v>
      </c>
      <c r="N29" s="110">
        <v>25</v>
      </c>
      <c r="P29" s="77"/>
    </row>
    <row r="30" spans="2:24" ht="14.85" customHeight="1" x14ac:dyDescent="0.15">
      <c r="B30" s="1">
        <f t="shared" si="5"/>
        <v>20</v>
      </c>
      <c r="C30" s="2" t="s">
        <v>84</v>
      </c>
      <c r="D30" s="2" t="s">
        <v>16</v>
      </c>
      <c r="E30" s="118"/>
      <c r="F30" s="118" t="s">
        <v>333</v>
      </c>
      <c r="G30" s="118"/>
      <c r="H30" s="118"/>
      <c r="I30" s="118"/>
      <c r="J30" s="118"/>
      <c r="K30" s="24"/>
      <c r="L30" s="24"/>
      <c r="M30" s="24"/>
      <c r="N30" s="110">
        <v>25</v>
      </c>
    </row>
    <row r="31" spans="2:24" ht="13.5" customHeight="1" x14ac:dyDescent="0.15">
      <c r="B31" s="1">
        <f t="shared" si="5"/>
        <v>21</v>
      </c>
      <c r="C31" s="6"/>
      <c r="D31" s="8" t="s">
        <v>196</v>
      </c>
      <c r="E31" s="118"/>
      <c r="F31" s="118" t="s">
        <v>197</v>
      </c>
      <c r="G31" s="118"/>
      <c r="H31" s="118"/>
      <c r="I31" s="118"/>
      <c r="J31" s="118"/>
      <c r="K31" s="24">
        <v>3</v>
      </c>
      <c r="L31" s="24"/>
      <c r="M31" s="24"/>
      <c r="N31" s="110">
        <v>4</v>
      </c>
      <c r="U31">
        <f>COUNTA(K31)</f>
        <v>1</v>
      </c>
      <c r="V31">
        <f>COUNTA(L31)</f>
        <v>0</v>
      </c>
      <c r="W31">
        <f>COUNTA(M31)</f>
        <v>0</v>
      </c>
      <c r="X31">
        <f>COUNTA(N31)</f>
        <v>1</v>
      </c>
    </row>
    <row r="32" spans="2:24" ht="13.9" customHeight="1" x14ac:dyDescent="0.15">
      <c r="B32" s="1">
        <f t="shared" si="5"/>
        <v>22</v>
      </c>
      <c r="C32" s="6"/>
      <c r="D32" s="2" t="s">
        <v>17</v>
      </c>
      <c r="E32" s="118"/>
      <c r="F32" s="118" t="s">
        <v>198</v>
      </c>
      <c r="G32" s="118"/>
      <c r="H32" s="118"/>
      <c r="I32" s="118"/>
      <c r="J32" s="118"/>
      <c r="K32" s="24" t="s">
        <v>143</v>
      </c>
      <c r="L32" s="24"/>
      <c r="M32" s="24"/>
      <c r="N32" s="110">
        <v>25</v>
      </c>
    </row>
    <row r="33" spans="2:25" ht="13.5" customHeight="1" x14ac:dyDescent="0.15">
      <c r="B33" s="1">
        <f t="shared" si="5"/>
        <v>23</v>
      </c>
      <c r="C33" s="6"/>
      <c r="D33" s="6"/>
      <c r="E33" s="118"/>
      <c r="F33" s="118" t="s">
        <v>95</v>
      </c>
      <c r="G33" s="118"/>
      <c r="H33" s="118"/>
      <c r="I33" s="118"/>
      <c r="J33" s="118"/>
      <c r="K33" s="24">
        <v>125</v>
      </c>
      <c r="L33" s="24">
        <v>16750</v>
      </c>
      <c r="M33" s="24">
        <v>11900</v>
      </c>
      <c r="N33" s="110">
        <v>18875</v>
      </c>
    </row>
    <row r="34" spans="2:25" ht="13.5" customHeight="1" x14ac:dyDescent="0.15">
      <c r="B34" s="1">
        <f t="shared" si="5"/>
        <v>24</v>
      </c>
      <c r="C34" s="6"/>
      <c r="D34" s="6"/>
      <c r="E34" s="118"/>
      <c r="F34" s="118" t="s">
        <v>105</v>
      </c>
      <c r="G34" s="118"/>
      <c r="H34" s="118"/>
      <c r="I34" s="118"/>
      <c r="J34" s="118"/>
      <c r="K34" s="24">
        <v>200</v>
      </c>
      <c r="L34" s="24"/>
      <c r="M34" s="24"/>
      <c r="N34" s="110"/>
    </row>
    <row r="35" spans="2:25" ht="13.9" customHeight="1" x14ac:dyDescent="0.15">
      <c r="B35" s="1">
        <f t="shared" si="5"/>
        <v>25</v>
      </c>
      <c r="C35" s="6"/>
      <c r="D35" s="6"/>
      <c r="E35" s="118"/>
      <c r="F35" s="118" t="s">
        <v>96</v>
      </c>
      <c r="G35" s="118"/>
      <c r="H35" s="118"/>
      <c r="I35" s="118"/>
      <c r="J35" s="118"/>
      <c r="K35" s="24">
        <v>50</v>
      </c>
      <c r="L35" s="24">
        <v>2125</v>
      </c>
      <c r="M35" s="24">
        <v>1650</v>
      </c>
      <c r="N35" s="110">
        <v>1650</v>
      </c>
    </row>
    <row r="36" spans="2:25" ht="13.9" customHeight="1" x14ac:dyDescent="0.15">
      <c r="B36" s="1">
        <f t="shared" si="5"/>
        <v>26</v>
      </c>
      <c r="C36" s="6"/>
      <c r="D36" s="6"/>
      <c r="E36" s="118"/>
      <c r="F36" s="118" t="s">
        <v>255</v>
      </c>
      <c r="G36" s="118"/>
      <c r="H36" s="118"/>
      <c r="I36" s="118"/>
      <c r="J36" s="118"/>
      <c r="K36" s="24">
        <v>25</v>
      </c>
      <c r="L36" s="24"/>
      <c r="M36" s="24"/>
      <c r="N36" s="110"/>
    </row>
    <row r="37" spans="2:25" ht="13.5" customHeight="1" x14ac:dyDescent="0.15">
      <c r="B37" s="1">
        <f t="shared" si="5"/>
        <v>27</v>
      </c>
      <c r="C37" s="6"/>
      <c r="D37" s="6"/>
      <c r="E37" s="118"/>
      <c r="F37" s="118" t="s">
        <v>18</v>
      </c>
      <c r="G37" s="118"/>
      <c r="H37" s="118"/>
      <c r="I37" s="118"/>
      <c r="J37" s="118"/>
      <c r="K37" s="24">
        <v>175</v>
      </c>
      <c r="L37" s="24">
        <v>250</v>
      </c>
      <c r="M37" s="24">
        <v>350</v>
      </c>
      <c r="N37" s="110">
        <v>525</v>
      </c>
    </row>
    <row r="38" spans="2:25" ht="13.5" customHeight="1" x14ac:dyDescent="0.15">
      <c r="B38" s="1">
        <f t="shared" si="5"/>
        <v>28</v>
      </c>
      <c r="C38" s="6"/>
      <c r="D38" s="6"/>
      <c r="E38" s="118"/>
      <c r="F38" s="118" t="s">
        <v>97</v>
      </c>
      <c r="G38" s="118"/>
      <c r="H38" s="118"/>
      <c r="I38" s="118"/>
      <c r="J38" s="118"/>
      <c r="K38" s="24">
        <v>200</v>
      </c>
      <c r="L38" s="24">
        <v>50</v>
      </c>
      <c r="M38" s="24">
        <v>200</v>
      </c>
      <c r="N38" s="110" t="s">
        <v>143</v>
      </c>
    </row>
    <row r="39" spans="2:25" ht="13.5" customHeight="1" x14ac:dyDescent="0.15">
      <c r="B39" s="1">
        <f t="shared" si="5"/>
        <v>29</v>
      </c>
      <c r="C39" s="6"/>
      <c r="D39" s="6"/>
      <c r="E39" s="118"/>
      <c r="F39" s="118" t="s">
        <v>98</v>
      </c>
      <c r="G39" s="118"/>
      <c r="H39" s="118"/>
      <c r="I39" s="118"/>
      <c r="J39" s="118"/>
      <c r="K39" s="24">
        <v>225</v>
      </c>
      <c r="L39" s="24">
        <v>250</v>
      </c>
      <c r="M39" s="24" t="s">
        <v>143</v>
      </c>
      <c r="N39" s="110">
        <v>300</v>
      </c>
    </row>
    <row r="40" spans="2:25" ht="13.5" customHeight="1" x14ac:dyDescent="0.15">
      <c r="B40" s="1">
        <f t="shared" si="5"/>
        <v>30</v>
      </c>
      <c r="C40" s="6"/>
      <c r="D40" s="6"/>
      <c r="E40" s="118"/>
      <c r="F40" s="118" t="s">
        <v>19</v>
      </c>
      <c r="G40" s="118"/>
      <c r="H40" s="118"/>
      <c r="I40" s="118"/>
      <c r="J40" s="118"/>
      <c r="K40" s="24">
        <v>125</v>
      </c>
      <c r="L40" s="24"/>
      <c r="M40" s="24"/>
      <c r="N40" s="110"/>
    </row>
    <row r="41" spans="2:25" ht="13.5" customHeight="1" x14ac:dyDescent="0.15">
      <c r="B41" s="1">
        <f t="shared" si="5"/>
        <v>31</v>
      </c>
      <c r="C41" s="6"/>
      <c r="D41" s="6"/>
      <c r="E41" s="118"/>
      <c r="F41" s="118" t="s">
        <v>135</v>
      </c>
      <c r="G41" s="118"/>
      <c r="H41" s="118"/>
      <c r="I41" s="118"/>
      <c r="J41" s="118"/>
      <c r="K41" s="24"/>
      <c r="L41" s="24">
        <v>1</v>
      </c>
      <c r="M41" s="24">
        <v>3</v>
      </c>
      <c r="N41" s="110">
        <v>10</v>
      </c>
    </row>
    <row r="42" spans="2:25" ht="13.5" customHeight="1" x14ac:dyDescent="0.15">
      <c r="B42" s="1">
        <f t="shared" si="5"/>
        <v>32</v>
      </c>
      <c r="C42" s="6"/>
      <c r="D42" s="6"/>
      <c r="E42" s="118"/>
      <c r="F42" s="118" t="s">
        <v>116</v>
      </c>
      <c r="G42" s="118"/>
      <c r="H42" s="118"/>
      <c r="I42" s="118"/>
      <c r="J42" s="118"/>
      <c r="K42" s="24"/>
      <c r="L42" s="24">
        <v>75</v>
      </c>
      <c r="M42" s="24">
        <v>25</v>
      </c>
      <c r="N42" s="110">
        <v>100</v>
      </c>
    </row>
    <row r="43" spans="2:25" ht="13.9" customHeight="1" x14ac:dyDescent="0.15">
      <c r="B43" s="1">
        <f t="shared" si="5"/>
        <v>33</v>
      </c>
      <c r="C43" s="6"/>
      <c r="D43" s="6"/>
      <c r="E43" s="118"/>
      <c r="F43" s="118" t="s">
        <v>162</v>
      </c>
      <c r="G43" s="118"/>
      <c r="H43" s="118"/>
      <c r="I43" s="118"/>
      <c r="J43" s="118"/>
      <c r="K43" s="24" t="s">
        <v>143</v>
      </c>
      <c r="L43" s="24"/>
      <c r="M43" s="24"/>
      <c r="N43" s="110"/>
    </row>
    <row r="44" spans="2:25" ht="13.9" customHeight="1" x14ac:dyDescent="0.15">
      <c r="B44" s="1">
        <f t="shared" ref="B44:B75" si="8">B43+1</f>
        <v>34</v>
      </c>
      <c r="C44" s="6"/>
      <c r="D44" s="6"/>
      <c r="E44" s="118"/>
      <c r="F44" s="118" t="s">
        <v>307</v>
      </c>
      <c r="G44" s="118"/>
      <c r="H44" s="118"/>
      <c r="I44" s="118"/>
      <c r="J44" s="118"/>
      <c r="K44" s="24" t="s">
        <v>143</v>
      </c>
      <c r="L44" s="24"/>
      <c r="M44" s="24"/>
      <c r="N44" s="110"/>
      <c r="Y44" s="124"/>
    </row>
    <row r="45" spans="2:25" ht="13.9" customHeight="1" x14ac:dyDescent="0.15">
      <c r="B45" s="1">
        <f t="shared" si="8"/>
        <v>35</v>
      </c>
      <c r="C45" s="6"/>
      <c r="D45" s="6"/>
      <c r="E45" s="118"/>
      <c r="F45" s="118" t="s">
        <v>20</v>
      </c>
      <c r="G45" s="118"/>
      <c r="H45" s="118"/>
      <c r="I45" s="118"/>
      <c r="J45" s="118"/>
      <c r="K45" s="24">
        <v>300</v>
      </c>
      <c r="L45" s="24">
        <v>75</v>
      </c>
      <c r="M45" s="24">
        <v>100</v>
      </c>
      <c r="N45" s="110">
        <v>2050</v>
      </c>
    </row>
    <row r="46" spans="2:25" ht="13.5" customHeight="1" x14ac:dyDescent="0.15">
      <c r="B46" s="1">
        <f t="shared" si="8"/>
        <v>36</v>
      </c>
      <c r="C46" s="6"/>
      <c r="D46" s="6"/>
      <c r="E46" s="118"/>
      <c r="F46" s="118" t="s">
        <v>21</v>
      </c>
      <c r="G46" s="118"/>
      <c r="H46" s="118"/>
      <c r="I46" s="118"/>
      <c r="J46" s="118"/>
      <c r="K46" s="24">
        <v>750</v>
      </c>
      <c r="L46" s="24">
        <v>300</v>
      </c>
      <c r="M46" s="24">
        <v>225</v>
      </c>
      <c r="N46" s="56">
        <v>1800</v>
      </c>
    </row>
    <row r="47" spans="2:25" ht="13.9" customHeight="1" x14ac:dyDescent="0.15">
      <c r="B47" s="1">
        <f t="shared" si="8"/>
        <v>37</v>
      </c>
      <c r="C47" s="6"/>
      <c r="D47" s="6"/>
      <c r="E47" s="118"/>
      <c r="F47" s="118" t="s">
        <v>22</v>
      </c>
      <c r="G47" s="118"/>
      <c r="H47" s="118"/>
      <c r="I47" s="118"/>
      <c r="J47" s="118"/>
      <c r="K47" s="24">
        <v>75</v>
      </c>
      <c r="L47" s="24">
        <v>75</v>
      </c>
      <c r="M47" s="24">
        <v>25</v>
      </c>
      <c r="N47" s="110" t="s">
        <v>143</v>
      </c>
    </row>
    <row r="48" spans="2:25" ht="13.5" customHeight="1" x14ac:dyDescent="0.15">
      <c r="B48" s="1">
        <f t="shared" si="8"/>
        <v>38</v>
      </c>
      <c r="C48" s="2" t="s">
        <v>75</v>
      </c>
      <c r="D48" s="2" t="s">
        <v>76</v>
      </c>
      <c r="E48" s="118"/>
      <c r="F48" s="118" t="s">
        <v>93</v>
      </c>
      <c r="G48" s="118"/>
      <c r="H48" s="118"/>
      <c r="I48" s="118"/>
      <c r="J48" s="118"/>
      <c r="K48" s="24"/>
      <c r="L48" s="24" t="s">
        <v>143</v>
      </c>
      <c r="M48" s="24" t="s">
        <v>143</v>
      </c>
      <c r="N48" s="110" t="s">
        <v>143</v>
      </c>
    </row>
    <row r="49" spans="2:29" ht="13.9" customHeight="1" x14ac:dyDescent="0.15">
      <c r="B49" s="1">
        <f t="shared" si="8"/>
        <v>39</v>
      </c>
      <c r="C49" s="6"/>
      <c r="D49" s="6"/>
      <c r="E49" s="118"/>
      <c r="F49" s="118" t="s">
        <v>331</v>
      </c>
      <c r="G49" s="118"/>
      <c r="H49" s="118"/>
      <c r="I49" s="118"/>
      <c r="J49" s="118"/>
      <c r="K49" s="24"/>
      <c r="L49" s="24"/>
      <c r="M49" s="24" t="s">
        <v>143</v>
      </c>
      <c r="N49" s="110"/>
    </row>
    <row r="50" spans="2:29" ht="13.9" customHeight="1" x14ac:dyDescent="0.15">
      <c r="B50" s="1">
        <f t="shared" si="8"/>
        <v>40</v>
      </c>
      <c r="C50" s="2" t="s">
        <v>85</v>
      </c>
      <c r="D50" s="2" t="s">
        <v>28</v>
      </c>
      <c r="E50" s="118"/>
      <c r="F50" s="118" t="s">
        <v>111</v>
      </c>
      <c r="G50" s="118"/>
      <c r="H50" s="118"/>
      <c r="I50" s="118"/>
      <c r="J50" s="118"/>
      <c r="K50" s="24" t="s">
        <v>143</v>
      </c>
      <c r="L50" s="24" t="s">
        <v>143</v>
      </c>
      <c r="M50" s="24" t="s">
        <v>143</v>
      </c>
      <c r="N50" s="110" t="s">
        <v>143</v>
      </c>
      <c r="Y50" s="120"/>
    </row>
    <row r="51" spans="2:29" ht="13.9" customHeight="1" x14ac:dyDescent="0.15">
      <c r="B51" s="1">
        <f t="shared" si="8"/>
        <v>41</v>
      </c>
      <c r="C51" s="6"/>
      <c r="D51" s="6"/>
      <c r="E51" s="118"/>
      <c r="F51" s="118" t="s">
        <v>163</v>
      </c>
      <c r="G51" s="118"/>
      <c r="H51" s="118"/>
      <c r="I51" s="118"/>
      <c r="J51" s="118"/>
      <c r="K51" s="24" t="s">
        <v>143</v>
      </c>
      <c r="L51" s="24">
        <v>75</v>
      </c>
      <c r="M51" s="24">
        <v>200</v>
      </c>
      <c r="N51" s="110"/>
      <c r="Y51" s="120"/>
    </row>
    <row r="52" spans="2:29" ht="13.9" customHeight="1" x14ac:dyDescent="0.15">
      <c r="B52" s="1">
        <f t="shared" si="8"/>
        <v>42</v>
      </c>
      <c r="C52" s="6"/>
      <c r="D52" s="6"/>
      <c r="E52" s="118"/>
      <c r="F52" s="118" t="s">
        <v>133</v>
      </c>
      <c r="G52" s="118"/>
      <c r="H52" s="118"/>
      <c r="I52" s="118"/>
      <c r="J52" s="118"/>
      <c r="K52" s="24">
        <v>50</v>
      </c>
      <c r="L52" s="24">
        <v>25</v>
      </c>
      <c r="M52" s="24">
        <v>50</v>
      </c>
      <c r="N52" s="110">
        <v>75</v>
      </c>
      <c r="U52" s="121">
        <f>COUNTA($K11:$K54)</f>
        <v>33</v>
      </c>
      <c r="V52" s="121">
        <f>COUNTA($L11:$L54)</f>
        <v>33</v>
      </c>
      <c r="W52" s="121">
        <f>COUNTA($M11:$M54)</f>
        <v>33</v>
      </c>
      <c r="X52" s="121">
        <f>COUNTA($N11:$N54)</f>
        <v>30</v>
      </c>
      <c r="Y52" s="121"/>
      <c r="Z52" s="121"/>
      <c r="AA52" s="121"/>
      <c r="AB52" s="121"/>
      <c r="AC52" s="120"/>
    </row>
    <row r="53" spans="2:29" ht="13.9" customHeight="1" x14ac:dyDescent="0.15">
      <c r="B53" s="1">
        <f t="shared" si="8"/>
        <v>43</v>
      </c>
      <c r="C53" s="6"/>
      <c r="D53" s="6"/>
      <c r="E53" s="118"/>
      <c r="F53" s="118" t="s">
        <v>202</v>
      </c>
      <c r="G53" s="118"/>
      <c r="H53" s="118"/>
      <c r="I53" s="118"/>
      <c r="J53" s="118"/>
      <c r="K53" s="24"/>
      <c r="L53" s="24" t="s">
        <v>143</v>
      </c>
      <c r="M53" s="24">
        <v>25</v>
      </c>
      <c r="N53" s="110"/>
      <c r="U53" s="120">
        <f>SUM($U11:$U26,$K27:$K54)</f>
        <v>91641</v>
      </c>
      <c r="V53" s="120">
        <f>SUM($V11:$V26,$L27:$L54)</f>
        <v>46828</v>
      </c>
      <c r="W53" s="120">
        <f>SUM($W11:$W26,$M27:$M54)</f>
        <v>33303</v>
      </c>
      <c r="X53" s="120">
        <f>SUM($X11:$X26,$N27:$N54)</f>
        <v>39289</v>
      </c>
      <c r="Y53" s="120"/>
      <c r="Z53" s="120"/>
      <c r="AA53" s="120"/>
      <c r="AB53" s="120"/>
      <c r="AC53" s="120"/>
    </row>
    <row r="54" spans="2:29" ht="13.5" customHeight="1" x14ac:dyDescent="0.15">
      <c r="B54" s="1">
        <f t="shared" si="8"/>
        <v>44</v>
      </c>
      <c r="C54" s="6"/>
      <c r="D54" s="6"/>
      <c r="E54" s="118"/>
      <c r="F54" s="118" t="s">
        <v>82</v>
      </c>
      <c r="G54" s="118"/>
      <c r="H54" s="118"/>
      <c r="I54" s="118"/>
      <c r="J54" s="118"/>
      <c r="K54" s="24">
        <v>25</v>
      </c>
      <c r="L54" s="24" t="s">
        <v>143</v>
      </c>
      <c r="M54" s="24"/>
      <c r="N54" s="110"/>
      <c r="Y54" s="122"/>
    </row>
    <row r="55" spans="2:29" ht="13.9" customHeight="1" x14ac:dyDescent="0.15">
      <c r="B55" s="1">
        <f t="shared" si="8"/>
        <v>45</v>
      </c>
      <c r="C55" s="6"/>
      <c r="D55" s="6"/>
      <c r="E55" s="118"/>
      <c r="F55" s="118" t="s">
        <v>316</v>
      </c>
      <c r="G55" s="118"/>
      <c r="H55" s="118"/>
      <c r="I55" s="118"/>
      <c r="J55" s="118"/>
      <c r="K55" s="24"/>
      <c r="L55" s="24"/>
      <c r="M55" s="24">
        <v>25</v>
      </c>
      <c r="N55" s="110"/>
      <c r="Y55" s="122"/>
    </row>
    <row r="56" spans="2:29" ht="13.9" customHeight="1" x14ac:dyDescent="0.15">
      <c r="B56" s="1">
        <f t="shared" si="8"/>
        <v>46</v>
      </c>
      <c r="C56" s="6"/>
      <c r="D56" s="6"/>
      <c r="E56" s="118"/>
      <c r="F56" s="118" t="s">
        <v>240</v>
      </c>
      <c r="G56" s="118"/>
      <c r="H56" s="118"/>
      <c r="I56" s="118"/>
      <c r="J56" s="118"/>
      <c r="K56" s="24"/>
      <c r="L56" s="24" t="s">
        <v>143</v>
      </c>
      <c r="M56" s="24"/>
      <c r="N56" s="110">
        <v>1</v>
      </c>
      <c r="Y56" s="122"/>
    </row>
    <row r="57" spans="2:29" ht="13.5" customHeight="1" x14ac:dyDescent="0.15">
      <c r="B57" s="1">
        <f t="shared" si="8"/>
        <v>47</v>
      </c>
      <c r="C57" s="6"/>
      <c r="D57" s="6"/>
      <c r="E57" s="118"/>
      <c r="F57" s="118" t="s">
        <v>165</v>
      </c>
      <c r="G57" s="118"/>
      <c r="H57" s="118"/>
      <c r="I57" s="118"/>
      <c r="J57" s="118"/>
      <c r="K57" s="24">
        <v>100</v>
      </c>
      <c r="L57" s="24"/>
      <c r="M57" s="24" t="s">
        <v>143</v>
      </c>
      <c r="N57" s="110">
        <v>400</v>
      </c>
      <c r="Y57" s="122"/>
    </row>
    <row r="58" spans="2:29" ht="13.5" customHeight="1" x14ac:dyDescent="0.15">
      <c r="B58" s="1">
        <f t="shared" si="8"/>
        <v>48</v>
      </c>
      <c r="C58" s="6"/>
      <c r="D58" s="6"/>
      <c r="E58" s="118"/>
      <c r="F58" s="118" t="s">
        <v>256</v>
      </c>
      <c r="G58" s="118"/>
      <c r="H58" s="118"/>
      <c r="I58" s="118"/>
      <c r="J58" s="118"/>
      <c r="K58" s="24"/>
      <c r="L58" s="24"/>
      <c r="M58" s="24"/>
      <c r="N58" s="110" t="s">
        <v>143</v>
      </c>
      <c r="Y58" s="122"/>
    </row>
    <row r="59" spans="2:29" ht="13.5" customHeight="1" x14ac:dyDescent="0.15">
      <c r="B59" s="1">
        <f t="shared" si="8"/>
        <v>49</v>
      </c>
      <c r="C59" s="6"/>
      <c r="D59" s="6"/>
      <c r="E59" s="118"/>
      <c r="F59" s="118" t="s">
        <v>203</v>
      </c>
      <c r="G59" s="118"/>
      <c r="H59" s="118"/>
      <c r="I59" s="118"/>
      <c r="J59" s="118"/>
      <c r="K59" s="24" t="s">
        <v>143</v>
      </c>
      <c r="L59" s="24"/>
      <c r="M59" s="24"/>
      <c r="N59" s="110" t="s">
        <v>143</v>
      </c>
      <c r="Y59" s="122"/>
    </row>
    <row r="60" spans="2:29" ht="13.5" customHeight="1" x14ac:dyDescent="0.15">
      <c r="B60" s="1">
        <f t="shared" si="8"/>
        <v>50</v>
      </c>
      <c r="C60" s="6"/>
      <c r="D60" s="6"/>
      <c r="E60" s="118"/>
      <c r="F60" s="118" t="s">
        <v>204</v>
      </c>
      <c r="G60" s="118"/>
      <c r="H60" s="118"/>
      <c r="I60" s="118"/>
      <c r="J60" s="118"/>
      <c r="K60" s="24" t="s">
        <v>143</v>
      </c>
      <c r="L60" s="24"/>
      <c r="M60" s="24"/>
      <c r="N60" s="110">
        <v>200</v>
      </c>
      <c r="Y60" s="122"/>
    </row>
    <row r="61" spans="2:29" ht="13.9" customHeight="1" x14ac:dyDescent="0.15">
      <c r="B61" s="1">
        <f t="shared" si="8"/>
        <v>51</v>
      </c>
      <c r="C61" s="6"/>
      <c r="D61" s="6"/>
      <c r="E61" s="118"/>
      <c r="F61" s="118" t="s">
        <v>205</v>
      </c>
      <c r="G61" s="118"/>
      <c r="H61" s="118"/>
      <c r="I61" s="118"/>
      <c r="J61" s="118"/>
      <c r="K61" s="24">
        <v>200</v>
      </c>
      <c r="L61" s="24">
        <v>25</v>
      </c>
      <c r="M61" s="24" t="s">
        <v>143</v>
      </c>
      <c r="N61" s="110" t="s">
        <v>143</v>
      </c>
      <c r="Y61" s="120"/>
    </row>
    <row r="62" spans="2:29" ht="13.5" customHeight="1" x14ac:dyDescent="0.15">
      <c r="B62" s="1">
        <f t="shared" si="8"/>
        <v>52</v>
      </c>
      <c r="C62" s="6"/>
      <c r="D62" s="6"/>
      <c r="E62" s="118"/>
      <c r="F62" s="118" t="s">
        <v>99</v>
      </c>
      <c r="G62" s="118"/>
      <c r="H62" s="118"/>
      <c r="I62" s="118"/>
      <c r="J62" s="118"/>
      <c r="K62" s="24" t="s">
        <v>143</v>
      </c>
      <c r="L62" s="24">
        <v>400</v>
      </c>
      <c r="M62" s="24" t="s">
        <v>143</v>
      </c>
      <c r="N62" s="110">
        <v>500</v>
      </c>
      <c r="Y62" s="122"/>
    </row>
    <row r="63" spans="2:29" ht="13.9" customHeight="1" x14ac:dyDescent="0.15">
      <c r="B63" s="1">
        <f t="shared" si="8"/>
        <v>53</v>
      </c>
      <c r="C63" s="6"/>
      <c r="D63" s="6"/>
      <c r="E63" s="118"/>
      <c r="F63" s="118" t="s">
        <v>206</v>
      </c>
      <c r="G63" s="118"/>
      <c r="H63" s="118"/>
      <c r="I63" s="118"/>
      <c r="J63" s="118"/>
      <c r="K63" s="24" t="s">
        <v>143</v>
      </c>
      <c r="L63" s="24">
        <v>25</v>
      </c>
      <c r="M63" s="24">
        <v>25</v>
      </c>
      <c r="N63" s="110"/>
      <c r="Y63" s="120"/>
    </row>
    <row r="64" spans="2:29" ht="13.5" customHeight="1" x14ac:dyDescent="0.15">
      <c r="B64" s="1">
        <f t="shared" si="8"/>
        <v>54</v>
      </c>
      <c r="C64" s="6"/>
      <c r="D64" s="6"/>
      <c r="E64" s="118"/>
      <c r="F64" s="118" t="s">
        <v>225</v>
      </c>
      <c r="G64" s="118"/>
      <c r="H64" s="118"/>
      <c r="I64" s="118"/>
      <c r="J64" s="118"/>
      <c r="K64" s="24">
        <v>80</v>
      </c>
      <c r="L64" s="24">
        <v>32</v>
      </c>
      <c r="M64" s="24">
        <v>16</v>
      </c>
      <c r="N64" s="110"/>
      <c r="Y64" s="120"/>
    </row>
    <row r="65" spans="2:25" ht="13.9" customHeight="1" x14ac:dyDescent="0.15">
      <c r="B65" s="1">
        <f t="shared" si="8"/>
        <v>55</v>
      </c>
      <c r="C65" s="6"/>
      <c r="D65" s="6"/>
      <c r="E65" s="118"/>
      <c r="F65" s="118" t="s">
        <v>207</v>
      </c>
      <c r="G65" s="118"/>
      <c r="H65" s="118"/>
      <c r="I65" s="118"/>
      <c r="J65" s="118"/>
      <c r="K65" s="24">
        <v>125</v>
      </c>
      <c r="L65" s="123">
        <v>225</v>
      </c>
      <c r="M65" s="24">
        <v>175</v>
      </c>
      <c r="N65" s="110">
        <v>100</v>
      </c>
      <c r="Y65" s="120"/>
    </row>
    <row r="66" spans="2:25" ht="13.5" customHeight="1" x14ac:dyDescent="0.15">
      <c r="B66" s="1">
        <f t="shared" si="8"/>
        <v>56</v>
      </c>
      <c r="C66" s="6"/>
      <c r="D66" s="6"/>
      <c r="E66" s="118"/>
      <c r="F66" s="118" t="s">
        <v>208</v>
      </c>
      <c r="G66" s="118"/>
      <c r="H66" s="118"/>
      <c r="I66" s="118"/>
      <c r="J66" s="118"/>
      <c r="K66" s="24">
        <v>32</v>
      </c>
      <c r="L66" s="123"/>
      <c r="M66" s="123"/>
      <c r="N66" s="110"/>
      <c r="Y66" s="120"/>
    </row>
    <row r="67" spans="2:25" ht="13.9" customHeight="1" x14ac:dyDescent="0.15">
      <c r="B67" s="1">
        <f t="shared" si="8"/>
        <v>57</v>
      </c>
      <c r="C67" s="6"/>
      <c r="D67" s="6"/>
      <c r="E67" s="118"/>
      <c r="F67" s="118" t="s">
        <v>100</v>
      </c>
      <c r="G67" s="118"/>
      <c r="H67" s="118"/>
      <c r="I67" s="118"/>
      <c r="J67" s="118"/>
      <c r="K67" s="24">
        <v>50</v>
      </c>
      <c r="L67" s="24">
        <v>100</v>
      </c>
      <c r="M67" s="24">
        <v>400</v>
      </c>
      <c r="N67" s="110">
        <v>100</v>
      </c>
      <c r="Y67" s="120"/>
    </row>
    <row r="68" spans="2:25" ht="13.5" customHeight="1" x14ac:dyDescent="0.15">
      <c r="B68" s="1">
        <f t="shared" si="8"/>
        <v>58</v>
      </c>
      <c r="C68" s="6"/>
      <c r="D68" s="6"/>
      <c r="E68" s="118"/>
      <c r="F68" s="118" t="s">
        <v>101</v>
      </c>
      <c r="G68" s="118"/>
      <c r="H68" s="118"/>
      <c r="I68" s="118"/>
      <c r="J68" s="118"/>
      <c r="K68" s="24">
        <v>50</v>
      </c>
      <c r="L68" s="24">
        <v>25</v>
      </c>
      <c r="M68" s="24">
        <v>75</v>
      </c>
      <c r="N68" s="110">
        <v>25</v>
      </c>
      <c r="Y68" s="120"/>
    </row>
    <row r="69" spans="2:25" ht="14.25" customHeight="1" x14ac:dyDescent="0.15">
      <c r="B69" s="1">
        <f t="shared" si="8"/>
        <v>59</v>
      </c>
      <c r="C69" s="6"/>
      <c r="D69" s="6"/>
      <c r="E69" s="118"/>
      <c r="F69" s="118" t="s">
        <v>284</v>
      </c>
      <c r="G69" s="118"/>
      <c r="H69" s="118"/>
      <c r="I69" s="118"/>
      <c r="J69" s="118"/>
      <c r="K69" s="24"/>
      <c r="L69" s="24"/>
      <c r="M69" s="24">
        <v>8</v>
      </c>
      <c r="N69" s="110" t="s">
        <v>143</v>
      </c>
      <c r="Y69" s="120"/>
    </row>
    <row r="70" spans="2:25" ht="13.5" customHeight="1" x14ac:dyDescent="0.15">
      <c r="B70" s="1">
        <f t="shared" si="8"/>
        <v>60</v>
      </c>
      <c r="C70" s="6"/>
      <c r="D70" s="6"/>
      <c r="E70" s="118"/>
      <c r="F70" s="118" t="s">
        <v>243</v>
      </c>
      <c r="G70" s="118"/>
      <c r="H70" s="118"/>
      <c r="I70" s="118"/>
      <c r="J70" s="118"/>
      <c r="K70" s="24" t="s">
        <v>143</v>
      </c>
      <c r="L70" s="24"/>
      <c r="M70" s="24" t="s">
        <v>143</v>
      </c>
      <c r="N70" s="110" t="s">
        <v>143</v>
      </c>
      <c r="Y70" s="120"/>
    </row>
    <row r="71" spans="2:25" ht="13.9" customHeight="1" x14ac:dyDescent="0.15">
      <c r="B71" s="1">
        <f t="shared" si="8"/>
        <v>61</v>
      </c>
      <c r="C71" s="6"/>
      <c r="D71" s="6"/>
      <c r="E71" s="118"/>
      <c r="F71" s="118" t="s">
        <v>139</v>
      </c>
      <c r="G71" s="118"/>
      <c r="H71" s="118"/>
      <c r="I71" s="118"/>
      <c r="J71" s="118"/>
      <c r="K71" s="24">
        <v>24</v>
      </c>
      <c r="L71" s="24"/>
      <c r="M71" s="24"/>
      <c r="N71" s="110" t="s">
        <v>143</v>
      </c>
      <c r="Y71" s="120"/>
    </row>
    <row r="72" spans="2:25" ht="13.5" customHeight="1" x14ac:dyDescent="0.15">
      <c r="B72" s="1">
        <f t="shared" si="8"/>
        <v>62</v>
      </c>
      <c r="C72" s="6"/>
      <c r="D72" s="6"/>
      <c r="E72" s="118"/>
      <c r="F72" s="118" t="s">
        <v>308</v>
      </c>
      <c r="G72" s="118"/>
      <c r="H72" s="118"/>
      <c r="I72" s="118"/>
      <c r="J72" s="118"/>
      <c r="K72" s="24">
        <v>16</v>
      </c>
      <c r="L72" s="24">
        <v>8</v>
      </c>
      <c r="M72" s="24">
        <v>8</v>
      </c>
      <c r="N72" s="110">
        <v>16</v>
      </c>
      <c r="Y72" s="120"/>
    </row>
    <row r="73" spans="2:25" ht="13.5" customHeight="1" x14ac:dyDescent="0.15">
      <c r="B73" s="1">
        <f t="shared" si="8"/>
        <v>63</v>
      </c>
      <c r="C73" s="6"/>
      <c r="D73" s="6"/>
      <c r="E73" s="118"/>
      <c r="F73" s="118" t="s">
        <v>167</v>
      </c>
      <c r="G73" s="118"/>
      <c r="H73" s="118"/>
      <c r="I73" s="118"/>
      <c r="J73" s="118"/>
      <c r="K73" s="24">
        <v>16</v>
      </c>
      <c r="L73" s="24"/>
      <c r="M73" s="24"/>
      <c r="N73" s="110"/>
      <c r="Y73" s="120"/>
    </row>
    <row r="74" spans="2:25" ht="13.5" customHeight="1" x14ac:dyDescent="0.15">
      <c r="B74" s="1">
        <f t="shared" si="8"/>
        <v>64</v>
      </c>
      <c r="C74" s="6"/>
      <c r="D74" s="6"/>
      <c r="E74" s="118"/>
      <c r="F74" s="118" t="s">
        <v>30</v>
      </c>
      <c r="G74" s="118"/>
      <c r="H74" s="118"/>
      <c r="I74" s="118"/>
      <c r="J74" s="118"/>
      <c r="K74" s="24">
        <v>16</v>
      </c>
      <c r="L74" s="24">
        <v>16</v>
      </c>
      <c r="M74" s="24">
        <v>16</v>
      </c>
      <c r="N74" s="110">
        <v>8</v>
      </c>
      <c r="Y74" s="120"/>
    </row>
    <row r="75" spans="2:25" ht="13.5" customHeight="1" x14ac:dyDescent="0.15">
      <c r="B75" s="1">
        <f t="shared" si="8"/>
        <v>65</v>
      </c>
      <c r="C75" s="6"/>
      <c r="D75" s="6"/>
      <c r="E75" s="118"/>
      <c r="F75" s="118" t="s">
        <v>168</v>
      </c>
      <c r="G75" s="118"/>
      <c r="H75" s="118"/>
      <c r="I75" s="118"/>
      <c r="J75" s="118"/>
      <c r="K75" s="24">
        <v>48</v>
      </c>
      <c r="L75" s="24">
        <v>16</v>
      </c>
      <c r="M75" s="24">
        <v>56</v>
      </c>
      <c r="N75" s="110">
        <v>72</v>
      </c>
      <c r="Y75" s="120"/>
    </row>
    <row r="76" spans="2:25" ht="13.9" customHeight="1" x14ac:dyDescent="0.15">
      <c r="B76" s="1">
        <f t="shared" ref="B76:B95" si="9">B75+1</f>
        <v>66</v>
      </c>
      <c r="C76" s="6"/>
      <c r="D76" s="6"/>
      <c r="E76" s="118"/>
      <c r="F76" s="118" t="s">
        <v>169</v>
      </c>
      <c r="G76" s="118"/>
      <c r="H76" s="118"/>
      <c r="I76" s="118"/>
      <c r="J76" s="118"/>
      <c r="K76" s="24">
        <v>24</v>
      </c>
      <c r="L76" s="24"/>
      <c r="M76" s="24">
        <v>8</v>
      </c>
      <c r="N76" s="110">
        <v>16</v>
      </c>
      <c r="Y76" s="120"/>
    </row>
    <row r="77" spans="2:25" ht="13.9" customHeight="1" x14ac:dyDescent="0.15">
      <c r="B77" s="1">
        <f t="shared" si="9"/>
        <v>67</v>
      </c>
      <c r="C77" s="6"/>
      <c r="D77" s="6"/>
      <c r="E77" s="118"/>
      <c r="F77" s="118" t="s">
        <v>257</v>
      </c>
      <c r="G77" s="118"/>
      <c r="H77" s="118"/>
      <c r="I77" s="118"/>
      <c r="J77" s="118"/>
      <c r="K77" s="24"/>
      <c r="L77" s="24"/>
      <c r="M77" s="24"/>
      <c r="N77" s="110">
        <v>25</v>
      </c>
      <c r="Y77" s="120"/>
    </row>
    <row r="78" spans="2:25" ht="13.9" customHeight="1" x14ac:dyDescent="0.15">
      <c r="B78" s="1">
        <f t="shared" si="9"/>
        <v>68</v>
      </c>
      <c r="C78" s="6"/>
      <c r="D78" s="6"/>
      <c r="E78" s="118"/>
      <c r="F78" s="118" t="s">
        <v>80</v>
      </c>
      <c r="G78" s="118"/>
      <c r="H78" s="118"/>
      <c r="I78" s="118"/>
      <c r="J78" s="118"/>
      <c r="K78" s="24"/>
      <c r="L78" s="24" t="s">
        <v>143</v>
      </c>
      <c r="M78" s="24"/>
      <c r="N78" s="110" t="s">
        <v>143</v>
      </c>
      <c r="Y78" s="120"/>
    </row>
    <row r="79" spans="2:25" ht="13.9" customHeight="1" x14ac:dyDescent="0.15">
      <c r="B79" s="1">
        <f t="shared" si="9"/>
        <v>69</v>
      </c>
      <c r="C79" s="6"/>
      <c r="D79" s="6"/>
      <c r="E79" s="118"/>
      <c r="F79" s="118" t="s">
        <v>210</v>
      </c>
      <c r="G79" s="118"/>
      <c r="H79" s="118"/>
      <c r="I79" s="118"/>
      <c r="J79" s="118"/>
      <c r="K79" s="24">
        <v>100</v>
      </c>
      <c r="L79" s="24" t="s">
        <v>143</v>
      </c>
      <c r="M79" s="24"/>
      <c r="N79" s="110">
        <v>100</v>
      </c>
      <c r="Y79" s="120"/>
    </row>
    <row r="80" spans="2:25" ht="13.5" customHeight="1" x14ac:dyDescent="0.15">
      <c r="B80" s="1">
        <f t="shared" si="9"/>
        <v>70</v>
      </c>
      <c r="C80" s="6"/>
      <c r="D80" s="6"/>
      <c r="E80" s="118"/>
      <c r="F80" s="118" t="s">
        <v>102</v>
      </c>
      <c r="G80" s="118"/>
      <c r="H80" s="118"/>
      <c r="I80" s="118"/>
      <c r="J80" s="118"/>
      <c r="K80" s="24">
        <v>1050</v>
      </c>
      <c r="L80" s="24">
        <v>350</v>
      </c>
      <c r="M80" s="24">
        <v>600</v>
      </c>
      <c r="N80" s="110">
        <v>850</v>
      </c>
      <c r="Y80" s="120"/>
    </row>
    <row r="81" spans="2:25" ht="13.9" customHeight="1" x14ac:dyDescent="0.15">
      <c r="B81" s="1">
        <f t="shared" si="9"/>
        <v>71</v>
      </c>
      <c r="C81" s="6"/>
      <c r="D81" s="6"/>
      <c r="E81" s="118"/>
      <c r="F81" s="118" t="s">
        <v>170</v>
      </c>
      <c r="G81" s="118"/>
      <c r="H81" s="118"/>
      <c r="I81" s="118"/>
      <c r="J81" s="118"/>
      <c r="K81" s="24"/>
      <c r="L81" s="24">
        <v>50</v>
      </c>
      <c r="M81" s="24">
        <v>25</v>
      </c>
      <c r="N81" s="110"/>
      <c r="Y81" s="120"/>
    </row>
    <row r="82" spans="2:25" ht="13.5" customHeight="1" x14ac:dyDescent="0.15">
      <c r="B82" s="1">
        <f t="shared" si="9"/>
        <v>72</v>
      </c>
      <c r="C82" s="6"/>
      <c r="D82" s="6"/>
      <c r="E82" s="118"/>
      <c r="F82" s="118" t="s">
        <v>227</v>
      </c>
      <c r="G82" s="118"/>
      <c r="H82" s="118"/>
      <c r="I82" s="118"/>
      <c r="J82" s="118"/>
      <c r="K82" s="24" t="s">
        <v>143</v>
      </c>
      <c r="L82" s="24" t="s">
        <v>143</v>
      </c>
      <c r="M82" s="24" t="s">
        <v>143</v>
      </c>
      <c r="N82" s="110" t="s">
        <v>143</v>
      </c>
      <c r="Y82" s="120"/>
    </row>
    <row r="83" spans="2:25" ht="13.9" customHeight="1" x14ac:dyDescent="0.15">
      <c r="B83" s="1">
        <f t="shared" si="9"/>
        <v>73</v>
      </c>
      <c r="C83" s="6"/>
      <c r="D83" s="6"/>
      <c r="E83" s="118"/>
      <c r="F83" s="118" t="s">
        <v>211</v>
      </c>
      <c r="G83" s="118"/>
      <c r="H83" s="118"/>
      <c r="I83" s="118"/>
      <c r="J83" s="118"/>
      <c r="K83" s="24" t="s">
        <v>143</v>
      </c>
      <c r="L83" s="24">
        <v>25</v>
      </c>
      <c r="M83" s="24"/>
      <c r="N83" s="110" t="s">
        <v>143</v>
      </c>
      <c r="Y83" s="120"/>
    </row>
    <row r="84" spans="2:25" ht="13.9" customHeight="1" x14ac:dyDescent="0.15">
      <c r="B84" s="1">
        <f t="shared" si="9"/>
        <v>74</v>
      </c>
      <c r="C84" s="6"/>
      <c r="D84" s="6"/>
      <c r="E84" s="118"/>
      <c r="F84" s="118" t="s">
        <v>171</v>
      </c>
      <c r="G84" s="118"/>
      <c r="H84" s="118"/>
      <c r="I84" s="118"/>
      <c r="J84" s="118"/>
      <c r="K84" s="24"/>
      <c r="L84" s="24"/>
      <c r="M84" s="24">
        <v>50</v>
      </c>
      <c r="N84" s="110">
        <v>25</v>
      </c>
      <c r="Y84" s="120"/>
    </row>
    <row r="85" spans="2:25" ht="13.9" customHeight="1" x14ac:dyDescent="0.15">
      <c r="B85" s="1">
        <f t="shared" si="9"/>
        <v>75</v>
      </c>
      <c r="C85" s="6"/>
      <c r="D85" s="6"/>
      <c r="E85" s="118"/>
      <c r="F85" s="118" t="s">
        <v>31</v>
      </c>
      <c r="G85" s="118"/>
      <c r="H85" s="118"/>
      <c r="I85" s="118"/>
      <c r="J85" s="118"/>
      <c r="K85" s="24">
        <v>1350</v>
      </c>
      <c r="L85" s="24">
        <v>400</v>
      </c>
      <c r="M85" s="24">
        <v>475</v>
      </c>
      <c r="N85" s="110">
        <v>450</v>
      </c>
      <c r="Y85" s="120"/>
    </row>
    <row r="86" spans="2:25" ht="13.9" customHeight="1" x14ac:dyDescent="0.15">
      <c r="B86" s="1">
        <f t="shared" si="9"/>
        <v>76</v>
      </c>
      <c r="C86" s="2" t="s">
        <v>71</v>
      </c>
      <c r="D86" s="2" t="s">
        <v>72</v>
      </c>
      <c r="E86" s="118"/>
      <c r="F86" s="118" t="s">
        <v>109</v>
      </c>
      <c r="G86" s="118"/>
      <c r="H86" s="118"/>
      <c r="I86" s="118"/>
      <c r="J86" s="118"/>
      <c r="K86" s="24"/>
      <c r="L86" s="24" t="s">
        <v>143</v>
      </c>
      <c r="M86" s="24"/>
      <c r="N86" s="110"/>
    </row>
    <row r="87" spans="2:25" ht="13.5" customHeight="1" x14ac:dyDescent="0.15">
      <c r="B87" s="1">
        <f t="shared" si="9"/>
        <v>77</v>
      </c>
      <c r="C87" s="2" t="s">
        <v>32</v>
      </c>
      <c r="D87" s="2" t="s">
        <v>33</v>
      </c>
      <c r="E87" s="118"/>
      <c r="F87" s="118" t="s">
        <v>270</v>
      </c>
      <c r="G87" s="118"/>
      <c r="H87" s="118"/>
      <c r="I87" s="118"/>
      <c r="J87" s="118"/>
      <c r="K87" s="24" t="s">
        <v>143</v>
      </c>
      <c r="L87" s="24"/>
      <c r="M87" s="24"/>
      <c r="N87" s="110"/>
    </row>
    <row r="88" spans="2:25" ht="13.9" customHeight="1" x14ac:dyDescent="0.15">
      <c r="B88" s="1">
        <f t="shared" si="9"/>
        <v>78</v>
      </c>
      <c r="C88" s="6"/>
      <c r="D88" s="6"/>
      <c r="E88" s="118"/>
      <c r="F88" s="118" t="s">
        <v>271</v>
      </c>
      <c r="G88" s="118"/>
      <c r="H88" s="118"/>
      <c r="I88" s="118"/>
      <c r="J88" s="118"/>
      <c r="K88" s="24">
        <v>1</v>
      </c>
      <c r="L88" s="24"/>
      <c r="M88" s="24"/>
      <c r="N88" s="110"/>
    </row>
    <row r="89" spans="2:25" ht="14.25" customHeight="1" x14ac:dyDescent="0.15">
      <c r="B89" s="1">
        <f t="shared" si="9"/>
        <v>79</v>
      </c>
      <c r="C89" s="6"/>
      <c r="D89" s="6"/>
      <c r="E89" s="118"/>
      <c r="F89" s="118" t="s">
        <v>172</v>
      </c>
      <c r="G89" s="118"/>
      <c r="H89" s="118"/>
      <c r="I89" s="118"/>
      <c r="J89" s="118"/>
      <c r="K89" s="24"/>
      <c r="L89" s="24"/>
      <c r="M89" s="24"/>
      <c r="N89" s="110">
        <v>1</v>
      </c>
    </row>
    <row r="90" spans="2:25" ht="13.9" customHeight="1" x14ac:dyDescent="0.15">
      <c r="B90" s="1">
        <f t="shared" si="9"/>
        <v>80</v>
      </c>
      <c r="C90" s="6"/>
      <c r="D90" s="6"/>
      <c r="E90" s="118"/>
      <c r="F90" s="118" t="s">
        <v>112</v>
      </c>
      <c r="G90" s="118"/>
      <c r="H90" s="118"/>
      <c r="I90" s="118"/>
      <c r="J90" s="118"/>
      <c r="K90" s="24">
        <v>6</v>
      </c>
      <c r="L90" s="24"/>
      <c r="M90" s="24">
        <v>1</v>
      </c>
      <c r="N90" s="110">
        <v>3</v>
      </c>
    </row>
    <row r="91" spans="2:25" ht="13.5" customHeight="1" x14ac:dyDescent="0.15">
      <c r="B91" s="1">
        <f t="shared" si="9"/>
        <v>81</v>
      </c>
      <c r="C91" s="6"/>
      <c r="D91" s="6"/>
      <c r="E91" s="118"/>
      <c r="F91" s="118" t="s">
        <v>212</v>
      </c>
      <c r="G91" s="118"/>
      <c r="H91" s="118"/>
      <c r="I91" s="118"/>
      <c r="J91" s="118"/>
      <c r="K91" s="24"/>
      <c r="L91" s="24">
        <v>2</v>
      </c>
      <c r="M91" s="24">
        <v>1</v>
      </c>
      <c r="N91" s="110">
        <v>1</v>
      </c>
    </row>
    <row r="92" spans="2:25" ht="13.9" customHeight="1" x14ac:dyDescent="0.15">
      <c r="B92" s="1">
        <f t="shared" si="9"/>
        <v>82</v>
      </c>
      <c r="C92" s="6"/>
      <c r="D92" s="6"/>
      <c r="E92" s="118"/>
      <c r="F92" s="118" t="s">
        <v>175</v>
      </c>
      <c r="G92" s="118"/>
      <c r="H92" s="118"/>
      <c r="I92" s="118"/>
      <c r="J92" s="118"/>
      <c r="K92" s="24">
        <v>6</v>
      </c>
      <c r="L92" s="24">
        <v>4</v>
      </c>
      <c r="M92" s="24">
        <v>2</v>
      </c>
      <c r="N92" s="110">
        <v>5</v>
      </c>
    </row>
    <row r="93" spans="2:25" ht="13.5" customHeight="1" x14ac:dyDescent="0.15">
      <c r="B93" s="1">
        <f t="shared" si="9"/>
        <v>83</v>
      </c>
      <c r="C93" s="6"/>
      <c r="D93" s="6"/>
      <c r="E93" s="118"/>
      <c r="F93" s="118" t="s">
        <v>34</v>
      </c>
      <c r="G93" s="118"/>
      <c r="H93" s="118"/>
      <c r="I93" s="118"/>
      <c r="J93" s="118"/>
      <c r="K93" s="24">
        <v>4</v>
      </c>
      <c r="L93" s="24">
        <v>1</v>
      </c>
      <c r="M93" s="24">
        <v>2</v>
      </c>
      <c r="N93" s="110">
        <v>6</v>
      </c>
    </row>
    <row r="94" spans="2:25" ht="13.5" customHeight="1" x14ac:dyDescent="0.15">
      <c r="B94" s="1">
        <f t="shared" si="9"/>
        <v>84</v>
      </c>
      <c r="C94" s="2" t="s">
        <v>129</v>
      </c>
      <c r="D94" s="2" t="s">
        <v>178</v>
      </c>
      <c r="E94" s="118"/>
      <c r="F94" s="118" t="s">
        <v>179</v>
      </c>
      <c r="G94" s="118"/>
      <c r="H94" s="118"/>
      <c r="I94" s="118"/>
      <c r="J94" s="118"/>
      <c r="K94" s="24">
        <v>4</v>
      </c>
      <c r="L94" s="24"/>
      <c r="M94" s="24"/>
      <c r="N94" s="110" t="s">
        <v>143</v>
      </c>
    </row>
    <row r="95" spans="2:25" ht="13.5" customHeight="1" thickBot="1" x14ac:dyDescent="0.2">
      <c r="B95" s="1">
        <f t="shared" si="9"/>
        <v>85</v>
      </c>
      <c r="C95" s="6"/>
      <c r="D95" s="2" t="s">
        <v>35</v>
      </c>
      <c r="E95" s="118"/>
      <c r="F95" s="118" t="s">
        <v>110</v>
      </c>
      <c r="G95" s="118"/>
      <c r="H95" s="118"/>
      <c r="I95" s="118"/>
      <c r="J95" s="118"/>
      <c r="K95" s="24">
        <v>1</v>
      </c>
      <c r="L95" s="24"/>
      <c r="M95" s="24">
        <v>2</v>
      </c>
      <c r="N95" s="110">
        <v>2</v>
      </c>
    </row>
    <row r="96" spans="2:25" ht="13.9" customHeight="1" x14ac:dyDescent="0.15">
      <c r="B96" s="79"/>
      <c r="C96" s="80"/>
      <c r="D96" s="80"/>
      <c r="E96" s="23"/>
      <c r="F96" s="23"/>
      <c r="G96" s="23"/>
      <c r="H96" s="23"/>
      <c r="I96" s="23"/>
      <c r="J96" s="23"/>
      <c r="K96" s="23"/>
      <c r="L96" s="23"/>
      <c r="M96" s="23"/>
      <c r="N96" s="23"/>
      <c r="U96">
        <f>COUNTA(K11:K109)</f>
        <v>70</v>
      </c>
      <c r="V96">
        <f>COUNTA(L11:L109)</f>
        <v>62</v>
      </c>
      <c r="W96">
        <f>COUNTA(M11:M109)</f>
        <v>65</v>
      </c>
      <c r="X96">
        <f>COUNTA(N11:N109)</f>
        <v>71</v>
      </c>
    </row>
    <row r="97" spans="2:24" ht="18" customHeight="1" x14ac:dyDescent="0.15"/>
    <row r="98" spans="2:24" ht="18" customHeight="1" x14ac:dyDescent="0.15">
      <c r="B98" s="60"/>
    </row>
    <row r="99" spans="2:24" ht="9" customHeight="1" thickBot="1" x14ac:dyDescent="0.2"/>
    <row r="100" spans="2:24" ht="18" customHeight="1" x14ac:dyDescent="0.15">
      <c r="B100" s="61"/>
      <c r="C100" s="62"/>
      <c r="D100" s="140" t="s">
        <v>1</v>
      </c>
      <c r="E100" s="140"/>
      <c r="F100" s="140"/>
      <c r="G100" s="140"/>
      <c r="H100" s="62"/>
      <c r="I100" s="62"/>
      <c r="J100" s="63"/>
      <c r="K100" s="28" t="s">
        <v>62</v>
      </c>
      <c r="L100" s="28" t="s">
        <v>63</v>
      </c>
      <c r="M100" s="28" t="s">
        <v>64</v>
      </c>
      <c r="N100" s="51" t="s">
        <v>65</v>
      </c>
      <c r="U100">
        <f>SUM(U11:U26,K27:K109)</f>
        <v>95219</v>
      </c>
      <c r="V100">
        <f>SUM(V11:V26,L27:L109)</f>
        <v>48707</v>
      </c>
      <c r="W100">
        <f>SUM(W11:W26,M27:M109)</f>
        <v>35898</v>
      </c>
      <c r="X100">
        <f>SUM(X11:X26,N27:N109)</f>
        <v>42621</v>
      </c>
    </row>
    <row r="101" spans="2:24" ht="18" customHeight="1" thickBot="1" x14ac:dyDescent="0.2">
      <c r="B101" s="67"/>
      <c r="C101" s="22"/>
      <c r="D101" s="150" t="s">
        <v>2</v>
      </c>
      <c r="E101" s="150"/>
      <c r="F101" s="150"/>
      <c r="G101" s="150"/>
      <c r="H101" s="22"/>
      <c r="I101" s="22"/>
      <c r="J101" s="68"/>
      <c r="K101" s="33" t="str">
        <f>K5</f>
        <v>2023.8.8</v>
      </c>
      <c r="L101" s="33" t="str">
        <f>L5</f>
        <v>2023.8.8</v>
      </c>
      <c r="M101" s="33" t="str">
        <f>M5</f>
        <v>2023.8.8</v>
      </c>
      <c r="N101" s="127" t="str">
        <f>N5</f>
        <v>2023.8.8</v>
      </c>
    </row>
    <row r="102" spans="2:24" ht="18" customHeight="1" thickTop="1" x14ac:dyDescent="0.15">
      <c r="B102" s="128" t="s">
        <v>9</v>
      </c>
      <c r="C102" s="129" t="s">
        <v>10</v>
      </c>
      <c r="D102" s="129" t="s">
        <v>11</v>
      </c>
      <c r="E102" s="130"/>
      <c r="F102" s="131"/>
      <c r="G102" s="142" t="s">
        <v>12</v>
      </c>
      <c r="H102" s="142"/>
      <c r="I102" s="131"/>
      <c r="J102" s="81"/>
      <c r="K102" s="34"/>
      <c r="L102" s="34"/>
      <c r="M102" s="34"/>
      <c r="N102" s="108"/>
    </row>
    <row r="103" spans="2:24" ht="13.5" customHeight="1" x14ac:dyDescent="0.15">
      <c r="B103" s="1">
        <f>B95+1</f>
        <v>86</v>
      </c>
      <c r="C103" s="2" t="s">
        <v>129</v>
      </c>
      <c r="D103" s="2" t="s">
        <v>35</v>
      </c>
      <c r="E103" s="118"/>
      <c r="F103" s="118" t="s">
        <v>273</v>
      </c>
      <c r="G103" s="118"/>
      <c r="H103" s="118"/>
      <c r="I103" s="118"/>
      <c r="J103" s="118"/>
      <c r="K103" s="24"/>
      <c r="L103" s="24"/>
      <c r="M103" s="24"/>
      <c r="N103" s="110">
        <v>1</v>
      </c>
    </row>
    <row r="104" spans="2:24" ht="13.5" customHeight="1" x14ac:dyDescent="0.15">
      <c r="B104" s="1">
        <f t="shared" ref="B104:B109" si="10">B103+1</f>
        <v>87</v>
      </c>
      <c r="C104" s="6"/>
      <c r="D104" s="7"/>
      <c r="E104" s="118"/>
      <c r="F104" s="118" t="s">
        <v>36</v>
      </c>
      <c r="G104" s="118"/>
      <c r="H104" s="118"/>
      <c r="I104" s="118"/>
      <c r="J104" s="118"/>
      <c r="K104" s="24" t="s">
        <v>143</v>
      </c>
      <c r="L104" s="24">
        <v>25</v>
      </c>
      <c r="M104" s="24">
        <v>50</v>
      </c>
      <c r="N104" s="110" t="s">
        <v>143</v>
      </c>
    </row>
    <row r="105" spans="2:24" ht="13.5" customHeight="1" x14ac:dyDescent="0.15">
      <c r="B105" s="1">
        <f t="shared" si="10"/>
        <v>88</v>
      </c>
      <c r="C105" s="7"/>
      <c r="D105" s="8" t="s">
        <v>37</v>
      </c>
      <c r="E105" s="118"/>
      <c r="F105" s="118" t="s">
        <v>38</v>
      </c>
      <c r="G105" s="118"/>
      <c r="H105" s="118"/>
      <c r="I105" s="118"/>
      <c r="J105" s="118"/>
      <c r="K105" s="24">
        <v>50</v>
      </c>
      <c r="L105" s="24" t="s">
        <v>143</v>
      </c>
      <c r="M105" s="24">
        <v>50</v>
      </c>
      <c r="N105" s="110">
        <v>50</v>
      </c>
    </row>
    <row r="106" spans="2:24" ht="13.5" customHeight="1" x14ac:dyDescent="0.15">
      <c r="B106" s="1">
        <f t="shared" si="10"/>
        <v>89</v>
      </c>
      <c r="C106" s="2" t="s">
        <v>0</v>
      </c>
      <c r="D106" s="8" t="s">
        <v>39</v>
      </c>
      <c r="E106" s="118"/>
      <c r="F106" s="118" t="s">
        <v>40</v>
      </c>
      <c r="G106" s="118"/>
      <c r="H106" s="118"/>
      <c r="I106" s="118"/>
      <c r="J106" s="118"/>
      <c r="K106" s="24"/>
      <c r="L106" s="24" t="s">
        <v>143</v>
      </c>
      <c r="M106" s="24"/>
      <c r="N106" s="110" t="s">
        <v>143</v>
      </c>
      <c r="U106">
        <f>COUNTA(K86:K106)</f>
        <v>11</v>
      </c>
      <c r="V106">
        <f>COUNTA(L86:L106)</f>
        <v>9</v>
      </c>
      <c r="W106">
        <f>COUNTA(M86:M106)</f>
        <v>9</v>
      </c>
      <c r="X106">
        <f>COUNTA(N86:N106)</f>
        <v>13</v>
      </c>
    </row>
    <row r="107" spans="2:24" ht="13.5" customHeight="1" x14ac:dyDescent="0.15">
      <c r="B107" s="1">
        <f t="shared" si="10"/>
        <v>90</v>
      </c>
      <c r="C107" s="143" t="s">
        <v>41</v>
      </c>
      <c r="D107" s="144"/>
      <c r="E107" s="118"/>
      <c r="F107" s="118" t="s">
        <v>42</v>
      </c>
      <c r="G107" s="118"/>
      <c r="H107" s="118"/>
      <c r="I107" s="118"/>
      <c r="J107" s="118"/>
      <c r="K107" s="24">
        <v>75</v>
      </c>
      <c r="L107" s="24">
        <v>125</v>
      </c>
      <c r="M107" s="24">
        <v>250</v>
      </c>
      <c r="N107" s="110">
        <v>200</v>
      </c>
    </row>
    <row r="108" spans="2:24" ht="13.5" customHeight="1" x14ac:dyDescent="0.15">
      <c r="B108" s="1">
        <f t="shared" si="10"/>
        <v>91</v>
      </c>
      <c r="C108" s="3"/>
      <c r="D108" s="78"/>
      <c r="E108" s="118"/>
      <c r="F108" s="118" t="s">
        <v>43</v>
      </c>
      <c r="G108" s="118"/>
      <c r="H108" s="118"/>
      <c r="I108" s="118"/>
      <c r="J108" s="118"/>
      <c r="K108" s="24">
        <v>75</v>
      </c>
      <c r="L108" s="24"/>
      <c r="M108" s="24">
        <v>100</v>
      </c>
      <c r="N108" s="110">
        <v>25</v>
      </c>
    </row>
    <row r="109" spans="2:24" ht="13.9" customHeight="1" thickBot="1" x14ac:dyDescent="0.2">
      <c r="B109" s="132">
        <f t="shared" si="10"/>
        <v>92</v>
      </c>
      <c r="C109" s="133"/>
      <c r="D109" s="134"/>
      <c r="E109" s="9"/>
      <c r="F109" s="9" t="s">
        <v>73</v>
      </c>
      <c r="G109" s="9"/>
      <c r="H109" s="9"/>
      <c r="I109" s="9"/>
      <c r="J109" s="9"/>
      <c r="K109" s="135">
        <v>75</v>
      </c>
      <c r="L109" s="135">
        <v>25</v>
      </c>
      <c r="M109" s="135">
        <v>175</v>
      </c>
      <c r="N109" s="136">
        <v>150</v>
      </c>
    </row>
    <row r="110" spans="2:24" ht="19.899999999999999" customHeight="1" thickTop="1" x14ac:dyDescent="0.15">
      <c r="B110" s="145" t="s">
        <v>45</v>
      </c>
      <c r="C110" s="146"/>
      <c r="D110" s="146"/>
      <c r="E110" s="146"/>
      <c r="F110" s="146"/>
      <c r="G110" s="146"/>
      <c r="H110" s="146"/>
      <c r="I110" s="146"/>
      <c r="J110" s="76"/>
      <c r="K110" s="32">
        <f>SUM(K111:K119)</f>
        <v>95219</v>
      </c>
      <c r="L110" s="32">
        <f>SUM(L111:L119)</f>
        <v>48707</v>
      </c>
      <c r="M110" s="32">
        <f>SUM(M111:M119)</f>
        <v>35898</v>
      </c>
      <c r="N110" s="137">
        <f>SUM(N111:N119)</f>
        <v>42621</v>
      </c>
    </row>
    <row r="111" spans="2:24" ht="13.9" customHeight="1" x14ac:dyDescent="0.15">
      <c r="B111" s="147" t="s">
        <v>46</v>
      </c>
      <c r="C111" s="148"/>
      <c r="D111" s="149"/>
      <c r="E111" s="12"/>
      <c r="F111" s="13"/>
      <c r="G111" s="138" t="s">
        <v>13</v>
      </c>
      <c r="H111" s="138"/>
      <c r="I111" s="13"/>
      <c r="J111" s="14"/>
      <c r="K111" s="4">
        <f>SUM(U$11:U$26)</f>
        <v>88088</v>
      </c>
      <c r="L111" s="4">
        <f>SUM(V$11:V$26)</f>
        <v>26625</v>
      </c>
      <c r="M111" s="4">
        <f>SUM(W$11:W$26)</f>
        <v>18375</v>
      </c>
      <c r="N111" s="5">
        <f>SUM(X$11:X$26)</f>
        <v>11575</v>
      </c>
    </row>
    <row r="112" spans="2:24" ht="13.9" customHeight="1" x14ac:dyDescent="0.15">
      <c r="B112" s="82"/>
      <c r="C112" s="60"/>
      <c r="D112" s="83"/>
      <c r="E112" s="15"/>
      <c r="F112" s="118"/>
      <c r="G112" s="138" t="s">
        <v>25</v>
      </c>
      <c r="H112" s="138"/>
      <c r="I112" s="114"/>
      <c r="J112" s="16"/>
      <c r="K112" s="4">
        <f>SUM(K$27)</f>
        <v>1200</v>
      </c>
      <c r="L112" s="4">
        <f>SUM(L$27)</f>
        <v>150</v>
      </c>
      <c r="M112" s="4">
        <f>SUM(M$27)</f>
        <v>175</v>
      </c>
      <c r="N112" s="5">
        <f>SUM(N$27)</f>
        <v>2250</v>
      </c>
    </row>
    <row r="113" spans="2:14" ht="13.9" customHeight="1" x14ac:dyDescent="0.15">
      <c r="B113" s="82"/>
      <c r="C113" s="60"/>
      <c r="D113" s="83"/>
      <c r="E113" s="15"/>
      <c r="F113" s="118"/>
      <c r="G113" s="138" t="s">
        <v>27</v>
      </c>
      <c r="H113" s="138"/>
      <c r="I113" s="13"/>
      <c r="J113" s="14"/>
      <c r="K113" s="4">
        <f>SUM(K$28:K$29)</f>
        <v>25</v>
      </c>
      <c r="L113" s="4">
        <f>SUM(L$28:L$29)</f>
        <v>2</v>
      </c>
      <c r="M113" s="4">
        <f>SUM(M$28:M$29)</f>
        <v>0</v>
      </c>
      <c r="N113" s="5">
        <f>SUM(N$28:N$29)</f>
        <v>25</v>
      </c>
    </row>
    <row r="114" spans="2:14" ht="13.9" customHeight="1" x14ac:dyDescent="0.15">
      <c r="B114" s="82"/>
      <c r="C114" s="60"/>
      <c r="D114" s="83"/>
      <c r="E114" s="15"/>
      <c r="F114" s="118"/>
      <c r="G114" s="138" t="s">
        <v>78</v>
      </c>
      <c r="H114" s="138"/>
      <c r="I114" s="13"/>
      <c r="J114" s="14"/>
      <c r="K114" s="4">
        <f>SUM(K$30:K$30)</f>
        <v>0</v>
      </c>
      <c r="L114" s="4">
        <f>SUM(L$30:L$30)</f>
        <v>0</v>
      </c>
      <c r="M114" s="4">
        <f>SUM(M$30:M$30)</f>
        <v>0</v>
      </c>
      <c r="N114" s="5">
        <f>SUM(N$30:N$30)</f>
        <v>25</v>
      </c>
    </row>
    <row r="115" spans="2:14" ht="13.9" customHeight="1" x14ac:dyDescent="0.15">
      <c r="B115" s="82"/>
      <c r="C115" s="60"/>
      <c r="D115" s="83"/>
      <c r="E115" s="15"/>
      <c r="F115" s="118"/>
      <c r="G115" s="138" t="s">
        <v>79</v>
      </c>
      <c r="H115" s="138"/>
      <c r="I115" s="13"/>
      <c r="J115" s="14"/>
      <c r="K115" s="4">
        <f>SUM(K32:K47)</f>
        <v>2250</v>
      </c>
      <c r="L115" s="4">
        <f>SUM(L$32:L$47)</f>
        <v>19951</v>
      </c>
      <c r="M115" s="4">
        <f>SUM(M$32:M$47)</f>
        <v>14478</v>
      </c>
      <c r="N115" s="5">
        <f>SUM(N$32:N$47)</f>
        <v>25335</v>
      </c>
    </row>
    <row r="116" spans="2:14" ht="13.9" customHeight="1" x14ac:dyDescent="0.15">
      <c r="B116" s="82"/>
      <c r="C116" s="60"/>
      <c r="D116" s="83"/>
      <c r="E116" s="15"/>
      <c r="F116" s="118"/>
      <c r="G116" s="138" t="s">
        <v>76</v>
      </c>
      <c r="H116" s="138"/>
      <c r="I116" s="13"/>
      <c r="J116" s="14"/>
      <c r="K116" s="4">
        <f>SUM(K$48:K$49)</f>
        <v>0</v>
      </c>
      <c r="L116" s="4">
        <f>SUM(L$48:L$49)</f>
        <v>0</v>
      </c>
      <c r="M116" s="4">
        <f>SUM(M$48:M$49)</f>
        <v>0</v>
      </c>
      <c r="N116" s="5">
        <f>SUM(N$48:N$49)</f>
        <v>0</v>
      </c>
    </row>
    <row r="117" spans="2:14" ht="13.9" customHeight="1" x14ac:dyDescent="0.15">
      <c r="B117" s="82"/>
      <c r="C117" s="60"/>
      <c r="D117" s="83"/>
      <c r="E117" s="15"/>
      <c r="F117" s="118"/>
      <c r="G117" s="138" t="s">
        <v>28</v>
      </c>
      <c r="H117" s="138"/>
      <c r="I117" s="13"/>
      <c r="J117" s="14"/>
      <c r="K117" s="4">
        <f>SUM(K$50:K$85)</f>
        <v>3356</v>
      </c>
      <c r="L117" s="4">
        <f>SUM(L$50:L$85)</f>
        <v>1797</v>
      </c>
      <c r="M117" s="4">
        <f>SUM(M$50:M$85)</f>
        <v>2237</v>
      </c>
      <c r="N117" s="5">
        <f>SUM(N$50:N$85)</f>
        <v>2963</v>
      </c>
    </row>
    <row r="118" spans="2:14" ht="13.9" customHeight="1" x14ac:dyDescent="0.15">
      <c r="B118" s="82"/>
      <c r="C118" s="60"/>
      <c r="D118" s="83"/>
      <c r="E118" s="15"/>
      <c r="F118" s="118"/>
      <c r="G118" s="138" t="s">
        <v>47</v>
      </c>
      <c r="H118" s="138"/>
      <c r="I118" s="13"/>
      <c r="J118" s="14"/>
      <c r="K118" s="4">
        <f>SUM(K$31:K$31,K$107:K$108)</f>
        <v>153</v>
      </c>
      <c r="L118" s="4">
        <f>SUM(L31:L31,L$107:L$108)</f>
        <v>125</v>
      </c>
      <c r="M118" s="4">
        <f>SUM(M31:M31,M$107:M$108)</f>
        <v>350</v>
      </c>
      <c r="N118" s="5">
        <f>SUM(N31:N31,N$107:N$108)</f>
        <v>229</v>
      </c>
    </row>
    <row r="119" spans="2:14" ht="13.9" customHeight="1" thickBot="1" x14ac:dyDescent="0.2">
      <c r="B119" s="84"/>
      <c r="C119" s="85"/>
      <c r="D119" s="86"/>
      <c r="E119" s="17"/>
      <c r="F119" s="9"/>
      <c r="G119" s="139" t="s">
        <v>44</v>
      </c>
      <c r="H119" s="139"/>
      <c r="I119" s="18"/>
      <c r="J119" s="19"/>
      <c r="K119" s="10">
        <f>SUM(K$86:K$106,K$109)</f>
        <v>147</v>
      </c>
      <c r="L119" s="10">
        <f>SUM(L$86:L$106,L$109)</f>
        <v>57</v>
      </c>
      <c r="M119" s="10">
        <f>SUM(M$86:M$106,M$109)</f>
        <v>283</v>
      </c>
      <c r="N119" s="11">
        <f>SUM(N$86:N$106,N$109)</f>
        <v>219</v>
      </c>
    </row>
    <row r="120" spans="2:14" ht="18" customHeight="1" thickTop="1" x14ac:dyDescent="0.15">
      <c r="B120" s="151" t="s">
        <v>48</v>
      </c>
      <c r="C120" s="152"/>
      <c r="D120" s="153"/>
      <c r="E120" s="87"/>
      <c r="F120" s="115"/>
      <c r="G120" s="154" t="s">
        <v>49</v>
      </c>
      <c r="H120" s="154"/>
      <c r="I120" s="115"/>
      <c r="J120" s="116"/>
      <c r="K120" s="35" t="s">
        <v>50</v>
      </c>
      <c r="L120" s="41"/>
      <c r="M120" s="41"/>
      <c r="N120" s="53"/>
    </row>
    <row r="121" spans="2:14" ht="18" customHeight="1" x14ac:dyDescent="0.15">
      <c r="B121" s="88"/>
      <c r="C121" s="89"/>
      <c r="D121" s="89"/>
      <c r="E121" s="90"/>
      <c r="F121" s="91"/>
      <c r="G121" s="92"/>
      <c r="H121" s="92"/>
      <c r="I121" s="91"/>
      <c r="J121" s="93"/>
      <c r="K121" s="36" t="s">
        <v>51</v>
      </c>
      <c r="L121" s="42"/>
      <c r="M121" s="42"/>
      <c r="N121" s="45"/>
    </row>
    <row r="122" spans="2:14" ht="18" customHeight="1" x14ac:dyDescent="0.15">
      <c r="B122" s="82"/>
      <c r="C122" s="60"/>
      <c r="D122" s="60"/>
      <c r="E122" s="94"/>
      <c r="F122" s="22"/>
      <c r="G122" s="150" t="s">
        <v>52</v>
      </c>
      <c r="H122" s="150"/>
      <c r="I122" s="113"/>
      <c r="J122" s="117"/>
      <c r="K122" s="37" t="s">
        <v>53</v>
      </c>
      <c r="L122" s="43"/>
      <c r="M122" s="47"/>
      <c r="N122" s="43"/>
    </row>
    <row r="123" spans="2:14" ht="18" customHeight="1" x14ac:dyDescent="0.15">
      <c r="B123" s="82"/>
      <c r="C123" s="60"/>
      <c r="D123" s="60"/>
      <c r="E123" s="95"/>
      <c r="F123" s="60"/>
      <c r="G123" s="96"/>
      <c r="H123" s="96"/>
      <c r="I123" s="89"/>
      <c r="J123" s="97"/>
      <c r="K123" s="38" t="s">
        <v>88</v>
      </c>
      <c r="L123" s="44"/>
      <c r="M123" s="26"/>
      <c r="N123" s="44"/>
    </row>
    <row r="124" spans="2:14" ht="18" customHeight="1" x14ac:dyDescent="0.15">
      <c r="B124" s="82"/>
      <c r="C124" s="60"/>
      <c r="D124" s="60"/>
      <c r="E124" s="95"/>
      <c r="F124" s="60"/>
      <c r="G124" s="96"/>
      <c r="H124" s="96"/>
      <c r="I124" s="89"/>
      <c r="J124" s="97"/>
      <c r="K124" s="38" t="s">
        <v>81</v>
      </c>
      <c r="L124" s="42"/>
      <c r="M124" s="26"/>
      <c r="N124" s="44"/>
    </row>
    <row r="125" spans="2:14" ht="18" customHeight="1" x14ac:dyDescent="0.15">
      <c r="B125" s="82"/>
      <c r="C125" s="60"/>
      <c r="D125" s="60"/>
      <c r="E125" s="94"/>
      <c r="F125" s="22"/>
      <c r="G125" s="150" t="s">
        <v>54</v>
      </c>
      <c r="H125" s="150"/>
      <c r="I125" s="113"/>
      <c r="J125" s="117"/>
      <c r="K125" s="37" t="s">
        <v>92</v>
      </c>
      <c r="L125" s="43"/>
      <c r="M125" s="47"/>
      <c r="N125" s="43"/>
    </row>
    <row r="126" spans="2:14" ht="18" customHeight="1" x14ac:dyDescent="0.15">
      <c r="B126" s="82"/>
      <c r="C126" s="60"/>
      <c r="D126" s="60"/>
      <c r="E126" s="95"/>
      <c r="F126" s="60"/>
      <c r="G126" s="96"/>
      <c r="H126" s="96"/>
      <c r="I126" s="89"/>
      <c r="J126" s="97"/>
      <c r="K126" s="38" t="s">
        <v>89</v>
      </c>
      <c r="L126" s="44"/>
      <c r="M126" s="26"/>
      <c r="N126" s="44"/>
    </row>
    <row r="127" spans="2:14" ht="18" customHeight="1" x14ac:dyDescent="0.15">
      <c r="B127" s="82"/>
      <c r="C127" s="60"/>
      <c r="D127" s="60"/>
      <c r="E127" s="95"/>
      <c r="F127" s="60"/>
      <c r="G127" s="96"/>
      <c r="H127" s="96"/>
      <c r="I127" s="89"/>
      <c r="J127" s="97"/>
      <c r="K127" s="38" t="s">
        <v>90</v>
      </c>
      <c r="L127" s="44"/>
      <c r="M127" s="44"/>
      <c r="N127" s="44"/>
    </row>
    <row r="128" spans="2:14" ht="18" customHeight="1" x14ac:dyDescent="0.15">
      <c r="B128" s="82"/>
      <c r="C128" s="60"/>
      <c r="D128" s="60"/>
      <c r="E128" s="74"/>
      <c r="F128" s="75"/>
      <c r="G128" s="92"/>
      <c r="H128" s="92"/>
      <c r="I128" s="91"/>
      <c r="J128" s="93"/>
      <c r="K128" s="38" t="s">
        <v>91</v>
      </c>
      <c r="L128" s="45"/>
      <c r="M128" s="42"/>
      <c r="N128" s="45"/>
    </row>
    <row r="129" spans="2:14" ht="18" customHeight="1" x14ac:dyDescent="0.15">
      <c r="B129" s="98"/>
      <c r="C129" s="75"/>
      <c r="D129" s="75"/>
      <c r="E129" s="15"/>
      <c r="F129" s="118"/>
      <c r="G129" s="138" t="s">
        <v>55</v>
      </c>
      <c r="H129" s="138"/>
      <c r="I129" s="13"/>
      <c r="J129" s="14"/>
      <c r="K129" s="27" t="s">
        <v>156</v>
      </c>
      <c r="L129" s="46"/>
      <c r="M129" s="48"/>
      <c r="N129" s="46"/>
    </row>
    <row r="130" spans="2:14" ht="18" customHeight="1" x14ac:dyDescent="0.15">
      <c r="B130" s="147" t="s">
        <v>56</v>
      </c>
      <c r="C130" s="148"/>
      <c r="D130" s="148"/>
      <c r="E130" s="22"/>
      <c r="F130" s="22"/>
      <c r="G130" s="22"/>
      <c r="H130" s="22"/>
      <c r="I130" s="22"/>
      <c r="J130" s="22"/>
      <c r="K130" s="22"/>
      <c r="L130" s="22"/>
      <c r="M130" s="22"/>
      <c r="N130" s="54"/>
    </row>
    <row r="131" spans="2:14" ht="14.1" customHeight="1" x14ac:dyDescent="0.15">
      <c r="B131" s="99"/>
      <c r="C131" s="39" t="s">
        <v>57</v>
      </c>
      <c r="D131" s="100"/>
      <c r="E131" s="39"/>
      <c r="F131" s="39"/>
      <c r="G131" s="39"/>
      <c r="H131" s="39"/>
      <c r="I131" s="39"/>
      <c r="J131" s="39"/>
      <c r="K131" s="39"/>
      <c r="L131" s="39"/>
      <c r="M131" s="39"/>
      <c r="N131" s="55"/>
    </row>
    <row r="132" spans="2:14" ht="14.1" customHeight="1" x14ac:dyDescent="0.15">
      <c r="B132" s="99"/>
      <c r="C132" s="39" t="s">
        <v>58</v>
      </c>
      <c r="D132" s="100"/>
      <c r="E132" s="39"/>
      <c r="F132" s="39"/>
      <c r="G132" s="39"/>
      <c r="H132" s="39"/>
      <c r="I132" s="39"/>
      <c r="J132" s="39"/>
      <c r="K132" s="39"/>
      <c r="L132" s="39"/>
      <c r="M132" s="39"/>
      <c r="N132" s="55"/>
    </row>
    <row r="133" spans="2:14" ht="14.1" customHeight="1" x14ac:dyDescent="0.15">
      <c r="B133" s="99"/>
      <c r="C133" s="39" t="s">
        <v>59</v>
      </c>
      <c r="D133" s="100"/>
      <c r="E133" s="39"/>
      <c r="F133" s="39"/>
      <c r="G133" s="39"/>
      <c r="H133" s="39"/>
      <c r="I133" s="39"/>
      <c r="J133" s="39"/>
      <c r="K133" s="39"/>
      <c r="L133" s="39"/>
      <c r="M133" s="39"/>
      <c r="N133" s="55"/>
    </row>
    <row r="134" spans="2:14" ht="14.1" customHeight="1" x14ac:dyDescent="0.15">
      <c r="B134" s="99"/>
      <c r="C134" s="39" t="s">
        <v>120</v>
      </c>
      <c r="D134" s="100"/>
      <c r="E134" s="39"/>
      <c r="F134" s="39"/>
      <c r="G134" s="39"/>
      <c r="H134" s="39"/>
      <c r="I134" s="39"/>
      <c r="J134" s="39"/>
      <c r="K134" s="39"/>
      <c r="L134" s="39"/>
      <c r="M134" s="39"/>
      <c r="N134" s="55"/>
    </row>
    <row r="135" spans="2:14" ht="14.1" customHeight="1" x14ac:dyDescent="0.15">
      <c r="B135" s="101"/>
      <c r="C135" s="39" t="s">
        <v>121</v>
      </c>
      <c r="D135" s="39"/>
      <c r="E135" s="39"/>
      <c r="F135" s="39"/>
      <c r="G135" s="39"/>
      <c r="H135" s="39"/>
      <c r="I135" s="39"/>
      <c r="J135" s="39"/>
      <c r="K135" s="39"/>
      <c r="L135" s="39"/>
      <c r="M135" s="39"/>
      <c r="N135" s="55"/>
    </row>
    <row r="136" spans="2:14" ht="14.1" customHeight="1" x14ac:dyDescent="0.15">
      <c r="B136" s="101"/>
      <c r="C136" s="39" t="s">
        <v>117</v>
      </c>
      <c r="D136" s="39"/>
      <c r="E136" s="39"/>
      <c r="F136" s="39"/>
      <c r="G136" s="39"/>
      <c r="H136" s="39"/>
      <c r="I136" s="39"/>
      <c r="J136" s="39"/>
      <c r="K136" s="39"/>
      <c r="L136" s="39"/>
      <c r="M136" s="39"/>
      <c r="N136" s="55"/>
    </row>
    <row r="137" spans="2:14" ht="14.1" customHeight="1" x14ac:dyDescent="0.15">
      <c r="B137" s="101"/>
      <c r="C137" s="39" t="s">
        <v>86</v>
      </c>
      <c r="D137" s="39"/>
      <c r="E137" s="39"/>
      <c r="F137" s="39"/>
      <c r="G137" s="39"/>
      <c r="H137" s="39"/>
      <c r="I137" s="39"/>
      <c r="J137" s="39"/>
      <c r="K137" s="39"/>
      <c r="L137" s="39"/>
      <c r="M137" s="39"/>
      <c r="N137" s="55"/>
    </row>
    <row r="138" spans="2:14" ht="14.1" customHeight="1" x14ac:dyDescent="0.15">
      <c r="B138" s="101"/>
      <c r="C138" s="39" t="s">
        <v>87</v>
      </c>
      <c r="D138" s="39"/>
      <c r="E138" s="39"/>
      <c r="F138" s="39"/>
      <c r="G138" s="39"/>
      <c r="H138" s="39"/>
      <c r="I138" s="39"/>
      <c r="J138" s="39"/>
      <c r="K138" s="39"/>
      <c r="L138" s="39"/>
      <c r="M138" s="39"/>
      <c r="N138" s="55"/>
    </row>
    <row r="139" spans="2:14" ht="14.1" customHeight="1" x14ac:dyDescent="0.15">
      <c r="B139" s="101"/>
      <c r="C139" s="39" t="s">
        <v>77</v>
      </c>
      <c r="D139" s="39"/>
      <c r="E139" s="39"/>
      <c r="F139" s="39"/>
      <c r="G139" s="39"/>
      <c r="H139" s="39"/>
      <c r="I139" s="39"/>
      <c r="J139" s="39"/>
      <c r="K139" s="39"/>
      <c r="L139" s="39"/>
      <c r="M139" s="39"/>
      <c r="N139" s="55"/>
    </row>
    <row r="140" spans="2:14" ht="14.1" customHeight="1" x14ac:dyDescent="0.15">
      <c r="B140" s="101"/>
      <c r="C140" s="39" t="s">
        <v>126</v>
      </c>
      <c r="D140" s="39"/>
      <c r="E140" s="39"/>
      <c r="F140" s="39"/>
      <c r="G140" s="39"/>
      <c r="H140" s="39"/>
      <c r="I140" s="39"/>
      <c r="J140" s="39"/>
      <c r="K140" s="39"/>
      <c r="L140" s="39"/>
      <c r="M140" s="39"/>
      <c r="N140" s="55"/>
    </row>
    <row r="141" spans="2:14" ht="14.1" customHeight="1" x14ac:dyDescent="0.15">
      <c r="B141" s="101"/>
      <c r="C141" s="39" t="s">
        <v>122</v>
      </c>
      <c r="D141" s="39"/>
      <c r="E141" s="39"/>
      <c r="F141" s="39"/>
      <c r="G141" s="39"/>
      <c r="H141" s="39"/>
      <c r="I141" s="39"/>
      <c r="J141" s="39"/>
      <c r="K141" s="39"/>
      <c r="L141" s="39"/>
      <c r="M141" s="39"/>
      <c r="N141" s="55"/>
    </row>
    <row r="142" spans="2:14" ht="14.1" customHeight="1" x14ac:dyDescent="0.15">
      <c r="B142" s="101"/>
      <c r="C142" s="39" t="s">
        <v>123</v>
      </c>
      <c r="D142" s="39"/>
      <c r="E142" s="39"/>
      <c r="F142" s="39"/>
      <c r="G142" s="39"/>
      <c r="H142" s="39"/>
      <c r="I142" s="39"/>
      <c r="J142" s="39"/>
      <c r="K142" s="39"/>
      <c r="L142" s="39"/>
      <c r="M142" s="39"/>
      <c r="N142" s="55"/>
    </row>
    <row r="143" spans="2:14" ht="14.1" customHeight="1" x14ac:dyDescent="0.15">
      <c r="B143" s="101"/>
      <c r="C143" s="39" t="s">
        <v>124</v>
      </c>
      <c r="D143" s="39"/>
      <c r="E143" s="39"/>
      <c r="F143" s="39"/>
      <c r="G143" s="39"/>
      <c r="H143" s="39"/>
      <c r="I143" s="39"/>
      <c r="J143" s="39"/>
      <c r="K143" s="39"/>
      <c r="L143" s="39"/>
      <c r="M143" s="39"/>
      <c r="N143" s="55"/>
    </row>
    <row r="144" spans="2:14" ht="14.1" customHeight="1" x14ac:dyDescent="0.15">
      <c r="B144" s="101"/>
      <c r="C144" s="39" t="s">
        <v>113</v>
      </c>
      <c r="D144" s="39"/>
      <c r="E144" s="39"/>
      <c r="F144" s="39"/>
      <c r="G144" s="39"/>
      <c r="H144" s="39"/>
      <c r="I144" s="39"/>
      <c r="J144" s="39"/>
      <c r="K144" s="39"/>
      <c r="L144" s="39"/>
      <c r="M144" s="39"/>
      <c r="N144" s="55"/>
    </row>
    <row r="145" spans="2:14" ht="14.1" customHeight="1" x14ac:dyDescent="0.15">
      <c r="B145" s="101"/>
      <c r="C145" s="39" t="s">
        <v>125</v>
      </c>
      <c r="D145" s="39"/>
      <c r="E145" s="39"/>
      <c r="F145" s="39"/>
      <c r="G145" s="39"/>
      <c r="H145" s="39"/>
      <c r="I145" s="39"/>
      <c r="J145" s="39"/>
      <c r="K145" s="39"/>
      <c r="L145" s="39"/>
      <c r="M145" s="39"/>
      <c r="N145" s="55"/>
    </row>
    <row r="146" spans="2:14" ht="14.1" customHeight="1" x14ac:dyDescent="0.15">
      <c r="B146" s="101"/>
      <c r="C146" s="39" t="s">
        <v>180</v>
      </c>
      <c r="D146" s="39"/>
      <c r="E146" s="39"/>
      <c r="F146" s="39"/>
      <c r="G146" s="39"/>
      <c r="H146" s="39"/>
      <c r="I146" s="39"/>
      <c r="J146" s="39"/>
      <c r="K146" s="39"/>
      <c r="L146" s="39"/>
      <c r="M146" s="39"/>
      <c r="N146" s="55"/>
    </row>
    <row r="147" spans="2:14" ht="14.1" customHeight="1" x14ac:dyDescent="0.15">
      <c r="B147" s="101"/>
      <c r="C147" s="39" t="s">
        <v>119</v>
      </c>
      <c r="D147" s="39"/>
      <c r="E147" s="39"/>
      <c r="F147" s="39"/>
      <c r="G147" s="39"/>
      <c r="H147" s="39"/>
      <c r="I147" s="39"/>
      <c r="J147" s="39"/>
      <c r="K147" s="39"/>
      <c r="L147" s="39"/>
      <c r="M147" s="39"/>
      <c r="N147" s="55"/>
    </row>
    <row r="148" spans="2:14" x14ac:dyDescent="0.15">
      <c r="B148" s="102"/>
      <c r="C148" s="39" t="s">
        <v>131</v>
      </c>
      <c r="N148" s="59"/>
    </row>
    <row r="149" spans="2:14" x14ac:dyDescent="0.15">
      <c r="B149" s="102"/>
      <c r="C149" s="39" t="s">
        <v>127</v>
      </c>
      <c r="N149" s="59"/>
    </row>
    <row r="150" spans="2:14" ht="14.1" customHeight="1" x14ac:dyDescent="0.15">
      <c r="B150" s="101"/>
      <c r="C150" s="39" t="s">
        <v>103</v>
      </c>
      <c r="D150" s="39"/>
      <c r="E150" s="39"/>
      <c r="F150" s="39"/>
      <c r="G150" s="39"/>
      <c r="H150" s="39"/>
      <c r="I150" s="39"/>
      <c r="J150" s="39"/>
      <c r="K150" s="39"/>
      <c r="L150" s="39"/>
      <c r="M150" s="39"/>
      <c r="N150" s="55"/>
    </row>
    <row r="151" spans="2:14" ht="18" customHeight="1" x14ac:dyDescent="0.15">
      <c r="B151" s="101"/>
      <c r="C151" s="39" t="s">
        <v>60</v>
      </c>
      <c r="D151" s="39"/>
      <c r="E151" s="39"/>
      <c r="F151" s="39"/>
      <c r="G151" s="39"/>
      <c r="H151" s="39"/>
      <c r="I151" s="39"/>
      <c r="J151" s="39"/>
      <c r="K151" s="39"/>
      <c r="L151" s="39"/>
      <c r="M151" s="39"/>
      <c r="N151" s="55"/>
    </row>
    <row r="152" spans="2:14" x14ac:dyDescent="0.15">
      <c r="B152" s="102"/>
      <c r="C152" s="39" t="s">
        <v>118</v>
      </c>
      <c r="N152" s="59"/>
    </row>
    <row r="153" spans="2:14" x14ac:dyDescent="0.15">
      <c r="B153" s="102"/>
      <c r="C153" s="39" t="s">
        <v>136</v>
      </c>
      <c r="N153" s="59"/>
    </row>
    <row r="154" spans="2:14" ht="14.25" thickBot="1" x14ac:dyDescent="0.2">
      <c r="B154" s="103"/>
      <c r="C154" s="40" t="s">
        <v>128</v>
      </c>
      <c r="D154" s="57"/>
      <c r="E154" s="57"/>
      <c r="F154" s="57"/>
      <c r="G154" s="57"/>
      <c r="H154" s="57"/>
      <c r="I154" s="57"/>
      <c r="J154" s="57"/>
      <c r="K154" s="57"/>
      <c r="L154" s="57"/>
      <c r="M154" s="57"/>
      <c r="N154" s="58"/>
    </row>
  </sheetData>
  <mergeCells count="28">
    <mergeCell ref="G122:H122"/>
    <mergeCell ref="G125:H125"/>
    <mergeCell ref="G129:H129"/>
    <mergeCell ref="B130:D130"/>
    <mergeCell ref="G116:H116"/>
    <mergeCell ref="G117:H117"/>
    <mergeCell ref="G118:H118"/>
    <mergeCell ref="G119:H119"/>
    <mergeCell ref="B120:D120"/>
    <mergeCell ref="G120:H120"/>
    <mergeCell ref="G115:H115"/>
    <mergeCell ref="G10:H10"/>
    <mergeCell ref="D100:G100"/>
    <mergeCell ref="D101:G101"/>
    <mergeCell ref="G102:H102"/>
    <mergeCell ref="C107:D107"/>
    <mergeCell ref="B110:I110"/>
    <mergeCell ref="B111:D111"/>
    <mergeCell ref="G111:H111"/>
    <mergeCell ref="G112:H112"/>
    <mergeCell ref="G113:H113"/>
    <mergeCell ref="G114:H114"/>
    <mergeCell ref="D9:F9"/>
    <mergeCell ref="D4:G4"/>
    <mergeCell ref="D5:G5"/>
    <mergeCell ref="D6:G6"/>
    <mergeCell ref="D7:F7"/>
    <mergeCell ref="D8:F8"/>
  </mergeCells>
  <phoneticPr fontId="23"/>
  <conditionalFormatting sqref="O11:O95">
    <cfRule type="expression" dxfId="22" priority="1" stopIfTrue="1">
      <formula>COUNTBLANK(K11:N11)=4</formula>
    </cfRule>
  </conditionalFormatting>
  <conditionalFormatting sqref="O103:O109">
    <cfRule type="expression" dxfId="21" priority="2" stopIfTrue="1">
      <formula>COUNTBLANK(K103:N103)=4</formula>
    </cfRule>
  </conditionalFormatting>
  <printOptions horizontalCentered="1"/>
  <pageMargins left="0.98425196850393704" right="0.39370078740157483" top="0.78740157480314965" bottom="0.78740157480314965" header="0.51181102362204722" footer="0.51181102362204722"/>
  <pageSetup paperSize="8" scale="85" fitToHeight="0" orientation="portrait" r:id="rId1"/>
  <headerFooter alignWithMargins="0"/>
  <rowBreaks count="1" manualBreakCount="1">
    <brk id="96"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印旛4.3</vt:lpstr>
      <vt:lpstr>印旛4.17</vt:lpstr>
      <vt:lpstr>印旛5.11</vt:lpstr>
      <vt:lpstr>印旛5.25</vt:lpstr>
      <vt:lpstr>印旛6.1</vt:lpstr>
      <vt:lpstr>印旛6.16</vt:lpstr>
      <vt:lpstr>印旛7.10</vt:lpstr>
      <vt:lpstr>印旛7.24</vt:lpstr>
      <vt:lpstr>印旛8.8</vt:lpstr>
      <vt:lpstr>印旛8.24</vt:lpstr>
      <vt:lpstr>印旛9.7</vt:lpstr>
      <vt:lpstr>印旛9.26</vt:lpstr>
      <vt:lpstr>印旛10.10</vt:lpstr>
      <vt:lpstr>印旛10.25</vt:lpstr>
      <vt:lpstr>印旛11.6</vt:lpstr>
      <vt:lpstr>印旛11.20</vt:lpstr>
      <vt:lpstr>印旛12.4</vt:lpstr>
      <vt:lpstr>印旛12.22</vt:lpstr>
      <vt:lpstr>印旛1.5</vt:lpstr>
      <vt:lpstr>印旛1.23</vt:lpstr>
      <vt:lpstr>印旛2.1</vt:lpstr>
      <vt:lpstr>印旛2.19</vt:lpstr>
      <vt:lpstr>印旛3.4</vt:lpstr>
      <vt:lpstr>印旛3.11</vt:lpstr>
      <vt:lpstr>印旛1.23!Print_Area</vt:lpstr>
      <vt:lpstr>印旛1.5!Print_Area</vt:lpstr>
      <vt:lpstr>印旛10.10!Print_Area</vt:lpstr>
      <vt:lpstr>印旛10.25!Print_Area</vt:lpstr>
      <vt:lpstr>印旛11.20!Print_Area</vt:lpstr>
      <vt:lpstr>印旛11.6!Print_Area</vt:lpstr>
      <vt:lpstr>印旛12.22!Print_Area</vt:lpstr>
      <vt:lpstr>印旛12.4!Print_Area</vt:lpstr>
      <vt:lpstr>印旛2.1!Print_Area</vt:lpstr>
      <vt:lpstr>印旛2.19!Print_Area</vt:lpstr>
      <vt:lpstr>印旛3.11!Print_Area</vt:lpstr>
      <vt:lpstr>印旛3.4!Print_Area</vt:lpstr>
      <vt:lpstr>印旛4.17!Print_Area</vt:lpstr>
      <vt:lpstr>印旛4.3!Print_Area</vt:lpstr>
      <vt:lpstr>印旛5.11!Print_Area</vt:lpstr>
      <vt:lpstr>印旛5.25!Print_Area</vt:lpstr>
      <vt:lpstr>印旛6.1!Print_Area</vt:lpstr>
      <vt:lpstr>印旛6.16!Print_Area</vt:lpstr>
      <vt:lpstr>印旛7.10!Print_Area</vt:lpstr>
      <vt:lpstr>印旛7.24!Print_Area</vt:lpstr>
      <vt:lpstr>印旛8.24!Print_Area</vt:lpstr>
      <vt:lpstr>印旛8.8!Print_Area</vt:lpstr>
      <vt:lpstr>印旛9.26!Print_Area</vt:lpstr>
      <vt:lpstr>印旛9.7!Print_Area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2023-03-14T00:47:38Z</dcterms:created>
  <dcterms:modified xsi:type="dcterms:W3CDTF">2025-04-22T04:36:25Z</dcterms:modified>
</cp:coreProperties>
</file>