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500" windowWidth="13380" windowHeight="7890" activeTab="0"/>
  </bookViews>
  <sheets>
    <sheet name="様式" sheetId="1" r:id="rId1"/>
  </sheets>
  <definedNames>
    <definedName name="_xlnm.Print_Area" localSheetId="0">'様式'!$B$2:$P$18</definedName>
  </definedNames>
  <calcPr fullCalcOnLoad="1"/>
</workbook>
</file>

<file path=xl/sharedStrings.xml><?xml version="1.0" encoding="utf-8"?>
<sst xmlns="http://schemas.openxmlformats.org/spreadsheetml/2006/main" count="44" uniqueCount="28">
  <si>
    <t>別添様式</t>
  </si>
  <si>
    <t>通常</t>
  </si>
  <si>
    <t>最大</t>
  </si>
  <si>
    <t>備考</t>
  </si>
  <si>
    <t>業種又は施設名</t>
  </si>
  <si>
    <t>負荷量規制基準</t>
  </si>
  <si>
    <t>関連特定施設番号</t>
  </si>
  <si>
    <t>化学的酸素要求量（ＣＯＤ）</t>
  </si>
  <si>
    <t>上乗せ基準
（mg/L）</t>
  </si>
  <si>
    <t>燐</t>
  </si>
  <si>
    <t>窒
素</t>
  </si>
  <si>
    <r>
      <t>排水量（m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/日）</t>
    </r>
  </si>
  <si>
    <t>適用
算定式</t>
  </si>
  <si>
    <t>換算濃度値
（mg/L）</t>
  </si>
  <si>
    <t>窒素及び燐含有量</t>
  </si>
  <si>
    <t>Ｑ</t>
  </si>
  <si>
    <r>
      <t>Ｑ</t>
    </r>
    <r>
      <rPr>
        <vertAlign val="subscript"/>
        <sz val="12"/>
        <rFont val="ＭＳ Ｐゴシック"/>
        <family val="3"/>
      </rPr>
      <t>０</t>
    </r>
  </si>
  <si>
    <t>a</t>
  </si>
  <si>
    <r>
      <t>a</t>
    </r>
    <r>
      <rPr>
        <vertAlign val="subscript"/>
        <sz val="12"/>
        <rFont val="ＭＳ Ｐゴシック"/>
        <family val="3"/>
      </rPr>
      <t>0</t>
    </r>
  </si>
  <si>
    <t>b</t>
  </si>
  <si>
    <r>
      <t>b</t>
    </r>
    <r>
      <rPr>
        <vertAlign val="subscript"/>
        <sz val="12"/>
        <rFont val="ＭＳ Ｐゴシック"/>
        <family val="3"/>
      </rPr>
      <t>0</t>
    </r>
  </si>
  <si>
    <t>C</t>
  </si>
  <si>
    <t>d</t>
  </si>
  <si>
    <t>L</t>
  </si>
  <si>
    <t>１号式</t>
  </si>
  <si>
    <t>２号式</t>
  </si>
  <si>
    <t>３号式</t>
  </si>
  <si>
    <t>湖沼特定事業場からの排出水の化学的酸素要求量（ＣＯＤ）・窒素・燐に関する汚染状態及び量（適用される負荷量規制基準）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</si>
</sst>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2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8"/>
  <sheetViews>
    <sheetView tabSelected="1" view="pageBreakPreview" zoomScale="85" zoomScaleSheetLayoutView="85" workbookViewId="0" topLeftCell="A1">
      <selection activeCell="N7" sqref="N7"/>
    </sheetView>
  </sheetViews>
  <sheetFormatPr defaultColWidth="9.00390625" defaultRowHeight="13.5"/>
  <cols>
    <col min="1" max="1" width="2.625" style="1" customWidth="1"/>
    <col min="2" max="4" width="10.625" style="1" customWidth="1"/>
    <col min="5" max="5" width="4.625" style="1" customWidth="1"/>
    <col min="6" max="6" width="12.625" style="1" customWidth="1"/>
    <col min="7" max="14" width="7.625" style="1" customWidth="1"/>
    <col min="15" max="15" width="8.625" style="1" customWidth="1"/>
    <col min="16" max="16" width="12.625" style="1" customWidth="1"/>
    <col min="17" max="16384" width="9.00390625" style="1" customWidth="1"/>
  </cols>
  <sheetData>
    <row r="1" ht="9" customHeight="1"/>
    <row r="2" spans="2:27" ht="19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A2" s="1" t="s">
        <v>24</v>
      </c>
    </row>
    <row r="3" spans="2:27" ht="7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AA3" s="1" t="s">
        <v>25</v>
      </c>
    </row>
    <row r="4" spans="2:27" ht="19.5" customHeight="1">
      <c r="B4" s="3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AA4" s="1" t="s">
        <v>26</v>
      </c>
    </row>
    <row r="5" spans="2:16" ht="19.5" customHeight="1">
      <c r="B5" s="9" t="s">
        <v>11</v>
      </c>
      <c r="C5" s="9"/>
      <c r="D5" s="14" t="s">
        <v>6</v>
      </c>
      <c r="E5" s="20"/>
      <c r="F5" s="15"/>
      <c r="G5" s="9" t="s">
        <v>3</v>
      </c>
      <c r="H5" s="10"/>
      <c r="I5" s="10"/>
      <c r="J5" s="10"/>
      <c r="K5" s="10"/>
      <c r="L5" s="10"/>
      <c r="M5" s="3"/>
      <c r="N5" s="3"/>
      <c r="O5" s="3"/>
      <c r="P5" s="3"/>
    </row>
    <row r="6" spans="2:16" ht="19.5" customHeight="1">
      <c r="B6" s="4" t="s">
        <v>1</v>
      </c>
      <c r="C6" s="4" t="s">
        <v>2</v>
      </c>
      <c r="D6" s="16"/>
      <c r="E6" s="21"/>
      <c r="F6" s="17"/>
      <c r="G6" s="9"/>
      <c r="H6" s="10"/>
      <c r="I6" s="10"/>
      <c r="J6" s="10"/>
      <c r="K6" s="10"/>
      <c r="L6" s="10"/>
      <c r="M6" s="3"/>
      <c r="N6" s="3"/>
      <c r="O6" s="3"/>
      <c r="P6" s="3"/>
    </row>
    <row r="7" spans="2:16" ht="39.75" customHeight="1">
      <c r="B7" s="4"/>
      <c r="C7" s="4"/>
      <c r="D7" s="11"/>
      <c r="E7" s="22"/>
      <c r="F7" s="12"/>
      <c r="G7" s="9"/>
      <c r="H7" s="10"/>
      <c r="I7" s="10"/>
      <c r="J7" s="10"/>
      <c r="K7" s="10"/>
      <c r="L7" s="10"/>
      <c r="M7" s="3"/>
      <c r="N7" s="3"/>
      <c r="O7" s="3"/>
      <c r="P7" s="3"/>
    </row>
    <row r="8" spans="2:16" ht="19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9.5" customHeight="1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19.5" customHeight="1">
      <c r="B10" s="13" t="s">
        <v>12</v>
      </c>
      <c r="C10" s="14" t="s">
        <v>4</v>
      </c>
      <c r="D10" s="15"/>
      <c r="E10" s="14" t="s">
        <v>8</v>
      </c>
      <c r="F10" s="15"/>
      <c r="G10" s="9" t="s">
        <v>5</v>
      </c>
      <c r="H10" s="9"/>
      <c r="I10" s="9"/>
      <c r="J10" s="9"/>
      <c r="K10" s="9"/>
      <c r="L10" s="9"/>
      <c r="M10" s="9"/>
      <c r="N10" s="9"/>
      <c r="O10" s="9"/>
      <c r="P10" s="13" t="s">
        <v>13</v>
      </c>
    </row>
    <row r="11" spans="2:16" ht="19.5" customHeight="1" thickBot="1">
      <c r="B11" s="9"/>
      <c r="C11" s="19"/>
      <c r="D11" s="17"/>
      <c r="E11" s="16"/>
      <c r="F11" s="17"/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 t="s">
        <v>20</v>
      </c>
      <c r="M11" s="4" t="s">
        <v>21</v>
      </c>
      <c r="N11" s="4" t="s">
        <v>22</v>
      </c>
      <c r="O11" s="6" t="s">
        <v>23</v>
      </c>
      <c r="P11" s="23"/>
    </row>
    <row r="12" spans="2:16" ht="39.75" customHeight="1" thickBot="1">
      <c r="B12" s="4" t="s">
        <v>24</v>
      </c>
      <c r="C12" s="11"/>
      <c r="D12" s="12"/>
      <c r="E12" s="11"/>
      <c r="F12" s="18"/>
      <c r="G12" s="4"/>
      <c r="H12" s="4"/>
      <c r="I12" s="4"/>
      <c r="J12" s="4"/>
      <c r="K12" s="4"/>
      <c r="L12" s="4"/>
      <c r="M12" s="7"/>
      <c r="N12" s="8"/>
      <c r="O12" s="28" t="e">
        <f>IF(B12="１号式",IF(I12*POWER(G12,K12)/1000&gt;=10,ROUND(I12*POWER(G12,K12)/1000,1),ROUND(I12*POWER(G12,K12)/1000,2)),IF(B12="２号式",IF((I12*POWER(G12,K12-1)*(G12-H12)+I12*POWER(H12,L12))/1000&gt;=10,ROUND((I12*POWER(G12,K12-1)*(G12-H12)+I12*POWER(H12,L12))/1000,1),ROUND((I12*POWER(G12,K12-1)*(G12-H12)+I12*POWER(H12,L12))/1000,2)),IF(M12*N12*G12/1000&gt;=10,ROUND(M12*N12*G12/1000,1),ROUND(M12*N12*G12/1000,2))))</f>
        <v>#NUM!</v>
      </c>
      <c r="P12" s="29" t="e">
        <f>IF((O12/G12*1000)&gt;=10,ROUND(O12/G12*1000,1),ROUND(O12/G12*1000,2))</f>
        <v>#NUM!</v>
      </c>
    </row>
    <row r="13" spans="2:16" ht="19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8" ht="19.5" customHeight="1">
      <c r="B14" s="3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R14" s="2"/>
    </row>
    <row r="15" spans="2:16" ht="19.5" customHeight="1">
      <c r="B15" s="13" t="s">
        <v>12</v>
      </c>
      <c r="C15" s="13" t="s">
        <v>4</v>
      </c>
      <c r="D15" s="10"/>
      <c r="E15" s="9"/>
      <c r="F15" s="13" t="s">
        <v>8</v>
      </c>
      <c r="G15" s="11" t="s">
        <v>5</v>
      </c>
      <c r="H15" s="27"/>
      <c r="I15" s="27"/>
      <c r="J15" s="27"/>
      <c r="K15" s="27"/>
      <c r="L15" s="27"/>
      <c r="M15" s="27"/>
      <c r="N15" s="27"/>
      <c r="O15" s="18"/>
      <c r="P15" s="13" t="s">
        <v>13</v>
      </c>
    </row>
    <row r="16" spans="2:16" ht="19.5" customHeight="1" thickBot="1">
      <c r="B16" s="9"/>
      <c r="C16" s="9"/>
      <c r="D16" s="10"/>
      <c r="E16" s="9"/>
      <c r="F16" s="9"/>
      <c r="G16" s="4" t="s">
        <v>15</v>
      </c>
      <c r="H16" s="4" t="s">
        <v>16</v>
      </c>
      <c r="I16" s="4" t="s">
        <v>17</v>
      </c>
      <c r="J16" s="4" t="s">
        <v>18</v>
      </c>
      <c r="K16" s="4" t="s">
        <v>19</v>
      </c>
      <c r="L16" s="4" t="s">
        <v>20</v>
      </c>
      <c r="M16" s="4" t="s">
        <v>21</v>
      </c>
      <c r="N16" s="4" t="s">
        <v>22</v>
      </c>
      <c r="O16" s="6" t="s">
        <v>23</v>
      </c>
      <c r="P16" s="23"/>
    </row>
    <row r="17" spans="2:16" ht="39.75" customHeight="1" thickBot="1">
      <c r="B17" s="23" t="s">
        <v>24</v>
      </c>
      <c r="C17" s="25"/>
      <c r="D17" s="26"/>
      <c r="E17" s="5" t="s">
        <v>10</v>
      </c>
      <c r="F17" s="4"/>
      <c r="G17" s="4"/>
      <c r="H17" s="4"/>
      <c r="I17" s="4"/>
      <c r="J17" s="4"/>
      <c r="K17" s="4"/>
      <c r="L17" s="4"/>
      <c r="M17" s="7"/>
      <c r="N17" s="8"/>
      <c r="O17" s="28" t="e">
        <f>IF(B17="１号式",IF(I17*POWER(G17,K17)/1000&gt;=10,ROUND(I17*POWER(G17,K17)/1000,1),ROUND(I17*POWER(G17,K17)/1000,2)),IF(B17="２号式",IF((I17*POWER(G17,K17-1)*(G17-H17)+J17*POWER(H17,L17))/1000&gt;=10,ROUND((I17*POWER(G17,K17-1)*(G17-H17)+J17*POWER(H17,L17))/1000,1),ROUND((I17*POWER(G17,K17-1)*(G17-H17)+J17*POWER(H17,L17))/1000,2)),IF(M17*N17*G17/1000&gt;=10,ROUND(M17*N17*G17/1000,1),ROUND(M17*N17*G17/1000,2))))</f>
        <v>#NUM!</v>
      </c>
      <c r="P17" s="29" t="e">
        <f>IF((O17/G17*1000)&gt;=10,ROUND(O17/G17*1000,1),ROUND(O17/G17*1000,2))</f>
        <v>#NUM!</v>
      </c>
    </row>
    <row r="18" spans="2:16" ht="39.75" customHeight="1" thickBot="1">
      <c r="B18" s="24"/>
      <c r="C18" s="16"/>
      <c r="D18" s="17"/>
      <c r="E18" s="4" t="s">
        <v>9</v>
      </c>
      <c r="F18" s="4"/>
      <c r="G18" s="4"/>
      <c r="H18" s="4"/>
      <c r="I18" s="4"/>
      <c r="J18" s="4"/>
      <c r="K18" s="4"/>
      <c r="L18" s="4"/>
      <c r="M18" s="7"/>
      <c r="N18" s="8"/>
      <c r="O18" s="28" t="e">
        <f>IF(B17="１号式",IF(I18*POWER(G18,K18)/1000&gt;=1,ROUND(I18*POWER(G18,K18)/1000,2),ROUND(I18*POWER(G18,K18)/1000,3)),IF(B17="２号式",IF((I18*POWER(G18,K18-1)*(G18-H18)+J18*POWER(H18,L18))/1000&gt;=1,ROUND((I18*POWER(G18,K18-1)*(G18-H18)+J18*POWER(H18,L18))/1000,2),ROUND((I18*POWER(G18,K18-1)*(G18-H18)+J18*POWER(H18,L18))/1000,3)),IF(M18*N18*G18/1000&gt;=1,ROUND(M18*N18*G18/1000,2),ROUND(M18*N18*G18/1000,3))))</f>
        <v>#NUM!</v>
      </c>
      <c r="P18" s="29" t="e">
        <f>IF((O18/G18*1000)&gt;=1,ROUND(O18/G18*1000,2),ROUND(O18/G18*1000,3))</f>
        <v>#NUM!</v>
      </c>
    </row>
    <row r="19" ht="19.5" customHeight="1"/>
    <row r="20" ht="19.5" customHeight="1"/>
    <row r="21" ht="19.5" customHeight="1"/>
    <row r="22" ht="19.5" customHeight="1"/>
    <row r="23" ht="19.5" customHeight="1"/>
  </sheetData>
  <sheetProtection sheet="1" objects="1" scenarios="1"/>
  <mergeCells count="20">
    <mergeCell ref="G10:O10"/>
    <mergeCell ref="P10:P11"/>
    <mergeCell ref="G15:O15"/>
    <mergeCell ref="P15:P16"/>
    <mergeCell ref="D5:F6"/>
    <mergeCell ref="D7:F7"/>
    <mergeCell ref="B17:B18"/>
    <mergeCell ref="C17:D18"/>
    <mergeCell ref="F15:F16"/>
    <mergeCell ref="E15:E16"/>
    <mergeCell ref="G5:L6"/>
    <mergeCell ref="G7:L7"/>
    <mergeCell ref="C12:D12"/>
    <mergeCell ref="C15:D16"/>
    <mergeCell ref="E10:F11"/>
    <mergeCell ref="E12:F12"/>
    <mergeCell ref="B5:C5"/>
    <mergeCell ref="B15:B16"/>
    <mergeCell ref="B10:B11"/>
    <mergeCell ref="C10:D11"/>
  </mergeCells>
  <dataValidations count="1">
    <dataValidation type="list" allowBlank="1" showInputMessage="1" showErrorMessage="1" sqref="B12 B17:B18">
      <formula1>$AA$2:$AA$4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2009-02-04T07:53:45Z</cp:lastPrinted>
  <dcterms:created xsi:type="dcterms:W3CDTF">2009-02-02T07:48:25Z</dcterms:created>
  <dcterms:modified xsi:type="dcterms:W3CDTF">2009-08-20T00:42:09Z</dcterms:modified>
  <cp:category/>
  <cp:version/>
  <cp:contentType/>
  <cp:contentStatus/>
</cp:coreProperties>
</file>